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31" i="371" l="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C18" i="419"/>
  <c r="G18" i="419"/>
  <c r="J18" i="419"/>
  <c r="D18" i="419"/>
  <c r="H18" i="419"/>
  <c r="L18" i="419"/>
  <c r="E18" i="419"/>
  <c r="I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J23" i="419" l="1"/>
  <c r="I23" i="419"/>
  <c r="G23" i="419"/>
  <c r="J22" i="419"/>
  <c r="H23" i="419"/>
  <c r="K23" i="419"/>
  <c r="G22" i="419"/>
  <c r="H22" i="419"/>
  <c r="K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I6" i="419"/>
  <c r="E6" i="419"/>
  <c r="L6" i="419"/>
  <c r="J6" i="419"/>
  <c r="C6" i="419"/>
  <c r="K6" i="419"/>
  <c r="H6" i="419"/>
  <c r="D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<sst xmlns="http://schemas.openxmlformats.org/spreadsheetml/2006/main" count="63300" uniqueCount="8408">
  <si>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</si>
  <si>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</si>
  <si>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</si>
  <si>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</si>
  <si>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</si>
  <si>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</si>
  <si>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</si>
  <si>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</si>
  <si>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</si>
  <si>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</si>
  <si>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</si>
  <si>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</si>
  <si>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</si>
  <si>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</si>
  <si>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</si>
  <si>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</si>
  <si>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</si>
  <si>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</si>
  <si>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</si>
  <si>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</si>
  <si>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</si>
  <si>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</si>
  <si>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</si>
  <si>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</si>
  <si>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</si>
  <si>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</si>
  <si>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</si>
  <si>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</si>
  <si>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</si>
  <si>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</si>
  <si>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</si>
  <si>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</si>
  <si>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</si>
  <si>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</si>
  <si>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</si>
  <si>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</si>
  <si>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</si>
  <si>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</si>
  <si>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</si>
  <si>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</si>
  <si>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</si>
  <si>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</si>
  <si>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</si>
  <si>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</si>
  <si>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</si>
  <si>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</si>
  <si>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</si>
  <si>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</si>
  <si>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</si>
  <si>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</si>
  <si>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</si>
  <si>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</si>
  <si>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</si>
  <si>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</si>
  <si>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</si>
  <si>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</si>
  <si>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</si>
  <si>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</si>
  <si>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</si>
  <si>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</si>
  <si>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</si>
  <si>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</si>
  <si>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</si>
  <si>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</si>
  <si>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</si>
  <si>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</si>
  <si>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</si>
  <si>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</si>
  <si>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</si>
  <si>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</si>
  <si>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</si>
  <si>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</si>
  <si>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</si>
  <si>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</si>
  <si>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</si>
  <si>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</si>
  <si>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</si>
  <si>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</si>
  <si>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</si>
  <si>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</si>
  <si>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</si>
  <si>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</si>
  <si>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</si>
  <si>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</si>
  <si>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</si>
  <si>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</si>
  <si>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</si>
  <si>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</si>
  <si>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</si>
  <si>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</si>
  <si>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</si>
  <si>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</si>
  <si>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</si>
  <si>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</si>
  <si>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</si>
  <si>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</si>
  <si>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</si>
  <si>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</si>
  <si>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</si>
  <si>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</si>
  <si>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</si>
  <si>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</si>
  <si>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</si>
  <si>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</si>
  <si>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</si>
  <si>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</si>
  <si>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</si>
  <si>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</si>
  <si>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</si>
  <si>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</si>
  <si>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</si>
  <si>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</si>
  <si>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</si>
  <si>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</si>
  <si>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</si>
  <si>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</si>
  <si>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</si>
  <si>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</si>
  <si>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</si>
  <si>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</si>
  <si>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</si>
  <si>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</si>
  <si>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</si>
  <si>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</si>
  <si>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</si>
  <si>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</si>
  <si>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</si>
  <si>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</si>
  <si>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</si>
  <si>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</si>
  <si>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</si>
  <si>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</si>
  <si>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</si>
  <si>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</si>
  <si>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</si>
  <si>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</si>
  <si>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</si>
  <si>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</si>
  <si>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</si>
  <si>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</si>
  <si>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</si>
  <si>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</si>
  <si>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</si>
  <si>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</si>
  <si>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</si>
  <si>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</si>
  <si>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</si>
  <si>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</si>
  <si>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</si>
  <si>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</si>
  <si>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</si>
  <si>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</si>
  <si>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</si>
  <si>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</si>
  <si>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</si>
  <si>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</si>
  <si>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</si>
  <si>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</si>
  <si>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</si>
  <si>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</si>
  <si>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</si>
  <si>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</si>
  <si>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</si>
  <si>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</si>
  <si>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</si>
  <si>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</si>
  <si>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</si>
  <si>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</si>
  <si>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</si>
  <si>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</si>
  <si>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</si>
  <si>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</si>
  <si>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</si>
  <si>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</si>
  <si>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</si>
  <si>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</si>
  <si>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</si>
  <si>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</si>
  <si>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</si>
  <si>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</si>
  <si>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</si>
  <si>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</si>
  <si>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</si>
  <si>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</si>
  <si>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</si>
  <si>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</si>
  <si>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</si>
  <si>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</si>
  <si>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</si>
  <si>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</si>
  <si>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</si>
  <si>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</si>
  <si>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</si>
  <si>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</si>
  <si>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</si>
  <si>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</si>
  <si>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</si>
  <si>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</si>
  <si>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</si>
  <si>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</si>
  <si>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</si>
  <si>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</si>
  <si>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</si>
  <si>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</si>
  <si>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</si>
  <si>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</si>
  <si>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</si>
  <si>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</si>
  <si>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</si>
  <si>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</si>
  <si>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</si>
  <si>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</si>
  <si>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</si>
  <si>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</si>
  <si>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</si>
  <si>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</si>
  <si>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</si>
  <si>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</si>
  <si>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</si>
  <si>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</si>
  <si>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</si>
  <si>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</si>
  <si>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</si>
  <si>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</si>
  <si>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</si>
  <si>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</si>
  <si>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</si>
  <si>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</si>
  <si>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</si>
  <si>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</si>
  <si>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</si>
  <si>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</si>
  <si>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</si>
  <si>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</si>
  <si>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</si>
  <si>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</si>
  <si>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</si>
  <si>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</si>
  <si>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</si>
  <si>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</si>
  <si>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</si>
  <si>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</si>
  <si>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</si>
  <si>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</si>
  <si>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</si>
  <si>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</si>
  <si>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</si>
  <si>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</si>
  <si>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</si>
  <si>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</si>
  <si>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</si>
  <si>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</si>
  <si>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</si>
  <si>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</si>
  <si>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</si>
  <si>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</si>
  <si>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</si>
  <si>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</si>
  <si>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</si>
  <si>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</si>
  <si>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</si>
  <si>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</si>
  <si>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</si>
  <si>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</si>
  <si>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</si>
  <si>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</si>
  <si>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</si>
  <si>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</si>
  <si>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</si>
  <si>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</si>
  <si>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</si>
  <si>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</si>
  <si>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</si>
  <si>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</si>
  <si>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</si>
  <si>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</si>
  <si>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</si>
  <si>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</si>
  <si>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</si>
  <si>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</si>
  <si>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</si>
  <si>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</si>
  <si>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</si>
  <si>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</si>
  <si>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</si>
  <si>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</si>
  <si>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</si>
  <si>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</si>
  <si>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</si>
  <si>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</si>
  <si>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</si>
  <si>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</si>
  <si>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</si>
  <si>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</si>
  <si>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</si>
  <si>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</si>
  <si>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</si>
  <si>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</si>
  <si>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</si>
  <si>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</si>
  <si>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</si>
  <si>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</si>
  <si>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</si>
  <si>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</si>
  <si>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</si>
  <si>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</si>
  <si>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</si>
  <si>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</si>
  <si>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</si>
  <si>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</si>
  <si>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</si>
  <si>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</si>
  <si>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</si>
  <si>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</si>
  <si>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</si>
  <si>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</si>
  <si>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</si>
  <si>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</si>
  <si>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</si>
  <si>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</si>
  <si>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</si>
  <si>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</si>
  <si>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</si>
  <si>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</si>
  <si>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</si>
  <si>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</si>
  <si>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</si>
  <si>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</si>
  <si>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</si>
  <si>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</si>
  <si>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</si>
  <si>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</si>
  <si>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</si>
  <si>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</si>
  <si>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</si>
  <si>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</si>
  <si>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</si>
  <si>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</si>
  <si>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</si>
  <si>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</si>
  <si>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</si>
  <si>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</si>
  <si>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</si>
  <si>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</si>
  <si>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</si>
  <si>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</si>
  <si>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</si>
  <si>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</si>
  <si>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</si>
  <si>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</si>
  <si>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</si>
  <si>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</si>
  <si>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</si>
  <si>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</si>
  <si>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</si>
  <si>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</si>
  <si>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</si>
  <si>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</si>
  <si>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</si>
  <si>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</si>
  <si>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</si>
  <si>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</si>
  <si>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</si>
  <si>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</si>
  <si>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</si>
  <si>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</si>
  <si>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</si>
  <si>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</si>
  <si>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</si>
  <si>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</si>
  <si>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</si>
  <si>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</si>
  <si>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</si>
  <si>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</si>
  <si>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</si>
  <si>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</si>
  <si>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</si>
  <si>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</si>
  <si>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</si>
  <si>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</si>
  <si>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</si>
  <si>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</si>
  <si>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</si>
  <si>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</si>
  <si>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</si>
  <si>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</si>
  <si>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</si>
  <si>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</si>
  <si>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</si>
  <si>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</si>
  <si>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</si>
  <si>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</si>
  <si>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</si>
  <si>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</si>
  <si>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</si>
  <si>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</si>
  <si>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</si>
  <si>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</si>
  <si>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</si>
  <si>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</si>
  <si>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</si>
  <si>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</si>
  <si>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</si>
  <si>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</si>
  <si>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</si>
  <si>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</si>
  <si>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</si>
  <si>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</si>
  <si>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</si>
  <si>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</si>
  <si>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</si>
  <si>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</si>
  <si>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</si>
  <si>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</si>
  <si>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</si>
  <si>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</si>
  <si>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</si>
  <si>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</si>
  <si>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</si>
  <si>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</si>
  <si>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</si>
  <si>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</si>
  <si>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</si>
  <si>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</si>
  <si>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</si>
  <si>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</si>
  <si>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</si>
  <si>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</si>
  <si>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</si>
  <si>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</si>
  <si>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</si>
  <si>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</si>
  <si>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</si>
  <si>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</si>
  <si>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</si>
  <si>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</si>
  <si>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</si>
  <si>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</si>
  <si>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</si>
  <si>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</si>
  <si>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</si>
  <si>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</si>
  <si>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</si>
  <si>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</si>
  <si>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</si>
  <si>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</si>
  <si>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</si>
  <si>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</si>
  <si>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</si>
  <si>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</si>
  <si>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</si>
  <si>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</si>
  <si>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</si>
  <si>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</si>
  <si>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</si>
  <si>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</si>
  <si>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</si>
  <si>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</si>
  <si>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</si>
  <si>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</si>
  <si>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</si>
  <si>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</si>
  <si>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</si>
  <si>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</si>
  <si>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</si>
  <si>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</si>
  <si>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</si>
  <si>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</si>
  <si>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</si>
  <si>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</si>
  <si>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</si>
  <si>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</si>
  <si>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</si>
  <si>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</si>
  <si>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</si>
  <si>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</si>
  <si>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</si>
  <si>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</si>
  <si>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</si>
  <si>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</si>
  <si>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</si>
  <si>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</si>
  <si>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</si>
  <si>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</si>
  <si>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</si>
  <si>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</si>
  <si>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</si>
  <si>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</si>
  <si>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</si>
  <si>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</si>
  <si>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</si>
  <si>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</si>
  <si>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</si>
  <si>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</si>
  <si>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</si>
  <si>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</si>
  <si>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</si>
  <si>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</si>
  <si>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</si>
  <si>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</si>
  <si>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</si>
  <si>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</si>
  <si>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</si>
  <si>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</si>
  <si>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</si>
  <si>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</si>
  <si>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</si>
  <si>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</si>
  <si>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</si>
  <si>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</si>
  <si>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</si>
  <si>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</si>
  <si>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</si>
  <si>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</si>
  <si>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</si>
  <si>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</si>
  <si>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</si>
  <si>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</si>
  <si>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</si>
  <si>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</si>
  <si>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</si>
  <si>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</si>
  <si>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</si>
  <si>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</si>
  <si>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</si>
  <si>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</si>
  <si>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</si>
  <si>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</si>
  <si>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</si>
  <si>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</si>
  <si>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</si>
  <si>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</si>
  <si>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</si>
  <si>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</si>
  <si>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</si>
  <si>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</si>
  <si>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</si>
  <si>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</si>
  <si>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</si>
  <si>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</si>
  <si>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</si>
  <si>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</si>
  <si>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</si>
  <si>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</si>
  <si>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</si>
  <si>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</si>
  <si>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</si>
  <si>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</si>
  <si>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</si>
  <si>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</si>
  <si>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</si>
  <si>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</si>
  <si>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</si>
  <si>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</si>
  <si>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</si>
  <si>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</si>
  <si>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</si>
  <si>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</si>
  <si>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</si>
  <si>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</si>
  <si>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</si>
  <si>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</si>
  <si>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</si>
  <si>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</si>
  <si>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</si>
  <si>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</si>
  <si>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</si>
  <si>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</si>
  <si>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</si>
  <si>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</si>
  <si>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</si>
  <si>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</si>
  <si>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</si>
  <si>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</si>
  <si>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</si>
  <si>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</si>
  <si>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</si>
  <si>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</si>
  <si>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</si>
  <si>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</si>
  <si>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</si>
  <si>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</si>
  <si>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</si>
  <si>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</si>
  <si>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</si>
  <si>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</si>
  <si>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</si>
  <si>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</si>
  <si>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</si>
  <si>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</si>
  <si>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</si>
  <si>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</si>
  <si>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</si>
  <si>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</si>
  <si>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</si>
  <si>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</si>
  <si>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</si>
  <si>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</si>
  <si>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</si>
  <si>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</si>
  <si>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</si>
  <si>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</si>
  <si>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</si>
  <si>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</si>
  <si>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</si>
  <si>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</si>
  <si>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</si>
  <si>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</si>
  <si>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</si>
  <si>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</si>
  <si>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</si>
  <si>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</si>
  <si>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</si>
  <si>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</si>
  <si>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</si>
  <si>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</si>
  <si>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</si>
  <si>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</si>
  <si>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</si>
  <si>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</si>
  <si>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AMBROBENE 7.5MG/ML</t>
  </si>
  <si>
    <t>SOL 1X100ML</t>
  </si>
  <si>
    <t>AMICLOTON</t>
  </si>
  <si>
    <t>TBL 30</t>
  </si>
  <si>
    <t>ANALGIN</t>
  </si>
  <si>
    <t>INJ SOL 5X5ML</t>
  </si>
  <si>
    <t>APAURIN</t>
  </si>
  <si>
    <t>INJ 10X2ML/10MG</t>
  </si>
  <si>
    <t>APO-ALLOPURINOL</t>
  </si>
  <si>
    <t>POR TBL NOB 100X100MG</t>
  </si>
  <si>
    <t>APO-AMLO 5</t>
  </si>
  <si>
    <t>POR TBL NOB 30X5MG</t>
  </si>
  <si>
    <t>AQUA PRO INJECTIONE ARDEAPHARMA</t>
  </si>
  <si>
    <t>INF 1X250ML</t>
  </si>
  <si>
    <t>AQUA PRO INJECTIONE BRAUN</t>
  </si>
  <si>
    <t>PAR LQF 20X100ML-PE</t>
  </si>
  <si>
    <t>ARDEANUTRISOL G 40</t>
  </si>
  <si>
    <t>INF 1X80ML</t>
  </si>
  <si>
    <t>ATROVENT 0.025%</t>
  </si>
  <si>
    <t>INH SOL 1X20ML</t>
  </si>
  <si>
    <t>BERODUAL</t>
  </si>
  <si>
    <t>INH LIQ 1X20ML</t>
  </si>
  <si>
    <t>P</t>
  </si>
  <si>
    <t>BETALOC ZOK 25 MG</t>
  </si>
  <si>
    <t>TBL RET 28X25MG</t>
  </si>
  <si>
    <t>BETALOC ZOK 50MG</t>
  </si>
  <si>
    <t>TBL RET 30X50MG</t>
  </si>
  <si>
    <t>BIGITAL 10 MG/10 MG</t>
  </si>
  <si>
    <t>TBL NOB 30X10MG/10MG</t>
  </si>
  <si>
    <t>BRAUNOVIDON MAST</t>
  </si>
  <si>
    <t>DRM UNG 1X250GM</t>
  </si>
  <si>
    <t>UNG 1X100GM-TUBA</t>
  </si>
  <si>
    <t>BROMHEXIN 8 BERLIN-CHEMIE</t>
  </si>
  <si>
    <t>DRG 25X8MG</t>
  </si>
  <si>
    <t>BURONIL 25 MG</t>
  </si>
  <si>
    <t>POR TBL OBD 50X25MG</t>
  </si>
  <si>
    <t>CALTRATE PLUS</t>
  </si>
  <si>
    <t>POR TBL FLM 30</t>
  </si>
  <si>
    <t>CARVESAN 6,25</t>
  </si>
  <si>
    <t>POR TBL NOB 30X6,25MG</t>
  </si>
  <si>
    <t>CAVINTON</t>
  </si>
  <si>
    <t>TBL 50X5MG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</si>
  <si>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</si>
  <si>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</si>
  <si>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</si>
  <si>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</si>
  <si>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</si>
  <si>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</si>
  <si>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</si>
  <si>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</si>
  <si>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</si>
  <si>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</si>
  <si>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</si>
  <si>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</si>
  <si>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</si>
  <si>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</si>
  <si>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DEGAN</t>
  </si>
  <si>
    <t>TBL 40X10MG</t>
  </si>
  <si>
    <t>INJ 50X2ML/10MG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</si>
  <si>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</si>
  <si>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</si>
  <si>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</si>
  <si>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</si>
  <si>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</si>
  <si>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</si>
  <si>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</si>
  <si>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</si>
  <si>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</si>
  <si>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</si>
  <si>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</si>
  <si>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</si>
  <si>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</si>
  <si>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DUPHALAC</t>
  </si>
  <si>
    <t>SIR 1X500ML-HDPE</t>
  </si>
  <si>
    <t>667MG/ML POR SOL 1X500ML HDP</t>
  </si>
  <si>
    <t>DUROGESIC 50MCG/H</t>
  </si>
  <si>
    <t>EMP 5X5MG(20CM2)</t>
  </si>
  <si>
    <t>DZ BRAUNOL 1 L</t>
  </si>
  <si>
    <t>DZ BRAUNOL 250 ML</t>
  </si>
  <si>
    <t>DZ OCTENISEPT drm. sol. 250 ml</t>
  </si>
  <si>
    <t>DRM SOL 1X250ML</t>
  </si>
  <si>
    <t>DZ PRONTODERM ROZTOK 5L</t>
  </si>
  <si>
    <t>DZ PRONTORAL 250ML</t>
  </si>
  <si>
    <t>DZ TRIXO LIND 500ML</t>
  </si>
  <si>
    <t>ENTEROL</t>
  </si>
  <si>
    <t>POR CPS DUR 50X250MG</t>
  </si>
  <si>
    <t>POR CPS DUR 30X250MG</t>
  </si>
  <si>
    <t>ESPUMISAN</t>
  </si>
  <si>
    <t>PORCPSMOL50X40MG-BL</t>
  </si>
  <si>
    <t>Espumisan cps.100x40mg-blistr</t>
  </si>
  <si>
    <t>0057585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</si>
  <si>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</si>
  <si>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</si>
  <si>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</si>
  <si>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</si>
  <si>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</si>
  <si>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</si>
  <si>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</si>
  <si>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</si>
  <si>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FLORSALMIN</t>
  </si>
  <si>
    <t>GTT 1X50ML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</si>
  <si>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</si>
  <si>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</si>
  <si>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</si>
  <si>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</si>
  <si>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</si>
  <si>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</si>
  <si>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</si>
  <si>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</si>
  <si>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</si>
  <si>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</si>
  <si>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</si>
  <si>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</si>
  <si>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</si>
  <si>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</si>
  <si>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</si>
  <si>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</si>
  <si>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</si>
  <si>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</si>
  <si>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</si>
  <si>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</si>
  <si>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</si>
  <si>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</si>
  <si>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</si>
  <si>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GUTRON 5MG</t>
  </si>
  <si>
    <t>HEPAROID LECIVA</t>
  </si>
  <si>
    <t>UNG 1X30GM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</si>
  <si>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</si>
  <si>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</si>
  <si>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</si>
  <si>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</si>
  <si>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</si>
  <si>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</si>
  <si>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</si>
  <si>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</si>
  <si>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</si>
  <si>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</si>
  <si>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</si>
  <si>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</si>
  <si>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</si>
  <si>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</si>
  <si>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</si>
  <si>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POR CPS DUR 8X2MG</t>
  </si>
  <si>
    <t>CPS 20X2MG</t>
  </si>
  <si>
    <t xml:space="preserve">IMODIUM 2MG </t>
  </si>
  <si>
    <t>CPS DUR 20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</si>
  <si>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</si>
  <si>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</si>
  <si>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</si>
  <si>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</si>
  <si>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</si>
  <si>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</si>
  <si>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</si>
  <si>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</si>
  <si>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</si>
  <si>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</si>
  <si>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</si>
  <si>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</si>
  <si>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</si>
  <si>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</si>
  <si>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</si>
  <si>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</si>
  <si>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</si>
  <si>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</si>
  <si>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</si>
  <si>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</si>
  <si>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</si>
  <si>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</si>
  <si>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</si>
  <si>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KL CHLADIVE MAZANI 450 g FAGRON</t>
  </si>
  <si>
    <t>KL POLYSAN, OL.HELIANTHI AA AD 100G</t>
  </si>
  <si>
    <t>KL PRIPRAVEK</t>
  </si>
  <si>
    <t>KL SUPP.BISACODYLI 0,01G  50KS</t>
  </si>
  <si>
    <t>KL VASELINUM ALBUM, 20G</t>
  </si>
  <si>
    <t>Klysma salinické 10x135ml</t>
  </si>
  <si>
    <t>LAGOSA</t>
  </si>
  <si>
    <t>DRG 50X150MG</t>
  </si>
  <si>
    <t>LERIVON</t>
  </si>
  <si>
    <t>TBL 30X10MG</t>
  </si>
  <si>
    <t>LETROX 125</t>
  </si>
  <si>
    <t>POR TBL NOB 100X125MCG</t>
  </si>
  <si>
    <t>LEXAURIN</t>
  </si>
  <si>
    <t>TBL 30X1.5MG</t>
  </si>
  <si>
    <t>LEXAURIN 3</t>
  </si>
  <si>
    <t>POR TBL NOB 30X3MG</t>
  </si>
  <si>
    <t>LOKREN 20 MG</t>
  </si>
  <si>
    <t>POR TBL FLM 28X20MG</t>
  </si>
  <si>
    <t>LOZAP 50 ZENTIVA</t>
  </si>
  <si>
    <t>POR TBLFLM 90X50MG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</si>
  <si>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</si>
  <si>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</si>
  <si>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</si>
  <si>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</si>
  <si>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</si>
  <si>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</si>
  <si>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</si>
  <si>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</si>
  <si>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</si>
  <si>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</si>
  <si>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</si>
  <si>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</si>
  <si>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INJ 10X10ML 1%</t>
  </si>
  <si>
    <t>GEL 1X20GM</t>
  </si>
  <si>
    <t>MO LAHEV NA OXIPER 1 l</t>
  </si>
  <si>
    <t>MODURETIC</t>
  </si>
  <si>
    <t>MORPHIN BIOTIKA 1%</t>
  </si>
  <si>
    <t>INJ 10X1ML/10MG</t>
  </si>
  <si>
    <t>NEODOLPASSE</t>
  </si>
  <si>
    <t>INF 10X250ML</t>
  </si>
  <si>
    <t>NOVALGIN</t>
  </si>
  <si>
    <t>TBL OBD 20X500MG</t>
  </si>
  <si>
    <t>INJ 5X5ML/2500MG</t>
  </si>
  <si>
    <t>NOVORAPID 100 U/ML</t>
  </si>
  <si>
    <t>INJ SOL 1X10ML</t>
  </si>
  <si>
    <t>PANCREOLAN FORTE</t>
  </si>
  <si>
    <t>POR TBL ENT 60X220MG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</si>
  <si>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</si>
  <si>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</si>
  <si>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</si>
  <si>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</si>
  <si>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</si>
  <si>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</si>
  <si>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PREGABALIN SANDOZ 75 MG</t>
  </si>
  <si>
    <t>POR CPS DUR 14X75MG</t>
  </si>
  <si>
    <t>PRESTARIUM NEO</t>
  </si>
  <si>
    <t>POR TBL FLM 30X5MG</t>
  </si>
  <si>
    <t>PRESTARIUM NEO COMBI 5mg/1,25mg</t>
  </si>
  <si>
    <t>QUAMATEL</t>
  </si>
  <si>
    <t>INJ SIC 5X20MG+SOLV</t>
  </si>
  <si>
    <t>RANITAL</t>
  </si>
  <si>
    <t>RIVOCOR 5</t>
  </si>
  <si>
    <t>ROWATINEX</t>
  </si>
  <si>
    <t>GTT 1X10ML</t>
  </si>
  <si>
    <t>RYTMONORM 150MG</t>
  </si>
  <si>
    <t>TBL FLM 50</t>
  </si>
  <si>
    <t>SANDOSTATIN 0.1 MG/ML</t>
  </si>
  <si>
    <t>INJ SOL 5X1ML/0.1MG</t>
  </si>
  <si>
    <t>SANVAL 10 MG</t>
  </si>
  <si>
    <t>POR TBL FLM 100X10MG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</si>
  <si>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</si>
  <si>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</si>
  <si>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</si>
  <si>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</si>
  <si>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</si>
  <si>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</si>
  <si>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</si>
  <si>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</si>
  <si>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</si>
  <si>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</si>
  <si>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</si>
  <si>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</si>
  <si>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</si>
  <si>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</si>
  <si>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</si>
  <si>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</si>
  <si>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</si>
  <si>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</si>
  <si>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</si>
  <si>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</si>
  <si>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</si>
  <si>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</si>
  <si>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</si>
  <si>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</si>
  <si>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30X25MG</t>
  </si>
  <si>
    <t>TIAPRIDAL</t>
  </si>
  <si>
    <t>POR TBLNOB 50X100MG</t>
  </si>
  <si>
    <t>INJ SOL 12X2ML/100MG</t>
  </si>
  <si>
    <t>TORECAN</t>
  </si>
  <si>
    <t>INJ 5X1ML/6.5MG</t>
  </si>
  <si>
    <t>TRALGIT GTT.</t>
  </si>
  <si>
    <t>POR GTT SOL 1X10ML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</si>
  <si>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</si>
  <si>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</si>
  <si>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</si>
  <si>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</si>
  <si>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</si>
  <si>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</si>
  <si>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TRENTAL</t>
  </si>
  <si>
    <t>INF SOL 5X5ML/100MG</t>
  </si>
  <si>
    <t>TRIMETAZIDIN MYLAN 35 MG</t>
  </si>
  <si>
    <t>TBL PRO 60X35MG II</t>
  </si>
  <si>
    <t>TRIPLIXAM 5 MG/1,25 MG/5 MG</t>
  </si>
  <si>
    <t>ULTIBRO BREEZHALER 85 MCG/43 MCG</t>
  </si>
  <si>
    <t>INH PLV CPS DUR 30X1+INH</t>
  </si>
  <si>
    <t>URSOSAN</t>
  </si>
  <si>
    <t>CPS 50X250MG</t>
  </si>
  <si>
    <t>VENTER</t>
  </si>
  <si>
    <t>TBL 50X1GM</t>
  </si>
  <si>
    <t>VENTOLIN ROZTOK K INHALACI</t>
  </si>
  <si>
    <t>INH SOL1X20ML/120MG</t>
  </si>
  <si>
    <t>VITAMIN B12 LECIVA 1000RG</t>
  </si>
  <si>
    <t>INJ 5X1ML/1000RG</t>
  </si>
  <si>
    <t>XALATAN</t>
  </si>
  <si>
    <t>GTT OPH 1X2.5ML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</si>
  <si>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</si>
  <si>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</si>
  <si>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</si>
  <si>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</si>
  <si>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</si>
  <si>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</si>
  <si>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</si>
  <si>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</si>
  <si>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</si>
  <si>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</si>
  <si>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</si>
  <si>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</si>
  <si>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</si>
  <si>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</si>
  <si>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</si>
  <si>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</si>
  <si>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</si>
  <si>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</si>
  <si>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</si>
  <si>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</si>
  <si>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</si>
  <si>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NEUTRAL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</si>
  <si>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</si>
  <si>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</si>
  <si>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</si>
  <si>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</si>
  <si>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</si>
  <si>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</si>
  <si>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</si>
  <si>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</si>
  <si>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</si>
  <si>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</si>
  <si>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NutrilaC Natural 1 000 ml-Objednávat po 8ks!!</t>
  </si>
  <si>
    <t>NUTRISON</t>
  </si>
  <si>
    <t>POR SOL 8X1000ML</t>
  </si>
  <si>
    <t>POR SOL 1X500ML</t>
  </si>
  <si>
    <t>NUTRISON ENERGY MULTI FIBRE</t>
  </si>
  <si>
    <t>NUTRISON MULTI FIBRE</t>
  </si>
  <si>
    <t>POR SOL 1X1000ML-VA</t>
  </si>
  <si>
    <t>léky - krev.deriváty ZUL (TO)</t>
  </si>
  <si>
    <t>ATENATIV</t>
  </si>
  <si>
    <t>50IU/ML INF PSO LQF 1+1X10ML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</si>
  <si>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</si>
  <si>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</si>
  <si>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</si>
  <si>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</si>
  <si>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</si>
  <si>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</si>
  <si>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</si>
  <si>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</si>
  <si>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</si>
  <si>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</si>
  <si>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</si>
  <si>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</si>
  <si>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</si>
  <si>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</si>
  <si>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</si>
  <si>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</si>
  <si>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</si>
  <si>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</si>
  <si>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AZITROMYCIN SANDOZ 250 MG</t>
  </si>
  <si>
    <t>POR TBL FLM 6X250MG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</si>
  <si>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</si>
  <si>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</si>
  <si>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</si>
  <si>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</si>
  <si>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</si>
  <si>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</si>
  <si>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</si>
  <si>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</si>
  <si>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</si>
  <si>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</si>
  <si>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</si>
  <si>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</si>
  <si>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</si>
  <si>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</si>
  <si>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</si>
  <si>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</si>
  <si>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</si>
  <si>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</si>
  <si>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</si>
  <si>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</si>
  <si>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</si>
  <si>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</si>
  <si>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</si>
  <si>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</si>
  <si>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</si>
  <si>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</si>
  <si>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</si>
  <si>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</si>
  <si>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METRONIDAZOLE 0.5% POLFA</t>
  </si>
  <si>
    <t>INJ 1X100ML 5MG/1ML</t>
  </si>
  <si>
    <t>MOXIFLOXACIN KABI 400 MG/250 ML INFUZNÍ</t>
  </si>
  <si>
    <t>1,6MG/ML INF SOL 1X250ML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</si>
  <si>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</si>
  <si>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</si>
  <si>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</si>
  <si>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</si>
  <si>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</si>
  <si>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</si>
  <si>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</si>
  <si>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</si>
  <si>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</si>
  <si>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</si>
  <si>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</si>
  <si>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</si>
  <si>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ZINNAT 500 MG</t>
  </si>
  <si>
    <t>léky - antimykotika (LEK)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</si>
  <si>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</si>
  <si>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</si>
  <si>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</si>
  <si>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</si>
  <si>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</si>
  <si>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</si>
  <si>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</si>
  <si>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ACCUPRO 5</t>
  </si>
  <si>
    <t>TBL OBD 30X5MG</t>
  </si>
  <si>
    <t>ACIDUM ASCORBICUM</t>
  </si>
  <si>
    <t>INJ 5X5ML</t>
  </si>
  <si>
    <t>ADDAVEN</t>
  </si>
  <si>
    <t>IVN INF CNC SOL 20X10ML</t>
  </si>
  <si>
    <t>AMBROBENE</t>
  </si>
  <si>
    <t>TBL 20X30MG</t>
  </si>
  <si>
    <t>INJ 5X2ML/15MG</t>
  </si>
  <si>
    <t>AMBROBENE 75 MG</t>
  </si>
  <si>
    <t>POR CPS PRO 20X75MG</t>
  </si>
  <si>
    <t>AMITRIPTYLIN SLOVAKOFARMA</t>
  </si>
  <si>
    <t>TBL OBD 50X28.3MG</t>
  </si>
  <si>
    <t>ANACID</t>
  </si>
  <si>
    <t>SUS 12X5ML(SACKY)</t>
  </si>
  <si>
    <t>ANOPYRIN 100MG</t>
  </si>
  <si>
    <t>TBL 20X100MG</t>
  </si>
  <si>
    <t>TBL 60X100 MG</t>
  </si>
  <si>
    <t>APO-IBUPROFEN 400 MG</t>
  </si>
  <si>
    <t>POR TBL FLM 30X400MG</t>
  </si>
  <si>
    <t>ASACOL 400</t>
  </si>
  <si>
    <t>POR TBL ENT 100X400MG</t>
  </si>
  <si>
    <t>ASCORUTIN (BLISTR)</t>
  </si>
  <si>
    <t>TBL OBD 50</t>
  </si>
  <si>
    <t>ATROVENT N</t>
  </si>
  <si>
    <t>INH SOL PSS200X20RG</t>
  </si>
  <si>
    <t>AULIN</t>
  </si>
  <si>
    <t>TBL 15X100MG</t>
  </si>
  <si>
    <t>POR TBL NOB 30X100MG</t>
  </si>
  <si>
    <t>BELODERM</t>
  </si>
  <si>
    <t>DRM CRM1X30GM 0.05%</t>
  </si>
  <si>
    <t>BETALOC ZOK 50 MG</t>
  </si>
  <si>
    <t>POR TBL PRO 100X50MG</t>
  </si>
  <si>
    <t>CERNEVIT</t>
  </si>
  <si>
    <t>INJ PLV SOL10X750MG</t>
  </si>
  <si>
    <t>CEZERA 5 MG</t>
  </si>
  <si>
    <t>CITALEC 10 ZENTIVA</t>
  </si>
  <si>
    <t>POR TBL FLM30X10MG</t>
  </si>
  <si>
    <t>DETRALEX</t>
  </si>
  <si>
    <t>TBL OBD 30</t>
  </si>
  <si>
    <t>DICYNONE</t>
  </si>
  <si>
    <t>TBL 30x 500 mg</t>
  </si>
  <si>
    <t>DIROTON 5MG</t>
  </si>
  <si>
    <t>TBL 28X5MG</t>
  </si>
  <si>
    <t>DORETA 75 MG/650 MG</t>
  </si>
  <si>
    <t>DORMICUM 7.5 MG</t>
  </si>
  <si>
    <t>TBL OBD 10X7.5MG</t>
  </si>
  <si>
    <t>667MG/ML POR SOL 1X200ML HDP</t>
  </si>
  <si>
    <t>DZ OCTENISEPT 1 l</t>
  </si>
  <si>
    <t>DZ OCTENISEPT 250 ml</t>
  </si>
  <si>
    <t>sprej</t>
  </si>
  <si>
    <t>DZ PRONTODERM ROZTOK 500 ml</t>
  </si>
  <si>
    <t>EBRANTIL 30 RETARD</t>
  </si>
  <si>
    <t>POR CPS PRO 50X30MG</t>
  </si>
  <si>
    <t>ELENIUM</t>
  </si>
  <si>
    <t>TBL OBD 20X10MG</t>
  </si>
  <si>
    <t>ELOCOM</t>
  </si>
  <si>
    <t>DRM CRM 1X30GM 0.1%</t>
  </si>
  <si>
    <t>DRM UNG 1X30GM 0,1%</t>
  </si>
  <si>
    <t>ENDIARON</t>
  </si>
  <si>
    <t>TBL OBD 20X250MG</t>
  </si>
  <si>
    <t>ENELBIN RETARD</t>
  </si>
  <si>
    <t>TBL OBD 50X100MG</t>
  </si>
  <si>
    <t>ESOPREX 10 MG</t>
  </si>
  <si>
    <t>POR TBL FLM 30X10MG</t>
  </si>
  <si>
    <t>ESSENTIALE FORTE N</t>
  </si>
  <si>
    <t>POR CPS DUR 50</t>
  </si>
  <si>
    <t>EUTHYROX 150</t>
  </si>
  <si>
    <t>TBL 100X150RG</t>
  </si>
  <si>
    <t>EUTHYROX 75</t>
  </si>
  <si>
    <t>TBL 100X75RG</t>
  </si>
  <si>
    <t>EXACYL</t>
  </si>
  <si>
    <t>INJ 5X5ML/500MG</t>
  </si>
  <si>
    <t>FENTALIS 100 MCG/H TRANSDERMÁLNÍ NÁPLAST</t>
  </si>
  <si>
    <t>DRM EMP TDR 5X23.12MG</t>
  </si>
  <si>
    <t>FENTALIS 25 MCG/H TRANSDERMÁLNÍ NÁPLAST</t>
  </si>
  <si>
    <t>DRM EMP TDR 5X5.78MG</t>
  </si>
  <si>
    <t>Flavamed tablety por.tbl.nob.20x30mg</t>
  </si>
  <si>
    <t>FLAVOBION</t>
  </si>
  <si>
    <t>POR TBL FLM 50X70MG</t>
  </si>
  <si>
    <t>FLONIDAN</t>
  </si>
  <si>
    <t>FOKUSIN</t>
  </si>
  <si>
    <t>POR CPS RDR30X0.4MG</t>
  </si>
  <si>
    <t>FORTECORTIN 4</t>
  </si>
  <si>
    <t>POR TBL NOB 20X4MG</t>
  </si>
  <si>
    <t>INJ SOL 10X0.8ML</t>
  </si>
  <si>
    <t>FYZIOLOGICKÝ ROZTOK VIAFLO</t>
  </si>
  <si>
    <t>INF SOL 50X100ML</t>
  </si>
  <si>
    <t>GERATAM 1200</t>
  </si>
  <si>
    <t>TBL OBD 60X1200MG</t>
  </si>
  <si>
    <t>GERATAM 800MG</t>
  </si>
  <si>
    <t>TBL OBD 60X800MG</t>
  </si>
  <si>
    <t>HELICID 20 ZENTIVA</t>
  </si>
  <si>
    <t>POR CPS ETD 90X20MG</t>
  </si>
  <si>
    <t>HEPARIN LECIVA</t>
  </si>
  <si>
    <t>INJ 1X10ML/50KU</t>
  </si>
  <si>
    <t>HIRUDOID</t>
  </si>
  <si>
    <t>DRM CRM 1X40GM</t>
  </si>
  <si>
    <t>HUMULIN N 100 M.J./ML</t>
  </si>
  <si>
    <t>HYDROCHLOROTHIAZID LECIVA</t>
  </si>
  <si>
    <t>TBL 20X25MG</t>
  </si>
  <si>
    <t>CHIROCAINE 5 MG/ML</t>
  </si>
  <si>
    <t>INJ CNC SOL 10X10ML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</si>
  <si>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</si>
  <si>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</si>
  <si>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</si>
  <si>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</si>
  <si>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</si>
  <si>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</si>
  <si>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INHIBACE 2.5 MG</t>
  </si>
  <si>
    <t>POR TBL FLM28X2.5MG</t>
  </si>
  <si>
    <t>INJ PROCAINII CHLORATI 0,2% ARD 10x200ml</t>
  </si>
  <si>
    <t>2MG/ML INJ SOL 10X200ML</t>
  </si>
  <si>
    <t>ISOLYTE  FFX - VAK</t>
  </si>
  <si>
    <t>INF SOL 10X1000ML Freeflex</t>
  </si>
  <si>
    <t>KALNORMIN</t>
  </si>
  <si>
    <t>POR TBL PRO 30X1GM</t>
  </si>
  <si>
    <t>KAPIDIN 10 MG</t>
  </si>
  <si>
    <t>POR TBL FLM 40X50MG</t>
  </si>
  <si>
    <t>KL BALS.VISNEVSKI 100G</t>
  </si>
  <si>
    <t>KL CPS KOLITICKA SMES, 100CPS</t>
  </si>
  <si>
    <t>KL MS ETHANOL. C. BENZIN. 500 ml KULICH</t>
  </si>
  <si>
    <t>KL MS HYDROG.PEROX. 3% 1000g</t>
  </si>
  <si>
    <t>KL SOL.ACIDI BORICI 3%,100G</t>
  </si>
  <si>
    <t>FAGRON, KULICH</t>
  </si>
  <si>
    <t>KL SOL.ACIDI BORICI 3%,200G</t>
  </si>
  <si>
    <t>KL UNGUENTUM</t>
  </si>
  <si>
    <t>KL VASELINUM ALBUM, 100G</t>
  </si>
  <si>
    <t>KREON 25 000</t>
  </si>
  <si>
    <t>POR CPS ETD 50</t>
  </si>
  <si>
    <t>Lactobacillus acidophil.cps.75 bez laktózy</t>
  </si>
  <si>
    <t>LANTUS 100 JEDNOTEK/ML SOLOSTAR</t>
  </si>
  <si>
    <t xml:space="preserve">SDR INJ SOL 5X3ML </t>
  </si>
  <si>
    <t>LETROX 50</t>
  </si>
  <si>
    <t>POR TBL NOB 100X50RG II</t>
  </si>
  <si>
    <t>LOPERON CPS</t>
  </si>
  <si>
    <t>POR CPS DUR 20X2MG</t>
  </si>
  <si>
    <t>LORADUR</t>
  </si>
  <si>
    <t>POR TBL NOB 50</t>
  </si>
  <si>
    <t>LORADUR MITE</t>
  </si>
  <si>
    <t>POR TBL FLM 30X50MG</t>
  </si>
  <si>
    <t>MAGNE B6</t>
  </si>
  <si>
    <t>DRG 50</t>
  </si>
  <si>
    <t>MARCAINE 0.5%</t>
  </si>
  <si>
    <t>INJ SOL5X20ML/100MG</t>
  </si>
  <si>
    <t>MEDORAM PLUS H 5/25 MG</t>
  </si>
  <si>
    <t>MEDROL 4 MG</t>
  </si>
  <si>
    <t>POR TBL NOB30X4MG-L</t>
  </si>
  <si>
    <t>MICARDISPLUS 80/25 MG</t>
  </si>
  <si>
    <t>POR TBL NOB 28</t>
  </si>
  <si>
    <t>MILURIT 100</t>
  </si>
  <si>
    <t>POR TBL NOB 50X100MG</t>
  </si>
  <si>
    <t>MILURIT 300</t>
  </si>
  <si>
    <t>TBL 30X300MG</t>
  </si>
  <si>
    <t>MONOSAN 20MG</t>
  </si>
  <si>
    <t>TBL 30X20MG</t>
  </si>
  <si>
    <t>MYDOCALM 150MG</t>
  </si>
  <si>
    <t>TBL OBD 30X150MG</t>
  </si>
  <si>
    <t>MYFENAX 500 MG</t>
  </si>
  <si>
    <t>POR TBL FLM 50X500MG</t>
  </si>
  <si>
    <t>NEBILET</t>
  </si>
  <si>
    <t>POR TBL NOB 28X5MG</t>
  </si>
  <si>
    <t>NEUROL 0.25</t>
  </si>
  <si>
    <t>TBL 30X0.25MG</t>
  </si>
  <si>
    <t>NEURONTIN 300MG</t>
  </si>
  <si>
    <t>CPS 50X300MG</t>
  </si>
  <si>
    <t>NITRESAN 20 MG</t>
  </si>
  <si>
    <t>POR TBL NOB 30X20MG</t>
  </si>
  <si>
    <t>INJ 10X2ML/1000MG</t>
  </si>
  <si>
    <t>ONDANSETRON B. BRAUN 2 MG/ML</t>
  </si>
  <si>
    <t>INJ SOL 20X4ML/8MG LDPE</t>
  </si>
  <si>
    <t>OPHTHALMO-SEPTONEX</t>
  </si>
  <si>
    <t>UNG OPH 1X5GM</t>
  </si>
  <si>
    <t>TBL ENT 30X220MG</t>
  </si>
  <si>
    <t>PARACETAMOL KABI 10 MG/ML</t>
  </si>
  <si>
    <t>INF SOL 10X50ML/500MG</t>
  </si>
  <si>
    <t>PARALEN</t>
  </si>
  <si>
    <t>SUP 5X500MG</t>
  </si>
  <si>
    <t>POR TBL NOB 12X500MG</t>
  </si>
  <si>
    <t>PLAQUENIL</t>
  </si>
  <si>
    <t>TBL OBD 60X200MG</t>
  </si>
  <si>
    <t>PREDNISON 20 LECIVA</t>
  </si>
  <si>
    <t>TBL 20X20MG(BLISTR)</t>
  </si>
  <si>
    <t>PRESTANCE 5 MG/5 MG</t>
  </si>
  <si>
    <t>PROTHAZIN</t>
  </si>
  <si>
    <t>TBL FLM 20X1X25MG</t>
  </si>
  <si>
    <t>PROTHIADEN 75</t>
  </si>
  <si>
    <t>TBL OBD 30X75MG</t>
  </si>
  <si>
    <t>REMESTYP 1.0</t>
  </si>
  <si>
    <t>INJ 5X10ML/1MG</t>
  </si>
  <si>
    <t>RIVOTRIL</t>
  </si>
  <si>
    <t>INJ 5X1ML/1MG+SOLV.</t>
  </si>
  <si>
    <t>ROSUCARD 20 MG POTAHOVANÉ TABLETY</t>
  </si>
  <si>
    <t>SECATOXIN /R/ FORTE</t>
  </si>
  <si>
    <t>GTT 25ML 25MG/10ML</t>
  </si>
  <si>
    <t>SEVREDOL 20 MG</t>
  </si>
  <si>
    <t>500MG TBL FLM 120 II</t>
  </si>
  <si>
    <t>SORTIS 10MG</t>
  </si>
  <si>
    <t>SPASMED 15</t>
  </si>
  <si>
    <t>POR TBL FLM 50X15MG</t>
  </si>
  <si>
    <t>STAFAL</t>
  </si>
  <si>
    <t>SOL 1X10ML</t>
  </si>
  <si>
    <t>SUPPOSITORIA GLYCERINI LECIVA</t>
  </si>
  <si>
    <t>SUP 10X2.35GM</t>
  </si>
  <si>
    <t>TBL.MAGNESII LACTICI 0.5 GLO</t>
  </si>
  <si>
    <t>TBL 100X500MG</t>
  </si>
  <si>
    <t>TRALGIT</t>
  </si>
  <si>
    <t>POR CPS DUR 20X50MG</t>
  </si>
  <si>
    <t>TRALGIT SR 200</t>
  </si>
  <si>
    <t>POR TBL RET30X200MG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</si>
  <si>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</si>
  <si>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</si>
  <si>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</si>
  <si>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</si>
  <si>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</si>
  <si>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</si>
  <si>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TRITACE COMBI 5 MG/10 MG</t>
  </si>
  <si>
    <t>POR CPS DUR 28</t>
  </si>
  <si>
    <t>VENTOLIN INHALER N</t>
  </si>
  <si>
    <t>INHSUSPSS200X100RG</t>
  </si>
  <si>
    <t>VEROSPIRON</t>
  </si>
  <si>
    <t>WARFARIN</t>
  </si>
  <si>
    <t>TBL 100X3MG</t>
  </si>
  <si>
    <t>XADOS 20 MG TABLETY</t>
  </si>
  <si>
    <t>ZALDIAR</t>
  </si>
  <si>
    <t>37,5MG/325MG TBL FLM 30X1</t>
  </si>
  <si>
    <t>ZOLOFT 50MG</t>
  </si>
  <si>
    <t>TBL OBD 28X50MG</t>
  </si>
  <si>
    <t>NUTRIFLEX LIPID PLUS</t>
  </si>
  <si>
    <t>INF EML 5X1875ML</t>
  </si>
  <si>
    <t>DIASIP S PŘÍCHUTÍ JAHODOVOU</t>
  </si>
  <si>
    <t>NUTRICOMP SOUP JEMNÉ KUŘECÍ KARI</t>
  </si>
  <si>
    <t>NUTRICOMP SOUP ZELENINOVÁ POLÉVKA</t>
  </si>
  <si>
    <t>NUTRIDRINK COMPACT S PŘÍCHUTÍ JAHODOVOU</t>
  </si>
  <si>
    <t>NUTRIDRINK COMPACT S PŘÍCHUTÍ LESNÍHO OVOCE</t>
  </si>
  <si>
    <t>NUTRIDRINK COMPACT S PŘÍCHUTÍ VANILKOVOU</t>
  </si>
  <si>
    <t>NUTRIDRINK S PŘÍCHUTÍ ČOKOLÁDOVOU</t>
  </si>
  <si>
    <t>NUTRIDRINK S PŘÍCHUTÍ JAHODOVOU</t>
  </si>
  <si>
    <t>NUTRIDRINK S PŘÍCHUTÍ VANILKOVOU</t>
  </si>
  <si>
    <t>Nutrison Advanced DIASON LOW ENERGY</t>
  </si>
  <si>
    <t>por.sol.1000ml</t>
  </si>
  <si>
    <t>PROTIFAR</t>
  </si>
  <si>
    <t>POR PLV SOL 1X225GM</t>
  </si>
  <si>
    <t>HAEMOCOMPLETTAN P</t>
  </si>
  <si>
    <t>20MG/ML INJ/INF PLV SOL 1X1000MG</t>
  </si>
  <si>
    <t>HUMAN ALBUMIN 200 G/L BAXTER</t>
  </si>
  <si>
    <t>200G/L INF SOL 1X100ML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</si>
  <si>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</si>
  <si>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</si>
  <si>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</si>
  <si>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</si>
  <si>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</si>
  <si>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TBL OBD 10X400MG</t>
  </si>
  <si>
    <t>ACEFA 1 G</t>
  </si>
  <si>
    <t>IMS+IVN INJ+INF PLV SOL 1X1GM</t>
  </si>
  <si>
    <t>AMOKSIKLAV 1G</t>
  </si>
  <si>
    <t>TBL OBD 14X1GM</t>
  </si>
  <si>
    <t>BELOGENT MAST</t>
  </si>
  <si>
    <t>CIPLOX 250</t>
  </si>
  <si>
    <t>TBL OBD 10X250MG</t>
  </si>
  <si>
    <t>Clindamycin Kabi inj.sol.10x2ml/300mg</t>
  </si>
  <si>
    <t>DALACIN C 300 MG</t>
  </si>
  <si>
    <t>POR CPS DUR 16X300MG</t>
  </si>
  <si>
    <t>FUCIDIN</t>
  </si>
  <si>
    <t>UNG 1X15GM 2%</t>
  </si>
  <si>
    <t>FUROLIN TABLETY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</si>
  <si>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</si>
  <si>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</si>
  <si>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</si>
  <si>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</si>
  <si>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</si>
  <si>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</si>
  <si>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 500</t>
  </si>
  <si>
    <t>SUP VAG 8</t>
  </si>
  <si>
    <t>METRONIDAZOL 500MG BRAUN</t>
  </si>
  <si>
    <t>INJ 10X100ML(LDPE)</t>
  </si>
  <si>
    <t>OPHTHALMO-FRAMYKOIN</t>
  </si>
  <si>
    <t>TIENAM 500 MG/500 MG I.V.</t>
  </si>
  <si>
    <t>INF PLV SOL 1X10LAH/20ML</t>
  </si>
  <si>
    <t>POR TBL FLM12X375MG</t>
  </si>
  <si>
    <t>VANCOMYCIN MYLAN 500 MG</t>
  </si>
  <si>
    <t>XORIMAX 500 MG POTAH.TABLETY</t>
  </si>
  <si>
    <t>PORTBLFLM10X500MG</t>
  </si>
  <si>
    <t>DIFLUCAN 100 MG</t>
  </si>
  <si>
    <t>POR CPS DUR 28X100MG</t>
  </si>
  <si>
    <t>SPORANOX</t>
  </si>
  <si>
    <t>SOL 1X150ML/1.5GM</t>
  </si>
  <si>
    <t>VORIKONAZOL SANDOZ 200 MG PRÁŠEK PRO INFUZNÍ ROZTO</t>
  </si>
  <si>
    <t>INF PLV SOL 1X200MG</t>
  </si>
  <si>
    <t>0,9 % SODIUM CHLORIDE KABI</t>
  </si>
  <si>
    <t>1x1000 ml FFlx</t>
  </si>
  <si>
    <t>0.9% W/V SODIUM CHLORIDE I.V.</t>
  </si>
  <si>
    <t>INJ 20X20ML</t>
  </si>
  <si>
    <t>ACCUZIDE 20</t>
  </si>
  <si>
    <t>AESCIN 30mg tbl.60 VULM</t>
  </si>
  <si>
    <t>AESCIN VULM tbl.20</t>
  </si>
  <si>
    <t>POR TBL ENT 90X20MG</t>
  </si>
  <si>
    <t>AMBROSAN</t>
  </si>
  <si>
    <t>30MG TBL NOB 20 II</t>
  </si>
  <si>
    <t>AMESOS 10 MG/5 MG TABLETY</t>
  </si>
  <si>
    <t>POR TBL NOB 100X5MG</t>
  </si>
  <si>
    <t>POR TBL FLM 100X400MG</t>
  </si>
  <si>
    <t>APO-METOPROLOL 50</t>
  </si>
  <si>
    <t>POR TBL NOB 100X50MG</t>
  </si>
  <si>
    <t>APO-PERINDO 8 MG</t>
  </si>
  <si>
    <t>POR TBL NOB 30X8MG</t>
  </si>
  <si>
    <t>APO-TIC</t>
  </si>
  <si>
    <t>POR TBL FLM 30X250MG</t>
  </si>
  <si>
    <t>ARGOFAN 75 SR</t>
  </si>
  <si>
    <t>POR TBL PRO 30X75MG</t>
  </si>
  <si>
    <t>Biopron Forte 10 tob.</t>
  </si>
  <si>
    <t>Biopron9    PREMIUM tob.120</t>
  </si>
  <si>
    <t>Biopron9 tob.60</t>
  </si>
  <si>
    <t>CARVESAN 25</t>
  </si>
  <si>
    <t>POR TBL NOB 30X25MG</t>
  </si>
  <si>
    <t>CONTROLOC 40 MG</t>
  </si>
  <si>
    <t>POR TBL ENT 28X40MG</t>
  </si>
  <si>
    <t>CYCLO 3 FORT</t>
  </si>
  <si>
    <t>POR CPS DUR 30 II</t>
  </si>
  <si>
    <t>DASSELTA 5 MG</t>
  </si>
  <si>
    <t>DIGOXIN 0.125 LECIVA</t>
  </si>
  <si>
    <t>TBL 30X0.125MG</t>
  </si>
  <si>
    <t>DILURAN</t>
  </si>
  <si>
    <t>TBL 20X250MG</t>
  </si>
  <si>
    <t>POR TBL FLM 10</t>
  </si>
  <si>
    <t>DUOTRAV 40 MCG/ML + 5MG/ML</t>
  </si>
  <si>
    <t>OPH GTT SOL 3X2.5ML</t>
  </si>
  <si>
    <t>DUROGESIC 25MCG/H</t>
  </si>
  <si>
    <t>EMP 5X2.5MG(10CM2)</t>
  </si>
  <si>
    <t xml:space="preserve">DZ PRONTODERM SHOWER GEL  100ML </t>
  </si>
  <si>
    <t>strong</t>
  </si>
  <si>
    <t>DZ TRIXO 500 ML</t>
  </si>
  <si>
    <t>DRM CRM 1X15GM 0.1%</t>
  </si>
  <si>
    <t>ENAP 5MG</t>
  </si>
  <si>
    <t>TBL 30X5MG</t>
  </si>
  <si>
    <t>ENELBIN 100 RETARD</t>
  </si>
  <si>
    <t>TBL RET 100X100MG</t>
  </si>
  <si>
    <t>EPILAN D GEROT</t>
  </si>
  <si>
    <t>FURORESE 250</t>
  </si>
  <si>
    <t>GODASAL 100</t>
  </si>
  <si>
    <t>GOPTEN 2 MG</t>
  </si>
  <si>
    <t>POR CPS DUR 28X2MG</t>
  </si>
  <si>
    <t>GUTRON 2.5MG</t>
  </si>
  <si>
    <t>TBL 50X2.5MG</t>
  </si>
  <si>
    <t>HALOPERIDOL</t>
  </si>
  <si>
    <t>TBL 50X1.5MG</t>
  </si>
  <si>
    <t>INF SOL 10X1000MLPLAH</t>
  </si>
  <si>
    <t>ISAME 150 MG</t>
  </si>
  <si>
    <t>POR TBL NOB 30X150MG</t>
  </si>
  <si>
    <t>ISOPTIN SR 240 MG</t>
  </si>
  <si>
    <t>POR TBL PRO 30X240MG</t>
  </si>
  <si>
    <t>KALIUM CHLORATUM LECIVA 7.5%</t>
  </si>
  <si>
    <t>INJ 5X10ML 7.5%</t>
  </si>
  <si>
    <t>INF CNC SOL 20X20ML</t>
  </si>
  <si>
    <t>KL AQUA PURIF. KUL,FAG 5 kg</t>
  </si>
  <si>
    <t>KL BENZINUM 130g</t>
  </si>
  <si>
    <t>KL CPS KOLITICKA  SMES, 50 CPS</t>
  </si>
  <si>
    <t>KL PERSTERIL 10% 100 G</t>
  </si>
  <si>
    <t>KL RICINI OL. 200 g</t>
  </si>
  <si>
    <t>KL SUPP.PREDNISON 0,001G,PAPAVERIN 0,02G</t>
  </si>
  <si>
    <t>20KS</t>
  </si>
  <si>
    <t>30KS</t>
  </si>
  <si>
    <t>50KS</t>
  </si>
  <si>
    <t>LIPANTHYL S 215MG</t>
  </si>
  <si>
    <t>TBL FLM 30</t>
  </si>
  <si>
    <t>POR CPS DUR 10X2MG</t>
  </si>
  <si>
    <t>LYRICA 75 MG</t>
  </si>
  <si>
    <t>POR CPSDUR14X75MG</t>
  </si>
  <si>
    <t>MAGNESIUM 250 MG PHARMAVIT</t>
  </si>
  <si>
    <t>POR TBL EFF 20</t>
  </si>
  <si>
    <t>MICARDIS 80 MG</t>
  </si>
  <si>
    <t>POR TBL NOB 28X80MG</t>
  </si>
  <si>
    <t>MICARDISPLUS 80/12.5 MG</t>
  </si>
  <si>
    <t>MOMMOX 0,05 MG/DÁVKU</t>
  </si>
  <si>
    <t>NAS SPR SUS 140X50RG</t>
  </si>
  <si>
    <t>MOXOSTAD 0,2 MG</t>
  </si>
  <si>
    <t>POR TBL FLM 30X0.2MG</t>
  </si>
  <si>
    <t>NEUROL 0.5</t>
  </si>
  <si>
    <t>POR TBL NOB30X0.5MG</t>
  </si>
  <si>
    <t>NEURONTIN 100MG</t>
  </si>
  <si>
    <t>CPS 100X100MG</t>
  </si>
  <si>
    <t>NITRESAN 10 MG</t>
  </si>
  <si>
    <t>POR TBL NOB 30X10MG</t>
  </si>
  <si>
    <t>NITROMINT 2.6MG</t>
  </si>
  <si>
    <t>TBL RET 60X2.6MG</t>
  </si>
  <si>
    <t>PEROXID VODÍKU 3% COO</t>
  </si>
  <si>
    <t>DRM SOL 1X100ML 3%</t>
  </si>
  <si>
    <t>PRENEWEL 4 MG/1,25 MG</t>
  </si>
  <si>
    <t>PRESTANCE 10 MG/10 MG</t>
  </si>
  <si>
    <t>PROCORALAN 7,5 MG</t>
  </si>
  <si>
    <t>POR TBL FLM 56X7,5MG</t>
  </si>
  <si>
    <t>RIVOTRIL 2 MG</t>
  </si>
  <si>
    <t>TBL 30X2MG</t>
  </si>
  <si>
    <t>ROCALTROL 0.25 MCG</t>
  </si>
  <si>
    <t>POR CPSMOL30X0.25RG</t>
  </si>
  <si>
    <t>ROSUCARD 10 MG POTAHOVANÉ TABLETY</t>
  </si>
  <si>
    <t>ROSUCARD 40 MG POTAHOVANÉ TABLETY</t>
  </si>
  <si>
    <t>POR TBL FLM 30X40MG</t>
  </si>
  <si>
    <t>CPS 20/BLISTR/</t>
  </si>
  <si>
    <t>SIOFOR 1000</t>
  </si>
  <si>
    <t>POR TBL FLM 60X1000MG</t>
  </si>
  <si>
    <t>SORTIS 20 MG</t>
  </si>
  <si>
    <t>POR TBL FLM100X20MG</t>
  </si>
  <si>
    <t>SOTAHEXAL 80</t>
  </si>
  <si>
    <t>POR TBL NOB 50X80MG</t>
  </si>
  <si>
    <t>POR TBL FLM 30X15MG</t>
  </si>
  <si>
    <t>SPC 1X100GM</t>
  </si>
  <si>
    <t>Stopex tbl.30x30mg</t>
  </si>
  <si>
    <t>STOPTUSSIN</t>
  </si>
  <si>
    <t>POR GTT SOL 1X25ML</t>
  </si>
  <si>
    <t>SYMBICORT TURBUHALER 200 MIKROGRAMŮ/ 6 MIKROGRAMŮ/</t>
  </si>
  <si>
    <t>INH PLV 1X120DÁV</t>
  </si>
  <si>
    <t>TEGRETOL CR 200</t>
  </si>
  <si>
    <t>TBL RET 50X200MG</t>
  </si>
  <si>
    <t>THEOPLUS</t>
  </si>
  <si>
    <t>TBL RET 30X300MG</t>
  </si>
  <si>
    <t>SUP 6X6.5MG</t>
  </si>
  <si>
    <t>POR GTT SOL 1X96ML</t>
  </si>
  <si>
    <t>TRANSTEC 52.5 MCG/H</t>
  </si>
  <si>
    <t>DRM EMP TDR 5X30MG</t>
  </si>
  <si>
    <t>TRITACE 1,25 MG</t>
  </si>
  <si>
    <t>POR TBL NOB 20X1.25MG</t>
  </si>
  <si>
    <t>TRITACE 2,5 MG</t>
  </si>
  <si>
    <t>POR TBL NOB 20X2.5MG</t>
  </si>
  <si>
    <t>TRITTICO AC 75</t>
  </si>
  <si>
    <t>TBL RET 30X75MG</t>
  </si>
  <si>
    <t>TRUND 250 MG POTAHOVANÉ TABLETY</t>
  </si>
  <si>
    <t>POR TBL FLM 50X250MG</t>
  </si>
  <si>
    <t>UBRETID</t>
  </si>
  <si>
    <t>VALSACOMBI 160 MG/12,5 MG</t>
  </si>
  <si>
    <t>POR TBL FLM 28</t>
  </si>
  <si>
    <t>VALSACOMBI 80 MG/12,5 MG</t>
  </si>
  <si>
    <t>VASOCARDIN 100</t>
  </si>
  <si>
    <t>TBL 100X25MG</t>
  </si>
  <si>
    <t>VESICARE 5 MG</t>
  </si>
  <si>
    <t>POR TBL FLM 100X5MG</t>
  </si>
  <si>
    <t>WELLBUTRIN SR</t>
  </si>
  <si>
    <t>POR TBL PRO30X150MG</t>
  </si>
  <si>
    <t>XANAX</t>
  </si>
  <si>
    <t>ZENARO 5 MG</t>
  </si>
  <si>
    <t>TBL FLM 50X5MG IV</t>
  </si>
  <si>
    <t>ZIBOR 25 000 IU</t>
  </si>
  <si>
    <t>INJ SOL 2X0.3ML/7500IU</t>
  </si>
  <si>
    <t>ZYLLT 75 MG</t>
  </si>
  <si>
    <t>POR TBL FLM 28X75MG</t>
  </si>
  <si>
    <t>ZYPREXA 10 MG</t>
  </si>
  <si>
    <t>INJ PLV SOL 1X10MG</t>
  </si>
  <si>
    <t>AMINOPLASMAL HEPA-10%</t>
  </si>
  <si>
    <t>NUTRIFLEX PLUS</t>
  </si>
  <si>
    <t>CUBITAN S PŘÍCHUTÍ ČOKOLÁDOVOU</t>
  </si>
  <si>
    <t>CUBITAN S PŘÍCHUTÍ ČOKOLÁDOVOU (SOL)</t>
  </si>
  <si>
    <t>CUBITAN S PŘÍCHUTÍ JAHODOVOU (SOL)</t>
  </si>
  <si>
    <t>NUTRICOMP SOUP MIX</t>
  </si>
  <si>
    <t>POR SOL 24X200ML</t>
  </si>
  <si>
    <t>NUTRIDRINK BALÍČEK 5+1</t>
  </si>
  <si>
    <t>POR SOL 6X200ML</t>
  </si>
  <si>
    <t>NUTRIDRINK CREME S PŘÍCHUTÍ VANILKOVOU</t>
  </si>
  <si>
    <t>NUTRIDRINK JUICE STYLE S PŘÍCHUTÍ JAHODOVOU</t>
  </si>
  <si>
    <t>NUTRIDRINK YOGHURT S PŘÍCHUTÍ VANILKA A CITRÓN</t>
  </si>
  <si>
    <t>ALBUNORM 20%</t>
  </si>
  <si>
    <t>FANHDI</t>
  </si>
  <si>
    <t>100IU/ML INJ PSO LQF 1+1X10ML</t>
  </si>
  <si>
    <t>50IU/ML INJ PSO LQF 1+1X10ML</t>
  </si>
  <si>
    <t>ARCHIFAR 500 MG</t>
  </si>
  <si>
    <t>INJ+INF PLV SOL 10X500MG</t>
  </si>
  <si>
    <t>CEFTRIAXON MEDOPHARM 2 G</t>
  </si>
  <si>
    <t>IMS+IVN INJ+INF PLV SOL 10X2GM</t>
  </si>
  <si>
    <t>ENTIZOL</t>
  </si>
  <si>
    <t>NORMIX</t>
  </si>
  <si>
    <t>POR TBL FLM 28X200MG</t>
  </si>
  <si>
    <t>OFLOXIN INF</t>
  </si>
  <si>
    <t>INF SOL 10X100ML</t>
  </si>
  <si>
    <t>PIMAFUCORT</t>
  </si>
  <si>
    <t>CRM 1X15GM</t>
  </si>
  <si>
    <t>ZYVOXID</t>
  </si>
  <si>
    <t>INF SOL 10X300ML</t>
  </si>
  <si>
    <t>ECALTA 100 MG</t>
  </si>
  <si>
    <t>INF PLV CSL 100MG+30ML</t>
  </si>
  <si>
    <t>IMAZOL KRÉMPASTA</t>
  </si>
  <si>
    <t>DRM PST 1X30GM</t>
  </si>
  <si>
    <t>POR GRA SOL30SÁČKŮ</t>
  </si>
  <si>
    <t>DIPROPHOS</t>
  </si>
  <si>
    <t>INJ SUS 5X1ML/7MG</t>
  </si>
  <si>
    <t>DZ TRIXO LIND 100 ml</t>
  </si>
  <si>
    <t>KL ETHER 180G</t>
  </si>
  <si>
    <t>KL MESOCAIN GEL, 250G v kelímku</t>
  </si>
  <si>
    <t>NESTERILNÍ</t>
  </si>
  <si>
    <t>KL MESOCAIN GEL, 250G v láhvi s pumpou</t>
  </si>
  <si>
    <t>KL SOL.ARG.NITR.10% 10G</t>
  </si>
  <si>
    <t>KL SOL.ARG.NITR.3%,10G</t>
  </si>
  <si>
    <t>KL SOL.FORMAL. PUFR. 500 g</t>
  </si>
  <si>
    <t>KL SOL.HYD.PEROX.3% 300G v sirokohrdle lahvi</t>
  </si>
  <si>
    <t>AGEN 5</t>
  </si>
  <si>
    <t>ALOPURINOL SANDOZ</t>
  </si>
  <si>
    <t>100MG TBL NOB 30</t>
  </si>
  <si>
    <t>AMARYL 2 MG</t>
  </si>
  <si>
    <t>POR TBL NOB 30X2MG</t>
  </si>
  <si>
    <t>ANESIA 10MG/ML</t>
  </si>
  <si>
    <t>INJ+INF EML 1X100ML</t>
  </si>
  <si>
    <t>APO-AMLO 10</t>
  </si>
  <si>
    <t>ARDEAELYTOSOL F 1/1</t>
  </si>
  <si>
    <t>ARDEAELYTOSOL NA.HYDR.CARB.4.2%</t>
  </si>
  <si>
    <t>INF 1X200ML</t>
  </si>
  <si>
    <t>ARIPIPRAZOL MYLAN PHARMA 15 MG</t>
  </si>
  <si>
    <t>15MG TBL NOB 28</t>
  </si>
  <si>
    <t>ATENOLOL AL 25</t>
  </si>
  <si>
    <t>ATROPIN BIOTIKA 0.5MG</t>
  </si>
  <si>
    <t>BETALOC</t>
  </si>
  <si>
    <t>INJ 5X5ML/5MG</t>
  </si>
  <si>
    <t>BETALOC ZOK 100 MG</t>
  </si>
  <si>
    <t>POR TBL PRO 100X100MG</t>
  </si>
  <si>
    <t>BETALOC ZOK 200 MG</t>
  </si>
  <si>
    <t>POR TBL PRO 30X200MG</t>
  </si>
  <si>
    <t>POR TBL NOB 28X480MG</t>
  </si>
  <si>
    <t>BROMHEXIN - EGIS</t>
  </si>
  <si>
    <t>SOL 1X60ML/120MG</t>
  </si>
  <si>
    <t>CADUET 5MG/10MG</t>
  </si>
  <si>
    <t>CALCIUM GLUCONICUM 10% B.BRAUN</t>
  </si>
  <si>
    <t>INJ SOL 20X10ML</t>
  </si>
  <si>
    <t>CALCIUM CHLORATUM BIOTIKA</t>
  </si>
  <si>
    <t>CARDILAN</t>
  </si>
  <si>
    <t>TBL 100X175MG</t>
  </si>
  <si>
    <t>CITRAFLEET PRÁŠEK PRO PERORÁLNÍ ROZTOK</t>
  </si>
  <si>
    <t>POR PLV SOL 2</t>
  </si>
  <si>
    <t>INJ SOL 6X3ML/150MG</t>
  </si>
  <si>
    <t>DIPEPTIVEN</t>
  </si>
  <si>
    <t>INF CNC SOL 1X100ML</t>
  </si>
  <si>
    <t>INJ 10X2ML</t>
  </si>
  <si>
    <t>ECOLAV Výplach očí 100ml</t>
  </si>
  <si>
    <t>100 ml</t>
  </si>
  <si>
    <t>ENAP 10MG</t>
  </si>
  <si>
    <t>TBL 100X10MG</t>
  </si>
  <si>
    <t>ERDOMED 300MG</t>
  </si>
  <si>
    <t>CPS 20X300MG</t>
  </si>
  <si>
    <t>FAMOSAN 20 MG</t>
  </si>
  <si>
    <t>FURORESE 125</t>
  </si>
  <si>
    <t>TBL 30X125MG</t>
  </si>
  <si>
    <t>FUROSEMID BIOTIKA FORTE</t>
  </si>
  <si>
    <t>INJ 10X10ML/125MG</t>
  </si>
  <si>
    <t>FUROSEMID SLOVAKOFARMA FORTE</t>
  </si>
  <si>
    <t>TBL 10X250MG</t>
  </si>
  <si>
    <t>GLUKÓZA 20 BRAUN</t>
  </si>
  <si>
    <t>GLUKÓZA 40 BRAUN</t>
  </si>
  <si>
    <t>POR CPS ETD 28X20MG</t>
  </si>
  <si>
    <t>INFADOLAN</t>
  </si>
  <si>
    <t>DRM UNG 1X30GM</t>
  </si>
  <si>
    <t>IR OG. OPHTHALMO-SEPTONEX</t>
  </si>
  <si>
    <t>GTT OPH 1X10ML</t>
  </si>
  <si>
    <t>ISOPRENALIN inj.-MIMOŘÁDNÝ DOVOZ!!</t>
  </si>
  <si>
    <t>5x1 ml</t>
  </si>
  <si>
    <t>KL SOL.BORGLYCEROLI  3% 100 G</t>
  </si>
  <si>
    <t>KL ZINCI OXIDI PASTA, 100G</t>
  </si>
  <si>
    <t>LEPONEX 100 MG</t>
  </si>
  <si>
    <t>TBL 50X100MG</t>
  </si>
  <si>
    <t>LIPANTHYL NT</t>
  </si>
  <si>
    <t>145MG TBL FLM 30</t>
  </si>
  <si>
    <t>LOZAP 12.5 ZENTIVA</t>
  </si>
  <si>
    <t>PORTBLFLM 30X12.5MG</t>
  </si>
  <si>
    <t>NATRIUM CHLORATUM BIOTIKA 10%</t>
  </si>
  <si>
    <t>NICORETTE INVISIPATCH 15 MG/16 H</t>
  </si>
  <si>
    <t>DRM EMP TDR 7X15MG</t>
  </si>
  <si>
    <t>NORADRENALIN LECIVA</t>
  </si>
  <si>
    <t>NUTRYELT</t>
  </si>
  <si>
    <t>INF CNC SOL 10X10ML</t>
  </si>
  <si>
    <t>ONDANSETRON ACCORD</t>
  </si>
  <si>
    <t>2MG/ML INJ+INF SOL 5X4ML</t>
  </si>
  <si>
    <t>ONDANSETRON KABI 2 MG/ML</t>
  </si>
  <si>
    <t>INJ SOL 5X4ML</t>
  </si>
  <si>
    <t>PERLINGANIT ROZTOK</t>
  </si>
  <si>
    <t>INF SOL10X10ML AMP</t>
  </si>
  <si>
    <t>PLASMALYTE ROZTOK S GLUKOZOU 5%</t>
  </si>
  <si>
    <t>INF SOL 10X1000ML</t>
  </si>
  <si>
    <t>PREDNISON 5 LECIVA</t>
  </si>
  <si>
    <t>PRESTARIUM NEO COMBI 10 MG/2,5 MG</t>
  </si>
  <si>
    <t>PROPANORM 150MG</t>
  </si>
  <si>
    <t>TBL OBD 50X150MG</t>
  </si>
  <si>
    <t>PROSTAMOL UNO</t>
  </si>
  <si>
    <t>CPS 30X320MG</t>
  </si>
  <si>
    <t>PROTEVASC 35 MG TABLETY S PRODLOUŽENÝM UVOLŇOVÁNÍM</t>
  </si>
  <si>
    <t>POR TBL PRO 60X35MG</t>
  </si>
  <si>
    <t>PROZAC</t>
  </si>
  <si>
    <t>CPS 28X20MG</t>
  </si>
  <si>
    <t>RINGERFUNDIN B.BRAUN</t>
  </si>
  <si>
    <t>INF SOL10X1000ML PE</t>
  </si>
  <si>
    <t>ROCALTROL 0.50 MCG</t>
  </si>
  <si>
    <t>POR CPSMOL30X0.50RG</t>
  </si>
  <si>
    <t>RORENDO ORO TAB 1 MG</t>
  </si>
  <si>
    <t>POR TBL DIS 30X1MG</t>
  </si>
  <si>
    <t>INJ SIC 1X250MG+4ML</t>
  </si>
  <si>
    <t>SORTIS 20MG</t>
  </si>
  <si>
    <t>TBL OBD 30X20MG</t>
  </si>
  <si>
    <t>SPIRIVA RESPIMAT 2,5 MIKROGRAMU</t>
  </si>
  <si>
    <t>INH SOL 1X60DÁV</t>
  </si>
  <si>
    <t>TANTUM VERDE</t>
  </si>
  <si>
    <t>LIQ 1X240ML-PET TR</t>
  </si>
  <si>
    <t>TETRASPAN 6%</t>
  </si>
  <si>
    <t>INF SOL 20X500ML</t>
  </si>
  <si>
    <t>POR GTT SOL 1X30ML</t>
  </si>
  <si>
    <t>TORVACARD NEO 40 MG</t>
  </si>
  <si>
    <t>TRITACE 5</t>
  </si>
  <si>
    <t>VITALIPID N ADULT</t>
  </si>
  <si>
    <t>TBL 30X0.5MG</t>
  </si>
  <si>
    <t>XANAX SR</t>
  </si>
  <si>
    <t>TBL RET 30X0.5MG</t>
  </si>
  <si>
    <t>ZARZIO 48 MU/0,5 ML</t>
  </si>
  <si>
    <t>INJ+INF SOL 5X0.5ML</t>
  </si>
  <si>
    <t>INFEML10X100ML-SKLO</t>
  </si>
  <si>
    <t>NEPHROTECT</t>
  </si>
  <si>
    <t>NUTRIFLEX OMEGA SPECIAL</t>
  </si>
  <si>
    <t>INF EML 5X1250ML</t>
  </si>
  <si>
    <t>INF SOL 5X1000ML</t>
  </si>
  <si>
    <t>OLIMEL N9</t>
  </si>
  <si>
    <t>INF EML4X2000ML</t>
  </si>
  <si>
    <t>NEPRO HP 500ml vanilková</t>
  </si>
  <si>
    <t>NUTRIDRINK CREME S PŘÍCHUTÍ BANÁNOVOU</t>
  </si>
  <si>
    <t>Nutrison Advanced Diason 1000ml</t>
  </si>
  <si>
    <t>DIFICLIR 200 MG</t>
  </si>
  <si>
    <t>POR TBL FLM 2X10X200MG</t>
  </si>
  <si>
    <t>NOXAFIL 100 MG</t>
  </si>
  <si>
    <t>POR TBL ENT 24X100MG</t>
  </si>
  <si>
    <t xml:space="preserve">DGICG- Verdye indocyanine green </t>
  </si>
  <si>
    <t>inj.plv. 5x25mg</t>
  </si>
  <si>
    <t>INF SOL 10X1000ML-PE</t>
  </si>
  <si>
    <t>TACHOSIL</t>
  </si>
  <si>
    <t>DRM SPO 9.5X4.8CM</t>
  </si>
  <si>
    <t>DRM SPO 3.0X2.5CM</t>
  </si>
  <si>
    <t>AETHOXYSKLEROL</t>
  </si>
  <si>
    <t>INJ 5X2ML 3%</t>
  </si>
  <si>
    <t>BUSCOPAN</t>
  </si>
  <si>
    <t>INJ 5X1ML/20MG</t>
  </si>
  <si>
    <t>DZ BRAUNOL 100 ML</t>
  </si>
  <si>
    <t>EMLA KREM 5%</t>
  </si>
  <si>
    <t>CRM 1X30GM</t>
  </si>
  <si>
    <t>IR  AQUA STERILE OPLACH.1x1000 ml ECOTAINER</t>
  </si>
  <si>
    <t>IR OPLACH</t>
  </si>
  <si>
    <t>KL AQUA PURIF. KUL., FAG. 1 kg</t>
  </si>
  <si>
    <t>KL MESOCAIN GEL, 500G v láhvi s pumpou</t>
  </si>
  <si>
    <t>KL OLIVAE OLEUM 20G</t>
  </si>
  <si>
    <t>KL VASELINUM ALBUM STERILNI, 20G</t>
  </si>
  <si>
    <t>MUSCORIL CPS</t>
  </si>
  <si>
    <t>POR CPS DUR 30X4MG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</si>
  <si>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</si>
  <si>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</si>
  <si>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</si>
  <si>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</si>
  <si>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</si>
  <si>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</si>
  <si>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</si>
  <si>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A04AA01 - ONDANSETRON</t>
  </si>
  <si>
    <t>A06AD11 - LAKTULÓZA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</si>
  <si>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</si>
  <si>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</si>
  <si>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</si>
  <si>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</si>
  <si>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</si>
  <si>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</si>
  <si>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</si>
  <si>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</si>
  <si>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</si>
  <si>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</si>
  <si>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</si>
  <si>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</si>
  <si>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</si>
  <si>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C07AB05 - BETAXOLOL</t>
  </si>
  <si>
    <t>C07AB07 - BISOPROLOL</t>
  </si>
  <si>
    <t>C07AG02 - KARVEDILOL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</si>
  <si>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</si>
  <si>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</si>
  <si>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</si>
  <si>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</si>
  <si>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</si>
  <si>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</si>
  <si>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</si>
  <si>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</si>
  <si>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</si>
  <si>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</si>
  <si>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</si>
  <si>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</si>
  <si>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</si>
  <si>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</si>
  <si>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</si>
  <si>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</si>
  <si>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</si>
  <si>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</si>
  <si>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</si>
  <si>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</si>
  <si>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</si>
  <si>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</si>
  <si>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</si>
  <si>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</si>
  <si>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</si>
  <si>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</si>
  <si>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</si>
  <si>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</si>
  <si>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</si>
  <si>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</si>
  <si>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</si>
  <si>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</si>
  <si>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</si>
  <si>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</si>
  <si>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</si>
  <si>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</si>
  <si>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</si>
  <si>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</si>
  <si>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L03AA02 - FILGRASTIM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</si>
  <si>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</si>
  <si>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</si>
  <si>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</si>
  <si>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</si>
  <si>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</si>
  <si>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</si>
  <si>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</si>
  <si>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</si>
  <si>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</si>
  <si>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</si>
  <si>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</si>
  <si>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</si>
  <si>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</si>
  <si>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</si>
  <si>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</si>
  <si>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</si>
  <si>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R01AD09 - MOMETASON</t>
  </si>
  <si>
    <t>R03AC02 - SALBUTAMOL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</si>
  <si>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</si>
  <si>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</si>
  <si>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</si>
  <si>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</si>
  <si>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</si>
  <si>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</si>
  <si>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</si>
  <si>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N05AX12 - ARIPIPRAZOL</t>
  </si>
  <si>
    <t>R03AK07 - FORMOTEROL A BUDESONID</t>
  </si>
  <si>
    <t>A03FA07 - ITOPRIDUM</t>
  </si>
  <si>
    <t>R03AL04 - INDAKATEROL A GLYCOPYRRONIUM-BROMID</t>
  </si>
  <si>
    <t>N02AJ13 - TRAMADOL A PARACETAMOL</t>
  </si>
  <si>
    <t>L04AA06 - KYSELINA MYKOFENOLOVÁ</t>
  </si>
  <si>
    <t>A02BA02</t>
  </si>
  <si>
    <t>93969</t>
  </si>
  <si>
    <t>50MG/2ML INJ SOL 5X2ML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</si>
  <si>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</si>
  <si>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</si>
  <si>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</si>
  <si>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</si>
  <si>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</si>
  <si>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</si>
  <si>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</si>
  <si>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</si>
  <si>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</si>
  <si>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</si>
  <si>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</si>
  <si>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</si>
  <si>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</si>
  <si>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</si>
  <si>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</si>
  <si>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</si>
  <si>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</si>
  <si>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</si>
  <si>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</si>
  <si>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</si>
  <si>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</si>
  <si>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</si>
  <si>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</si>
  <si>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</si>
  <si>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</si>
  <si>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</si>
  <si>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</si>
  <si>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59808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</si>
  <si>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</si>
  <si>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</si>
  <si>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</si>
  <si>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</si>
  <si>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</si>
  <si>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</si>
  <si>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</si>
  <si>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</si>
  <si>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</si>
  <si>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</si>
  <si>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C01EB15</t>
  </si>
  <si>
    <t>159760</t>
  </si>
  <si>
    <t>TRIMETAZIDIN MYLAN</t>
  </si>
  <si>
    <t>35MG TBL PRO 60 II</t>
  </si>
  <si>
    <t>C03CA01</t>
  </si>
  <si>
    <t>98219</t>
  </si>
  <si>
    <t>40MG TBL NOB 50</t>
  </si>
  <si>
    <t>C07AB05</t>
  </si>
  <si>
    <t>49909</t>
  </si>
  <si>
    <t>LOKREN</t>
  </si>
  <si>
    <t>20MG TBL FLM 28</t>
  </si>
  <si>
    <t>C07AB07</t>
  </si>
  <si>
    <t>47740</t>
  </si>
  <si>
    <t>5MG TBL FLM 30</t>
  </si>
  <si>
    <t>C07AG02</t>
  </si>
  <si>
    <t>102596</t>
  </si>
  <si>
    <t>6,25MG TBL NOB 30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</si>
  <si>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</si>
  <si>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</si>
  <si>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</si>
  <si>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</si>
  <si>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</si>
  <si>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</si>
  <si>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</si>
  <si>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</si>
  <si>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</si>
  <si>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</si>
  <si>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</si>
  <si>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</si>
  <si>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</si>
  <si>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</si>
  <si>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</si>
  <si>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</si>
  <si>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</si>
  <si>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</si>
  <si>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</si>
  <si>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</si>
  <si>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</si>
  <si>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</si>
  <si>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</si>
  <si>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</si>
  <si>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</si>
  <si>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</si>
  <si>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</si>
  <si>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</si>
  <si>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</si>
  <si>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</si>
  <si>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</si>
  <si>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</si>
  <si>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</si>
  <si>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</si>
  <si>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</si>
  <si>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</si>
  <si>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</si>
  <si>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</si>
  <si>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</si>
  <si>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</si>
  <si>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</si>
  <si>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</si>
  <si>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</si>
  <si>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</si>
  <si>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</si>
  <si>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</si>
  <si>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</si>
  <si>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</si>
  <si>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</si>
  <si>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</si>
  <si>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</si>
  <si>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</si>
  <si>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</si>
  <si>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</si>
  <si>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</si>
  <si>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</si>
  <si>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</si>
  <si>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</si>
  <si>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</si>
  <si>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</si>
  <si>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</si>
  <si>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</si>
  <si>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</si>
  <si>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</si>
  <si>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</si>
  <si>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</si>
  <si>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</si>
  <si>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</si>
  <si>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</si>
  <si>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</si>
  <si>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</si>
  <si>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</si>
  <si>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</si>
  <si>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</si>
  <si>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</si>
  <si>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</si>
  <si>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</si>
  <si>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</si>
  <si>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</si>
  <si>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</si>
  <si>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</si>
  <si>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</si>
  <si>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</si>
  <si>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</si>
  <si>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</si>
  <si>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</si>
  <si>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</si>
  <si>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</si>
  <si>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</si>
  <si>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</si>
  <si>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</si>
  <si>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</si>
  <si>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</si>
  <si>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</si>
  <si>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</si>
  <si>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M04AA01</t>
  </si>
  <si>
    <t>107869</t>
  </si>
  <si>
    <t>100MG TBL NOB 100</t>
  </si>
  <si>
    <t>N02AB03</t>
  </si>
  <si>
    <t>59449</t>
  </si>
  <si>
    <t>DUROGESIC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</si>
  <si>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</si>
  <si>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</si>
  <si>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</si>
  <si>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</si>
  <si>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</si>
  <si>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</si>
  <si>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</si>
  <si>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</si>
  <si>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</si>
  <si>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</si>
  <si>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</si>
  <si>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</si>
  <si>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</si>
  <si>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</si>
  <si>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</si>
  <si>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</si>
  <si>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</si>
  <si>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</si>
  <si>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</si>
  <si>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</si>
  <si>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</si>
  <si>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210541</t>
  </si>
  <si>
    <t>PREGABALIN SANDOZ</t>
  </si>
  <si>
    <t>75MG CPS DUR 14</t>
  </si>
  <si>
    <t>N05CF02</t>
  </si>
  <si>
    <t>146894</t>
  </si>
  <si>
    <t>10MG TBL FLM 20</t>
  </si>
  <si>
    <t>146899</t>
  </si>
  <si>
    <t>10MG TBL FLM 50</t>
  </si>
  <si>
    <t>198058</t>
  </si>
  <si>
    <t>SANVAL</t>
  </si>
  <si>
    <t>10MG TBL FLM 100</t>
  </si>
  <si>
    <t>N06AB04</t>
  </si>
  <si>
    <t>17431</t>
  </si>
  <si>
    <t>20MG TBL FLM 30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</si>
  <si>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</si>
  <si>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</si>
  <si>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</si>
  <si>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</si>
  <si>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</si>
  <si>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</si>
  <si>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</si>
  <si>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</si>
  <si>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</si>
  <si>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</si>
  <si>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30X1+1INH</t>
  </si>
  <si>
    <t>R06AE07</t>
  </si>
  <si>
    <t>66030</t>
  </si>
  <si>
    <t>10MG TBL FLM 30</t>
  </si>
  <si>
    <t>S01EE01</t>
  </si>
  <si>
    <t>58893</t>
  </si>
  <si>
    <t>0,05MG/ML OPH GTT SOL 2,5ML I</t>
  </si>
  <si>
    <t>V06XX</t>
  </si>
  <si>
    <t>33340</t>
  </si>
  <si>
    <t>33419</t>
  </si>
  <si>
    <t>33421</t>
  </si>
  <si>
    <t>33527</t>
  </si>
  <si>
    <t>33530</t>
  </si>
  <si>
    <t>POR SOL 1X1000ML</t>
  </si>
  <si>
    <t>33740</t>
  </si>
  <si>
    <t>33751</t>
  </si>
  <si>
    <t>POR SOL 4X125G</t>
  </si>
  <si>
    <t>33752</t>
  </si>
  <si>
    <t>NUTRIDRINK CREME S PŘÍCHUTÍ LESNÍHO OVOCE</t>
  </si>
  <si>
    <t>33833</t>
  </si>
  <si>
    <t>33859</t>
  </si>
  <si>
    <t>33866</t>
  </si>
  <si>
    <t>33898</t>
  </si>
  <si>
    <t>166759</t>
  </si>
  <si>
    <t>50MG TBL FLM 40</t>
  </si>
  <si>
    <t>A04AA01</t>
  </si>
  <si>
    <t>187607</t>
  </si>
  <si>
    <t>ONDANSETRON B. BRAUN</t>
  </si>
  <si>
    <t>2MG/ML INJ SOL 20X4ML II</t>
  </si>
  <si>
    <t>215713</t>
  </si>
  <si>
    <t>667G/L POR SOL 1X200ML HDP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</si>
  <si>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</si>
  <si>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</si>
  <si>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</si>
  <si>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</si>
  <si>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</si>
  <si>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</si>
  <si>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</si>
  <si>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32063</t>
  </si>
  <si>
    <t>9500IU/ML INJ SOL ISP 10X0,8ML</t>
  </si>
  <si>
    <t>56804</t>
  </si>
  <si>
    <t>C05BA01</t>
  </si>
  <si>
    <t>100308</t>
  </si>
  <si>
    <t>300MG/100G CRM 40G</t>
  </si>
  <si>
    <t>C08CA08</t>
  </si>
  <si>
    <t>111902</t>
  </si>
  <si>
    <t>NITRESAN</t>
  </si>
  <si>
    <t>20MG TBL NOB 30</t>
  </si>
  <si>
    <t>C09BA05</t>
  </si>
  <si>
    <t>115590</t>
  </si>
  <si>
    <t>5MG/25MG TBL NOB 30</t>
  </si>
  <si>
    <t>C09BB04</t>
  </si>
  <si>
    <t>124087</t>
  </si>
  <si>
    <t>PRESTANCE</t>
  </si>
  <si>
    <t>5MG/5MG TBL NOB 30</t>
  </si>
  <si>
    <t>114065</t>
  </si>
  <si>
    <t>50MG TBL FLM 30 II</t>
  </si>
  <si>
    <t>C10AA05</t>
  </si>
  <si>
    <t>93013</t>
  </si>
  <si>
    <t>SORTIS</t>
  </si>
  <si>
    <t>C10AA07</t>
  </si>
  <si>
    <t>148072</t>
  </si>
  <si>
    <t>ROSUCARD</t>
  </si>
  <si>
    <t>G04CA02</t>
  </si>
  <si>
    <t>14439</t>
  </si>
  <si>
    <t>0,4MG CPS RDR 30</t>
  </si>
  <si>
    <t>40368</t>
  </si>
  <si>
    <t>MEDROL</t>
  </si>
  <si>
    <t>4MG TBL NOB 30 I</t>
  </si>
  <si>
    <t>187425</t>
  </si>
  <si>
    <t>46692</t>
  </si>
  <si>
    <t>75MCG TBL NOB 100</t>
  </si>
  <si>
    <t>69191</t>
  </si>
  <si>
    <t>150MCG TBL NOB 100</t>
  </si>
  <si>
    <t>5951</t>
  </si>
  <si>
    <t>875MG/125MG TBL FLM 14</t>
  </si>
  <si>
    <t>18547</t>
  </si>
  <si>
    <t>XORIMAX</t>
  </si>
  <si>
    <t>129834</t>
  </si>
  <si>
    <t>150MG/ML INJ SOL 10X2ML</t>
  </si>
  <si>
    <t>166265</t>
  </si>
  <si>
    <t>500MG INF PLV SOL 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</si>
  <si>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</si>
  <si>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</si>
  <si>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</si>
  <si>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</si>
  <si>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</si>
  <si>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</si>
  <si>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</si>
  <si>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</si>
  <si>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</si>
  <si>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</si>
  <si>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</si>
  <si>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</si>
  <si>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</si>
  <si>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</si>
  <si>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L04AA06</t>
  </si>
  <si>
    <t>29716</t>
  </si>
  <si>
    <t>MYFENAX</t>
  </si>
  <si>
    <t>500MG TBL FLM 50</t>
  </si>
  <si>
    <t>M01AX17</t>
  </si>
  <si>
    <t>12891</t>
  </si>
  <si>
    <t>100MG TBL NOB 15</t>
  </si>
  <si>
    <t>12892</t>
  </si>
  <si>
    <t>1710</t>
  </si>
  <si>
    <t>300MG TBL NOB 30</t>
  </si>
  <si>
    <t>2592</t>
  </si>
  <si>
    <t>100MG TBL NOB 50</t>
  </si>
  <si>
    <t>122572</t>
  </si>
  <si>
    <t>FENTALIS</t>
  </si>
  <si>
    <t>100MCG/H TDR EMP 5</t>
  </si>
  <si>
    <t>122593</t>
  </si>
  <si>
    <t>25MCG/H TDR EMP 5</t>
  </si>
  <si>
    <t>7981</t>
  </si>
  <si>
    <t>500MG/ML INJ SOL 10X2ML</t>
  </si>
  <si>
    <t>157871</t>
  </si>
  <si>
    <t>10MG/ML INF SOL 10X50ML</t>
  </si>
  <si>
    <t>N05BA12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</si>
  <si>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</si>
  <si>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</si>
  <si>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</si>
  <si>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</si>
  <si>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</si>
  <si>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</si>
  <si>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</si>
  <si>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198054</t>
  </si>
  <si>
    <t>17425</t>
  </si>
  <si>
    <t>N06AB06</t>
  </si>
  <si>
    <t>53950</t>
  </si>
  <si>
    <t>ZOLOFT</t>
  </si>
  <si>
    <t>50MG TBL FLM 28</t>
  </si>
  <si>
    <t>N06AB10</t>
  </si>
  <si>
    <t>135928</t>
  </si>
  <si>
    <t>ESOPREX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</si>
  <si>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</si>
  <si>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</si>
  <si>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</si>
  <si>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</si>
  <si>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</si>
  <si>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</si>
  <si>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</si>
  <si>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R06AE09</t>
  </si>
  <si>
    <t>124343</t>
  </si>
  <si>
    <t>CEZERA</t>
  </si>
  <si>
    <t>5MG TBL FLM 30 I</t>
  </si>
  <si>
    <t>R06AX13</t>
  </si>
  <si>
    <t>53639</t>
  </si>
  <si>
    <t>10MG TBL NOB 30</t>
  </si>
  <si>
    <t>217005</t>
  </si>
  <si>
    <t>217006</t>
  </si>
  <si>
    <t>33220</t>
  </si>
  <si>
    <t>POR SOL 1X225G</t>
  </si>
  <si>
    <t>33339</t>
  </si>
  <si>
    <t>33418</t>
  </si>
  <si>
    <t>33420</t>
  </si>
  <si>
    <t>33422</t>
  </si>
  <si>
    <t>NUTRISON ADVANCED DIASON LOW ENERGY</t>
  </si>
  <si>
    <t>33847</t>
  </si>
  <si>
    <t>33848</t>
  </si>
  <si>
    <t>33865</t>
  </si>
  <si>
    <t>33935</t>
  </si>
  <si>
    <t>214525</t>
  </si>
  <si>
    <t>40MG TBL ENT 28 I</t>
  </si>
  <si>
    <t>191922</t>
  </si>
  <si>
    <t>1000MG TBL FLM 60</t>
  </si>
  <si>
    <t>B01AC04</t>
  </si>
  <si>
    <t>149480</t>
  </si>
  <si>
    <t>ZYLLT</t>
  </si>
  <si>
    <t>75MG TBL FLM 28</t>
  </si>
  <si>
    <t>B01AC05</t>
  </si>
  <si>
    <t>125520</t>
  </si>
  <si>
    <t>250MG TBL FLM 30</t>
  </si>
  <si>
    <t>C02AC05</t>
  </si>
  <si>
    <t>16913</t>
  </si>
  <si>
    <t>MOXOSTAD</t>
  </si>
  <si>
    <t>0,2MG TBL FLM 30</t>
  </si>
  <si>
    <t>56810</t>
  </si>
  <si>
    <t>250MG TBL NOB 20</t>
  </si>
  <si>
    <t>102608</t>
  </si>
  <si>
    <t>25MG TBL NOB 30</t>
  </si>
  <si>
    <t>111898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</si>
  <si>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</si>
  <si>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</si>
  <si>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</si>
  <si>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</si>
  <si>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</si>
  <si>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</si>
  <si>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</si>
  <si>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</si>
  <si>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120805</t>
  </si>
  <si>
    <t>APO-PERINDO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</si>
  <si>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</si>
  <si>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</si>
  <si>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</si>
  <si>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</si>
  <si>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</si>
  <si>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</si>
  <si>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</si>
  <si>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126031</t>
  </si>
  <si>
    <t>PRENEWEL</t>
  </si>
  <si>
    <t>4MG/1,25MG TBL NOB 30 II</t>
  </si>
  <si>
    <t>C09BA06</t>
  </si>
  <si>
    <t>64788</t>
  </si>
  <si>
    <t>20MG/12,5MG TBL FLM 30</t>
  </si>
  <si>
    <t>124129</t>
  </si>
  <si>
    <t>10MG/10MG TBL NOB 30</t>
  </si>
  <si>
    <t>26554</t>
  </si>
  <si>
    <t>MICARDIS</t>
  </si>
  <si>
    <t>80MG TBL NOB 28</t>
  </si>
  <si>
    <t>93018</t>
  </si>
  <si>
    <t>20MG TBL FLM 100</t>
  </si>
  <si>
    <t>148068</t>
  </si>
  <si>
    <t>148076</t>
  </si>
  <si>
    <t>40MG TBL FLM 30</t>
  </si>
  <si>
    <t>C10AB05</t>
  </si>
  <si>
    <t>207092</t>
  </si>
  <si>
    <t>LIPANTHYL S</t>
  </si>
  <si>
    <t>215MG TBL FLM 30</t>
  </si>
  <si>
    <t>183812</t>
  </si>
  <si>
    <t>500MG INJ/INF PLV SOL 10</t>
  </si>
  <si>
    <t>3708</t>
  </si>
  <si>
    <t>2MG/ML INF SOL 10X300ML I</t>
  </si>
  <si>
    <t>59448</t>
  </si>
  <si>
    <t>25MCG/H TDR EMP 5X4,2MG</t>
  </si>
  <si>
    <t>42758</t>
  </si>
  <si>
    <t>52,5MCG/H TDR EMP 5</t>
  </si>
  <si>
    <t>N03AX12</t>
  </si>
  <si>
    <t>84399</t>
  </si>
  <si>
    <t>NEURONTIN</t>
  </si>
  <si>
    <t>300MG CPS DUR 50</t>
  </si>
  <si>
    <t>N03AX14</t>
  </si>
  <si>
    <t>174681</t>
  </si>
  <si>
    <t>TRUND</t>
  </si>
  <si>
    <t>250MG TBL FLM 50</t>
  </si>
  <si>
    <t>6618</t>
  </si>
  <si>
    <t>NEUROL 0,5</t>
  </si>
  <si>
    <t>0,5MG TBL NOB 30</t>
  </si>
  <si>
    <t>96977</t>
  </si>
  <si>
    <t>1MG TBL NOB 30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</si>
  <si>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</si>
  <si>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</si>
  <si>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</si>
  <si>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</si>
  <si>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</si>
  <si>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</si>
  <si>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</si>
  <si>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</si>
  <si>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202900</t>
  </si>
  <si>
    <t>R06AX27</t>
  </si>
  <si>
    <t>168836</t>
  </si>
  <si>
    <t>DASSELTA</t>
  </si>
  <si>
    <t>217007</t>
  </si>
  <si>
    <t>33342</t>
  </si>
  <si>
    <t>33343</t>
  </si>
  <si>
    <t>CUBITAN S PŘÍCHUTÍ JAHODOVOU</t>
  </si>
  <si>
    <t>33750</t>
  </si>
  <si>
    <t>33855</t>
  </si>
  <si>
    <t>NUTRIDRINK BALÍČEK 5 + 1</t>
  </si>
  <si>
    <t>33857</t>
  </si>
  <si>
    <t>33858</t>
  </si>
  <si>
    <t>24550</t>
  </si>
  <si>
    <t>ONDANSETRON KABI</t>
  </si>
  <si>
    <t>2MG/ML INJ SOL 5X4ML</t>
  </si>
  <si>
    <t>A10BB12</t>
  </si>
  <si>
    <t>163077</t>
  </si>
  <si>
    <t>AMARYL</t>
  </si>
  <si>
    <t>2MG TBL NOB 30</t>
  </si>
  <si>
    <t>59942</t>
  </si>
  <si>
    <t>PROPANORM</t>
  </si>
  <si>
    <t>107938</t>
  </si>
  <si>
    <t>150MG/3ML INJ SOL 6X3ML</t>
  </si>
  <si>
    <t>178689</t>
  </si>
  <si>
    <t>PROTEVASC</t>
  </si>
  <si>
    <t>35MG TBL PRO 60</t>
  </si>
  <si>
    <t>3575</t>
  </si>
  <si>
    <t>HEPAROID LÉČIVA</t>
  </si>
  <si>
    <t>2MG/G CRM 30G</t>
  </si>
  <si>
    <t>56981</t>
  </si>
  <si>
    <t>5MG TBL NOB 30</t>
  </si>
  <si>
    <t>162008</t>
  </si>
  <si>
    <t>10MG/2,5MG TBL FLM 30</t>
  </si>
  <si>
    <t>114059</t>
  </si>
  <si>
    <t>LOZAP 12,5 ZENTIVA</t>
  </si>
  <si>
    <t>12,5MG TBL FLM 30 PVC</t>
  </si>
  <si>
    <t>204690</t>
  </si>
  <si>
    <t>TORVACARD NEO</t>
  </si>
  <si>
    <t>93016</t>
  </si>
  <si>
    <t>C10BX03</t>
  </si>
  <si>
    <t>30543</t>
  </si>
  <si>
    <t>CADUET</t>
  </si>
  <si>
    <t>5MG/10MG TBL FLM 30</t>
  </si>
  <si>
    <t>94882</t>
  </si>
  <si>
    <t>62,5MG/ML INJ PSO LQF 250MG+4ML</t>
  </si>
  <si>
    <t>J02AC04</t>
  </si>
  <si>
    <t>210001</t>
  </si>
  <si>
    <t>NOXAFIL</t>
  </si>
  <si>
    <t>100MG TBL ENT 24(2X12)</t>
  </si>
  <si>
    <t>L03AA02</t>
  </si>
  <si>
    <t>500570</t>
  </si>
  <si>
    <t>ZARZIO</t>
  </si>
  <si>
    <t>48MU/0,5ML INJ/INF SOL ISP 5X0,5ML I</t>
  </si>
  <si>
    <t>127260</t>
  </si>
  <si>
    <t>N05AX12</t>
  </si>
  <si>
    <t>210792</t>
  </si>
  <si>
    <t>ARIPIPRAZOL MYLAN PHARMA</t>
  </si>
  <si>
    <t>83099</t>
  </si>
  <si>
    <t>0,5MG TBL PRO 30</t>
  </si>
  <si>
    <t>90959</t>
  </si>
  <si>
    <t>33749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</si>
  <si>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</si>
  <si>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</si>
  <si>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</si>
  <si>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</si>
  <si>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</si>
  <si>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</si>
  <si>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</si>
  <si>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</si>
  <si>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</si>
  <si>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</si>
  <si>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</si>
  <si>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</si>
  <si>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</si>
  <si>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</si>
  <si>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</si>
  <si>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</si>
  <si>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</si>
  <si>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</si>
  <si>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</si>
  <si>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</si>
  <si>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</si>
  <si>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</si>
  <si>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</si>
  <si>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</si>
  <si>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</si>
  <si>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</si>
  <si>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</si>
  <si>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</si>
  <si>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</si>
  <si>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Bogdanová Kateřina</t>
  </si>
  <si>
    <t>Dlouhý Michael</t>
  </si>
  <si>
    <t>Fabián Jakub</t>
  </si>
  <si>
    <t>Gregořík Michal</t>
  </si>
  <si>
    <t>Halama Jiří</t>
  </si>
  <si>
    <t>Hanuliak Jan</t>
  </si>
  <si>
    <t>Havlík Roman</t>
  </si>
  <si>
    <t>Hlaváčová Lucie</t>
  </si>
  <si>
    <t>Homola Pavel</t>
  </si>
  <si>
    <t>Christodoulou Petros</t>
  </si>
  <si>
    <t>Chudáček Josef</t>
  </si>
  <si>
    <t>Janák Michal</t>
  </si>
  <si>
    <t>Janda Petr</t>
  </si>
  <si>
    <t>Klementa Bronislav</t>
  </si>
  <si>
    <t>Klementa Ivo</t>
  </si>
  <si>
    <t>Klos Dušan</t>
  </si>
  <si>
    <t>Křenková Aneta</t>
  </si>
  <si>
    <t>Kysučan Jiří</t>
  </si>
  <si>
    <t>Loveček Martin</t>
  </si>
  <si>
    <t>Lovětínská Vanesa</t>
  </si>
  <si>
    <t>Lysák Radek</t>
  </si>
  <si>
    <t>Malý Tomáš</t>
  </si>
  <si>
    <t>Neoral Čestmír</t>
  </si>
  <si>
    <t>Nieslaniková Eva</t>
  </si>
  <si>
    <t>Palčáková Hana</t>
  </si>
  <si>
    <t>Pastorová Barbora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</si>
  <si>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</si>
  <si>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</si>
  <si>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</si>
  <si>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</si>
  <si>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</si>
  <si>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</si>
  <si>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Smičková Petra</t>
  </si>
  <si>
    <t>Starý Lubomír</t>
  </si>
  <si>
    <t>Stašek Martin</t>
  </si>
  <si>
    <t>Stehlík Daniel</t>
  </si>
  <si>
    <t>Svoboda Michal</t>
  </si>
  <si>
    <t>Szkorupa Marek</t>
  </si>
  <si>
    <t>Šulavíková Petra</t>
  </si>
  <si>
    <t>Švach Ivan</t>
  </si>
  <si>
    <t>Tesaříková Jana</t>
  </si>
  <si>
    <t>Vomáčková Katherine</t>
  </si>
  <si>
    <t>Vrba Radek</t>
  </si>
  <si>
    <t>Vysloužil Kamil</t>
  </si>
  <si>
    <t>Zálešák Bohumil</t>
  </si>
  <si>
    <t>Zbořil Pavel</t>
  </si>
  <si>
    <t>Zlámal Zdeněk</t>
  </si>
  <si>
    <t>Zlámalová Nora</t>
  </si>
  <si>
    <t>AMOXICILIN A ENZYMOVÝ INHIBITOR</t>
  </si>
  <si>
    <t>RUTOSID, KOMBINACE</t>
  </si>
  <si>
    <t>98194</t>
  </si>
  <si>
    <t>150MG/150MG/100MG CPS DUR 30 I</t>
  </si>
  <si>
    <t>SODNÁ SŮL METAMIZOLU</t>
  </si>
  <si>
    <t>TRAMADOL</t>
  </si>
  <si>
    <t>12687</t>
  </si>
  <si>
    <t>TRAMAL RETARD TABLETY 100 MG</t>
  </si>
  <si>
    <t>100MG TBL PRO 30</t>
  </si>
  <si>
    <t>Jiná</t>
  </si>
  <si>
    <t>*3009</t>
  </si>
  <si>
    <t>Jiný</t>
  </si>
  <si>
    <t>MULTIENZYMOVÉ PŘÍPRAVKY (LIPÁZA, PROTEÁZA APOD.)</t>
  </si>
  <si>
    <t>215172</t>
  </si>
  <si>
    <t>25000U CPS ETD 50</t>
  </si>
  <si>
    <t>NADROPARIN</t>
  </si>
  <si>
    <t>32059</t>
  </si>
  <si>
    <t>FUROSEMID</t>
  </si>
  <si>
    <t>JINÁ KAPILÁRY STABILIZUJÍCÍ LÁTKY</t>
  </si>
  <si>
    <t>107806</t>
  </si>
  <si>
    <t>20MG TBL ENT 30</t>
  </si>
  <si>
    <t>KLOPIDOGREL</t>
  </si>
  <si>
    <t>32061</t>
  </si>
  <si>
    <t>213488</t>
  </si>
  <si>
    <t>9500IU/ML INJ SOL ISP 2X0,6ML</t>
  </si>
  <si>
    <t>PANTOPRAZOL</t>
  </si>
  <si>
    <t>49114</t>
  </si>
  <si>
    <t>20MG TBL ENT 56</t>
  </si>
  <si>
    <t>Pitofenon a analgetika</t>
  </si>
  <si>
    <t>176954</t>
  </si>
  <si>
    <t>500MG/ML+5MG/ML POR GTT SOL 1X</t>
  </si>
  <si>
    <t>RŮZNÉ JINÉ KOMBINACE ŽELEZA</t>
  </si>
  <si>
    <t>97402</t>
  </si>
  <si>
    <t>SORBIFER DURULES</t>
  </si>
  <si>
    <t>320MG/60MG TBL FLM 50</t>
  </si>
  <si>
    <t>Spironolakton</t>
  </si>
  <si>
    <t>3550</t>
  </si>
  <si>
    <t>25MG TBL NOB 20</t>
  </si>
  <si>
    <t>32086</t>
  </si>
  <si>
    <t>50MG CPS DUR 20</t>
  </si>
  <si>
    <t>ŽELEZO V KOMBINACI S KYANOKOBALAMINEM A KYSELINOU LISTOVOU</t>
  </si>
  <si>
    <t>59569</t>
  </si>
  <si>
    <t>FERRO-FOLGAMMA</t>
  </si>
  <si>
    <t>37MG/5MG/0,01MG CPS MOL 20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</si>
  <si>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</si>
  <si>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</si>
  <si>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</si>
  <si>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</si>
  <si>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</si>
  <si>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</si>
  <si>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</si>
  <si>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</si>
  <si>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</si>
  <si>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</si>
  <si>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</si>
  <si>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Cefuroxim</t>
  </si>
  <si>
    <t>47728</t>
  </si>
  <si>
    <t>500MG TBL FLM 14</t>
  </si>
  <si>
    <t>KODEIN</t>
  </si>
  <si>
    <t>88</t>
  </si>
  <si>
    <t>CODEIN SLOVAKOFARMA</t>
  </si>
  <si>
    <t>15MG TBL NOB 10</t>
  </si>
  <si>
    <t>ITOPRIDUM</t>
  </si>
  <si>
    <t>METOKLOPRAMID</t>
  </si>
  <si>
    <t>93104</t>
  </si>
  <si>
    <t>10MG TBL NOB 40</t>
  </si>
  <si>
    <t>OMEPRAZOL</t>
  </si>
  <si>
    <t>25366</t>
  </si>
  <si>
    <t>20MG CPS ETD 90</t>
  </si>
  <si>
    <t>SULTAMICILIN</t>
  </si>
  <si>
    <t>17149</t>
  </si>
  <si>
    <t>375MG TBL FLM 12</t>
  </si>
  <si>
    <t>DIKLOFENAK</t>
  </si>
  <si>
    <t>58880</t>
  </si>
  <si>
    <t>DOLMINA 100 SR</t>
  </si>
  <si>
    <t>100MG TBL PRO 20</t>
  </si>
  <si>
    <t>DISTIGMIN</t>
  </si>
  <si>
    <t>2130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</si>
  <si>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</si>
  <si>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</si>
  <si>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</si>
  <si>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</si>
  <si>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</si>
  <si>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</si>
  <si>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</si>
  <si>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</si>
  <si>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</si>
  <si>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</si>
  <si>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</si>
  <si>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</si>
  <si>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</si>
  <si>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216471</t>
  </si>
  <si>
    <t>SULFAMETHOXAZOL A TRIMETHOPRIM</t>
  </si>
  <si>
    <t>6264</t>
  </si>
  <si>
    <t>400MG/80MG TBL NOB 20</t>
  </si>
  <si>
    <t>TAMSULOSIN A DUTASTERID</t>
  </si>
  <si>
    <t>145987</t>
  </si>
  <si>
    <t>DUODART</t>
  </si>
  <si>
    <t>0,5MG/0,4MG CPS DUR 30</t>
  </si>
  <si>
    <t>*1026</t>
  </si>
  <si>
    <t>200309</t>
  </si>
  <si>
    <t>200310</t>
  </si>
  <si>
    <t>25000U CPS ETD 100</t>
  </si>
  <si>
    <t>115318</t>
  </si>
  <si>
    <t>215606</t>
  </si>
  <si>
    <t>PEFLOXACIN</t>
  </si>
  <si>
    <t>94156</t>
  </si>
  <si>
    <t>ABAKTAL 400 MG TABLETY</t>
  </si>
  <si>
    <t>400MG TBL FLM 10</t>
  </si>
  <si>
    <t>203954</t>
  </si>
  <si>
    <t>400MG/80MG TBL NOB 28</t>
  </si>
  <si>
    <t>CIPROFLOXACIN</t>
  </si>
  <si>
    <t>96039</t>
  </si>
  <si>
    <t>DOSULEPIN</t>
  </si>
  <si>
    <t>4207</t>
  </si>
  <si>
    <t>PROTHIADEN 25</t>
  </si>
  <si>
    <t>25MG TBL OBD 30</t>
  </si>
  <si>
    <t>FLUKONAZOL</t>
  </si>
  <si>
    <t>64940</t>
  </si>
  <si>
    <t>50MG CPS DUR 7 I</t>
  </si>
  <si>
    <t>GABAPENTIN</t>
  </si>
  <si>
    <t>84400</t>
  </si>
  <si>
    <t>300MG CPS DUR 100</t>
  </si>
  <si>
    <t>JINÁ ANTIHISTAMINIKA PRO SYSTÉMOVOU APLIKACI</t>
  </si>
  <si>
    <t>2479</t>
  </si>
  <si>
    <t>2MG TBL NOB 20</t>
  </si>
  <si>
    <t>202701</t>
  </si>
  <si>
    <t>20MG TBL ENT 90</t>
  </si>
  <si>
    <t>KYSELINA URSODEOXYCHOLOVÁ</t>
  </si>
  <si>
    <t>13808</t>
  </si>
  <si>
    <t>250MG CPS DUR 100</t>
  </si>
  <si>
    <t>LÉČIVA K TERAPII ONEMOCNĚNÍ JATER</t>
  </si>
  <si>
    <t>125753</t>
  </si>
  <si>
    <t>Mesalazin</t>
  </si>
  <si>
    <t>203805</t>
  </si>
  <si>
    <t>400MG TBL ENT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</si>
  <si>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</si>
  <si>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</si>
  <si>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</si>
  <si>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</si>
  <si>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</si>
  <si>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</si>
  <si>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</si>
  <si>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SILYMARIN</t>
  </si>
  <si>
    <t>19570</t>
  </si>
  <si>
    <t>19571</t>
  </si>
  <si>
    <t>TBL OBD 100</t>
  </si>
  <si>
    <t>THIAMIN (VITAMIN B1)</t>
  </si>
  <si>
    <t>75025</t>
  </si>
  <si>
    <t>THIAMIN LÉČIVA</t>
  </si>
  <si>
    <t>50MG TBL NOB 20</t>
  </si>
  <si>
    <t>Amidy</t>
  </si>
  <si>
    <t>2684</t>
  </si>
  <si>
    <t>10MG/G+2MG/G URT GEL 1X20G</t>
  </si>
  <si>
    <t>58425</t>
  </si>
  <si>
    <t>50MG TBL FLM 30</t>
  </si>
  <si>
    <t>CHLORID DRASELNÝ</t>
  </si>
  <si>
    <t>17188</t>
  </si>
  <si>
    <t>500MG TBL ENT 50</t>
  </si>
  <si>
    <t>115395</t>
  </si>
  <si>
    <t>HELICID 10 ZENTIVA</t>
  </si>
  <si>
    <t>10MG CPS ETD 28</t>
  </si>
  <si>
    <t>50335</t>
  </si>
  <si>
    <t>3377</t>
  </si>
  <si>
    <t>TELMISARTAN A AMLODIPIN</t>
  </si>
  <si>
    <t>167838</t>
  </si>
  <si>
    <t>TWYNSTA</t>
  </si>
  <si>
    <t>40MG/5MG TBL NOB 28</t>
  </si>
  <si>
    <t>Pomůcky stomické</t>
  </si>
  <si>
    <t>131004</t>
  </si>
  <si>
    <t>PÁS STOMICKÝ</t>
  </si>
  <si>
    <t>PROTECT.STOMA SUPPORT</t>
  </si>
  <si>
    <t>BROMAZEPAM</t>
  </si>
  <si>
    <t>132600</t>
  </si>
  <si>
    <t>LEXAURIN 1,5</t>
  </si>
  <si>
    <t>1,5MG TBL NOB 30</t>
  </si>
  <si>
    <t>MEBEVERIN</t>
  </si>
  <si>
    <t>100301</t>
  </si>
  <si>
    <t>DUSPATALIN RETARD</t>
  </si>
  <si>
    <t>200MG CPS RDR 30</t>
  </si>
  <si>
    <t>METOPROLOL</t>
  </si>
  <si>
    <t>58037</t>
  </si>
  <si>
    <t>BETALOC ZOK</t>
  </si>
  <si>
    <t>50MG TBL PRO 30</t>
  </si>
  <si>
    <t>19000IU/ML INJ SOL ISP 10X0,8M</t>
  </si>
  <si>
    <t>115317</t>
  </si>
  <si>
    <t>20MG CPS ETD 28</t>
  </si>
  <si>
    <t>25365</t>
  </si>
  <si>
    <t>Perindopril</t>
  </si>
  <si>
    <t>TAMSULOSIN</t>
  </si>
  <si>
    <t>URAPIDIL</t>
  </si>
  <si>
    <t>83272</t>
  </si>
  <si>
    <t>EBRANTIL 60 RETARD</t>
  </si>
  <si>
    <t>60MG CPS PRO 50</t>
  </si>
  <si>
    <t>TRAMADOL A PARACETAMOL</t>
  </si>
  <si>
    <t>17924</t>
  </si>
  <si>
    <t>37,5MG/325MG TBL FLM 10</t>
  </si>
  <si>
    <t>17189</t>
  </si>
  <si>
    <t>500MG TBL ENT 100</t>
  </si>
  <si>
    <t>31536</t>
  </si>
  <si>
    <t>25MG TBL PRO 100</t>
  </si>
  <si>
    <t>32058</t>
  </si>
  <si>
    <t>RAMIPRIL</t>
  </si>
  <si>
    <t>30434</t>
  </si>
  <si>
    <t>25MG TBL NOB 100</t>
  </si>
  <si>
    <t>CITALOPRAM</t>
  </si>
  <si>
    <t>DIHYDROKODEIN</t>
  </si>
  <si>
    <t>41822</t>
  </si>
  <si>
    <t>DHC CONTINUS</t>
  </si>
  <si>
    <t>120MG TBL RET 60</t>
  </si>
  <si>
    <t>INDOMETACIN</t>
  </si>
  <si>
    <t>93724</t>
  </si>
  <si>
    <t>INDOMETACIN BERLIN-CHEMIE</t>
  </si>
  <si>
    <t>100MG SUP 10</t>
  </si>
  <si>
    <t>Karvedilol</t>
  </si>
  <si>
    <t>METRONIDAZOL</t>
  </si>
  <si>
    <t>2427</t>
  </si>
  <si>
    <t>32060</t>
  </si>
  <si>
    <t>180658</t>
  </si>
  <si>
    <t>40MG TBL ENT 100 H</t>
  </si>
  <si>
    <t>214526</t>
  </si>
  <si>
    <t>40MG TBL ENT 100 I</t>
  </si>
  <si>
    <t>Pregabalin</t>
  </si>
  <si>
    <t>210544</t>
  </si>
  <si>
    <t>75MG CPS DUR 56</t>
  </si>
  <si>
    <t>PROPAFENON</t>
  </si>
  <si>
    <t>91003</t>
  </si>
  <si>
    <t>SACCHAROMYCES BOULARDII</t>
  </si>
  <si>
    <t>10502</t>
  </si>
  <si>
    <t>250MG CPS DUR 10</t>
  </si>
  <si>
    <t>Síran železnatý</t>
  </si>
  <si>
    <t>14712</t>
  </si>
  <si>
    <t>80MG TBL RET 100 I</t>
  </si>
  <si>
    <t>SUKRALFÁT</t>
  </si>
  <si>
    <t>91217</t>
  </si>
  <si>
    <t>1G TBL NOB 50</t>
  </si>
  <si>
    <t>17926</t>
  </si>
  <si>
    <t>37,5MG/325MG TBL FLM 30</t>
  </si>
  <si>
    <t>HOŘČÍK</t>
  </si>
  <si>
    <t>96635</t>
  </si>
  <si>
    <t>470MG/5MG TBL OBD 50</t>
  </si>
  <si>
    <t>Ambroxol</t>
  </si>
  <si>
    <t>192247</t>
  </si>
  <si>
    <t>75MG CPS PRO 20</t>
  </si>
  <si>
    <t>AMIODARON</t>
  </si>
  <si>
    <t>BISOPROLOL</t>
  </si>
  <si>
    <t>3801</t>
  </si>
  <si>
    <t>CONCOR COR</t>
  </si>
  <si>
    <t>2,5MG TBL FLM 28</t>
  </si>
  <si>
    <t>88217</t>
  </si>
  <si>
    <t>DIAZEPAM</t>
  </si>
  <si>
    <t>2478</t>
  </si>
  <si>
    <t>10MG TBL NOB 20(2X10)</t>
  </si>
  <si>
    <t>32225</t>
  </si>
  <si>
    <t>25MG TBL PRO 28</t>
  </si>
  <si>
    <t>POLYSTYREN-SULFONÁT</t>
  </si>
  <si>
    <t>137275</t>
  </si>
  <si>
    <t>CALCIUM RESONIUM</t>
  </si>
  <si>
    <t>POR/RCT PLV SUS 1</t>
  </si>
  <si>
    <t>86148</t>
  </si>
  <si>
    <t>AUGMENTIN 625 MG</t>
  </si>
  <si>
    <t>500MG/125MG TBL FLM 21 II</t>
  </si>
  <si>
    <t>ENALAPRIL</t>
  </si>
  <si>
    <t>45273</t>
  </si>
  <si>
    <t>ENAP</t>
  </si>
  <si>
    <t>KYSELINA LISTOVÁ</t>
  </si>
  <si>
    <t>76064</t>
  </si>
  <si>
    <t>ACIDUM FOLICUM LÉČIVA</t>
  </si>
  <si>
    <t>10MG TBL OBD 30</t>
  </si>
  <si>
    <t>32064</t>
  </si>
  <si>
    <t>9500IU/ML INJ SOL ISP 10X1ML</t>
  </si>
  <si>
    <t>54316</t>
  </si>
  <si>
    <t>214433</t>
  </si>
  <si>
    <t>20MG TBL ENT 28 I</t>
  </si>
  <si>
    <t>88708</t>
  </si>
  <si>
    <t>ALGIFEN</t>
  </si>
  <si>
    <t>500MG/5,25MG/0,1MG TBL NOB 20</t>
  </si>
  <si>
    <t>14711</t>
  </si>
  <si>
    <t>80MG TBL RET 30 I</t>
  </si>
  <si>
    <t>197863</t>
  </si>
  <si>
    <t>PALGOTAL</t>
  </si>
  <si>
    <t>75MG/650MG TBL FLM 30</t>
  </si>
  <si>
    <t>ALOPURINOL</t>
  </si>
  <si>
    <t>132523</t>
  </si>
  <si>
    <t>Chinapril</t>
  </si>
  <si>
    <t>94958</t>
  </si>
  <si>
    <t>CHINAPRIL A DIURETIKA</t>
  </si>
  <si>
    <t>125114</t>
  </si>
  <si>
    <t>100MG TBL NOB 3X20</t>
  </si>
  <si>
    <t>MAGNESIUM-LAKTÁT</t>
  </si>
  <si>
    <t>17992</t>
  </si>
  <si>
    <t>0,5G TBL NOB 100</t>
  </si>
  <si>
    <t>215605</t>
  </si>
  <si>
    <t>SOLIFENACIN</t>
  </si>
  <si>
    <t>18283</t>
  </si>
  <si>
    <t>VESICARE</t>
  </si>
  <si>
    <t>TROSPIUM</t>
  </si>
  <si>
    <t>17162</t>
  </si>
  <si>
    <t>15MG TBL FLM 30</t>
  </si>
  <si>
    <t>179326</t>
  </si>
  <si>
    <t>DORETA</t>
  </si>
  <si>
    <t>75MG/650MG TBL FLM 20 I</t>
  </si>
  <si>
    <t>17433</t>
  </si>
  <si>
    <t>20MG TBL FLM 60</t>
  </si>
  <si>
    <t>213480</t>
  </si>
  <si>
    <t>19000IU/ML INJ SOL ISP 10X0,6M</t>
  </si>
  <si>
    <t>POTRAVINY PRO ZVLÁŠTNÍ LÉKAŘSKÉ ÚČELY (PZLÚ)</t>
  </si>
  <si>
    <t>33677</t>
  </si>
  <si>
    <t>POR SOL 1X1500ML</t>
  </si>
  <si>
    <t>LOPERAMID</t>
  </si>
  <si>
    <t>132604</t>
  </si>
  <si>
    <t>2MG CPS DUR 20</t>
  </si>
  <si>
    <t>MEFENOXALON</t>
  </si>
  <si>
    <t>85656</t>
  </si>
  <si>
    <t>DORSIFLEX</t>
  </si>
  <si>
    <t>59806</t>
  </si>
  <si>
    <t>66036</t>
  </si>
  <si>
    <t>MYCOMAX 100</t>
  </si>
  <si>
    <t>100MG CPS DUR 28</t>
  </si>
  <si>
    <t>Ademethionin</t>
  </si>
  <si>
    <t>215852</t>
  </si>
  <si>
    <t>500MG TBL ENT 30</t>
  </si>
  <si>
    <t>132654</t>
  </si>
  <si>
    <t>132810</t>
  </si>
  <si>
    <t>BUTYLSKOPOLAMINIUM</t>
  </si>
  <si>
    <t>41155</t>
  </si>
  <si>
    <t>10MG TBL OBD 20</t>
  </si>
  <si>
    <t>CETIRIZIN</t>
  </si>
  <si>
    <t>5496</t>
  </si>
  <si>
    <t>10MG TBL FLM 60</t>
  </si>
  <si>
    <t>56993</t>
  </si>
  <si>
    <t>30MG TBL NOB 10</t>
  </si>
  <si>
    <t>LANSOPRAZOL</t>
  </si>
  <si>
    <t>17122</t>
  </si>
  <si>
    <t>LANZUL</t>
  </si>
  <si>
    <t>30MG CPS DUR 56</t>
  </si>
  <si>
    <t>215173</t>
  </si>
  <si>
    <t>32057</t>
  </si>
  <si>
    <t>9500IU/ML INJ SOL ISP 2X0,3ML</t>
  </si>
  <si>
    <t>Organo-heparinoid</t>
  </si>
  <si>
    <t>49115</t>
  </si>
  <si>
    <t>94114</t>
  </si>
  <si>
    <t>5MG TBL NOB 100</t>
  </si>
  <si>
    <t>15659</t>
  </si>
  <si>
    <t>CIPLOX</t>
  </si>
  <si>
    <t>500MG TBL FLM 50(5X10)</t>
  </si>
  <si>
    <t>15654</t>
  </si>
  <si>
    <t>250MG TBL FLM 50(5X10)</t>
  </si>
  <si>
    <t>132950</t>
  </si>
  <si>
    <t>Amlodipin</t>
  </si>
  <si>
    <t>125060</t>
  </si>
  <si>
    <t>2360</t>
  </si>
  <si>
    <t>INDAPAMID</t>
  </si>
  <si>
    <t>96696</t>
  </si>
  <si>
    <t>2,5MG CPS DUR 30</t>
  </si>
  <si>
    <t>RIFAXIMIN</t>
  </si>
  <si>
    <t>202740</t>
  </si>
  <si>
    <t>200MG TBL FLM 28</t>
  </si>
  <si>
    <t>59672</t>
  </si>
  <si>
    <t>179327</t>
  </si>
  <si>
    <t>75MG/650MG TBL FLM 30 I</t>
  </si>
  <si>
    <t>Digoxin</t>
  </si>
  <si>
    <t>83318</t>
  </si>
  <si>
    <t>DIGOXIN 0,125 LÉČIVA</t>
  </si>
  <si>
    <t>0,125MG TBL NOB 30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</si>
  <si>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</si>
  <si>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</si>
  <si>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</si>
  <si>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</si>
  <si>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</si>
  <si>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</si>
  <si>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</si>
  <si>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</si>
  <si>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</si>
  <si>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</si>
  <si>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NIMESULID</t>
  </si>
  <si>
    <t>12895</t>
  </si>
  <si>
    <t>100MG POR GRA SUS 30 I</t>
  </si>
  <si>
    <t>ORGANISMY PRODUKUJÍCÍ KYSELINU MLÉČNOU</t>
  </si>
  <si>
    <t>9159</t>
  </si>
  <si>
    <t>POR SOL 100ML</t>
  </si>
  <si>
    <t>97864</t>
  </si>
  <si>
    <t>250MG CPS DUR 50</t>
  </si>
  <si>
    <t>SÍRAN ŽELEZNATÝ A KYSELINA LISTOVÁ</t>
  </si>
  <si>
    <t>92160</t>
  </si>
  <si>
    <t>247,25MG/0,35MG TBL RET 30</t>
  </si>
  <si>
    <t>15658</t>
  </si>
  <si>
    <t>15653</t>
  </si>
  <si>
    <t>250MG TBL FLM 10</t>
  </si>
  <si>
    <t>125121</t>
  </si>
  <si>
    <t>APO-DICLO SR 100</t>
  </si>
  <si>
    <t>100MG TBL RET 30</t>
  </si>
  <si>
    <t>49113</t>
  </si>
  <si>
    <t>125053</t>
  </si>
  <si>
    <t>10MG TBL NOB 100</t>
  </si>
  <si>
    <t>125066</t>
  </si>
  <si>
    <t>AZITHROMYCIN</t>
  </si>
  <si>
    <t>45010</t>
  </si>
  <si>
    <t>500MG TBL FLM 3</t>
  </si>
  <si>
    <t>DOXYCYKLIN</t>
  </si>
  <si>
    <t>90986</t>
  </si>
  <si>
    <t>DEOXYMYKOIN</t>
  </si>
  <si>
    <t>100MG TBL NOB 10</t>
  </si>
  <si>
    <t>Erdostein</t>
  </si>
  <si>
    <t>87076</t>
  </si>
  <si>
    <t>ERDOMED</t>
  </si>
  <si>
    <t>300MG CPS DUR 20</t>
  </si>
  <si>
    <t>GENTAMICIN</t>
  </si>
  <si>
    <t>144328</t>
  </si>
  <si>
    <t>GARAMYCIN SCHWAMM</t>
  </si>
  <si>
    <t>130MG SPO MED 1</t>
  </si>
  <si>
    <t>HOŘČÍK (RŮZNÉ SOLE V KOMBINACI)</t>
  </si>
  <si>
    <t>66555</t>
  </si>
  <si>
    <t>MAGNOSOLV</t>
  </si>
  <si>
    <t>365MG POR GRA SOL SCC 30</t>
  </si>
  <si>
    <t>215978</t>
  </si>
  <si>
    <t>KLARITHROMYCIN</t>
  </si>
  <si>
    <t>53853</t>
  </si>
  <si>
    <t>Kortikosteroidy</t>
  </si>
  <si>
    <t>84700</t>
  </si>
  <si>
    <t>OTOBACID N</t>
  </si>
  <si>
    <t>0,2MG/G+5MG/G+479,8MG/G AUR GT</t>
  </si>
  <si>
    <t>MOMETASON</t>
  </si>
  <si>
    <t>192205</t>
  </si>
  <si>
    <t>1MG/G UNG 1X30G</t>
  </si>
  <si>
    <t>NIFUROXAZID</t>
  </si>
  <si>
    <t>155871</t>
  </si>
  <si>
    <t>ERCEFURYL 200 MG CPS.</t>
  </si>
  <si>
    <t>200MG CPS DUR 14</t>
  </si>
  <si>
    <t>Nystatin, kombinace</t>
  </si>
  <si>
    <t>41146</t>
  </si>
  <si>
    <t>500MG/200000IU VAG CPS MOL 12</t>
  </si>
  <si>
    <t>OFLOXACIN</t>
  </si>
  <si>
    <t>55636</t>
  </si>
  <si>
    <t>OFLOXIN 200</t>
  </si>
  <si>
    <t>200MG TBL FLM 10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</si>
  <si>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</si>
  <si>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</si>
  <si>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</si>
  <si>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</si>
  <si>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</si>
  <si>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</si>
  <si>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</si>
  <si>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</si>
  <si>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</si>
  <si>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</si>
  <si>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Sildenafil</t>
  </si>
  <si>
    <t>26913</t>
  </si>
  <si>
    <t>VIAGRA</t>
  </si>
  <si>
    <t>100MG TBL FLM 8 I</t>
  </si>
  <si>
    <t>83270</t>
  </si>
  <si>
    <t>30MG CPS PRO 50</t>
  </si>
  <si>
    <t>Kompresní punčochy a návleky</t>
  </si>
  <si>
    <t>45387</t>
  </si>
  <si>
    <t>PUNČOCHY KOMPRESNÍ LÝTKOVÉ II.K.T.</t>
  </si>
  <si>
    <t>MAXIS COMFORT A-D</t>
  </si>
  <si>
    <t>BILASTIN</t>
  </si>
  <si>
    <t>148675</t>
  </si>
  <si>
    <t>XADOS</t>
  </si>
  <si>
    <t>20MG TBL NOB 50</t>
  </si>
  <si>
    <t>CIKLOPIROX</t>
  </si>
  <si>
    <t>76150</t>
  </si>
  <si>
    <t>BATRAFEN</t>
  </si>
  <si>
    <t>10MG/G CRM 20G</t>
  </si>
  <si>
    <t>DESLORATADIN</t>
  </si>
  <si>
    <t>28812</t>
  </si>
  <si>
    <t>AERIUS</t>
  </si>
  <si>
    <t>5MG POR TBL DIS 90</t>
  </si>
  <si>
    <t>ITRAKONAZOL</t>
  </si>
  <si>
    <t>56067</t>
  </si>
  <si>
    <t>10MG/ML POR SOL 150ML</t>
  </si>
  <si>
    <t>LORATADIN</t>
  </si>
  <si>
    <t>192521</t>
  </si>
  <si>
    <t>NASONEX</t>
  </si>
  <si>
    <t>50MCG/DÁV NAS SPR SUS 140DÁV</t>
  </si>
  <si>
    <t>NAFTIDROFURYL</t>
  </si>
  <si>
    <t>97026</t>
  </si>
  <si>
    <t>100MG TBL PRO 50</t>
  </si>
  <si>
    <t>PREDNISOLON A ANTISEPTIKA</t>
  </si>
  <si>
    <t>16467</t>
  </si>
  <si>
    <t>IMACORT</t>
  </si>
  <si>
    <t>10MG/G+2,5MG/G+5MG/G CRM 20G</t>
  </si>
  <si>
    <t>DIENOGEST A ETHINYLESTRADIOL</t>
  </si>
  <si>
    <t>132749</t>
  </si>
  <si>
    <t>JEANINE</t>
  </si>
  <si>
    <t>2MG/0,03MG TBL OBD 3X21</t>
  </si>
  <si>
    <t>80094</t>
  </si>
  <si>
    <t>KRYTÍ HYDROGEL NU-GEL</t>
  </si>
  <si>
    <t>25G</t>
  </si>
  <si>
    <t>82669</t>
  </si>
  <si>
    <t>KRYTÍ HYDROGELOVÉ DEBRIECASAN</t>
  </si>
  <si>
    <t>LÁHEV S TRYSKOU,KAT.ČÍSLO 0265,500ML</t>
  </si>
  <si>
    <t>81681</t>
  </si>
  <si>
    <t>KRYTÍ INADINE</t>
  </si>
  <si>
    <t>5X5CM,25KS</t>
  </si>
  <si>
    <t>45797</t>
  </si>
  <si>
    <t>MAXIS COMFORT COTTON A-D</t>
  </si>
  <si>
    <t>45798</t>
  </si>
  <si>
    <t>PUNČOCHY KOMPRESNÍ STEHENNÍ II.K.T.</t>
  </si>
  <si>
    <t>MAXIS COMFORT COTTON A-G</t>
  </si>
  <si>
    <t>Aciklovir</t>
  </si>
  <si>
    <t>13704</t>
  </si>
  <si>
    <t>ZOVIRAX</t>
  </si>
  <si>
    <t>400MG TBL NOB 70</t>
  </si>
  <si>
    <t>12317</t>
  </si>
  <si>
    <t>500MG TBL ENT 10</t>
  </si>
  <si>
    <t>Alprazolam</t>
  </si>
  <si>
    <t>153974</t>
  </si>
  <si>
    <t>AZITROMYCIN MYLAN</t>
  </si>
  <si>
    <t>500MG TBL FLM 6</t>
  </si>
  <si>
    <t>BUTAMIRÁT</t>
  </si>
  <si>
    <t>15374</t>
  </si>
  <si>
    <t>SINECOD</t>
  </si>
  <si>
    <t>50MG TBL PRO 10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</si>
  <si>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</si>
  <si>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</si>
  <si>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</si>
  <si>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</si>
  <si>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</si>
  <si>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</si>
  <si>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</si>
  <si>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14075</t>
  </si>
  <si>
    <t>500MG TBL FLM 60</t>
  </si>
  <si>
    <t>Gestoden a ethinylestradiol</t>
  </si>
  <si>
    <t>132605</t>
  </si>
  <si>
    <t>KATYA</t>
  </si>
  <si>
    <t>0,075MG/0,03MG TBL OBD 3X21</t>
  </si>
  <si>
    <t>MAKROGOL</t>
  </si>
  <si>
    <t>58827</t>
  </si>
  <si>
    <t>POR PLV SOL 4</t>
  </si>
  <si>
    <t>45499</t>
  </si>
  <si>
    <t>54150</t>
  </si>
  <si>
    <t>EGILOK</t>
  </si>
  <si>
    <t>25MG TBL NOB 60</t>
  </si>
  <si>
    <t>132522</t>
  </si>
  <si>
    <t>NEOSTIGMIN</t>
  </si>
  <si>
    <t>318</t>
  </si>
  <si>
    <t>15MG TBL NOB 20</t>
  </si>
  <si>
    <t>122114</t>
  </si>
  <si>
    <t>APO-OME 20</t>
  </si>
  <si>
    <t>20MG CPS ETD 100</t>
  </si>
  <si>
    <t>180611</t>
  </si>
  <si>
    <t>20MG TBL ENT 56 H</t>
  </si>
  <si>
    <t>101211</t>
  </si>
  <si>
    <t>5MG TBL FLM 90</t>
  </si>
  <si>
    <t>PIKOSÍRAN SODNÝ, KOMBINACE</t>
  </si>
  <si>
    <t>196442</t>
  </si>
  <si>
    <t>10MG/3,5G/10,97G POR PLV SOL S</t>
  </si>
  <si>
    <t>207229</t>
  </si>
  <si>
    <t>CITRAFLEET</t>
  </si>
  <si>
    <t>PROMETHAZIN</t>
  </si>
  <si>
    <t>122197</t>
  </si>
  <si>
    <t>25MG TBL FLM 20X1</t>
  </si>
  <si>
    <t>168898</t>
  </si>
  <si>
    <t>15MG TBL FLM 42 II</t>
  </si>
  <si>
    <t>168903</t>
  </si>
  <si>
    <t>20MG TBL FLM 28 II</t>
  </si>
  <si>
    <t>SERTRALIN</t>
  </si>
  <si>
    <t>ZOLPIDEM</t>
  </si>
  <si>
    <t>KOMBINACE MINERÁLNÍCH SOLÍ</t>
  </si>
  <si>
    <t>183550</t>
  </si>
  <si>
    <t>EZICLEN</t>
  </si>
  <si>
    <t>POR CNC SOL 2X176ML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</si>
  <si>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</si>
  <si>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</si>
  <si>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</si>
  <si>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</si>
  <si>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</si>
  <si>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</si>
  <si>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</si>
  <si>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</si>
  <si>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</si>
  <si>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</si>
  <si>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</si>
  <si>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</si>
  <si>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</si>
  <si>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</si>
  <si>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</si>
  <si>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</si>
  <si>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</si>
  <si>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</si>
  <si>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</si>
  <si>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</si>
  <si>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</si>
  <si>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</si>
  <si>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</si>
  <si>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</si>
  <si>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</si>
  <si>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</si>
  <si>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</si>
  <si>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</si>
  <si>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</si>
  <si>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</si>
  <si>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</si>
  <si>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</si>
  <si>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</si>
  <si>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</si>
  <si>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</si>
  <si>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</si>
  <si>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</si>
  <si>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</si>
  <si>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</si>
  <si>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</si>
  <si>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</si>
  <si>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</si>
  <si>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</si>
  <si>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</si>
  <si>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</si>
  <si>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</si>
  <si>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</si>
  <si>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</si>
  <si>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</si>
  <si>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</si>
  <si>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</si>
  <si>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</si>
  <si>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</si>
  <si>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</si>
  <si>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</si>
  <si>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</si>
  <si>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</si>
  <si>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</si>
  <si>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</si>
  <si>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</si>
  <si>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</si>
  <si>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</si>
  <si>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</si>
  <si>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</si>
  <si>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</si>
  <si>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</si>
  <si>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</si>
  <si>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</si>
  <si>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</si>
  <si>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</si>
  <si>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</si>
  <si>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</si>
  <si>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</si>
  <si>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</si>
  <si>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</si>
  <si>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</si>
  <si>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</si>
  <si>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</si>
  <si>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</si>
  <si>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</si>
  <si>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</si>
  <si>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</si>
  <si>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</si>
  <si>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</si>
  <si>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</si>
  <si>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</si>
  <si>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</si>
  <si>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</si>
  <si>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</si>
  <si>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</si>
  <si>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</si>
  <si>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</si>
  <si>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</si>
  <si>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</si>
  <si>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</si>
  <si>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</si>
  <si>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</si>
  <si>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</si>
  <si>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</si>
  <si>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</si>
  <si>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</si>
  <si>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</si>
  <si>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</si>
  <si>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</si>
  <si>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</si>
  <si>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</si>
  <si>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</si>
  <si>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</si>
  <si>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</si>
  <si>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</si>
  <si>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</si>
  <si>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</si>
  <si>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</si>
  <si>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</si>
  <si>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</si>
  <si>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</si>
  <si>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</si>
  <si>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</si>
  <si>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</si>
  <si>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</si>
  <si>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</si>
  <si>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</si>
  <si>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</si>
  <si>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</si>
  <si>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</si>
  <si>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</si>
  <si>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</si>
  <si>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</si>
  <si>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</si>
  <si>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</si>
  <si>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</si>
  <si>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</si>
  <si>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</si>
  <si>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</si>
  <si>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</si>
  <si>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</si>
  <si>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</si>
  <si>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</si>
  <si>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</si>
  <si>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</si>
  <si>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</si>
  <si>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</si>
  <si>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</si>
  <si>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</si>
  <si>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</si>
  <si>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</si>
  <si>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</si>
  <si>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</si>
  <si>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</si>
  <si>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</si>
  <si>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</si>
  <si>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</si>
  <si>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</si>
  <si>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</si>
  <si>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</si>
  <si>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</si>
  <si>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</si>
  <si>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</si>
  <si>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</si>
  <si>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</si>
  <si>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</si>
  <si>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</si>
  <si>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</si>
  <si>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</si>
  <si>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</si>
  <si>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</si>
  <si>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</si>
  <si>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</si>
  <si>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</si>
  <si>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</si>
  <si>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</si>
  <si>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</si>
  <si>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</si>
  <si>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</si>
  <si>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</si>
  <si>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</si>
  <si>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</si>
  <si>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</si>
  <si>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</si>
  <si>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</si>
  <si>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</si>
  <si>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</si>
  <si>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</si>
  <si>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</si>
  <si>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</si>
  <si>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</si>
  <si>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</si>
  <si>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</si>
  <si>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</si>
  <si>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</si>
  <si>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</si>
  <si>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</si>
  <si>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</si>
  <si>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</si>
  <si>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</si>
  <si>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</si>
  <si>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</si>
  <si>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</si>
  <si>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</si>
  <si>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</si>
  <si>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</si>
  <si>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</si>
  <si>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</si>
  <si>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</si>
  <si>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</si>
  <si>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</si>
  <si>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</si>
  <si>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</si>
  <si>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</si>
  <si>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</si>
  <si>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</si>
  <si>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</si>
  <si>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</si>
  <si>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</si>
  <si>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</si>
  <si>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</si>
  <si>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</si>
  <si>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</si>
  <si>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</si>
  <si>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</si>
  <si>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</si>
  <si>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</si>
  <si>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</si>
  <si>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</si>
  <si>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</si>
  <si>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</si>
  <si>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</si>
  <si>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</si>
  <si>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</si>
  <si>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</si>
  <si>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</si>
  <si>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</si>
  <si>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</si>
  <si>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</si>
  <si>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</si>
  <si>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</si>
  <si>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</si>
  <si>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</si>
  <si>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</si>
  <si>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</si>
  <si>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</si>
  <si>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</si>
  <si>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</si>
  <si>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</si>
  <si>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</si>
  <si>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</si>
  <si>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</si>
  <si>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</si>
  <si>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</si>
  <si>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</si>
  <si>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</si>
  <si>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</si>
  <si>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BÉŽOVÝ, 22 MM, STANDARD, FILTR, KONVEXNÍ, 10KS</t>
  </si>
  <si>
    <t>169938</t>
  </si>
  <si>
    <t>SÁČEK 2D UZAVŘENÝ FLEXIMA 3S</t>
  </si>
  <si>
    <t>BÉŽOVÝ,55MM,MAXI,931455,30KS</t>
  </si>
  <si>
    <t>170815</t>
  </si>
  <si>
    <t>SÁČEK 1D VÝPUSTNÝ ESTEEM+ TVAROVATELNÝ INVISICLOSE</t>
  </si>
  <si>
    <t>BÉŽOVÝ,30-40 MM,STANDARD,FILTR,10KS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</si>
  <si>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</si>
  <si>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</si>
  <si>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</si>
  <si>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</si>
  <si>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</si>
  <si>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</si>
  <si>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</si>
  <si>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</si>
  <si>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</si>
  <si>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</si>
  <si>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</si>
  <si>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</si>
  <si>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</si>
  <si>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</si>
  <si>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</si>
  <si>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</si>
  <si>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</si>
  <si>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170065</t>
  </si>
  <si>
    <t xml:space="preserve">SÁČEK 1D VÝP DANSAC NOVALIFE 1 SOFT CONVEX MAXI S </t>
  </si>
  <si>
    <t>BÉŽOVÝ,15-54MM,FILTR NOVALIFE,10KS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</si>
  <si>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</si>
  <si>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</si>
  <si>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</si>
  <si>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</si>
  <si>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</si>
  <si>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</si>
  <si>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</si>
  <si>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</si>
  <si>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</si>
  <si>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</si>
  <si>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</si>
  <si>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</si>
  <si>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</si>
  <si>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</si>
  <si>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</si>
  <si>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3337</t>
  </si>
  <si>
    <t>130036</t>
  </si>
  <si>
    <t>PRŮHLEDNÝ,15-90MM,MAXI,FILTR NOVA,INTEG.UZÁVĚR,816-15,10KS</t>
  </si>
  <si>
    <t>86356</t>
  </si>
  <si>
    <t>SÁČEK 1D DRENÁŽNÍ DRAINA S H08560</t>
  </si>
  <si>
    <t>PRŮHLEDNÝ MINI,30KS</t>
  </si>
  <si>
    <t>86776</t>
  </si>
  <si>
    <t>57(33-45)MM,10KS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</si>
  <si>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</si>
  <si>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</si>
  <si>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</si>
  <si>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</si>
  <si>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</si>
  <si>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</si>
  <si>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</si>
  <si>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</si>
  <si>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</si>
  <si>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</si>
  <si>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</si>
  <si>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</si>
  <si>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</si>
  <si>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</si>
  <si>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</si>
  <si>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</si>
  <si>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</si>
  <si>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</si>
  <si>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</si>
  <si>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170811</t>
  </si>
  <si>
    <t>PRŮHLEDNÝ,20-30 MM,STANDARD,FILTR,10KS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</si>
  <si>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</si>
  <si>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</si>
  <si>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</si>
  <si>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</si>
  <si>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</si>
  <si>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86517</t>
  </si>
  <si>
    <t>POHLCOVAČ ZÁPACHU DANSAC NODOR S 080-01</t>
  </si>
  <si>
    <t>250ML,1KS</t>
  </si>
  <si>
    <t>86589</t>
  </si>
  <si>
    <t>SÁČEK 1D UZAVŘENÝ DANSAC NOVA 1 801-30</t>
  </si>
  <si>
    <t>BÉŽOVÝ,30MM,STANDARD,FILTR NOVA,30KS</t>
  </si>
  <si>
    <t>130028</t>
  </si>
  <si>
    <t>UBROUSKY ČISTÍCÍ ALOE VESTA</t>
  </si>
  <si>
    <t>VLHČENÉ KAPESNÍČKY K ČIŠTĚNÍ OKOLÍ STOMIE S ALOE VERA,8KS</t>
  </si>
  <si>
    <t>169922</t>
  </si>
  <si>
    <t>45/15-30MM,936415,5KS</t>
  </si>
  <si>
    <t>169929</t>
  </si>
  <si>
    <t>65/15-50MM,936615,5KS</t>
  </si>
  <si>
    <t>169937</t>
  </si>
  <si>
    <t>BÉŽOVÝ,45MM,MAXI,931445,30KS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</si>
  <si>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</si>
  <si>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</si>
  <si>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</si>
  <si>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</si>
  <si>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</si>
  <si>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</si>
  <si>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</si>
  <si>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</si>
  <si>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</si>
  <si>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</si>
  <si>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</si>
  <si>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</si>
  <si>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</si>
  <si>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</si>
  <si>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86627</t>
  </si>
  <si>
    <t>SÁČEK 2D UZAVŘENÝ ALMARYS TWIN PLUS 037260U</t>
  </si>
  <si>
    <t>BÉŽOVÝ,60MM,30KS</t>
  </si>
  <si>
    <t>170589</t>
  </si>
  <si>
    <t>POHLCOVAČ ZÁPACHU BRAVA, DEODORANT</t>
  </si>
  <si>
    <t>240ML,1KS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</si>
  <si>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</si>
  <si>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</si>
  <si>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</si>
  <si>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</si>
  <si>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</si>
  <si>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</si>
  <si>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</si>
  <si>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</si>
  <si>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</si>
  <si>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</si>
  <si>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</si>
  <si>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</si>
  <si>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86236</t>
  </si>
  <si>
    <t>SÁČEK 1D VÝPUSTNÝ DANSAC NOVA 1 INFANT 818-10</t>
  </si>
  <si>
    <t>PRŮHLEDNÝ,10-40MM,DĚTSKÝ,FILTR NOVA,30KS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</si>
  <si>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</si>
  <si>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</si>
  <si>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</si>
  <si>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</si>
  <si>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</si>
  <si>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</si>
  <si>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86518</t>
  </si>
  <si>
    <t>PASTA DANSAC SOFT PASTE 77550-0</t>
  </si>
  <si>
    <t>50G,1KS</t>
  </si>
  <si>
    <t>169978</t>
  </si>
  <si>
    <t>SÁČEK 1D UZAVŘENÝ FLEXIMA CONVEX</t>
  </si>
  <si>
    <t>BÉŽOVÝ,15-45MM,44018U,10KS</t>
  </si>
  <si>
    <t>170068</t>
  </si>
  <si>
    <t>SÁČEK 1D VÝP DANSAC NOVALIFE 1 VIEWING OPTION MIDI</t>
  </si>
  <si>
    <t>BÉŽOVÝ,10-55/70MM,FILTR NOVALIFE,30KS</t>
  </si>
  <si>
    <t>82353</t>
  </si>
  <si>
    <t>POHLCOVAČ ZÁPACHU NO-ROMA</t>
  </si>
  <si>
    <t>227 ML</t>
  </si>
  <si>
    <t>82597</t>
  </si>
  <si>
    <t>SÁČEK 1D VÝPUSTNÝ DANSAC NOVALIFE 1 OPEN CONVEX MI</t>
  </si>
  <si>
    <t>PRŮHLEDNÝ,OTVOR 10MM,FILTR NOVALIFE,942-46,10KS</t>
  </si>
  <si>
    <t>82290</t>
  </si>
  <si>
    <t>SÁČEK 1D VÝPUSTNÝ CONFIDENCE CONVEX SUPERSOFT</t>
  </si>
  <si>
    <t>VELKÝ S CHLOPNÍ,13-52 MM,10KS</t>
  </si>
  <si>
    <t>82595</t>
  </si>
  <si>
    <t>BÉŽOVÝ,OTVOR 10MM,FILTR NOVALIFE,941-46,10KS</t>
  </si>
  <si>
    <t>82650</t>
  </si>
  <si>
    <t>BÉŽOVÝ, 70 MM, STANDARD, FILTR, 30KS</t>
  </si>
  <si>
    <t>82991</t>
  </si>
  <si>
    <t>PODLOŽKA 2D DANSAC NOVALIFE 2</t>
  </si>
  <si>
    <t>70MM,OTVOR 10-62MM,5KS,1770-10</t>
  </si>
  <si>
    <t>86709</t>
  </si>
  <si>
    <t>PRSTENEC 70MM,STANDARD,BÉŽOVÝ,FILTR NOVA,1201-70,30KS</t>
  </si>
  <si>
    <t>170819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</si>
  <si>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</si>
  <si>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</si>
  <si>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</si>
  <si>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</si>
  <si>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</si>
  <si>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</si>
  <si>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86767</t>
  </si>
  <si>
    <t>PODLOŽKA 2D NATURA FLEXIBILNÍ</t>
  </si>
  <si>
    <t>70MM,5KS</t>
  </si>
  <si>
    <t>170510</t>
  </si>
  <si>
    <t>KROUŽEK C VYROVNÁVACÍ,TĚSNÍCÍ STOMA WRAP VELKÝ 839</t>
  </si>
  <si>
    <t>85MM,10KS</t>
  </si>
  <si>
    <t>85507</t>
  </si>
  <si>
    <t>BÉŽOVÝ, 50 MM, MIDI, FILTR, 30KS, 103550</t>
  </si>
  <si>
    <t>22441</t>
  </si>
  <si>
    <t>OBINADLO ELASTICKÉ IDEALTEX</t>
  </si>
  <si>
    <t>12CMX5M,1KS</t>
  </si>
  <si>
    <t>80172</t>
  </si>
  <si>
    <t>7,5X7,5CM,8 VRSTEV,25X2KS</t>
  </si>
  <si>
    <t>81960</t>
  </si>
  <si>
    <t>KRYTÍ ALGINÁTOVÉ MELGISORB AG</t>
  </si>
  <si>
    <t>10X10CM,10KS</t>
  </si>
  <si>
    <t>45389</t>
  </si>
  <si>
    <t>MAXIS COMFORT A-G</t>
  </si>
  <si>
    <t>11668</t>
  </si>
  <si>
    <t>ORTÉZA KOLENNÍ S DVOUOSÝM KLOUBEM PAN 7.05</t>
  </si>
  <si>
    <t>ROZEPINATELNÁ,KRÁTKÁ, VEL. S,M,L,XL,XXL UNIV. P-L</t>
  </si>
  <si>
    <t>216679</t>
  </si>
  <si>
    <t>1,5MG TBL NOB 28</t>
  </si>
  <si>
    <t>99600</t>
  </si>
  <si>
    <t>10MG TBL FLM 90</t>
  </si>
  <si>
    <t>94453</t>
  </si>
  <si>
    <t>CIPRINOL 250</t>
  </si>
  <si>
    <t>15652</t>
  </si>
  <si>
    <t>250MG TBL FLM 100(10X10)</t>
  </si>
  <si>
    <t>Dexamethason</t>
  </si>
  <si>
    <t>21698</t>
  </si>
  <si>
    <t>DEXAMETHASONE WZF POLFA</t>
  </si>
  <si>
    <t>1MG/ML OPH GTT SUS 1X5ML PE</t>
  </si>
  <si>
    <t>67547</t>
  </si>
  <si>
    <t>75MG/3ML INJ SOL 10X3ML</t>
  </si>
  <si>
    <t>DIMETINDEN</t>
  </si>
  <si>
    <t>15520</t>
  </si>
  <si>
    <t>FENISTIL</t>
  </si>
  <si>
    <t>1MG/ML POR GTT SOL 1X20ML</t>
  </si>
  <si>
    <t>HYDROCHLOROTHIAZID A KALIUM ŠETŘÍCÍ DIURETIKA</t>
  </si>
  <si>
    <t>47478</t>
  </si>
  <si>
    <t>2,5MG/25MG TBL NOB 50</t>
  </si>
  <si>
    <t>HYDROKORTISON-BUTYRÁT</t>
  </si>
  <si>
    <t>218234</t>
  </si>
  <si>
    <t>LOCOID LIPOCREAM 0,1%</t>
  </si>
  <si>
    <t>1MG/G CRM 30G</t>
  </si>
  <si>
    <t>200935</t>
  </si>
  <si>
    <t>1G TBL PRO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</si>
  <si>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</si>
  <si>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</si>
  <si>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</si>
  <si>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</si>
  <si>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</si>
  <si>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</si>
  <si>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</si>
  <si>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107135</t>
  </si>
  <si>
    <t>150MG CPS DUR 16</t>
  </si>
  <si>
    <t>200213</t>
  </si>
  <si>
    <t>100MG TBL NOB 1X20</t>
  </si>
  <si>
    <t>MOXIFLOXACIN</t>
  </si>
  <si>
    <t>135827</t>
  </si>
  <si>
    <t>VIGAMOX 5 MG/ML OČNÍ KAPKY</t>
  </si>
  <si>
    <t>5MG/ML OPH GTT SOL 1X5ML</t>
  </si>
  <si>
    <t>PARACETAMOL</t>
  </si>
  <si>
    <t>4343</t>
  </si>
  <si>
    <t>PARALEN 500 SUP</t>
  </si>
  <si>
    <t>500MG SUP 5</t>
  </si>
  <si>
    <t>THIOKOLCHIKOSID</t>
  </si>
  <si>
    <t>107944</t>
  </si>
  <si>
    <t>MUSCORIL INJ</t>
  </si>
  <si>
    <t>4MG INJ SOL 6X2ML</t>
  </si>
  <si>
    <t>16285</t>
  </si>
  <si>
    <t>STILNOX</t>
  </si>
  <si>
    <t>10MG TBL FLM 10</t>
  </si>
  <si>
    <t>132803</t>
  </si>
  <si>
    <t>FLUTIKASON, KOMBINACE</t>
  </si>
  <si>
    <t>183553</t>
  </si>
  <si>
    <t>DYMISTIN</t>
  </si>
  <si>
    <t>137MCG/50MCG NAS SPR SUS 1X17M</t>
  </si>
  <si>
    <t>166777</t>
  </si>
  <si>
    <t>ITOPRID PMCS</t>
  </si>
  <si>
    <t>50MG TBL FLM 100 II</t>
  </si>
  <si>
    <t>*2065</t>
  </si>
  <si>
    <t>80171</t>
  </si>
  <si>
    <t>5X5CM,8 VRSTEV,25X2KS</t>
  </si>
  <si>
    <t>80175</t>
  </si>
  <si>
    <t>KOMPRESY MESOFT NESTERILNÍ</t>
  </si>
  <si>
    <t>7,5X7,5CM,NETKANÝ TEXTIL,4 VRSTVY,100KS</t>
  </si>
  <si>
    <t>80201</t>
  </si>
  <si>
    <t>GÁZA SKLÁDANÁ KOMPRESY NESTERILNÍ</t>
  </si>
  <si>
    <t>10X10CM,8 VRSTEV,100KS</t>
  </si>
  <si>
    <t>81680</t>
  </si>
  <si>
    <t>KRYTÍ ACTISORB PLUS</t>
  </si>
  <si>
    <t>10,5X10,5CM AKTIVNÍ ČÁST 8X8CM,10KS</t>
  </si>
  <si>
    <t>80200</t>
  </si>
  <si>
    <t>7,5X7,5CM,8 VRSTEV,100KS</t>
  </si>
  <si>
    <t>170794</t>
  </si>
  <si>
    <t>KRYTÍ AQUACEL AG+ EXTRA-HYDROFIBER</t>
  </si>
  <si>
    <t>10X10CM TECHNOLOGIE HYDROFIBER,10KS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</si>
  <si>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</si>
  <si>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</si>
  <si>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</si>
  <si>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</si>
  <si>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</si>
  <si>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</si>
  <si>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</si>
  <si>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</si>
  <si>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</si>
  <si>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</si>
  <si>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</si>
  <si>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</si>
  <si>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</si>
  <si>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</si>
  <si>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</si>
  <si>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</si>
  <si>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</si>
  <si>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</si>
  <si>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</si>
  <si>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</si>
  <si>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</si>
  <si>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Kompenzační pomůcky pro tělesně postižené</t>
  </si>
  <si>
    <t>23687</t>
  </si>
  <si>
    <t>BERLE PŘEDLOKETNÍ DURALOVÁ 121</t>
  </si>
  <si>
    <t>NASTAVITELNÁ 86-109CM,OPĚRKA PŘEDLOKTÍ UZAVŘENÁ SKLOPNÁ,NOSNOST 160KG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</si>
  <si>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</si>
  <si>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</si>
  <si>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</si>
  <si>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</si>
  <si>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ACEKLOFENAK</t>
  </si>
  <si>
    <t>191730</t>
  </si>
  <si>
    <t>BIOFENAC</t>
  </si>
  <si>
    <t>100MG TBL FLM 60</t>
  </si>
  <si>
    <t>DEXAMETHASON A ANTIINFEKTIVA</t>
  </si>
  <si>
    <t>2546</t>
  </si>
  <si>
    <t>MAXITROL</t>
  </si>
  <si>
    <t>OPH GTT SUS 1X5ML</t>
  </si>
  <si>
    <t>119672</t>
  </si>
  <si>
    <t>DICLOFENAC DUO PHARMASWISS</t>
  </si>
  <si>
    <t>75MG CPS RDR 30 I</t>
  </si>
  <si>
    <t>ERGOKALCIFEROL</t>
  </si>
  <si>
    <t>201952</t>
  </si>
  <si>
    <t>CALCIFEROL BIOTIKA FORTE</t>
  </si>
  <si>
    <t>7,5MG/ML INJ SOL 5X1ML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</si>
  <si>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</si>
  <si>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</si>
  <si>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</si>
  <si>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</si>
  <si>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</si>
  <si>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</si>
  <si>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>SPERSALLERG</t>
  </si>
  <si>
    <t xml:space="preserve">0,5MG/ML+0,4MG/ML OPH GTT SOL </t>
  </si>
  <si>
    <t>PERINDOPRIL, AMLODIPIN A INDAPAMID</t>
  </si>
  <si>
    <t>190970</t>
  </si>
  <si>
    <t>TRIPLIXAM</t>
  </si>
  <si>
    <t>10MG/2,5MG/5MG TBL FLM 90(3X30</t>
  </si>
  <si>
    <t>45739</t>
  </si>
  <si>
    <t>SOLIDEA CATHERINE 332 PRO PODVAZKOVÝ PÁS A-G OTEVŘENÁ ŠPIČKA</t>
  </si>
  <si>
    <t>127263</t>
  </si>
  <si>
    <t>AMOXICILIN</t>
  </si>
  <si>
    <t>32557</t>
  </si>
  <si>
    <t>OSPAMOX</t>
  </si>
  <si>
    <t>Betamethason</t>
  </si>
  <si>
    <t>17166</t>
  </si>
  <si>
    <t>BELOSALIC</t>
  </si>
  <si>
    <t>0,5MG/G+30MG/G UNG 30G</t>
  </si>
  <si>
    <t>176913</t>
  </si>
  <si>
    <t>54539</t>
  </si>
  <si>
    <t>DOLMINA INJ</t>
  </si>
  <si>
    <t>75MG/3ML INJ SOL 5X3ML</t>
  </si>
  <si>
    <t>62047</t>
  </si>
  <si>
    <t>IBUPROFEN</t>
  </si>
  <si>
    <t>202362</t>
  </si>
  <si>
    <t>IBALGIN 400</t>
  </si>
  <si>
    <t>400MG TBL FLM 48</t>
  </si>
  <si>
    <t>48261</t>
  </si>
  <si>
    <t>3300IU/G+250IU/G DRM PLV ADS 1</t>
  </si>
  <si>
    <t>KLOTRIMAZOL</t>
  </si>
  <si>
    <t>71980</t>
  </si>
  <si>
    <t>CANIFUG-LÖSUNG 1%</t>
  </si>
  <si>
    <t>0,01G/ML DRM SPR SOL 1X30ML</t>
  </si>
  <si>
    <t>215568</t>
  </si>
  <si>
    <t>METHYLPREDNISOLON-ACEPONÁT</t>
  </si>
  <si>
    <t>85460</t>
  </si>
  <si>
    <t>ADVANTAN MASTNÝ KRÉM</t>
  </si>
  <si>
    <t>1MG/G CRM 1X15G</t>
  </si>
  <si>
    <t>85463</t>
  </si>
  <si>
    <t>1MG/G CRM 1X50G</t>
  </si>
  <si>
    <t>85462</t>
  </si>
  <si>
    <t>1MG/G CRM 1X30G</t>
  </si>
  <si>
    <t>MOKLOBEMID</t>
  </si>
  <si>
    <t>136149</t>
  </si>
  <si>
    <t>AURORIX</t>
  </si>
  <si>
    <t>300MG TBL FLM 30</t>
  </si>
  <si>
    <t>100338</t>
  </si>
  <si>
    <t>100MG TBL PRO 100</t>
  </si>
  <si>
    <t>PERINDOPRIL A DIURETIKA</t>
  </si>
  <si>
    <t>162012</t>
  </si>
  <si>
    <t>10MG/2,5MG TBL FLM 90</t>
  </si>
  <si>
    <t>56844</t>
  </si>
  <si>
    <t>TRAMAL RETARD TABLETY 150 MG</t>
  </si>
  <si>
    <t>150MG TBL PRO 30</t>
  </si>
  <si>
    <t>166776</t>
  </si>
  <si>
    <t>50MG TBL FLM 100 I</t>
  </si>
  <si>
    <t>Atenolol a thiazidy</t>
  </si>
  <si>
    <t>76715</t>
  </si>
  <si>
    <t>TENORETIC</t>
  </si>
  <si>
    <t>100MG/25MG TBL FLM 28</t>
  </si>
  <si>
    <t>BETAMETHASON A ANTIBIOTIKA</t>
  </si>
  <si>
    <t>17170</t>
  </si>
  <si>
    <t>BELOGENT</t>
  </si>
  <si>
    <t>0,5MG/G+1MG/G CRM 30G</t>
  </si>
  <si>
    <t>88219</t>
  </si>
  <si>
    <t>3MG TBL NOB 30</t>
  </si>
  <si>
    <t>192354</t>
  </si>
  <si>
    <t>47725</t>
  </si>
  <si>
    <t>169033</t>
  </si>
  <si>
    <t>500MG TBL FLM 16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</si>
  <si>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</si>
  <si>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</si>
  <si>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</si>
  <si>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</si>
  <si>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</si>
  <si>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</si>
  <si>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</si>
  <si>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</si>
  <si>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180988</t>
  </si>
  <si>
    <t>GENTADEX</t>
  </si>
  <si>
    <t>5MG/ML+1MG/ML OPH GTT SOL 1X5M</t>
  </si>
  <si>
    <t>169882</t>
  </si>
  <si>
    <t>1MG/G GEL 1X50G</t>
  </si>
  <si>
    <t>132660</t>
  </si>
  <si>
    <t>132908</t>
  </si>
  <si>
    <t>500MG TBL FLM 120</t>
  </si>
  <si>
    <t>132907</t>
  </si>
  <si>
    <t>DROTAVERIN</t>
  </si>
  <si>
    <t>192729</t>
  </si>
  <si>
    <t>NO-SPA</t>
  </si>
  <si>
    <t>40MG TBL NOB 24</t>
  </si>
  <si>
    <t>FENTERMIN</t>
  </si>
  <si>
    <t>97374</t>
  </si>
  <si>
    <t>ADIPEX RETARD</t>
  </si>
  <si>
    <t>15MG CPS RML 100</t>
  </si>
  <si>
    <t>JODOVANÝ POVIDON</t>
  </si>
  <si>
    <t>203323</t>
  </si>
  <si>
    <t>BETADINE</t>
  </si>
  <si>
    <t>100MG/G UNG 100G</t>
  </si>
  <si>
    <t>KLENBUTEROL</t>
  </si>
  <si>
    <t>13359</t>
  </si>
  <si>
    <t>SPIROPENT</t>
  </si>
  <si>
    <t>0,02MG TBL NOB 20</t>
  </si>
  <si>
    <t>132903</t>
  </si>
  <si>
    <t>10MG/G DRM PST 1X30G</t>
  </si>
  <si>
    <t>56992</t>
  </si>
  <si>
    <t>Kyanokobalamin</t>
  </si>
  <si>
    <t>643</t>
  </si>
  <si>
    <t>VITAMIN B12 LÉČIVA</t>
  </si>
  <si>
    <t>1000MCG INJ SOL 5X1ML</t>
  </si>
  <si>
    <t>71960</t>
  </si>
  <si>
    <t>100MG TBL NOB 5X10</t>
  </si>
  <si>
    <t>181293</t>
  </si>
  <si>
    <t>ESSENTIALE FORTE</t>
  </si>
  <si>
    <t>600MG CPS DUR 30</t>
  </si>
  <si>
    <t>LEVOCETIRIZIN</t>
  </si>
  <si>
    <t>124346</t>
  </si>
  <si>
    <t>5MG TBL FLM 90 I</t>
  </si>
  <si>
    <t>14910</t>
  </si>
  <si>
    <t>10MG TBL NOB 90</t>
  </si>
  <si>
    <t>83527</t>
  </si>
  <si>
    <t>CLARITINE</t>
  </si>
  <si>
    <t>169725</t>
  </si>
  <si>
    <t>ASACOL 800</t>
  </si>
  <si>
    <t>800MG TBL ENT 90</t>
  </si>
  <si>
    <t>192090</t>
  </si>
  <si>
    <t>PENTASA SLOW RELEASE TABLETS 500 MG</t>
  </si>
  <si>
    <t>500MG TBL RET 100</t>
  </si>
  <si>
    <t>75567</t>
  </si>
  <si>
    <t>SALOFALK 500</t>
  </si>
  <si>
    <t>METFORMIN</t>
  </si>
  <si>
    <t>23747</t>
  </si>
  <si>
    <t>GLUCOPHAGE XR</t>
  </si>
  <si>
    <t>500MG TBL PRO 60</t>
  </si>
  <si>
    <t>92259</t>
  </si>
  <si>
    <t>PANZYTRAT 25 000</t>
  </si>
  <si>
    <t>25000U CPS ETD 100 I</t>
  </si>
  <si>
    <t>54534</t>
  </si>
  <si>
    <t>25000U CPS ETD 50 II</t>
  </si>
  <si>
    <t>218892</t>
  </si>
  <si>
    <t>17187</t>
  </si>
  <si>
    <t>NIMESIL</t>
  </si>
  <si>
    <t>100MG POR GRA SUS 30</t>
  </si>
  <si>
    <t>119688</t>
  </si>
  <si>
    <t>122690</t>
  </si>
  <si>
    <t>5MG/1,25MG TBL FLM 90</t>
  </si>
  <si>
    <t>196443</t>
  </si>
  <si>
    <t>RILMENIDIN</t>
  </si>
  <si>
    <t>125641</t>
  </si>
  <si>
    <t>1MG TBL NOB 90</t>
  </si>
  <si>
    <t>119654</t>
  </si>
  <si>
    <t>320MG/60MG TBL FLM 100</t>
  </si>
  <si>
    <t>162083</t>
  </si>
  <si>
    <t>202796</t>
  </si>
  <si>
    <t>250MG CPS DUR 30</t>
  </si>
  <si>
    <t>Salbutamol</t>
  </si>
  <si>
    <t>166801</t>
  </si>
  <si>
    <t>OLVION</t>
  </si>
  <si>
    <t>100MG TBL FLM 8</t>
  </si>
  <si>
    <t>159592</t>
  </si>
  <si>
    <t>AMFIDOR</t>
  </si>
  <si>
    <t>145988</t>
  </si>
  <si>
    <t>0,5MG/0,4MG CPS DUR 90</t>
  </si>
  <si>
    <t>32083</t>
  </si>
  <si>
    <t>100MG/ML POR GTT SOL 1X10ML</t>
  </si>
  <si>
    <t>67558</t>
  </si>
  <si>
    <t>100MG/2ML INJ SOL 5X2ML</t>
  </si>
  <si>
    <t>94776</t>
  </si>
  <si>
    <t>ZOLPINOX</t>
  </si>
  <si>
    <t>198056</t>
  </si>
  <si>
    <t>198057</t>
  </si>
  <si>
    <t>MAGNESIUM-OROTÁT</t>
  </si>
  <si>
    <t>32889</t>
  </si>
  <si>
    <t>MAGNEROT</t>
  </si>
  <si>
    <t>500MG TBL NOB 100 I</t>
  </si>
  <si>
    <t>SALMETEROL A FLUTIKASON</t>
  </si>
  <si>
    <t>45958</t>
  </si>
  <si>
    <t>SERETIDE DISKUS</t>
  </si>
  <si>
    <t>50MCG/500MCG INH PLV DOS 1X60D</t>
  </si>
  <si>
    <t>17929</t>
  </si>
  <si>
    <t>201611</t>
  </si>
  <si>
    <t>37,5MG/325MG TBL FLM 50X1</t>
  </si>
  <si>
    <t>132872</t>
  </si>
  <si>
    <t>TRETINOIN, KOMBINACE</t>
  </si>
  <si>
    <t>181542</t>
  </si>
  <si>
    <t>ACNATAC</t>
  </si>
  <si>
    <t>10MG/G+0,25MG/G GEL 30G</t>
  </si>
  <si>
    <t>82356</t>
  </si>
  <si>
    <t>PASTA VÝPLŇOVÁ</t>
  </si>
  <si>
    <t>85544</t>
  </si>
  <si>
    <t>PODLOŽKA 2D CONVEXITY</t>
  </si>
  <si>
    <t>PRSTENEC 70MM 13-48MM 5KS XN2F713</t>
  </si>
  <si>
    <t>85646</t>
  </si>
  <si>
    <t>57/33-48MM, 10KS</t>
  </si>
  <si>
    <t>85696</t>
  </si>
  <si>
    <t>ODSTRAŇOVAČ NÁPLASTI STOMOCUR EMPLASECTAL SPRAY</t>
  </si>
  <si>
    <t>86253</t>
  </si>
  <si>
    <t>PÁSEK ZAJIŠŤOVACÍ DANSAC 09000-00</t>
  </si>
  <si>
    <t>86646</t>
  </si>
  <si>
    <t>PODLOŽKA ALMARYS TWIN PLUS STANDARD 036260U</t>
  </si>
  <si>
    <t>60MM,10KS</t>
  </si>
  <si>
    <t>85515</t>
  </si>
  <si>
    <t>S OUŠKY, 50 MM, 5KS, 100210</t>
  </si>
  <si>
    <t>PUDR COLOPLAST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</si>
  <si>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</si>
  <si>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</si>
  <si>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</si>
  <si>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</si>
  <si>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</si>
  <si>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</si>
  <si>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170043</t>
  </si>
  <si>
    <t>PASTA WELLAND BEZ ALKOHOLU</t>
  </si>
  <si>
    <t>WSP100 100G,1KS</t>
  </si>
  <si>
    <t>169953</t>
  </si>
  <si>
    <t>BÉŽOVÝ,45MM,MAXI,932445,30KS</t>
  </si>
  <si>
    <t>170578</t>
  </si>
  <si>
    <t>S OUŠKY,50MM,10-45,105120,5KS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</si>
  <si>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</si>
  <si>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</si>
  <si>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</si>
  <si>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</si>
  <si>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</si>
  <si>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</si>
  <si>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</si>
  <si>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</si>
  <si>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</si>
  <si>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</si>
  <si>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</si>
  <si>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</si>
  <si>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85494</t>
  </si>
  <si>
    <t>BÉŽOVÝ, 50 MM, MAXI, FILTR, 30KS, 101650</t>
  </si>
  <si>
    <t>171225</t>
  </si>
  <si>
    <t>SÁČEK 1D VÝPUSTNÝ SENSURA MIO S OKÉNKEM</t>
  </si>
  <si>
    <t>NEUTRÁLNÍ ŠEDÝ,10-55,MAXI,KRUHOVÝ FILTR,10421,30KS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</si>
  <si>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</si>
  <si>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</si>
  <si>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</si>
  <si>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</si>
  <si>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</si>
  <si>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</si>
  <si>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</si>
  <si>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</si>
  <si>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</si>
  <si>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</si>
  <si>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</si>
  <si>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</si>
  <si>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</si>
  <si>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</si>
  <si>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169975</t>
  </si>
  <si>
    <t>55/15-36MM,937515U,5KS</t>
  </si>
  <si>
    <t>86707</t>
  </si>
  <si>
    <t>PRSTENEC 43MM,STANDARD,BÉŽOVÝ,FILTR NOVA,1201-43,30KS</t>
  </si>
  <si>
    <t>171220</t>
  </si>
  <si>
    <t>SÁČEK 1D UZAVŘENÝ SENSURA MIO S OKÉNKEM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</si>
  <si>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</si>
  <si>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</si>
  <si>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</si>
  <si>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</si>
  <si>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</si>
  <si>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</si>
  <si>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</si>
  <si>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</si>
  <si>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</si>
  <si>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</si>
  <si>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</si>
  <si>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</si>
  <si>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</si>
  <si>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</si>
  <si>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82220</t>
  </si>
  <si>
    <t>150ML,1KS</t>
  </si>
  <si>
    <t>169774</t>
  </si>
  <si>
    <t>FILM OCHRANNÝ BRAVA UBROUSKY</t>
  </si>
  <si>
    <t>82347</t>
  </si>
  <si>
    <t>DESTIČKA HYDROKOLOIDNÍ OCHRANNÁ</t>
  </si>
  <si>
    <t>82348</t>
  </si>
  <si>
    <t>15X15CM,5KS</t>
  </si>
  <si>
    <t>82357</t>
  </si>
  <si>
    <t>PÁSEK PŘÍDRŽNÝ TEXTILNÍ</t>
  </si>
  <si>
    <t>100 CM</t>
  </si>
  <si>
    <t>82367</t>
  </si>
  <si>
    <t>BÉŽOVÝ,OTVOR 30MM,FILTR NOVALIFE,30KS,923-30</t>
  </si>
  <si>
    <t>82623</t>
  </si>
  <si>
    <t>PRŮHLEDNÝ, 100 MM, STANDARD, 10KS</t>
  </si>
  <si>
    <t>85627</t>
  </si>
  <si>
    <t>SÁČEK 1D UZAVŘENÝ KONVEX PELICAN MAXI 839562</t>
  </si>
  <si>
    <t>PRŮHLEDNÝ,K ÚPRAVĚ VELIKOSTI, 10KS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</si>
  <si>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</si>
  <si>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</si>
  <si>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</si>
  <si>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</si>
  <si>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</si>
  <si>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</si>
  <si>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</si>
  <si>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</si>
  <si>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</si>
  <si>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130076</t>
  </si>
  <si>
    <t>SÁČEK 2D VÝPUSTNÝ STOMOCUR CLIC ILEO VIDF 5757 CW</t>
  </si>
  <si>
    <t>BÉŽOVÝ S OKÉNKEM,FILTR,DĚLÍCÍ PRSTENEC 57MM,30KS</t>
  </si>
  <si>
    <t>170046</t>
  </si>
  <si>
    <t>FILM WELLAND BARIÉROVÝ VE SPREJI</t>
  </si>
  <si>
    <t>WBS050 50ML,1KS</t>
  </si>
  <si>
    <t>170812</t>
  </si>
  <si>
    <t>PRŮHLEDNÝ,30-40 MM,STANDARD,FILTR,10KS</t>
  </si>
  <si>
    <t>82346</t>
  </si>
  <si>
    <t>VELKÝ 100 MM,10KS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</si>
  <si>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</si>
  <si>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</si>
  <si>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</si>
  <si>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</si>
  <si>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</si>
  <si>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</si>
  <si>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</si>
  <si>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</si>
  <si>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</si>
  <si>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</si>
  <si>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</si>
  <si>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</si>
  <si>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</si>
  <si>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</si>
  <si>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</si>
  <si>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171221</t>
  </si>
  <si>
    <t>NEUTRÁLNÍ ŠEDÝ,40-55,MAXI,KRUHOVÝ FILTR,10685,30KS</t>
  </si>
  <si>
    <t>85539</t>
  </si>
  <si>
    <t>SÁČEK 2D VÝPUSTNÝ FLAIR MAXI PLUS</t>
  </si>
  <si>
    <t>BÉŽOVÝ 70MM 10KS XA2D170</t>
  </si>
  <si>
    <t>85686</t>
  </si>
  <si>
    <t>SÁČEK 1D VÝPUSTNÝ STOMOCUR ILEO MINI IM 3610 C</t>
  </si>
  <si>
    <t>TRANSPARENTNÍ,FILTR, 10-40MM, 20KS</t>
  </si>
  <si>
    <t>86766</t>
  </si>
  <si>
    <t>57MM,5KS</t>
  </si>
  <si>
    <t>82602</t>
  </si>
  <si>
    <t>PODLOŽKA 2D DANSAC NOVALIFE 2 CONVEX</t>
  </si>
  <si>
    <t>70MM,OTVOR 40-59MM,1970-40,5KS</t>
  </si>
  <si>
    <t>130065</t>
  </si>
  <si>
    <t>SÁČEK 1D UZAVŘENÝ STOMOCUR SELECT CS 3020 CW</t>
  </si>
  <si>
    <t>BÉŽOVÝ S OKÉNKEM,FILTR,20-60MM,30KS</t>
  </si>
  <si>
    <t>169422</t>
  </si>
  <si>
    <t>SÁČEK 1D VÝPUSTNÝ DĚTSKÝ CONFIDENCE COMFORT FLEXIF</t>
  </si>
  <si>
    <t>S KRYCÍ CHLOPNÍ,8-40 MM,30KS</t>
  </si>
  <si>
    <t>169993</t>
  </si>
  <si>
    <t>MĚKKÝ KONVEXNÍ STŘEDNÍ S KRYCÍ CHLOPNÍ,13-25MM,10KS</t>
  </si>
  <si>
    <t>170044</t>
  </si>
  <si>
    <t>PUDR WELLAND ZÁSYPOVÝ</t>
  </si>
  <si>
    <t>WPP025 25G,1KS</t>
  </si>
  <si>
    <t>172068</t>
  </si>
  <si>
    <t>PÁS BŘIŠNÍ STOMICKÝ AT04603</t>
  </si>
  <si>
    <t>STOMICKÝ PÁS TEXTILNÍ,ELASTICKÝ</t>
  </si>
  <si>
    <t>82549</t>
  </si>
  <si>
    <t>SÁČEK 1D UZAVŘENÝ FLEXIMA ACTIVE MIDI</t>
  </si>
  <si>
    <t>4610115,BÉŽOVÝ,15-50MM,30KS</t>
  </si>
  <si>
    <t>82556</t>
  </si>
  <si>
    <t>SÁČEK 1D UZAVŘENÝ FLEXIMA ACTIVE MAXI</t>
  </si>
  <si>
    <t>4610380,BÉŽOVÝ,15-80MM,30KS</t>
  </si>
  <si>
    <t>82985</t>
  </si>
  <si>
    <t>43MM,OTVOR 10-35MM,5KS,1743-10</t>
  </si>
  <si>
    <t>3356</t>
  </si>
  <si>
    <t>DESTIČKA STOMICKÁ COLOPLAST 3215</t>
  </si>
  <si>
    <t>82613</t>
  </si>
  <si>
    <t>BÉŽOVÝ, 25 MM, STANDARD, FILTR, 30KS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</si>
  <si>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</si>
  <si>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</si>
  <si>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</si>
  <si>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</si>
  <si>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</si>
  <si>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19681</t>
  </si>
  <si>
    <t>GÁZA SKLÁDANÁ KOMPRESY NESTERILNÍ STERILUX ES</t>
  </si>
  <si>
    <t>80718</t>
  </si>
  <si>
    <t>KRYTÍ SAMOLEPÍCÍ MEPILEX BORDER</t>
  </si>
  <si>
    <t>10X10CM SE SILIKONOVOU VRSTVOU SAFETAC,5KS</t>
  </si>
  <si>
    <t>81477</t>
  </si>
  <si>
    <t>KRYTÍ HYDROALGINATE SILVERCEL</t>
  </si>
  <si>
    <t>5X5CM,SE STŘÍBREM,10KS</t>
  </si>
  <si>
    <t>Sluchadla včetně příslušenství</t>
  </si>
  <si>
    <t>168333</t>
  </si>
  <si>
    <t>SLUCHADLO ZÁVĚSNÉ DIGITÁLNÍ SILNÉ DUÁLNÍ MIKROFONY</t>
  </si>
  <si>
    <t>CHANGE 85D BELTONE                                              ZTRÁTY DO 100 dB</t>
  </si>
  <si>
    <t>12494</t>
  </si>
  <si>
    <t>AUGMENTIN 1 G</t>
  </si>
  <si>
    <t>875MG/125MG TBL FLM 14 I</t>
  </si>
  <si>
    <t>AMOKSIKLAV 375 MG</t>
  </si>
  <si>
    <t>250MG/125MG TBL FLM 21</t>
  </si>
  <si>
    <t>155859</t>
  </si>
  <si>
    <t>SUMAMED</t>
  </si>
  <si>
    <t>155867</t>
  </si>
  <si>
    <t>20MG/ML POR PLV SUS 20ML</t>
  </si>
  <si>
    <t>216708</t>
  </si>
  <si>
    <t>3MG TBL NOB 28</t>
  </si>
  <si>
    <t>168838</t>
  </si>
  <si>
    <t>75632</t>
  </si>
  <si>
    <t>DICLOFENAC AL RETARD</t>
  </si>
  <si>
    <t>201970</t>
  </si>
  <si>
    <t>PAMYCON NA PŘÍPRAVU KAPEK</t>
  </si>
  <si>
    <t>33000IU/2500IU DRM PLV SOL 1</t>
  </si>
  <si>
    <t>203854</t>
  </si>
  <si>
    <t>203303</t>
  </si>
  <si>
    <t>KLACID</t>
  </si>
  <si>
    <t>250MG/5ML POR GRA SUS 100ML</t>
  </si>
  <si>
    <t>13360</t>
  </si>
  <si>
    <t>0,02MG TBL NOB 50</t>
  </si>
  <si>
    <t>KLÍŠŤOVÁ ENCEFALITIDA, INAKTIVOVANÝ CELÝ VIRUS</t>
  </si>
  <si>
    <t>203217</t>
  </si>
  <si>
    <t>FSME-IMMUN</t>
  </si>
  <si>
    <t>0,5ML INJ SUS ISP 1X0,5ML+J</t>
  </si>
  <si>
    <t>215948</t>
  </si>
  <si>
    <t>0,25ML INJ SUS ISP 1X0,25ML+J</t>
  </si>
  <si>
    <t>215956</t>
  </si>
  <si>
    <t>641</t>
  </si>
  <si>
    <t>300MCG INJ SOL 5X1ML</t>
  </si>
  <si>
    <t>17121</t>
  </si>
  <si>
    <t>30MG CPS DUR 28</t>
  </si>
  <si>
    <t>125752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</si>
  <si>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</si>
  <si>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</si>
  <si>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</si>
  <si>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</si>
  <si>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</si>
  <si>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</si>
  <si>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</si>
  <si>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46694</t>
  </si>
  <si>
    <t>MONTELUKAST</t>
  </si>
  <si>
    <t>132868</t>
  </si>
  <si>
    <t>SINGULAIR 5 JUNIOR</t>
  </si>
  <si>
    <t>5MG TBL MND 98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</si>
  <si>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</si>
  <si>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</si>
  <si>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</si>
  <si>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</si>
  <si>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</si>
  <si>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</si>
  <si>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VERRUMAL</t>
  </si>
  <si>
    <t>5MG/G+100MG/G DRM SOL 13ML</t>
  </si>
  <si>
    <t>157898</t>
  </si>
  <si>
    <t>SILDENAFIL MYLAN</t>
  </si>
  <si>
    <t>100MG TBL FLM 4</t>
  </si>
  <si>
    <t>57339</t>
  </si>
  <si>
    <t>THEOFYLIN</t>
  </si>
  <si>
    <t>44305</t>
  </si>
  <si>
    <t>200MG CPS PRO 50</t>
  </si>
  <si>
    <t>185725</t>
  </si>
  <si>
    <t>AFONILUM SR</t>
  </si>
  <si>
    <t>125MG CPS PRO 100</t>
  </si>
  <si>
    <t>12472</t>
  </si>
  <si>
    <t>TRAMABENE</t>
  </si>
  <si>
    <t>100MG/ML POR GTT SOL 1X30ML</t>
  </si>
  <si>
    <t>170653</t>
  </si>
  <si>
    <t>KROUŽEK VELLAND S MANUKOVÝM MEDEM</t>
  </si>
  <si>
    <t>TĚSNÍCÍ VYROVNÁVACÍ TVAROVATELNÝ,50MMX4MM,XMHWA400,20KS</t>
  </si>
  <si>
    <t>5115</t>
  </si>
  <si>
    <t>PÁS BŘIŠNÍ VERBA 932 518 9</t>
  </si>
  <si>
    <t>OBDVOD TRUPU 75-85CM,VEL.2</t>
  </si>
  <si>
    <t>46988</t>
  </si>
  <si>
    <t>215851</t>
  </si>
  <si>
    <t>216146</t>
  </si>
  <si>
    <t>201992</t>
  </si>
  <si>
    <t>KETOTIFEN</t>
  </si>
  <si>
    <t>15606</t>
  </si>
  <si>
    <t>KETOF</t>
  </si>
  <si>
    <t>1MG/5ML SIR 100ML</t>
  </si>
  <si>
    <t>216198</t>
  </si>
  <si>
    <t>KLONAZEPAM</t>
  </si>
  <si>
    <t>14958</t>
  </si>
  <si>
    <t>OPIOVÉ DERIVÁTY A MUKOLYTIKA</t>
  </si>
  <si>
    <t>725</t>
  </si>
  <si>
    <t>PLEUMOLYSIN</t>
  </si>
  <si>
    <t>POR GTT SOL 1X10ML I</t>
  </si>
  <si>
    <t>187724</t>
  </si>
  <si>
    <t>PANTOPRAZOLE ZENTIVA</t>
  </si>
  <si>
    <t>40MG TBL ENT 90</t>
  </si>
  <si>
    <t>166796</t>
  </si>
  <si>
    <t>50MG TBL FLM 4</t>
  </si>
  <si>
    <t>*2998</t>
  </si>
  <si>
    <t>45775</t>
  </si>
  <si>
    <t>AVICENUM 360 A-G MIKROKAPSLE SKINTEX,UZAVŘENÁ/OTEVŘENÁ ŠPIČKA,SAMODRŽÍCÍ KRAJKA</t>
  </si>
  <si>
    <t>42845</t>
  </si>
  <si>
    <t>125MG POR GRA SUS 50ML</t>
  </si>
  <si>
    <t>84895</t>
  </si>
  <si>
    <t>125MG TBL FLM 10</t>
  </si>
  <si>
    <t>47033</t>
  </si>
  <si>
    <t>35MG/ML POR PLV SUS 100ML</t>
  </si>
  <si>
    <t>HEPARIN</t>
  </si>
  <si>
    <t>17165</t>
  </si>
  <si>
    <t>LIOTON 100 000 GEL</t>
  </si>
  <si>
    <t>1000IU/G GEL 100G</t>
  </si>
  <si>
    <t>83106</t>
  </si>
  <si>
    <t>1000IU/G GEL 50G</t>
  </si>
  <si>
    <t>KANAMYCIN</t>
  </si>
  <si>
    <t>163346</t>
  </si>
  <si>
    <t>KANAMYCIN-POS</t>
  </si>
  <si>
    <t>6,2MG/ML OPH GTT SOL 5ML</t>
  </si>
  <si>
    <t>102600</t>
  </si>
  <si>
    <t>6,25MG TBL NOB 100</t>
  </si>
  <si>
    <t>149483</t>
  </si>
  <si>
    <t>75MG TBL FLM 56</t>
  </si>
  <si>
    <t>203564</t>
  </si>
  <si>
    <t>192853</t>
  </si>
  <si>
    <t>LOPERON</t>
  </si>
  <si>
    <t>14811</t>
  </si>
  <si>
    <t>CPS ETD 50X25000UT</t>
  </si>
  <si>
    <t>14814</t>
  </si>
  <si>
    <t>KREON 10 000</t>
  </si>
  <si>
    <t>CPS ETD 50X10000UT</t>
  </si>
  <si>
    <t>215168</t>
  </si>
  <si>
    <t>10000U CPS ETD 50</t>
  </si>
  <si>
    <t>200305</t>
  </si>
  <si>
    <t>12894</t>
  </si>
  <si>
    <t>100MG POR GRA SUS 15 I</t>
  </si>
  <si>
    <t>119512</t>
  </si>
  <si>
    <t>LOSEPRAZOL</t>
  </si>
  <si>
    <t>20MG CPS ETD 56</t>
  </si>
  <si>
    <t>119513</t>
  </si>
  <si>
    <t>20MG CPS ETD 98</t>
  </si>
  <si>
    <t>SILIKONY</t>
  </si>
  <si>
    <t>57585</t>
  </si>
  <si>
    <t>40MG CPS MOL 100</t>
  </si>
  <si>
    <t>SULODEXID</t>
  </si>
  <si>
    <t>96118</t>
  </si>
  <si>
    <t>VESSEL DUE F</t>
  </si>
  <si>
    <t>250SU CPS MOL 50</t>
  </si>
  <si>
    <t>173401</t>
  </si>
  <si>
    <t>250SU CPS MOL 120</t>
  </si>
  <si>
    <t>Thiethylperazin</t>
  </si>
  <si>
    <t>9847</t>
  </si>
  <si>
    <t>6,5MG SUP 6</t>
  </si>
  <si>
    <t>TOLPERISON</t>
  </si>
  <si>
    <t>57525</t>
  </si>
  <si>
    <t>MYDOCALM</t>
  </si>
  <si>
    <t>150MG TBL FLM 30</t>
  </si>
  <si>
    <t>ACEBUTOLOL</t>
  </si>
  <si>
    <t>80058</t>
  </si>
  <si>
    <t>SECTRAL</t>
  </si>
  <si>
    <t>400MG TBL FLM 30</t>
  </si>
  <si>
    <t>Acetylcystein</t>
  </si>
  <si>
    <t>132878</t>
  </si>
  <si>
    <t>ACC LONG</t>
  </si>
  <si>
    <t>600MG TBL EFF 20</t>
  </si>
  <si>
    <t>CHOLEKALCIFEROL</t>
  </si>
  <si>
    <t>103788</t>
  </si>
  <si>
    <t>VIGANTOL</t>
  </si>
  <si>
    <t>0,5MG/ML POR GTT SOL 1X10ML</t>
  </si>
  <si>
    <t>JINÁ IMUNOSTIMULANCIA</t>
  </si>
  <si>
    <t>17802</t>
  </si>
  <si>
    <t>BRONCHO-VAXOM PRO ADULTIS</t>
  </si>
  <si>
    <t>7MG CPS DUR 30</t>
  </si>
  <si>
    <t>216199</t>
  </si>
  <si>
    <t>METFORMIN A LINAGLIPTIN</t>
  </si>
  <si>
    <t>193608</t>
  </si>
  <si>
    <t>JENTADUETO</t>
  </si>
  <si>
    <t>2,5MG/1000MG TBL FLM 180(2X90X</t>
  </si>
  <si>
    <t>REPAGLINID</t>
  </si>
  <si>
    <t>26782</t>
  </si>
  <si>
    <t>NOVONORM</t>
  </si>
  <si>
    <t>2MG TBL NOB 90</t>
  </si>
  <si>
    <t>EMPAGLIFLOZIN</t>
  </si>
  <si>
    <t>210026</t>
  </si>
  <si>
    <t>JARDIANCE</t>
  </si>
  <si>
    <t>10MG TBL FLM 90X1</t>
  </si>
  <si>
    <t>216680</t>
  </si>
  <si>
    <t>4013</t>
  </si>
  <si>
    <t>DOXYBENE</t>
  </si>
  <si>
    <t>200MG TBL NOB 10</t>
  </si>
  <si>
    <t>Escitalopram</t>
  </si>
  <si>
    <t>134502</t>
  </si>
  <si>
    <t>ELICEA</t>
  </si>
  <si>
    <t>10MG TBL FLM 28</t>
  </si>
  <si>
    <t>Flutikason-furoát</t>
  </si>
  <si>
    <t>29816</t>
  </si>
  <si>
    <t>AVAMYS</t>
  </si>
  <si>
    <t>27,5MCG/VSTŘIK NAS SPR SUS 1X1</t>
  </si>
  <si>
    <t>151949</t>
  </si>
  <si>
    <t>2,5MG CPS DUR 100</t>
  </si>
  <si>
    <t>83459</t>
  </si>
  <si>
    <t>Klindamycin, kombinace</t>
  </si>
  <si>
    <t>169740</t>
  </si>
  <si>
    <t>DUAC</t>
  </si>
  <si>
    <t>10MG/G+50MG/G GEL 15G</t>
  </si>
  <si>
    <t>184245</t>
  </si>
  <si>
    <t>MĚKKÝ PARAFIN A TUKOVÉ PRODUKTY</t>
  </si>
  <si>
    <t>89997</t>
  </si>
  <si>
    <t>LINOLA FETT ÖLBAD</t>
  </si>
  <si>
    <t>ADT BAL 1X400ML</t>
  </si>
  <si>
    <t>49941</t>
  </si>
  <si>
    <t>Norethisteron</t>
  </si>
  <si>
    <t>125226</t>
  </si>
  <si>
    <t>NORETHISTERON ZENTIVA</t>
  </si>
  <si>
    <t>17925</t>
  </si>
  <si>
    <t>37,5MG/325MG TBL FLM 20</t>
  </si>
  <si>
    <t>KODEIN A PARACETAMOL</t>
  </si>
  <si>
    <t>87906</t>
  </si>
  <si>
    <t>KORYLAN</t>
  </si>
  <si>
    <t>325MG/28,73MG TBL NOB 10</t>
  </si>
  <si>
    <t>*2030</t>
  </si>
  <si>
    <t>*4026</t>
  </si>
  <si>
    <t>*2070</t>
  </si>
  <si>
    <t>*4028</t>
  </si>
  <si>
    <t>172027</t>
  </si>
  <si>
    <t>FILM OCHRANNÝ SILIKONOVÝ TRIO ELISSE</t>
  </si>
  <si>
    <t>172028</t>
  </si>
  <si>
    <t>86760</t>
  </si>
  <si>
    <t>ROZTOK PRONTOSAN 400416</t>
  </si>
  <si>
    <t>STERILNÍ LAHVIČKA,350ML</t>
  </si>
  <si>
    <t>81959</t>
  </si>
  <si>
    <t>5X5CM,10KS</t>
  </si>
  <si>
    <t>22345</t>
  </si>
  <si>
    <t>KRYTÍ S MASTÍ GRASSOLIND</t>
  </si>
  <si>
    <t>171508</t>
  </si>
  <si>
    <t>GEL ACTIMARIS NA HOJENÍ RAN 20G</t>
  </si>
  <si>
    <t>NA KŮŽI,SLIZNICE ÚST,NOSU,GENITÁLIÍ.I PRO DĚTI A KOJENCE,1KS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</si>
  <si>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</si>
  <si>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</si>
  <si>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</si>
  <si>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</si>
  <si>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</si>
  <si>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</si>
  <si>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78945</t>
  </si>
  <si>
    <t>ORTÉZA KOLENNÍ GENUMEDI</t>
  </si>
  <si>
    <t>62922</t>
  </si>
  <si>
    <t>ORTÉZA KOLENNÍ KRÁTKÁ NÁVLEKOVÁ PAN 7.10</t>
  </si>
  <si>
    <t>ELASTICKÁ BANDÁŽ,UNIV.P-L</t>
  </si>
  <si>
    <t>78920</t>
  </si>
  <si>
    <t>ORTÉZA BEDERNÍ S VÝZTUHAMI - TYP 407</t>
  </si>
  <si>
    <t>ORTÉZA BEDERNÍ S VÝZTUHAMI A KŘÍŽOVÝMI TAHY</t>
  </si>
  <si>
    <t>57866</t>
  </si>
  <si>
    <t>TOBRADEX</t>
  </si>
  <si>
    <t>3MG/ML+1MG/ML OPH GTT SUS 1X5M</t>
  </si>
  <si>
    <t>50347</t>
  </si>
  <si>
    <t>PROKANAZOL</t>
  </si>
  <si>
    <t>100MG CPS DUR 4</t>
  </si>
  <si>
    <t>14812</t>
  </si>
  <si>
    <t>215609</t>
  </si>
  <si>
    <t>10MG CPS ETD 90</t>
  </si>
  <si>
    <t>Sumatriptan</t>
  </si>
  <si>
    <t>146283</t>
  </si>
  <si>
    <t>SUMATRIPTAN MYLAN</t>
  </si>
  <si>
    <t>50MG TBL FLM 6</t>
  </si>
  <si>
    <t>UREA</t>
  </si>
  <si>
    <t>16462</t>
  </si>
  <si>
    <t>EXCIPIAL U LIPOLOTIO</t>
  </si>
  <si>
    <t>40MG/ML DRM EML 200ML</t>
  </si>
  <si>
    <t>Vitamin B1 v kombinaci s vitaminem B6 a/nebo B12</t>
  </si>
  <si>
    <t>13814</t>
  </si>
  <si>
    <t>MILGAMMA N</t>
  </si>
  <si>
    <t>40/90/0,25MG CPS MOL 20</t>
  </si>
  <si>
    <t>16286</t>
  </si>
  <si>
    <t>42848</t>
  </si>
  <si>
    <t>HIPRES 5</t>
  </si>
  <si>
    <t>ATORVASTATIN</t>
  </si>
  <si>
    <t>DRASLÍK</t>
  </si>
  <si>
    <t>88356</t>
  </si>
  <si>
    <t>0,175G/0,175G TBL NOB 100</t>
  </si>
  <si>
    <t>GLIMEPIRID</t>
  </si>
  <si>
    <t>163085</t>
  </si>
  <si>
    <t>141036</t>
  </si>
  <si>
    <t>TROMBEX</t>
  </si>
  <si>
    <t>75MG TBL FLM 90</t>
  </si>
  <si>
    <t>155782</t>
  </si>
  <si>
    <t>100MG/50MG TBL NOB 100</t>
  </si>
  <si>
    <t>Losartan</t>
  </si>
  <si>
    <t>114070</t>
  </si>
  <si>
    <t>LOZAP 100 ZENTIVA</t>
  </si>
  <si>
    <t>100MG TBL FLM 90 PVC</t>
  </si>
  <si>
    <t>10604</t>
  </si>
  <si>
    <t>LORISTA 50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</si>
  <si>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</si>
  <si>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</si>
  <si>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</si>
  <si>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</si>
  <si>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</si>
  <si>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</si>
  <si>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</si>
  <si>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</si>
  <si>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</si>
  <si>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</si>
  <si>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GLYCEROL</t>
  </si>
  <si>
    <t>3688</t>
  </si>
  <si>
    <t>SUPPOSITORIA GLYCERINI LÉČIVA</t>
  </si>
  <si>
    <t>2,06G SUP 10</t>
  </si>
  <si>
    <t>HYDROKORTISON A ANTIBIOTIKA</t>
  </si>
  <si>
    <t>41515</t>
  </si>
  <si>
    <t>10MG/G+10MG/G+3,5MG/G CRM 15G</t>
  </si>
  <si>
    <t>PERINDOPRIL A AMLODIPIN</t>
  </si>
  <si>
    <t>PROTIPRŮJMOVÉ MIKROORGANISMY</t>
  </si>
  <si>
    <t>107585</t>
  </si>
  <si>
    <t>MUTAFLOR</t>
  </si>
  <si>
    <t>2,5-25X10^9CFU CPS ETD 100</t>
  </si>
  <si>
    <t>Ranitidin</t>
  </si>
  <si>
    <t>91280</t>
  </si>
  <si>
    <t>166802</t>
  </si>
  <si>
    <t>100MG TBL FLM 12</t>
  </si>
  <si>
    <t>169123</t>
  </si>
  <si>
    <t>SÁČEK 1D VÝPUSTNÝ DANSAC NOVA 1 HIGH OUTPUT</t>
  </si>
  <si>
    <t>BÉŽOVÝ,20-60MM,FILTR NOVA,821-20,10KS</t>
  </si>
  <si>
    <t>86495</t>
  </si>
  <si>
    <t>PODLOŽKA 2D DANSAC NOVA 2 1155-15</t>
  </si>
  <si>
    <t>PRSTENEC 55MM,15-47MM,OMYVATELNÁ,5KS</t>
  </si>
  <si>
    <t>130049</t>
  </si>
  <si>
    <t>PASTA VYROVNÁVACÍ STOMOCUR CP 2050</t>
  </si>
  <si>
    <t>56G,1KS</t>
  </si>
  <si>
    <t>82974</t>
  </si>
  <si>
    <t>BÉŽOVÝ,OTVOR 10MM,FILTR NOVALIFE, 30KS, 901-10</t>
  </si>
  <si>
    <t>170379</t>
  </si>
  <si>
    <t>HYDROKOLOIDNÍ,K VYSTŘIŽENÍ,KROUŽEK 60MM,5KS</t>
  </si>
  <si>
    <t>170405</t>
  </si>
  <si>
    <t>BÉŽOVÝ S OKÉNKEM A VENTILEM,VÝPUST SUCHÝ ZIP,KROUŽEK 60MM,15KS</t>
  </si>
  <si>
    <t>85688</t>
  </si>
  <si>
    <t>SÁČEK 1D VÝPUSTNÝ STOMOCUR CLINIC CI 4520 C</t>
  </si>
  <si>
    <t>TRANSPARENTNÍ,FILTR, 20-90MM, 10KS</t>
  </si>
  <si>
    <t>86570</t>
  </si>
  <si>
    <t>SÁČEK 2D VÝPUSTNÝ ALTERNA FREE HIDE-AWAY 13985</t>
  </si>
  <si>
    <t>BÉŽOVÝ,50MM,MAXI,FILTR,30KS</t>
  </si>
  <si>
    <t>169030</t>
  </si>
  <si>
    <t>SÁČEK 1D VÝPUSTNÝ CONVEXITY ACTIVE</t>
  </si>
  <si>
    <t>BÉŽOVÝ 13-48MM 10KS XPNDL513</t>
  </si>
  <si>
    <t>169789</t>
  </si>
  <si>
    <t>KROUŽEK TĚSNÍCÍ STOMAHESIVE</t>
  </si>
  <si>
    <t>48MM TENKÝ,10KS</t>
  </si>
  <si>
    <t>82251</t>
  </si>
  <si>
    <t>SÁČEK 1D UZAVŘENÝ CONFIDENCE CONVEX SUPERSOFT</t>
  </si>
  <si>
    <t>VELKÝ S CHLOPNÍ,13-38 MM,10KS</t>
  </si>
  <si>
    <t>82252</t>
  </si>
  <si>
    <t>171762</t>
  </si>
  <si>
    <t>PODLOŽKA 2D NATURA FLEXIBILNÍ S HARMONIKOVÝM KROUŽ</t>
  </si>
  <si>
    <t>82600</t>
  </si>
  <si>
    <t>43MM,OTVOR 10-30MM,1943-10,5KS</t>
  </si>
  <si>
    <t>170397</t>
  </si>
  <si>
    <t>SÁČEK 2D UZAVŘENÝ ZENSIV</t>
  </si>
  <si>
    <t>BÉŽOVÝ S OKÉNKEM A VENTILEM,KROUŽEK 60MM,15KS</t>
  </si>
  <si>
    <t>45763</t>
  </si>
  <si>
    <t>MAXIS B/BRILANT/ A-D</t>
  </si>
  <si>
    <t>Pomůcky pro inkontinentní</t>
  </si>
  <si>
    <t>17035</t>
  </si>
  <si>
    <t>PODLOŽKY ABSORPČNÍ EGOSAN</t>
  </si>
  <si>
    <t>60X90CM,1500ML,15KS</t>
  </si>
  <si>
    <t>51664</t>
  </si>
  <si>
    <t>GENTAMICIN WZF POLFA 0,3%</t>
  </si>
  <si>
    <t>3MG/ML OPH GTT SOL 5ML</t>
  </si>
  <si>
    <t>GUAJFENESIN</t>
  </si>
  <si>
    <t>94234</t>
  </si>
  <si>
    <t>GUAJACURAN</t>
  </si>
  <si>
    <t>200MG TBL OBD 30</t>
  </si>
  <si>
    <t>172044</t>
  </si>
  <si>
    <t>53940</t>
  </si>
  <si>
    <t>25364</t>
  </si>
  <si>
    <t>20MG CPS ETD 14</t>
  </si>
  <si>
    <t>SULPIRID</t>
  </si>
  <si>
    <t>11468</t>
  </si>
  <si>
    <t>PROSULPIN</t>
  </si>
  <si>
    <t>50MG TBL NOB 60</t>
  </si>
  <si>
    <t>Tizanidin</t>
  </si>
  <si>
    <t>16052</t>
  </si>
  <si>
    <t>SIRDALUD</t>
  </si>
  <si>
    <t>4MG TBL NOB 30</t>
  </si>
  <si>
    <t>6201</t>
  </si>
  <si>
    <t>TRAMAL</t>
  </si>
  <si>
    <t>100MG SUP 5</t>
  </si>
  <si>
    <t>201609</t>
  </si>
  <si>
    <t>*2033</t>
  </si>
  <si>
    <t>*4008</t>
  </si>
  <si>
    <t>*4009</t>
  </si>
  <si>
    <t>86638</t>
  </si>
  <si>
    <t>BÉŽOVÝ FLOW CONTROL,60-80MM,ROLL UP,038860U,039160U,039180U,30KS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</si>
  <si>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</si>
  <si>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</si>
  <si>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</si>
  <si>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</si>
  <si>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</si>
  <si>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</si>
  <si>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45237</t>
  </si>
  <si>
    <t>PUNČOCHY KOMPRESNÍ STEHENNÍ III.K.T.</t>
  </si>
  <si>
    <t>SIGVARIS 504 A-G PŘÍRODNÍ GUMA OTEVŘENÁ ŠPIČKA</t>
  </si>
  <si>
    <t>216707</t>
  </si>
  <si>
    <t>86656</t>
  </si>
  <si>
    <t>NEUROL 1,0</t>
  </si>
  <si>
    <t>45011</t>
  </si>
  <si>
    <t>19757</t>
  </si>
  <si>
    <t>0,5MG/G UNG 30G</t>
  </si>
  <si>
    <t>CYPROTERON A ESTROGEN</t>
  </si>
  <si>
    <t>132745</t>
  </si>
  <si>
    <t>DIANE-35</t>
  </si>
  <si>
    <t>0,035MG/2MG TBL OBD 3X21</t>
  </si>
  <si>
    <t>2477</t>
  </si>
  <si>
    <t>5MG TBL NOB 20(2X10)</t>
  </si>
  <si>
    <t>Domperidon</t>
  </si>
  <si>
    <t>47271</t>
  </si>
  <si>
    <t>MOTILIUM</t>
  </si>
  <si>
    <t>98218</t>
  </si>
  <si>
    <t>40MG TBL NOB 20</t>
  </si>
  <si>
    <t>FYTOFARMAKA A ŽIVOČIŠNÉ PRODUKTY (ČESKÁ ATC SKUPINA)</t>
  </si>
  <si>
    <t>92085</t>
  </si>
  <si>
    <t>CPS MOL 50</t>
  </si>
  <si>
    <t>61980</t>
  </si>
  <si>
    <t>10MG/G+10MG/G+3,5MG/G UNG 15G</t>
  </si>
  <si>
    <t>11063</t>
  </si>
  <si>
    <t>IBALGIN 600</t>
  </si>
  <si>
    <t>600MG TBL FLM 30</t>
  </si>
  <si>
    <t>90</t>
  </si>
  <si>
    <t>KYSELINA FUSIDOVÁ</t>
  </si>
  <si>
    <t>84492</t>
  </si>
  <si>
    <t>20MG/G CRM 1X15G</t>
  </si>
  <si>
    <t>85142</t>
  </si>
  <si>
    <t>XYZAL</t>
  </si>
  <si>
    <t>42953</t>
  </si>
  <si>
    <t>5MG TBL FLM 28</t>
  </si>
  <si>
    <t>187427</t>
  </si>
  <si>
    <t>100MCG TBL NOB 100</t>
  </si>
  <si>
    <t>202808</t>
  </si>
  <si>
    <t>SINGULAIR 10</t>
  </si>
  <si>
    <t>10MG TBL FLM 98</t>
  </si>
  <si>
    <t>132628</t>
  </si>
  <si>
    <t>51618</t>
  </si>
  <si>
    <t>RAMIPRIL ACTAVIS</t>
  </si>
  <si>
    <t>2,5MG TBL NOB 50</t>
  </si>
  <si>
    <t>94328</t>
  </si>
  <si>
    <t>AKTIFERRIN</t>
  </si>
  <si>
    <t>6,84MG/ML SIR 100ML</t>
  </si>
  <si>
    <t>1147</t>
  </si>
  <si>
    <t>SILYMARIN AL 50</t>
  </si>
  <si>
    <t>50MG TBL OBD 100</t>
  </si>
  <si>
    <t>TOBRAMYCIN</t>
  </si>
  <si>
    <t>86264</t>
  </si>
  <si>
    <t>TOBREX</t>
  </si>
  <si>
    <t>3MG/ML OPH GTT SOL 1X5ML</t>
  </si>
  <si>
    <t>TRIAMCINOLON</t>
  </si>
  <si>
    <t>2829</t>
  </si>
  <si>
    <t>TRIAMCINOLON LÉČIVA UNG</t>
  </si>
  <si>
    <t>1MG/G UNG 10G</t>
  </si>
  <si>
    <t>TROXERUTIN</t>
  </si>
  <si>
    <t>4336</t>
  </si>
  <si>
    <t>CILKANOL</t>
  </si>
  <si>
    <t>300MG CPS DUR 30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</si>
  <si>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</si>
  <si>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</si>
  <si>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</si>
  <si>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</si>
  <si>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</si>
  <si>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</si>
  <si>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</si>
  <si>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</si>
  <si>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</si>
  <si>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93530</t>
  </si>
  <si>
    <t>ORTÉZA ZÁDOVÁ LOMBAX DORSO 0845</t>
  </si>
  <si>
    <t>VYSOKÁ ZÁDOVÁ ORTÉZA (ROZSAH TH-LS),KOVOVÉ DLAHY A DOPÍNACÍ TAHY</t>
  </si>
  <si>
    <t>140623</t>
  </si>
  <si>
    <t>EPITÉZA MAMÁRNÍ ESSENTIAL 2A</t>
  </si>
  <si>
    <t>SILIKONOVÁ, ASYMETRICKÁ, 353</t>
  </si>
  <si>
    <t>97375</t>
  </si>
  <si>
    <t>15MG CPS RML 30</t>
  </si>
  <si>
    <t>2430</t>
  </si>
  <si>
    <t>500MG VAG TBL 10</t>
  </si>
  <si>
    <t>TELMISARTAN A DIURETIKA</t>
  </si>
  <si>
    <t>26578</t>
  </si>
  <si>
    <t>MICARDISPLUS</t>
  </si>
  <si>
    <t>80MG/12,5MG TBL NOB 28</t>
  </si>
  <si>
    <t>187500</t>
  </si>
  <si>
    <t>93015</t>
  </si>
  <si>
    <t>148673</t>
  </si>
  <si>
    <t>3802</t>
  </si>
  <si>
    <t>2,5MG TBL FLM 56</t>
  </si>
  <si>
    <t>EZETIMIB</t>
  </si>
  <si>
    <t>47997</t>
  </si>
  <si>
    <t>EZETROL</t>
  </si>
  <si>
    <t>10MG TBL NOB 98 B</t>
  </si>
  <si>
    <t>FENOFIBRÁT</t>
  </si>
  <si>
    <t>59505</t>
  </si>
  <si>
    <t>LIPANTHYL SUPRA</t>
  </si>
  <si>
    <t>160MG TBL FLM 90</t>
  </si>
  <si>
    <t>207097</t>
  </si>
  <si>
    <t>125599</t>
  </si>
  <si>
    <t>169252</t>
  </si>
  <si>
    <t>169254</t>
  </si>
  <si>
    <t>75MG TBL FLM 100</t>
  </si>
  <si>
    <t>128624</t>
  </si>
  <si>
    <t>GLUCOPHAGE</t>
  </si>
  <si>
    <t>500MG TBL FLM 100</t>
  </si>
  <si>
    <t>23793</t>
  </si>
  <si>
    <t>500MG TBL FLM 5X10</t>
  </si>
  <si>
    <t>MOXONIDIN</t>
  </si>
  <si>
    <t>199349</t>
  </si>
  <si>
    <t>CYNT 0,4</t>
  </si>
  <si>
    <t>0,4MG TBL FLM 98</t>
  </si>
  <si>
    <t>Nitrofurantoin</t>
  </si>
  <si>
    <t>207280</t>
  </si>
  <si>
    <t>FUROLIN</t>
  </si>
  <si>
    <t>214619</t>
  </si>
  <si>
    <t>120796</t>
  </si>
  <si>
    <t>4MG TBL NOB 100</t>
  </si>
  <si>
    <t>160806</t>
  </si>
  <si>
    <t>PICOPREP</t>
  </si>
  <si>
    <t>10MG/3,5G/12G POR PLV SOL 2</t>
  </si>
  <si>
    <t>148078</t>
  </si>
  <si>
    <t>40MG TBL FLM 90</t>
  </si>
  <si>
    <t>26910</t>
  </si>
  <si>
    <t>50MG TBL FLM 12 I</t>
  </si>
  <si>
    <t>45786</t>
  </si>
  <si>
    <t>AVICENUM 360 A-G ANTIMIKROBIÁLNÍ SANITIZED,UZAVŘENÁ/OTEVŘENÁ ŠPIČ.SAMODRŽÍCÍ LEM</t>
  </si>
  <si>
    <t>78019</t>
  </si>
  <si>
    <t>PÁS BEDERNÍ NÍZKÝ</t>
  </si>
  <si>
    <t>PRODYŠNÝ,VYSOCE ELASTICKÝ MATERIÁL,KŘÍŽOVÉ TAHY VEL.XS-XXL</t>
  </si>
  <si>
    <t>32559</t>
  </si>
  <si>
    <t>1000MG TBL FLM 14</t>
  </si>
  <si>
    <t>212694</t>
  </si>
  <si>
    <t>93723</t>
  </si>
  <si>
    <t>50MG SUP 10</t>
  </si>
  <si>
    <t>53189</t>
  </si>
  <si>
    <t>KLACID SR</t>
  </si>
  <si>
    <t>500MG TBL RET 7</t>
  </si>
  <si>
    <t>132644</t>
  </si>
  <si>
    <t>500MG TBL NOB 14</t>
  </si>
  <si>
    <t>216196</t>
  </si>
  <si>
    <t>KLACID 250</t>
  </si>
  <si>
    <t>250MG TBL FLM 14</t>
  </si>
  <si>
    <t>132702</t>
  </si>
  <si>
    <t>132808</t>
  </si>
  <si>
    <t>169721</t>
  </si>
  <si>
    <t>169722</t>
  </si>
  <si>
    <t>ASACOL</t>
  </si>
  <si>
    <t>500MG SUP 20</t>
  </si>
  <si>
    <t>86616</t>
  </si>
  <si>
    <t>500MG TBL PRO 100</t>
  </si>
  <si>
    <t>203804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</si>
  <si>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</si>
  <si>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</si>
  <si>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</si>
  <si>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</si>
  <si>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</si>
  <si>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</si>
  <si>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</si>
  <si>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</si>
  <si>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</si>
  <si>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166774</t>
  </si>
  <si>
    <t>50MG TBL FLM 40 I</t>
  </si>
  <si>
    <t>170814</t>
  </si>
  <si>
    <t>BÉŽOVÝ,20-30 MM,STANDARD,FILTR,10KS</t>
  </si>
  <si>
    <t>169026</t>
  </si>
  <si>
    <t>SÁČEK 1D UZAVŘENÝ CURVEX ACTIVE</t>
  </si>
  <si>
    <t>BÉŽOVÝ 13-32MM 10KS XPCCM513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</si>
  <si>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</si>
  <si>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</si>
  <si>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</si>
  <si>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</si>
  <si>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</si>
  <si>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</si>
  <si>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</si>
  <si>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</si>
  <si>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86526</t>
  </si>
  <si>
    <t>DO 61MM,5KS</t>
  </si>
  <si>
    <t>86773</t>
  </si>
  <si>
    <t>PODLOŽKA 2D NATURA STOMAHESIVE</t>
  </si>
  <si>
    <t>100MM,5KS</t>
  </si>
  <si>
    <t>170571</t>
  </si>
  <si>
    <t>NEUTRÁLNÍ ŠEDÝ,50MM,MAXI,KRUHOVÝ FILTR,KONTROLNÍ OKÉNKO,112430,30KS</t>
  </si>
  <si>
    <t>82656</t>
  </si>
  <si>
    <t>86587</t>
  </si>
  <si>
    <t>SÁČEK 1D UZAVŘENÝ DANSAC NOVA 1 801-20</t>
  </si>
  <si>
    <t>BÉŽOVÝ,20-60MM,STANDARD,FILTR NOVA,30KS</t>
  </si>
  <si>
    <t>155941</t>
  </si>
  <si>
    <t>HERPESIN</t>
  </si>
  <si>
    <t>50MG/G CRM 5G</t>
  </si>
  <si>
    <t>125064</t>
  </si>
  <si>
    <t>5MG TBL NOB 90</t>
  </si>
  <si>
    <t>BETAXOLOL</t>
  </si>
  <si>
    <t>214425</t>
  </si>
  <si>
    <t>BETAXA 20</t>
  </si>
  <si>
    <t>BIFONAZOL</t>
  </si>
  <si>
    <t>137114</t>
  </si>
  <si>
    <t>CANESPOR 1X DENNĚ KRÉM</t>
  </si>
  <si>
    <t>0,01G/G CRM 15G</t>
  </si>
  <si>
    <t>JINANOVÝ LIST (GINKGO BILOBA)</t>
  </si>
  <si>
    <t>13492</t>
  </si>
  <si>
    <t>TEBOKAN</t>
  </si>
  <si>
    <t>40MG TBL FLM 150</t>
  </si>
  <si>
    <t>13798</t>
  </si>
  <si>
    <t>CANESTEN</t>
  </si>
  <si>
    <t>LEFLUNOMID</t>
  </si>
  <si>
    <t>26260</t>
  </si>
  <si>
    <t>ARAVA</t>
  </si>
  <si>
    <t>26259</t>
  </si>
  <si>
    <t>201946</t>
  </si>
  <si>
    <t>ANALERGIN NEO</t>
  </si>
  <si>
    <t>5MG TBL FLM 90 II</t>
  </si>
  <si>
    <t>201921</t>
  </si>
  <si>
    <t>5MG TBL FLM 10 II</t>
  </si>
  <si>
    <t>132723</t>
  </si>
  <si>
    <t>148073</t>
  </si>
  <si>
    <t>20MG TBL FLM 84</t>
  </si>
  <si>
    <t>46754</t>
  </si>
  <si>
    <t>100MG CPS DUR 30</t>
  </si>
  <si>
    <t>Telmisartan</t>
  </si>
  <si>
    <t>167666</t>
  </si>
  <si>
    <t>TOLURA</t>
  </si>
  <si>
    <t>40MG TBL NOB 28</t>
  </si>
  <si>
    <t>167855</t>
  </si>
  <si>
    <t>80MG/5MG TBL NOB 90X1</t>
  </si>
  <si>
    <t>206205</t>
  </si>
  <si>
    <t>TEZEFORT</t>
  </si>
  <si>
    <t>80MG/5MG TBL NOB 28</t>
  </si>
  <si>
    <t>4160</t>
  </si>
  <si>
    <t>TRIAMCINOLON S LÉČIVA</t>
  </si>
  <si>
    <t>1MG/G+30MG/G UNG 30G</t>
  </si>
  <si>
    <t>Klobetasol</t>
  </si>
  <si>
    <t>179193</t>
  </si>
  <si>
    <t>CLARELUX</t>
  </si>
  <si>
    <t>500MCG/G DRM SPM 100G</t>
  </si>
  <si>
    <t>56504</t>
  </si>
  <si>
    <t>SIOFOR 850</t>
  </si>
  <si>
    <t>850MG TBL FLM 60 I</t>
  </si>
  <si>
    <t>138841</t>
  </si>
  <si>
    <t>37,5MG/325MG TBL FLM 30 I</t>
  </si>
  <si>
    <t>80176</t>
  </si>
  <si>
    <t>10X10CM,NETKANÝ TEXTIL,4 VRSTVY,100KS</t>
  </si>
  <si>
    <t>11974</t>
  </si>
  <si>
    <t>BERLE PŘEDLOKETNí SPECIÁLNÍ 222 KL-SC</t>
  </si>
  <si>
    <t>VYMĚKČENÉ DRŽADLO,BAREVNÁ,NASTAVITELNÁ 76-96CM,DO 130KG</t>
  </si>
  <si>
    <t>155937</t>
  </si>
  <si>
    <t>HERPESIN 400</t>
  </si>
  <si>
    <t>400MG TBL NOB 50</t>
  </si>
  <si>
    <t>19759</t>
  </si>
  <si>
    <t>0,5MG/G CRM 30G</t>
  </si>
  <si>
    <t>5476</t>
  </si>
  <si>
    <t>10MG TBL FLM 7</t>
  </si>
  <si>
    <t>19378</t>
  </si>
  <si>
    <t>28839</t>
  </si>
  <si>
    <t>0,5MG/ML POR SOL 120ML+LŽIČKA</t>
  </si>
  <si>
    <t>132632</t>
  </si>
  <si>
    <t>192769</t>
  </si>
  <si>
    <t>SUNYA</t>
  </si>
  <si>
    <t>0,02MG/0,075MG TBL OBD 3X21</t>
  </si>
  <si>
    <t>192773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</si>
  <si>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</si>
  <si>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</si>
  <si>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</si>
  <si>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</si>
  <si>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</si>
  <si>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</si>
  <si>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</si>
  <si>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</si>
  <si>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</si>
  <si>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</si>
  <si>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</si>
  <si>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MUPIROCIN</t>
  </si>
  <si>
    <t>90778</t>
  </si>
  <si>
    <t>BACTROBAN</t>
  </si>
  <si>
    <t>20MG/G UNG 15G</t>
  </si>
  <si>
    <t>Pseudoefedrin, kombinace</t>
  </si>
  <si>
    <t>202893</t>
  </si>
  <si>
    <t>CLARINASE REPETABS</t>
  </si>
  <si>
    <t>5MG/120MG TBL PRO 14 II</t>
  </si>
  <si>
    <t>96303</t>
  </si>
  <si>
    <t>ASCORUTIN</t>
  </si>
  <si>
    <t>100MG/20MG TBL FLM 50</t>
  </si>
  <si>
    <t>SÍRAN HOŘEČNATÝ</t>
  </si>
  <si>
    <t>498</t>
  </si>
  <si>
    <t>MAGNESIUM SULFURICUM BIOTIKA 10%</t>
  </si>
  <si>
    <t>100MG/ML INJ SOL 5X10ML</t>
  </si>
  <si>
    <t>VÁPNÍK, KOMBINACE S VITAMINEM D A/NEBO JINÝMI LÉČIVY</t>
  </si>
  <si>
    <t>164888</t>
  </si>
  <si>
    <t>CALTRATE 600 MG/400 IU D3 POTAHOVANÁ TABLETA</t>
  </si>
  <si>
    <t>600MG/400IU TBL FLM 90</t>
  </si>
  <si>
    <t>179325</t>
  </si>
  <si>
    <t>75MG/650MG TBL FLM 10 I</t>
  </si>
  <si>
    <t>Další osteosyntetický materiál</t>
  </si>
  <si>
    <t>8</t>
  </si>
  <si>
    <t>ŠROUB KORTIKÁLNÍ VELKÝ FRAGMENT OCEL</t>
  </si>
  <si>
    <t>ŠROUB KORTIKÁLNÍ PR. 4.5 MM, DÉLKA 125-140 MM, OCEL   214.125-140</t>
  </si>
  <si>
    <t>171714</t>
  </si>
  <si>
    <t xml:space="preserve">ROZTOK ACTIMARIS SENSITIV NA VÝPLACH A HOJENÍ RAN </t>
  </si>
  <si>
    <t>NA KŮŽI I SLIZNICE ÚSTNÍ,NOSNÍ,GENITÁLIÍ.I PRO DĚTI A KOJENCE,I PROTI MRSA,VRE</t>
  </si>
  <si>
    <t>99366</t>
  </si>
  <si>
    <t>AMOKSIKLAV 457 MG/5 ML</t>
  </si>
  <si>
    <t>400MG/57MG/5ML POR PLV SUS 70M</t>
  </si>
  <si>
    <t>72972</t>
  </si>
  <si>
    <t>AMOKSIKLAV 1,2 G</t>
  </si>
  <si>
    <t>1000MG/200MG INJ/INF PLV SOL 5</t>
  </si>
  <si>
    <t>Cefprozil</t>
  </si>
  <si>
    <t>199796</t>
  </si>
  <si>
    <t>CEFZIL</t>
  </si>
  <si>
    <t>200903</t>
  </si>
  <si>
    <t>132524</t>
  </si>
  <si>
    <t>21733</t>
  </si>
  <si>
    <t>VERAL</t>
  </si>
  <si>
    <t>25MG TBL ENT 30</t>
  </si>
  <si>
    <t>137823</t>
  </si>
  <si>
    <t>FORMOTEROL</t>
  </si>
  <si>
    <t>19147</t>
  </si>
  <si>
    <t>FORMOVENT</t>
  </si>
  <si>
    <t>12MCG INH PLV CPS DUR 60+1 INH</t>
  </si>
  <si>
    <t>218236</t>
  </si>
  <si>
    <t>LOCOID 0,1%</t>
  </si>
  <si>
    <t>132874</t>
  </si>
  <si>
    <t>0,5MG/ML POR GTT SOL 10ML</t>
  </si>
  <si>
    <t>132671</t>
  </si>
  <si>
    <t>147458</t>
  </si>
  <si>
    <t>112MCG TBL NOB 100 II</t>
  </si>
  <si>
    <t>192202</t>
  </si>
  <si>
    <t>SULFADIAZIN, STŘÍBRNÁ SŮL, KOMBINACE</t>
  </si>
  <si>
    <t>14877</t>
  </si>
  <si>
    <t>2MG/G+10MG/G CRM 60G</t>
  </si>
  <si>
    <t>132603</t>
  </si>
  <si>
    <t>15656</t>
  </si>
  <si>
    <t>250MG TBL FLM 500</t>
  </si>
  <si>
    <t>15660</t>
  </si>
  <si>
    <t>500MG TBL FLM 200</t>
  </si>
  <si>
    <t>140082</t>
  </si>
  <si>
    <t>1G SUP 30</t>
  </si>
  <si>
    <t>45307</t>
  </si>
  <si>
    <t>PUNČOCHA KOMPRESNÍ S ÚCHYTEM V PASE II.K.T.</t>
  </si>
  <si>
    <t>SIGVARIS 222 A-GM S BAVLNOU S BAVLNOU OTEVŘENÁ ŠPIČKA</t>
  </si>
  <si>
    <t>132711</t>
  </si>
  <si>
    <t>107983</t>
  </si>
  <si>
    <t>SUMAMIGREN</t>
  </si>
  <si>
    <t>100MG TBL FLM 6</t>
  </si>
  <si>
    <t>82747</t>
  </si>
  <si>
    <t>KRYTÍ VLHKÉ - KÓD PRO OZNÁMENÍ ZAČÁTKU LÉČBY</t>
  </si>
  <si>
    <t>SIGNÁLNÍ KÓD ZP - PROSTŘEDKY PRO VLHKÉ HOJENÍ RAN</t>
  </si>
  <si>
    <t>140717</t>
  </si>
  <si>
    <t>PÁS BŘIŠNÍ ELASTICKÝ</t>
  </si>
  <si>
    <t>ORTEX 031A</t>
  </si>
  <si>
    <t>502</t>
  </si>
  <si>
    <t>MESOCAIN 1%</t>
  </si>
  <si>
    <t>10MG/ML INJ SOL 10X10ML</t>
  </si>
  <si>
    <t>ESOMEPRAZOL</t>
  </si>
  <si>
    <t>180050</t>
  </si>
  <si>
    <t>HELIDES</t>
  </si>
  <si>
    <t>40378</t>
  </si>
  <si>
    <t>PANZYNORM FORTE-N</t>
  </si>
  <si>
    <t>20000U TBL FLM 30</t>
  </si>
  <si>
    <t>208322</t>
  </si>
  <si>
    <t>ORTANOL</t>
  </si>
  <si>
    <t>20MG CPS ETD 100 I</t>
  </si>
  <si>
    <t>54432</t>
  </si>
  <si>
    <t>50MG TBL NOB 30</t>
  </si>
  <si>
    <t>169125</t>
  </si>
  <si>
    <t>SÁČEK 1D UZAVŘENÝ DANSAC NOVA 1 MINI CAP</t>
  </si>
  <si>
    <t>BÉŽOVÝ,20-50MM,FILTR NOVA,829-20,30KS</t>
  </si>
  <si>
    <t>166775</t>
  </si>
  <si>
    <t>50MG TBL FLM 40 II</t>
  </si>
  <si>
    <t>Kolchicin</t>
  </si>
  <si>
    <t>119697</t>
  </si>
  <si>
    <t>0,5MG TBL OBD 20</t>
  </si>
  <si>
    <t>Kombinace a komplexy sloučenin hliníku, vápníku a hořčíku</t>
  </si>
  <si>
    <t>93582</t>
  </si>
  <si>
    <t>258MG/388MG POR SUS 30X5ML</t>
  </si>
  <si>
    <t>116436</t>
  </si>
  <si>
    <t>APO-PANTO 40</t>
  </si>
  <si>
    <t>40MG TBL ENT 100</t>
  </si>
  <si>
    <t>192800</t>
  </si>
  <si>
    <t>APO-PANTO</t>
  </si>
  <si>
    <t>20MG TBL ENT 14</t>
  </si>
  <si>
    <t>107987</t>
  </si>
  <si>
    <t>122305</t>
  </si>
  <si>
    <t>50MCG/500MCG INH PLV DOS 3X60D</t>
  </si>
  <si>
    <t>CYPROHEPTADIN</t>
  </si>
  <si>
    <t>2868</t>
  </si>
  <si>
    <t>PERITOL</t>
  </si>
  <si>
    <t>4MG TBL NOB 20</t>
  </si>
  <si>
    <t>56167</t>
  </si>
  <si>
    <t>PANGROL 20000</t>
  </si>
  <si>
    <t>20000IU TBL ENT 50 I</t>
  </si>
  <si>
    <t>25362</t>
  </si>
  <si>
    <t>180698</t>
  </si>
  <si>
    <t>9844</t>
  </si>
  <si>
    <t>6,5MG TBL OBD 50</t>
  </si>
  <si>
    <t>132968</t>
  </si>
  <si>
    <t>147934</t>
  </si>
  <si>
    <t>EMANERA</t>
  </si>
  <si>
    <t>40MG CPS ETD 98 I</t>
  </si>
  <si>
    <t>147929</t>
  </si>
  <si>
    <t>40MG CPS ETD 30 I</t>
  </si>
  <si>
    <t>109415</t>
  </si>
  <si>
    <t>NOLPAZA</t>
  </si>
  <si>
    <t>40MG TBL ENT 84</t>
  </si>
  <si>
    <t>33897</t>
  </si>
  <si>
    <t>NUTRIDRINK COMPACT PROTEIN S PŘÍCHUTÍ BROSKEV A MANGO</t>
  </si>
  <si>
    <t>TRIAMCINOLON A ANTISEPTIKA</t>
  </si>
  <si>
    <t>4178</t>
  </si>
  <si>
    <t>TRIAMCINOLON E LÉČIVA</t>
  </si>
  <si>
    <t>1MG/G+10MG/G UNG 1X20G</t>
  </si>
  <si>
    <t>184039</t>
  </si>
  <si>
    <t>FORLAX</t>
  </si>
  <si>
    <t>4G POR PLV SOL SCC 20</t>
  </si>
  <si>
    <t>184041</t>
  </si>
  <si>
    <t>4G POR PLV SOL SCC 50</t>
  </si>
  <si>
    <t>184040</t>
  </si>
  <si>
    <t>4G POR PLV SOL SCC 30</t>
  </si>
  <si>
    <t>33821</t>
  </si>
  <si>
    <t>FORTINI CREAMY FRUIT MULTI FIBRE ČERVENÉ OVOCE</t>
  </si>
  <si>
    <t>POR SOL 4X100G</t>
  </si>
  <si>
    <t>16321</t>
  </si>
  <si>
    <t>BRAUNOVIDON</t>
  </si>
  <si>
    <t>100MG/G UNG 250G</t>
  </si>
  <si>
    <t>KOMBINACE RŮZNÝCH ANTIBIOTIK</t>
  </si>
  <si>
    <t>1076</t>
  </si>
  <si>
    <t>OPH UNG 5G</t>
  </si>
  <si>
    <t>119653</t>
  </si>
  <si>
    <t>320MG/60MG TBL FLM 60</t>
  </si>
  <si>
    <t>115714</t>
  </si>
  <si>
    <t>99295</t>
  </si>
  <si>
    <t>100MG TBL NOB 2X10</t>
  </si>
  <si>
    <t>202855</t>
  </si>
  <si>
    <t>HELICID</t>
  </si>
  <si>
    <t>40MG CPS ETD 28 II</t>
  </si>
  <si>
    <t>155872</t>
  </si>
  <si>
    <t>400MG TBL RET 20</t>
  </si>
  <si>
    <t>214618</t>
  </si>
  <si>
    <t>400MG TBL PRO 20</t>
  </si>
  <si>
    <t>59673</t>
  </si>
  <si>
    <t>12474</t>
  </si>
  <si>
    <t>50MG CPS DUR 10</t>
  </si>
  <si>
    <t>209686</t>
  </si>
  <si>
    <t>DORETA PROLONG</t>
  </si>
  <si>
    <t>75MG/650MG TBL PRO 10 II</t>
  </si>
  <si>
    <t>97702</t>
  </si>
  <si>
    <t>600MG TBL PRO 20</t>
  </si>
  <si>
    <t>202700</t>
  </si>
  <si>
    <t>20MG TBL ENT 60</t>
  </si>
  <si>
    <t>155780</t>
  </si>
  <si>
    <t>100MG/50MG TBL NOB 20</t>
  </si>
  <si>
    <t>66014</t>
  </si>
  <si>
    <t>16319</t>
  </si>
  <si>
    <t>100MG/G UNG 20G</t>
  </si>
  <si>
    <t>155781</t>
  </si>
  <si>
    <t>100MG/50MG TBL NOB 50</t>
  </si>
  <si>
    <t>216530</t>
  </si>
  <si>
    <t>ZENARO</t>
  </si>
  <si>
    <t>5MG TBL FLM 28 IV</t>
  </si>
  <si>
    <t>LINEZOLID</t>
  </si>
  <si>
    <t>3902</t>
  </si>
  <si>
    <t>17104</t>
  </si>
  <si>
    <t>59671</t>
  </si>
  <si>
    <t>100MG TBL PRO 10</t>
  </si>
  <si>
    <t>89024</t>
  </si>
  <si>
    <t>DICLOFENAC AL 50</t>
  </si>
  <si>
    <t>50MG TBL ENT 20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</si>
  <si>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</si>
  <si>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</si>
  <si>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</si>
  <si>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</si>
  <si>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</si>
  <si>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</si>
  <si>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</si>
  <si>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</si>
  <si>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59805</t>
  </si>
  <si>
    <t>19000IU/ML INJ SOL ISP 2X0,6ML</t>
  </si>
  <si>
    <t>155148</t>
  </si>
  <si>
    <t>500MG TBL NOB 12</t>
  </si>
  <si>
    <t>20027</t>
  </si>
  <si>
    <t>AGAPURIN SR 400</t>
  </si>
  <si>
    <t>400MG TBL PRO 50</t>
  </si>
  <si>
    <t>201608</t>
  </si>
  <si>
    <t>37,5MG/325MG TBL FLM 20X1</t>
  </si>
  <si>
    <t>201607</t>
  </si>
  <si>
    <t>37,5MG/325MG TBL FLM 10X1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</si>
  <si>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</si>
  <si>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</si>
  <si>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</si>
  <si>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</si>
  <si>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</si>
  <si>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</si>
  <si>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</si>
  <si>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N02CC01 - SUMATRIPTAN</t>
  </si>
  <si>
    <t>R03DC03 - MONTELUKAST</t>
  </si>
  <si>
    <t>R03AK06 - SALMETEROL A FLUTIKASON</t>
  </si>
  <si>
    <t>R03AC13 - FORMOTEROL</t>
  </si>
  <si>
    <t>G04BD08 - SOLIFENACIN</t>
  </si>
  <si>
    <t>C09DB04 - TELMISARTAN A AMLODIPIN</t>
  </si>
  <si>
    <t>C08CA01 - AMLODIPIN</t>
  </si>
  <si>
    <t>A02BC05 - ESOMEPRAZOL</t>
  </si>
  <si>
    <t>C07AB02 - METOPROLOL</t>
  </si>
  <si>
    <t>R05CB01 - ACETYLCYSTEIN</t>
  </si>
  <si>
    <t>C09BX01 - PERINDOPRIL, AMLODIPIN A INDAPAMID</t>
  </si>
  <si>
    <t>A02BC03 - LANSOPRAZOL</t>
  </si>
  <si>
    <t>N05AL01 - SULPIRID</t>
  </si>
  <si>
    <t>N02AJ06 - KODEIN A PARACETAMOL</t>
  </si>
  <si>
    <t>A02BC03</t>
  </si>
  <si>
    <t>A02BC05</t>
  </si>
  <si>
    <t>N05AL01</t>
  </si>
  <si>
    <t>400MG/57MG/5ML POR PLV SUS 70ML</t>
  </si>
  <si>
    <t>R03AC13</t>
  </si>
  <si>
    <t>C07AB02</t>
  </si>
  <si>
    <t>N02CC01</t>
  </si>
  <si>
    <t>C09BX01</t>
  </si>
  <si>
    <t>10MG/2,5MG/5MG TBL FLM 90(3X30)</t>
  </si>
  <si>
    <t>R03AK06</t>
  </si>
  <si>
    <t>50MCG/500MCG INH PLV DOS 3X60DÁV</t>
  </si>
  <si>
    <t>50MCG/500MCG INH PLV DOS 1X60DÁV</t>
  </si>
  <si>
    <t>R05CB01</t>
  </si>
  <si>
    <t>19000IU/ML INJ SOL ISP 10X0,6ML</t>
  </si>
  <si>
    <t>N02AJ06</t>
  </si>
  <si>
    <t>C08CA01</t>
  </si>
  <si>
    <t>160MCG/4,5MCG INH PLV 10X120DÁV</t>
  </si>
  <si>
    <t>R03DC03</t>
  </si>
  <si>
    <t>G04BD08</t>
  </si>
  <si>
    <t>C09DB04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</si>
  <si>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</si>
  <si>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</si>
  <si>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</si>
  <si>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</si>
  <si>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</si>
  <si>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</si>
  <si>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</si>
  <si>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</si>
  <si>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</si>
  <si>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</si>
  <si>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</si>
  <si>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</si>
  <si>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</si>
  <si>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</si>
  <si>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</si>
  <si>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</si>
  <si>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</si>
  <si>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</si>
  <si>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</si>
  <si>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</si>
  <si>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</si>
  <si>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</si>
  <si>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</si>
  <si>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</si>
  <si>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</si>
  <si>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</si>
  <si>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</si>
  <si>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</si>
  <si>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</si>
  <si>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</si>
  <si>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</si>
  <si>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50115050</t>
  </si>
  <si>
    <t>obvazový materiál (Z502)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</si>
  <si>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</si>
  <si>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</si>
  <si>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</si>
  <si>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</si>
  <si>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</si>
  <si>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</si>
  <si>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</si>
  <si>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</si>
  <si>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</si>
  <si>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Kompresa AB 20 x 20 cm/1 ks sterilní NT savá 1230114041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</si>
  <si>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</si>
  <si>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</si>
  <si>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</si>
  <si>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</si>
  <si>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</si>
  <si>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</si>
  <si>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</si>
  <si>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</si>
  <si>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</si>
  <si>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</si>
  <si>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ZA544</t>
  </si>
  <si>
    <t>Krytí inadine nepřilnavé 5,0 x 5,0 cm 1/10 SYS01481EE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</si>
  <si>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</si>
  <si>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</si>
  <si>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</si>
  <si>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</si>
  <si>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</si>
  <si>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</si>
  <si>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ZM952</t>
  </si>
  <si>
    <t>Krytí mepilex border post-op sterilní 9 x 15 cm bal. á 10 ks 495300</t>
  </si>
  <si>
    <t>ZK404</t>
  </si>
  <si>
    <t>Krytí prontosan roztok 350 ml 400416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</si>
  <si>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</si>
  <si>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</si>
  <si>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</si>
  <si>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</si>
  <si>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ZI558</t>
  </si>
  <si>
    <t>Náplast curapor   7 x   5 cm 32912  (22120,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</si>
  <si>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</si>
  <si>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</si>
  <si>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</si>
  <si>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</si>
  <si>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</si>
  <si>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</si>
  <si>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</si>
  <si>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</si>
  <si>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</si>
  <si>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</si>
  <si>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ZF450</t>
  </si>
  <si>
    <t>Obinadlo elastické lenkideal krátkotažné 10 cm x 5 m bal. á 10 ks 19583</t>
  </si>
  <si>
    <t>ZM582</t>
  </si>
  <si>
    <t>Obinadlo elastické lenkideal krátkotažné 15 cm x 5 m bal. á 10 ks 19585</t>
  </si>
  <si>
    <t>ZN476</t>
  </si>
  <si>
    <t>Obinadlo elastické universal 15 cm x 5 m 1323100315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</si>
  <si>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</si>
  <si>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</si>
  <si>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</si>
  <si>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</si>
  <si>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</si>
  <si>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</si>
  <si>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</si>
  <si>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</si>
  <si>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</si>
  <si>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</si>
  <si>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</si>
  <si>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</si>
  <si>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</si>
  <si>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</si>
  <si>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</si>
  <si>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</si>
  <si>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ZA649</t>
  </si>
  <si>
    <t>Set gázový 152 sterilní á 100 ks 1230111152</t>
  </si>
  <si>
    <t>ZA444</t>
  </si>
  <si>
    <t>Tampon nesterilní stáčený 20 x 19 cm bez RTG nití bal. á 100 ks 1320300404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</si>
  <si>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</si>
  <si>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</si>
  <si>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</si>
  <si>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</si>
  <si>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</si>
  <si>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</si>
  <si>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</si>
  <si>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</si>
  <si>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</si>
  <si>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</si>
  <si>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</si>
  <si>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</si>
  <si>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</si>
  <si>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</si>
  <si>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</si>
  <si>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7152000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</si>
  <si>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</si>
  <si>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</si>
  <si>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</si>
  <si>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</si>
  <si>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</si>
  <si>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</si>
  <si>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</si>
  <si>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</si>
  <si>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</si>
  <si>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</si>
  <si>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</si>
  <si>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</si>
  <si>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</si>
  <si>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</si>
  <si>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</si>
  <si>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</si>
  <si>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</si>
  <si>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</si>
  <si>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</si>
  <si>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</si>
  <si>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</si>
  <si>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</si>
  <si>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</si>
  <si>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</si>
  <si>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</si>
  <si>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</si>
  <si>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</si>
  <si>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</si>
  <si>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</si>
  <si>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</si>
  <si>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</si>
  <si>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</si>
  <si>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</si>
  <si>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</si>
  <si>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</si>
  <si>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</si>
  <si>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</si>
  <si>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</si>
  <si>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</si>
  <si>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</si>
  <si>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ZB103</t>
  </si>
  <si>
    <t>Láhev k odsávačce flovac 2l hadice 1,8 m 000-036-021</t>
  </si>
  <si>
    <t>ZC059</t>
  </si>
  <si>
    <t>Láhev redon drenofast 400 ml-kompletní bal. á 40 ks 28 400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</si>
  <si>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</si>
  <si>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</si>
  <si>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</si>
  <si>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</si>
  <si>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</si>
  <si>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</si>
  <si>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</si>
  <si>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</si>
  <si>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</si>
  <si>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</si>
  <si>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ZL688</t>
  </si>
  <si>
    <t>Proužky Accu-Check Inform IIStrip 50 EU1 á 50 ks 05942861041</t>
  </si>
  <si>
    <t>ZB557</t>
  </si>
  <si>
    <t>Přechodka adapter combifix rekord - luer 4090306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</si>
  <si>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</si>
  <si>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</si>
  <si>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</si>
  <si>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</si>
  <si>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</si>
  <si>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</si>
  <si>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</si>
  <si>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</si>
  <si>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ZP393</t>
  </si>
  <si>
    <t>Set Flocare gravity pack set ENFit 586460</t>
  </si>
  <si>
    <t>ZA969</t>
  </si>
  <si>
    <t>Set pro gravitační výživu flocare - gravity pack set - transition 586459 ( APA 3227106)</t>
  </si>
  <si>
    <t>Set pro gravitační výživu flocare - gravity pack set - transition 586459 ( APA 3227106) již se nevyrábí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</si>
  <si>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</si>
  <si>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</si>
  <si>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</si>
  <si>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</si>
  <si>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</si>
  <si>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</si>
  <si>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</si>
  <si>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</si>
  <si>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</si>
  <si>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</si>
  <si>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</si>
  <si>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</si>
  <si>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</si>
  <si>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</si>
  <si>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</si>
  <si>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</si>
  <si>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</si>
  <si>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</si>
  <si>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</si>
  <si>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</si>
  <si>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</si>
  <si>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</si>
  <si>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</si>
  <si>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</si>
  <si>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</si>
  <si>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</si>
  <si>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</si>
  <si>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</si>
  <si>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ZK353</t>
  </si>
  <si>
    <t>Trokar hrudní redax F20 atraumatický bal. á 10 ks 21120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</si>
  <si>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</si>
  <si>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</si>
  <si>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</si>
  <si>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</si>
  <si>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</si>
  <si>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</si>
  <si>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</si>
  <si>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</si>
  <si>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</si>
  <si>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</si>
  <si>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</si>
  <si>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</si>
  <si>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</si>
  <si>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</si>
  <si>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</si>
  <si>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</si>
  <si>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</si>
  <si>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</si>
  <si>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</si>
  <si>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</si>
  <si>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</si>
  <si>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</si>
  <si>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</si>
  <si>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</si>
  <si>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</si>
  <si>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</si>
  <si>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</si>
  <si>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</si>
  <si>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</si>
  <si>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</si>
  <si>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</si>
  <si>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</si>
  <si>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</si>
  <si>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</si>
  <si>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</si>
  <si>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</si>
  <si>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</si>
  <si>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</si>
  <si>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</si>
  <si>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</si>
  <si>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</si>
  <si>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</si>
  <si>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</si>
  <si>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</si>
  <si>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</si>
  <si>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</si>
  <si>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</si>
  <si>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</si>
  <si>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</si>
  <si>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</si>
  <si>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</si>
  <si>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</si>
  <si>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</si>
  <si>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</si>
  <si>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</si>
  <si>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</si>
  <si>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</si>
  <si>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</si>
  <si>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</si>
  <si>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latex PF bez pudru 7,0 330048070</t>
  </si>
  <si>
    <t>ZN108</t>
  </si>
  <si>
    <t>Rukavice operační gammex latex PF bez pudru 8,0 330048080</t>
  </si>
  <si>
    <t>50115070</t>
  </si>
  <si>
    <t>ZPr - katetry ostatní (Z513)</t>
  </si>
  <si>
    <t>ZE027</t>
  </si>
  <si>
    <t>Katetr CVC 1 lumen 5 Fr x 30 cm certofix mono ECO 330 bal. á 10 ks 4160282E</t>
  </si>
  <si>
    <t>ZD848</t>
  </si>
  <si>
    <t>Katetr CVC 2 lumen 7 Fr x 30 cm certofix duo ECO 730 á 10 ks 4162307E</t>
  </si>
  <si>
    <t>50115079</t>
  </si>
  <si>
    <t>ZPr - internzivní péče (Z542)</t>
  </si>
  <si>
    <t>ZL423</t>
  </si>
  <si>
    <t>Hadice odsávací sterilní SERRES s koncovkami CH 26, bal. 20 ks délka 3 m FFM CT4032, CT-4034</t>
  </si>
  <si>
    <t>ZC052</t>
  </si>
  <si>
    <t>Tlouček drsný 24 x 115 mm JIZE213A/1</t>
  </si>
  <si>
    <t>ZL978</t>
  </si>
  <si>
    <t>Kanystr renasys GO 300 ml 66800914</t>
  </si>
  <si>
    <t>ZL977</t>
  </si>
  <si>
    <t>Kanystr renasys GO 750 ml 66800916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</si>
  <si>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</si>
  <si>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</si>
  <si>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</si>
  <si>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</si>
  <si>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</si>
  <si>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</si>
  <si>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</si>
  <si>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</si>
  <si>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</si>
  <si>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</si>
  <si>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</si>
  <si>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</si>
  <si>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</si>
  <si>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</si>
  <si>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</si>
  <si>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</si>
  <si>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ZP200</t>
  </si>
  <si>
    <t>Krytí - roztok na ošetření ran Aqvitox D s rozprašovačem 500 ml 002745710</t>
  </si>
  <si>
    <t>ZC843</t>
  </si>
  <si>
    <t>Krytí hemostatické gelitacel 5 x 7 cm GC-507 bal. á 15 ks 742532</t>
  </si>
  <si>
    <t>ZA547</t>
  </si>
  <si>
    <t>Krytí inadine nepřilnavé 9,5 x 9,5 cm 1/10 SYS01512EE</t>
  </si>
  <si>
    <t>ZL662</t>
  </si>
  <si>
    <t>Krytí mastný tyl pharmatull   5 x   5 cm bal. á 10 ks P-Tull5050</t>
  </si>
  <si>
    <t>ZE486</t>
  </si>
  <si>
    <t>Krytí mepilex border lite 4 x 5 cm bal. á 10 ks 281000</t>
  </si>
  <si>
    <t>ZD633</t>
  </si>
  <si>
    <t>Krytí mepilex border sacrum 18 x 18 cm bal. á 5 ks 282000-01</t>
  </si>
  <si>
    <t>ZA505</t>
  </si>
  <si>
    <t>Krytí mepore film 15 x 20 cm bal. á 10 ks 273000-02</t>
  </si>
  <si>
    <t>ZA562</t>
  </si>
  <si>
    <t>Náplast cosmopor i. v. 6 x 8 cm bal. á 50 ks 9008054</t>
  </si>
  <si>
    <t>ZI599</t>
  </si>
  <si>
    <t>Náplast curapor 10 x   8 cm 32913 ( 22121,  náhrada za cosmopor )</t>
  </si>
  <si>
    <t>ZE483</t>
  </si>
  <si>
    <t>Náplast D-Fix (easi-v) transparentní fixace perif. a centr. ven. k  (49-664-M) 70.700.41.071</t>
  </si>
  <si>
    <t>ZA450</t>
  </si>
  <si>
    <t>Náplast omniplast 1,25 cm x 9,1 m 9004520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</si>
  <si>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</si>
  <si>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</si>
  <si>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</si>
  <si>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</si>
  <si>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</si>
  <si>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</si>
  <si>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ZA008</t>
  </si>
  <si>
    <t>Obvaz elastický síťový pruban č. 10 427310</t>
  </si>
  <si>
    <t>ZA437</t>
  </si>
  <si>
    <t>Obvaz elastický síťový pruban č. 14 427314</t>
  </si>
  <si>
    <t>ZL973</t>
  </si>
  <si>
    <t>Pěna renasys-F střední set (M) 66800795</t>
  </si>
  <si>
    <t>ZL974</t>
  </si>
  <si>
    <t>Pěna renasys-F velký set (L) 66800796</t>
  </si>
  <si>
    <t>ZA577</t>
  </si>
  <si>
    <t>Set rouškovací Certofix pro CVC bal á 10 ks 291832</t>
  </si>
  <si>
    <t>ZA443</t>
  </si>
  <si>
    <t>Šátek trojcípý NT 136 x 96 x 96 cm 20002</t>
  </si>
  <si>
    <t>ZN473</t>
  </si>
  <si>
    <t>Vata obvazová 200 g nesterilní skládaná 1321900103</t>
  </si>
  <si>
    <t>ZA530</t>
  </si>
  <si>
    <t>Vložky hygienické samu 7162212</t>
  </si>
  <si>
    <t>ZA737</t>
  </si>
  <si>
    <t>Filtr mini spike modrý 4550234</t>
  </si>
  <si>
    <t>ZH817</t>
  </si>
  <si>
    <t>Katetr močový foley CH18 180605-000180</t>
  </si>
  <si>
    <t>ZO181</t>
  </si>
  <si>
    <t>Katetr močový foley pro měření teploty 16 Fr 2- cestný silikonový MN-0116</t>
  </si>
  <si>
    <t>ZC132</t>
  </si>
  <si>
    <t>Láhev 2,00 l vsazovací uzávěr s víkem 100 000-030-130(111-888-201)</t>
  </si>
  <si>
    <t>ZB671</t>
  </si>
  <si>
    <t>Láhev zvlhčovače 0,25 l autoklávovatelný P00442</t>
  </si>
  <si>
    <t>ZN206</t>
  </si>
  <si>
    <t>Lopatka ústní dřevěná lékařská sterilní 150 x 17 mm bal. á 500 ks 4002/SG/CS/L</t>
  </si>
  <si>
    <t>ZA897</t>
  </si>
  <si>
    <t>Nůž na stehy sterilní  krátký bal. á 100 ks 11.000.00.010</t>
  </si>
  <si>
    <t>ZA896</t>
  </si>
  <si>
    <t>Nůž na stehy sterilní dlouhý bal. á 100 ks 11.000.00.020</t>
  </si>
  <si>
    <t>ZB963</t>
  </si>
  <si>
    <t>Pinzeta anatomická úzká 145 mm B397114920019</t>
  </si>
  <si>
    <t>ZB949</t>
  </si>
  <si>
    <t>Pinzeta UH sterilní HAR478 165 (HAR999565)</t>
  </si>
  <si>
    <t>ZB369</t>
  </si>
  <si>
    <t>Sáček kolostomický draina S large 300 ml bal. á 20 ks H28556U</t>
  </si>
  <si>
    <t>ZA364</t>
  </si>
  <si>
    <t>Sáček kolostomický draina S mini 75 mm á 30 ks H08560U</t>
  </si>
  <si>
    <t>ZA967</t>
  </si>
  <si>
    <t>Set flocare 800 Pack Transition nový pro enter. vaky ( APA 3227171) 586511</t>
  </si>
  <si>
    <t>ZJ695</t>
  </si>
  <si>
    <t>Sonda žaludeční CH14 1200 mm s RTG linkou bal. á 50 ks 412014</t>
  </si>
  <si>
    <t>ZD882</t>
  </si>
  <si>
    <t>Spojka symetrická 3-5 mm 881.33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</si>
  <si>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</si>
  <si>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</si>
  <si>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</si>
  <si>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</si>
  <si>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</si>
  <si>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</si>
  <si>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</si>
  <si>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</si>
  <si>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</si>
  <si>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</si>
  <si>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</si>
  <si>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</si>
  <si>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ZC900</t>
  </si>
  <si>
    <t>Systém odsávací hi-vac 200 ml-komplet bal. á 60 ks 05.000.22.801</t>
  </si>
  <si>
    <t>ZP357</t>
  </si>
  <si>
    <t>Tyčinka vatová zvlhčující glycerín + citron bal. á 75 ks FTL-LS-15</t>
  </si>
  <si>
    <t>ZP077</t>
  </si>
  <si>
    <t>Zkumavka 15 ml PP 101/16,5 mm bílý šroubový uzávěr sterilní jednotlivě balená 10362/MO/SG/CS</t>
  </si>
  <si>
    <t>ZO939</t>
  </si>
  <si>
    <t>Zkumavka liquor PP 10 ml 15,3 x 92 ml šroubovací víčko sterilní s popisem bal.á 100 ks 62.610.018</t>
  </si>
  <si>
    <t>ZE079</t>
  </si>
  <si>
    <t>Set transfúzní non PVC s odvzdušněním a bakteriálním filtrem ZAR-I-TS</t>
  </si>
  <si>
    <t>ZA834</t>
  </si>
  <si>
    <t>Jehla injekční 0,7 x 40 mm černá 4660021</t>
  </si>
  <si>
    <t>ZN040</t>
  </si>
  <si>
    <t>Rukavice operační gammex latex PF bez pudru 8,5 330048085</t>
  </si>
  <si>
    <t>ZB818</t>
  </si>
  <si>
    <t>Katetr CVC 3 lumen 7 Fr x 20 cm certofix protect trio V720 bal. á 10 ks 4163214P</t>
  </si>
  <si>
    <t>ZN620</t>
  </si>
  <si>
    <t>Maska kyslíková dospělá s nebulizací a hadičkou 2 m bal. á 100 ks A0400</t>
  </si>
  <si>
    <t>ZA453</t>
  </si>
  <si>
    <t>Kompresa vliwazel 10 x 20 nesterilní 30431</t>
  </si>
  <si>
    <t>Kompresa vliwazel 10 x 20 nesterilní bal. á 25 ks 30431</t>
  </si>
  <si>
    <t>ZP306</t>
  </si>
  <si>
    <t>Krytí  - gelové na rány  DebriEcaSan aquagel 500 ml 2510197</t>
  </si>
  <si>
    <t>ZD746</t>
  </si>
  <si>
    <t>Krytí atrauman Ag 10 x 10 cm bal. á 3 ks 499572</t>
  </si>
  <si>
    <t>ZO080</t>
  </si>
  <si>
    <t>Krytí biokeramické WoundEx 6 x 10 cm bal. á 5 ks 2664911 (1230711113)</t>
  </si>
  <si>
    <t>ZK405</t>
  </si>
  <si>
    <t>Krytí hemostatické gelitaspon standard 80 x 50 mm x 10 mm bal. á 10 ks A2107861</t>
  </si>
  <si>
    <t>ZA621</t>
  </si>
  <si>
    <t>Krytí hydroclean (tenderwet 24 active kulatý-609210) 4 cm bal. á 10 ks 609303</t>
  </si>
  <si>
    <t>ZA486</t>
  </si>
  <si>
    <t>Krytí mastný tyl jelonet   5 x 5 cm á 50 ks 7403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</si>
  <si>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</si>
  <si>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</si>
  <si>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</si>
  <si>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</si>
  <si>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</si>
  <si>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</si>
  <si>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</si>
  <si>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</si>
  <si>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</si>
  <si>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</si>
  <si>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</si>
  <si>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</si>
  <si>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ZB974</t>
  </si>
  <si>
    <t>Krytí prontosan Gel wound hydrogel x 250 gr 400508</t>
  </si>
  <si>
    <t>ZO128</t>
  </si>
  <si>
    <t>Krytí roztok  k výplachu a čištění ran ActiMaris Sensitiv 1000 ml 3098119</t>
  </si>
  <si>
    <t>ZA532</t>
  </si>
  <si>
    <t>Krytí suprasorb F 15 cm x 10 m role nesterilní foliový obvaz 20469</t>
  </si>
  <si>
    <t>ZA507</t>
  </si>
  <si>
    <t>Krytí tegaderm 8,5 cm x 10,5 cm bal. á 50 ks s výřezem 1635</t>
  </si>
  <si>
    <t>ZB404</t>
  </si>
  <si>
    <t>Náplast cosmos 8 cm x 1 m 5403353</t>
  </si>
  <si>
    <t>ZA419</t>
  </si>
  <si>
    <t>Náplast octacare cotton tape- betaplast 10 cm x 5 m (510W) 10510</t>
  </si>
  <si>
    <t>ZF352</t>
  </si>
  <si>
    <t>Náplast transpore bílá 2,50 cm x 9,14 m bal. á 12 ks 1534-1</t>
  </si>
  <si>
    <t>ZN475</t>
  </si>
  <si>
    <t>Obinadlo elastické universal   8 cm x 5 m 1323100312</t>
  </si>
  <si>
    <t>ZN478</t>
  </si>
  <si>
    <t>Obinadlo elastické universal 10 cm x 5 m 1323100313</t>
  </si>
  <si>
    <t>ZL997</t>
  </si>
  <si>
    <t>Obinadlo hyrofilní sterilní 10 cm x 5 m  004310174</t>
  </si>
  <si>
    <t>ZL987</t>
  </si>
  <si>
    <t>Soft port 69 cm s koncovkou 15 x 10 cm 66800799</t>
  </si>
  <si>
    <t>ZD237</t>
  </si>
  <si>
    <t>Sprej argogen 125 ml SIGNO-1268500001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</si>
  <si>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</si>
  <si>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</si>
  <si>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</si>
  <si>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</si>
  <si>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</si>
  <si>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</si>
  <si>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ZD945</t>
  </si>
  <si>
    <t>Filtr bakteriální a virový 1344000S</t>
  </si>
  <si>
    <t>ZB387</t>
  </si>
  <si>
    <t>Kanyla ET 8,0 s manžetou 9480E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</si>
  <si>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</si>
  <si>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</si>
  <si>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</si>
  <si>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</si>
  <si>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</si>
  <si>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</si>
  <si>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</si>
  <si>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</si>
  <si>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ZB553</t>
  </si>
  <si>
    <t>Láhev redon hi-vac 400 ml-kompletní 05.000.22.803</t>
  </si>
  <si>
    <t>ZA831</t>
  </si>
  <si>
    <t>Rourka rektální CH20 délka 40 cm 19-20.100</t>
  </si>
  <si>
    <t>ZC906</t>
  </si>
  <si>
    <t>Škrtidlo se sponou pro dospělé 25 x 500 mm KVS25500</t>
  </si>
  <si>
    <t>ZB774</t>
  </si>
  <si>
    <t>Zkumavka červená 5 ml gel 456071</t>
  </si>
  <si>
    <t>ZD833</t>
  </si>
  <si>
    <t>Jehla vakuová 25 mm zelená 450072</t>
  </si>
  <si>
    <t>ZK477</t>
  </si>
  <si>
    <t>Rukavice operační latexové s pudrem ansell, vasco surgical powderet vel. 8 6035542 (303506EU)</t>
  </si>
  <si>
    <t>ZE069</t>
  </si>
  <si>
    <t>Katetr CVC 1 lumen 5 Fr x 20 cm certofix mono ECO 320 bal. á 10 ks 4160258E</t>
  </si>
  <si>
    <t>ZN624</t>
  </si>
  <si>
    <t>Kohout trojcestný modrý bal. á 50 ks E0502(773475M)</t>
  </si>
  <si>
    <t>ZD011</t>
  </si>
  <si>
    <t>Maska aerosolová pro dospělé 1103000</t>
  </si>
  <si>
    <t>ZC772</t>
  </si>
  <si>
    <t>Maska kyslíková pro dospělé uchycení gumičkou 13101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</si>
  <si>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</si>
  <si>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</si>
  <si>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</si>
  <si>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</si>
  <si>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</si>
  <si>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</si>
  <si>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</si>
  <si>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</si>
  <si>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</si>
  <si>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</si>
  <si>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</si>
  <si>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</si>
  <si>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</si>
  <si>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 sterilní 1325019265(1230119225)</t>
  </si>
  <si>
    <t>ZA664</t>
  </si>
  <si>
    <t>Krytí gelové hydrokoloidní Flamigel 250 ml 1002-C</t>
  </si>
  <si>
    <t>ZN814</t>
  </si>
  <si>
    <t>Krytí gelové na rány ActiMaris bal. á 20g 3097749</t>
  </si>
  <si>
    <t>ZA798</t>
  </si>
  <si>
    <t>Krytí hemostatické traumacel P 2g ks bal. 1 ks zásyp 10120</t>
  </si>
  <si>
    <t>ZA550</t>
  </si>
  <si>
    <t>Krytí hydrogelové nu-gel 25 g bal. á 6 ks MNG425</t>
  </si>
  <si>
    <t>ZA318</t>
  </si>
  <si>
    <t>Náplast transpore 1,25 cm x 9,14 m 1527-0</t>
  </si>
  <si>
    <t>ZF351</t>
  </si>
  <si>
    <t>Náplast transpore bílá 1,25 cm x 9,14 m bal. á 24 ks 1534-0</t>
  </si>
  <si>
    <t>ZE078</t>
  </si>
  <si>
    <t>Obinadlo elastické idealflex krátkotažné 10 cm x 5 m bal. á 10 ks 931323</t>
  </si>
  <si>
    <t>ZN477</t>
  </si>
  <si>
    <t>Obinadlo elastické universal 12 cm x 5 m 1323100314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</si>
  <si>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</si>
  <si>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</si>
  <si>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</si>
  <si>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</si>
  <si>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</si>
  <si>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</si>
  <si>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</si>
  <si>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</si>
  <si>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</si>
  <si>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</si>
  <si>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ZA210</t>
  </si>
  <si>
    <t>Cévka vyživovací CV-01 GAM646957</t>
  </si>
  <si>
    <t>ZA952</t>
  </si>
  <si>
    <t>Cryospray 200 40-0110-00</t>
  </si>
  <si>
    <t>ZC751</t>
  </si>
  <si>
    <t>Čepelka skalpelová 11 BB511</t>
  </si>
  <si>
    <t>ZC752</t>
  </si>
  <si>
    <t>Čepelka skalpelová 15 BB515</t>
  </si>
  <si>
    <t>ZB686</t>
  </si>
  <si>
    <t>Drén plochý bal. á 10 ks 97.816.92.135</t>
  </si>
  <si>
    <t>ZA709</t>
  </si>
  <si>
    <t>Katetr močový foley 22CH bal. á 12 ks 1575-02</t>
  </si>
  <si>
    <t>ZH809</t>
  </si>
  <si>
    <t>Nádoba na histologický mat. s pufrovaným formalínem HISTOFOR 40 ml bal. á 100 ks BFS-40</t>
  </si>
  <si>
    <t>ZM550</t>
  </si>
  <si>
    <t>Peán zahnutý mosqito 125 mm B397115910082</t>
  </si>
  <si>
    <t>ZE316</t>
  </si>
  <si>
    <t>Stojan na zkumavky pro 50 zkumavek pr. 17 mm 2393</t>
  </si>
  <si>
    <t>ZK798</t>
  </si>
  <si>
    <t>Zátka combi modrá 4495152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</si>
  <si>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</si>
  <si>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</si>
  <si>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</si>
  <si>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</si>
  <si>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</si>
  <si>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</si>
  <si>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</si>
  <si>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</si>
  <si>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</si>
  <si>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</si>
  <si>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</si>
  <si>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</si>
  <si>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</si>
  <si>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</si>
  <si>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ZB216</t>
  </si>
  <si>
    <t>Šití safil fialový 2/0 (3) bal. á 36 ks C1048051</t>
  </si>
  <si>
    <t>ZB210</t>
  </si>
  <si>
    <t>Šití safil fialový 3/0 (2) bal. á 36 ks C1048030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</si>
  <si>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</si>
  <si>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</si>
  <si>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</si>
  <si>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</si>
  <si>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</si>
  <si>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</si>
  <si>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ZM294</t>
  </si>
  <si>
    <t>Rukavice nitril sempercare bez p. XL bal. á 180 ks 30818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</si>
  <si>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</si>
  <si>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</si>
  <si>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</si>
  <si>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</si>
  <si>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</si>
  <si>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</si>
  <si>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ZC858</t>
  </si>
  <si>
    <t>Miska třecí drsná 211/1/0 8,1 cm JIZE211A/1/0</t>
  </si>
  <si>
    <t>ZC081</t>
  </si>
  <si>
    <t>Močoměr bez teploměru 710363</t>
  </si>
  <si>
    <t>ZC054</t>
  </si>
  <si>
    <t>Válec odměrný vysoký sklo 100 ml d713880</t>
  </si>
  <si>
    <t>Kompresa AB 10 x 10 cm/1 ks sterilní NT savá (1230114011) 1327114011</t>
  </si>
  <si>
    <t>Kompresa AB 15 x 25 cm/1 ks sterilní NT savá 1230114031</t>
  </si>
  <si>
    <t>ZA561</t>
  </si>
  <si>
    <t>Kompresa AB 20 x 40 cm/1 ks sterilní NT savá (1230114051) 1327114051</t>
  </si>
  <si>
    <t>Kompresa AB 20 x 40 cm/1 ks sterilní NT savá 1230114051</t>
  </si>
  <si>
    <t>ZA578</t>
  </si>
  <si>
    <t>Krytí hypergel 5 g bal. á 10 ks 360500-00</t>
  </si>
  <si>
    <t>ZF042</t>
  </si>
  <si>
    <t>Krytí mastný tyl jelonet 10 x 10 cm á 10 ks 7404</t>
  </si>
  <si>
    <t>Krytí melgisorb Ag alginátové absorpční 10 x 10 cm bal. á 10 ks 256100-00</t>
  </si>
  <si>
    <t>ZA537</t>
  </si>
  <si>
    <t>Krytí mepilex heel 13 x 20 cm bal. á 5 ks 288100-01</t>
  </si>
  <si>
    <t>ZN895</t>
  </si>
  <si>
    <t>Krytí reston nesterilní 10,0 cm x 5,0 cm x 5 m role 1563L</t>
  </si>
  <si>
    <t>ZC702</t>
  </si>
  <si>
    <t>Krytí tegaderm 6,0 cm x 7,0 cm bal. á 100 ks 1624W</t>
  </si>
  <si>
    <t>ZA525</t>
  </si>
  <si>
    <t>Normlgel 8 g bal. á 10 ks 371000-00 - již se nevyrábí</t>
  </si>
  <si>
    <t>ZN246</t>
  </si>
  <si>
    <t>Obvaz elastický síťový CareFix Tube StomaSafe Classic M bal. á 3 ks 5000 M</t>
  </si>
  <si>
    <t>ZN245</t>
  </si>
  <si>
    <t>Obvaz elastický síťový CareFix Tube StomaSafe Classic S bal. á 3 ks 5000 S</t>
  </si>
  <si>
    <t>ZA502</t>
  </si>
  <si>
    <t>Tampon nesterilní stáčený 30 x 60 cm 1320300406</t>
  </si>
  <si>
    <t>ZA067</t>
  </si>
  <si>
    <t>Verba č. 3 - břišní pás 85 - 95 cm 932533</t>
  </si>
  <si>
    <t>ZA066</t>
  </si>
  <si>
    <t>Verba č. 4 - břišní pás 95 - 105 cm 932534</t>
  </si>
  <si>
    <t>ZP168</t>
  </si>
  <si>
    <t>Adaptér CO2 IRMA jednorázový k plicnímu ventilátoru MONNAL T60 bal. á 5 ks KB020300-5</t>
  </si>
  <si>
    <t>ZB621</t>
  </si>
  <si>
    <t>Adaptér respiflo MN 1072</t>
  </si>
  <si>
    <t>ZK976</t>
  </si>
  <si>
    <t>Cévka odsávací CH12 s přerušovačem sání P01171a</t>
  </si>
  <si>
    <t>ZF308</t>
  </si>
  <si>
    <t>Čidlo saturační ušní pro dospělé - 300 cm ALSD-PHP-U</t>
  </si>
  <si>
    <t>ZP170</t>
  </si>
  <si>
    <t>Čidlo výdechové jednorázové k plicnímu ventilátoru MONNAL T60 bal. á 5 ks (pro 1 kus KY632500) KY664500</t>
  </si>
  <si>
    <t>ZB770</t>
  </si>
  <si>
    <t>Držák jehly excentrický Holdex 450263</t>
  </si>
  <si>
    <t>ZB424</t>
  </si>
  <si>
    <t>Elektroda EKG H34SG 31.1946.21</t>
  </si>
  <si>
    <t>ZA703</t>
  </si>
  <si>
    <t>Filtr sací AS1-úprava bal. á 50 ks P03079</t>
  </si>
  <si>
    <t>ZN646</t>
  </si>
  <si>
    <t>Fonendoskop oboustranný různé barvy 710045-s</t>
  </si>
  <si>
    <t>ZH544</t>
  </si>
  <si>
    <t>Kamínek s hadičkou P00097</t>
  </si>
  <si>
    <t>ZB314</t>
  </si>
  <si>
    <t>Kanyla TS 8,0 s manžetou bal. á 2 ks 100/523/080</t>
  </si>
  <si>
    <t>ZD980</t>
  </si>
  <si>
    <t>Kanyla vasofix 18G zelená safety 4269136S-01</t>
  </si>
  <si>
    <t>ZN411</t>
  </si>
  <si>
    <t>Katetr močový nelaton 18CH Silasil balónkový 28 dní bal. á 10 ks 186005-000180</t>
  </si>
  <si>
    <t>ZB361</t>
  </si>
  <si>
    <t>Láhev respiflo 1000 ml 21000</t>
  </si>
  <si>
    <t>ZA921</t>
  </si>
  <si>
    <t>Lžíce laryngoskopická 4 bal. á 10 ks DS.3940.150.25</t>
  </si>
  <si>
    <t>ZA170</t>
  </si>
  <si>
    <t>Pásek k TS kanyle pěnový 520000</t>
  </si>
  <si>
    <t>ZJ672</t>
  </si>
  <si>
    <t>Pohár na moč 250 ml UH GAMA204809</t>
  </si>
  <si>
    <t>ZA691</t>
  </si>
  <si>
    <t>Rampa 3 kohouty discofix 16600C/4085434/</t>
  </si>
  <si>
    <t>ZA688</t>
  </si>
  <si>
    <t>Sáček močový curity s hod. diurézou 400 ml hadička 150 cm 8150</t>
  </si>
  <si>
    <t>ZN906</t>
  </si>
  <si>
    <t>Set flocare infinity pack transition (APA 3227148) pro nemocniční péči 586513</t>
  </si>
  <si>
    <t>ZA753</t>
  </si>
  <si>
    <t>Sonda flocare PUR CH8/110 cm EnLock 2778398</t>
  </si>
  <si>
    <t>ZB922</t>
  </si>
  <si>
    <t>Sonda flocare PUR CH8/125 cm soft EnLock 2806967</t>
  </si>
  <si>
    <t>ZD254</t>
  </si>
  <si>
    <t>Souprava flexi seal FMS pro fekální inkont. (možno objednávat na kusy) 418000</t>
  </si>
  <si>
    <t>ZM600</t>
  </si>
  <si>
    <t>Spojka flovac žlutá 000-036-102</t>
  </si>
  <si>
    <t>Spojka flovac žlutá, bal.á 20 ks, 000-036-102</t>
  </si>
  <si>
    <t>ZB107</t>
  </si>
  <si>
    <t>System vibrační ACAPELLA 27-7000</t>
  </si>
  <si>
    <t>ZB006</t>
  </si>
  <si>
    <t>Teploměr digitální thermoval basic 9250391</t>
  </si>
  <si>
    <t>ZB689</t>
  </si>
  <si>
    <t>Trokar hrudní redax F18 atraumatický bal. á 10 ks 21118</t>
  </si>
  <si>
    <t>ZP169</t>
  </si>
  <si>
    <t>Ventil výdechový jednorázový k plicnímu ventilátoru MONNAL T60, bal. á 5 ks (pro 1 kus KY694600) KY694800</t>
  </si>
  <si>
    <t>ZE468</t>
  </si>
  <si>
    <t>Zkumavka modrá 1 ml 454320</t>
  </si>
  <si>
    <t>ZB773</t>
  </si>
  <si>
    <t>Zkumavka šedá-glykemie 454085</t>
  </si>
  <si>
    <t>ZB217</t>
  </si>
  <si>
    <t>Šití dafilon modrý 3/0 (2) bal. á 36 ks C0932353</t>
  </si>
  <si>
    <t>ZB781</t>
  </si>
  <si>
    <t>Jehla cytocan žlutá bal. á 25 ks 4439767</t>
  </si>
  <si>
    <t>ZA835</t>
  </si>
  <si>
    <t>Jehla injekční 0,6 x 25 mm modrá 4657667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</si>
  <si>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</si>
  <si>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</si>
  <si>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</si>
  <si>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</si>
  <si>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</si>
  <si>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</si>
  <si>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ZN125</t>
  </si>
  <si>
    <t>Rukavice operační gammex latex PF bez pudru 7,5 330048075</t>
  </si>
  <si>
    <t>ZA240</t>
  </si>
  <si>
    <t>Katetr broviak 1 lumen 6,6 Fr x 90 cm 0600540CE</t>
  </si>
  <si>
    <t>ZN619</t>
  </si>
  <si>
    <t>Maska kyslíková dospělá s hadičkou 2 m bal. á 100 ks A0200</t>
  </si>
  <si>
    <t>ZD461</t>
  </si>
  <si>
    <t>Maska tracheostomická pro dospělé bal. á 50 ks 032-10-091</t>
  </si>
  <si>
    <t>ZF295</t>
  </si>
  <si>
    <t>Okruh dýchací anesteziologický 1,6 m s nízkou poddajností 038-01-130</t>
  </si>
  <si>
    <t>ZD534</t>
  </si>
  <si>
    <t>Okruh dýchací compact II 2,0 m 2151000</t>
  </si>
  <si>
    <t>ZC366</t>
  </si>
  <si>
    <t>Převodník tlakový PX260 150 cm 1 linka bal. á 10 ks (T100209A) T100209B</t>
  </si>
  <si>
    <t>50115004</t>
  </si>
  <si>
    <t>IUTN - kovové (Z506)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</si>
  <si>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</si>
  <si>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</si>
  <si>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</si>
  <si>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</si>
  <si>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</si>
  <si>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</si>
  <si>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</si>
  <si>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</si>
  <si>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ZO070</t>
  </si>
  <si>
    <t>Dlaha ke stabilizaci žeber tvar 2 vel. 2 397129085160</t>
  </si>
  <si>
    <t>ZO071</t>
  </si>
  <si>
    <t>Dlaha ke stabilizaci žeber tvar 2 vel. 6 397129085200</t>
  </si>
  <si>
    <t>ZA014</t>
  </si>
  <si>
    <t>Šroub kortikální 1.5 mm 200.806</t>
  </si>
  <si>
    <t>ZA012</t>
  </si>
  <si>
    <t>Šroub kortikální 1.5 mm 200.810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</si>
  <si>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</si>
  <si>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</si>
  <si>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</si>
  <si>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</si>
  <si>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</si>
  <si>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</si>
  <si>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</si>
  <si>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</si>
  <si>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KH905</t>
  </si>
  <si>
    <t>extraktor kožních svorek PSX-X</t>
  </si>
  <si>
    <t>ZE904</t>
  </si>
  <si>
    <t>Kanyla tracheální XL14 mm 05-620014</t>
  </si>
  <si>
    <t>ZP206</t>
  </si>
  <si>
    <t>Lepidlo tkáňové VIVOSTAT PRF (autologní, fibrinové) včetně endoskopického aplikátoru VS420</t>
  </si>
  <si>
    <t>ZK231</t>
  </si>
  <si>
    <t>Nástroj na otevřenou operativu caiman plastový jednorázový 12 x 240 mm bal. á 3 ks PL730SU</t>
  </si>
  <si>
    <t>KC482</t>
  </si>
  <si>
    <t>rotikulátor AX55G-X</t>
  </si>
  <si>
    <t>KD046</t>
  </si>
  <si>
    <t>sada na hemeroidy PPH03</t>
  </si>
  <si>
    <t>ZP024</t>
  </si>
  <si>
    <t>Síťka vstřebatelná Vicryl mesh 30 x 30 cm bal. á 3 ks VKMLC</t>
  </si>
  <si>
    <t>KK203</t>
  </si>
  <si>
    <t>skalpel harmonický focus 17 cm plus adaptive HAR17F</t>
  </si>
  <si>
    <t>KF216</t>
  </si>
  <si>
    <t>skalpel harmonický focus long FCS17-X</t>
  </si>
  <si>
    <t>ZF090</t>
  </si>
  <si>
    <t>Stapler kožní 35 svorek á 6 ks 783100</t>
  </si>
  <si>
    <t>Stapler kožní bal. á 6 ks 783100</t>
  </si>
  <si>
    <t>KC467</t>
  </si>
  <si>
    <t>stapler kruhový 29 CDH29-X</t>
  </si>
  <si>
    <t>KC469</t>
  </si>
  <si>
    <t>stapler lineární 30 TLH30-X</t>
  </si>
  <si>
    <t>KC470</t>
  </si>
  <si>
    <t>stapler lineární 60 TLH60-X</t>
  </si>
  <si>
    <t>KC472</t>
  </si>
  <si>
    <t>stapler lineární 60 TX60G-X</t>
  </si>
  <si>
    <t>KD316</t>
  </si>
  <si>
    <t>stapler lineární 90 TLH90-X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</si>
  <si>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</si>
  <si>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</si>
  <si>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</si>
  <si>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</si>
  <si>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</si>
  <si>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</si>
  <si>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</si>
  <si>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</si>
  <si>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</si>
  <si>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</si>
  <si>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</si>
  <si>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</si>
  <si>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KC512</t>
  </si>
  <si>
    <t>zásobník ta premium 55-4,8 015458L</t>
  </si>
  <si>
    <t>KC513</t>
  </si>
  <si>
    <t>zásobník ta premium 90-4,8 015485L</t>
  </si>
  <si>
    <t>KD033</t>
  </si>
  <si>
    <t>zásobník zelený Contour CR40G-X</t>
  </si>
  <si>
    <t>50115075</t>
  </si>
  <si>
    <t>ZPr - stenty (Z538)</t>
  </si>
  <si>
    <t>KJ917</t>
  </si>
  <si>
    <t>katetr vodící double loop JJ Biosoft Duo O/O fixační drát CH6,0 28 cm puscher zámek BNAA65</t>
  </si>
  <si>
    <t>50115080</t>
  </si>
  <si>
    <t>ZPr - staplery, extraktory, endoskop.mat. (Z523)</t>
  </si>
  <si>
    <t>KD034</t>
  </si>
  <si>
    <t>basx kit cholecystekt á 5 ks RLA004A</t>
  </si>
  <si>
    <t>KK190</t>
  </si>
  <si>
    <t>čepelka synergy zahnutá k harmonickému sklapelu GEN11 SNGCBU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</si>
  <si>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</si>
  <si>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</si>
  <si>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</si>
  <si>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</si>
  <si>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KC527</t>
  </si>
  <si>
    <t>endo babcock 10 mm x 6 174001</t>
  </si>
  <si>
    <t>KC536</t>
  </si>
  <si>
    <t>endo retract II 10 176647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</si>
  <si>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</si>
  <si>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</si>
  <si>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</si>
  <si>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</si>
  <si>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</si>
  <si>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</si>
  <si>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</si>
  <si>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</si>
  <si>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KH750</t>
  </si>
  <si>
    <t>endostapler s cévním nábojem Multifire endo Gia30V 030811</t>
  </si>
  <si>
    <t>KC507</t>
  </si>
  <si>
    <t>háček laparoskop k HS HDH05-X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</si>
  <si>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</si>
  <si>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</si>
  <si>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</si>
  <si>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</si>
  <si>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</si>
  <si>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</si>
  <si>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</si>
  <si>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</si>
  <si>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KG140</t>
  </si>
  <si>
    <t>katr lineární TLC75</t>
  </si>
  <si>
    <t>KC484</t>
  </si>
  <si>
    <t>klip titanový malý LT100-X</t>
  </si>
  <si>
    <t>KC485</t>
  </si>
  <si>
    <t>klip titanový střední LT200-X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</si>
  <si>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</si>
  <si>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</si>
  <si>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</si>
  <si>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</si>
  <si>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</si>
  <si>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</si>
  <si>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KH234</t>
  </si>
  <si>
    <t>nábojnice do endostapleru 35mm TR35W</t>
  </si>
  <si>
    <t>KH994</t>
  </si>
  <si>
    <t>nábojnice do lineárního stapleru 60mm GIA6048L</t>
  </si>
  <si>
    <t>KH617</t>
  </si>
  <si>
    <t>nábojnice EGIA 45 Artic med thick sulu EGIA45AMT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</si>
  <si>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</si>
  <si>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</si>
  <si>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</si>
  <si>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</si>
  <si>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</si>
  <si>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</si>
  <si>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KH722</t>
  </si>
  <si>
    <t>NSLG2C25-X -  ENSEAL G2 délka 25cm</t>
  </si>
  <si>
    <t>KD749</t>
  </si>
  <si>
    <t>nůžky fokus FCS9</t>
  </si>
  <si>
    <t>KE305</t>
  </si>
  <si>
    <t>nůžky harmonické laparoskopické ACE36E-X</t>
  </si>
  <si>
    <t>KE304</t>
  </si>
  <si>
    <t>nůžky harmonické otevřené ACE23E-X</t>
  </si>
  <si>
    <t>KI724</t>
  </si>
  <si>
    <t>nůžky koagulační FOCUS 9 cm HAR 9F</t>
  </si>
  <si>
    <t>KH890</t>
  </si>
  <si>
    <t>nůžky laparo k harmon. skalpelu Harmonice ACE+,ATT 36mm HAR36-X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</si>
  <si>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</si>
  <si>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</si>
  <si>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</si>
  <si>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</si>
  <si>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</si>
  <si>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</si>
  <si>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</si>
  <si>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</si>
  <si>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</si>
  <si>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</si>
  <si>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</si>
  <si>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</si>
  <si>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</si>
  <si>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</si>
  <si>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</si>
  <si>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</si>
  <si>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</si>
  <si>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</si>
  <si>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</si>
  <si>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</si>
  <si>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</si>
  <si>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</si>
  <si>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KH904</t>
  </si>
  <si>
    <t>stapler kožní PMR35-X</t>
  </si>
  <si>
    <t>stapler kruhový EEA 25 mm SGL EEA25</t>
  </si>
  <si>
    <t>stapler kruhový EEA 28 mm SGL EEA28</t>
  </si>
  <si>
    <t>KA781</t>
  </si>
  <si>
    <t>stapler kruhový EEA 31 SGL EEA31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</si>
  <si>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</si>
  <si>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</si>
  <si>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</si>
  <si>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</si>
  <si>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</si>
  <si>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</si>
  <si>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</si>
  <si>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</si>
  <si>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KJ356</t>
  </si>
  <si>
    <t>stapler lineární s nožem - katr - 80 zlatý - výška svorky 4,2 LC8042</t>
  </si>
  <si>
    <t>KJ593</t>
  </si>
  <si>
    <t>stapler na sektivní léčbu hemeroidů TST33-WS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</si>
  <si>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</si>
  <si>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</si>
  <si>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</si>
  <si>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</si>
  <si>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</si>
  <si>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</si>
  <si>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</si>
  <si>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</si>
  <si>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</si>
  <si>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</si>
  <si>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</si>
  <si>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</si>
  <si>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</si>
  <si>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</si>
  <si>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</si>
  <si>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</si>
  <si>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</si>
  <si>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</si>
  <si>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</si>
  <si>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</si>
  <si>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</si>
  <si>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</si>
  <si>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</si>
  <si>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</si>
  <si>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</si>
  <si>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</si>
  <si>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</si>
  <si>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</si>
  <si>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</si>
  <si>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</si>
  <si>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</si>
  <si>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</si>
  <si>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</si>
  <si>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</si>
  <si>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</si>
  <si>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</si>
  <si>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</si>
  <si>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</si>
  <si>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</si>
  <si>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</si>
  <si>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</si>
  <si>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</si>
  <si>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</si>
  <si>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</si>
  <si>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</si>
  <si>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</si>
  <si>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DB325</t>
  </si>
  <si>
    <t>ITEST-HELICOBACTER</t>
  </si>
  <si>
    <t>ZA471</t>
  </si>
  <si>
    <t>Náplast curaplast poinjekční bal. á 250 ks 30625</t>
  </si>
  <si>
    <t>ZC678</t>
  </si>
  <si>
    <t>Anoskop jednorázový šikmé zakončení pr. tubusu 23 mm délka 88 mm A.4023.1</t>
  </si>
  <si>
    <t>ZN296</t>
  </si>
  <si>
    <t>Hadička spojovací Gamaplus 1,8 x 450 UNIV NO DOP 606306-ND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</si>
  <si>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</si>
  <si>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</si>
  <si>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</si>
  <si>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</si>
  <si>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</si>
  <si>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</si>
  <si>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ZD481</t>
  </si>
  <si>
    <t>Pátradlo paličkové oboustranné 200 mm 397133080050</t>
  </si>
  <si>
    <t>ZK569</t>
  </si>
  <si>
    <t>Stojan na zkumavky univerzální bílý 190 x 60 x 80 mm (212-1421) KART560</t>
  </si>
  <si>
    <t>ZK816</t>
  </si>
  <si>
    <t>Stříkačka injekční 2-dílná 10 ml LL Inject Solo se závitem 4606728V</t>
  </si>
  <si>
    <t>ZN514</t>
  </si>
  <si>
    <t>Jehla gastroskopická NM-400L-0523, min. prac. kanál 2,8 mm, prac. délka 1650 mm, průměr 0,6 mm, délka 7 mm, jednorázová, sterilní,  bal. á 5 ks (N3047130) N5416230</t>
  </si>
  <si>
    <t>ZL196</t>
  </si>
  <si>
    <t>Síťka extrakční na polypy 3 x 6 cm 230 cm bal. á 10 ks 711151</t>
  </si>
  <si>
    <t>Spotřeba zdravotnického materiálu - orientační přehled</t>
  </si>
  <si>
    <t>ON Data</t>
  </si>
  <si>
    <t>Specializovaná ambulantní péče</t>
  </si>
  <si>
    <t>501 - Pracoviště chirurgie</t>
  </si>
  <si>
    <t>502 - Pracoviště dětské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</si>
  <si>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</si>
  <si>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</si>
  <si>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</si>
  <si>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</si>
  <si>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</si>
  <si>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</si>
  <si>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</si>
  <si>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Bohanes Tomáš</t>
  </si>
  <si>
    <t>Černá Monika</t>
  </si>
  <si>
    <t>Goldmannová Dominika</t>
  </si>
  <si>
    <t>Hajdová Lenka</t>
  </si>
  <si>
    <t>Haluzová Petra</t>
  </si>
  <si>
    <t>Heinz Petr</t>
  </si>
  <si>
    <t>Hyravý Martin</t>
  </si>
  <si>
    <t>Konečná Iva</t>
  </si>
  <si>
    <t>Korpová Alena</t>
  </si>
  <si>
    <t>Kufa Jiří</t>
  </si>
  <si>
    <t>Lehnertová Katarína</t>
  </si>
  <si>
    <t>Marecová Klára</t>
  </si>
  <si>
    <t>Michlová Markéta</t>
  </si>
  <si>
    <t>Schubertová Markéta</t>
  </si>
  <si>
    <t>Sobková Kateřina</t>
  </si>
  <si>
    <t>Sovová Markéta</t>
  </si>
  <si>
    <t>Študentová Martina</t>
  </si>
  <si>
    <t>Vrzalová Drahomíra</t>
  </si>
  <si>
    <t>Zborovjanová Veronika</t>
  </si>
  <si>
    <t>Zdravotní výkony vykázané na pracovišti v rámci ambulantní péče dle lékařů *</t>
  </si>
  <si>
    <t>06</t>
  </si>
  <si>
    <t>501</t>
  </si>
  <si>
    <t>1</t>
  </si>
  <si>
    <t>0000502</t>
  </si>
  <si>
    <t>0002439</t>
  </si>
  <si>
    <t>MARCAINE 0,5%</t>
  </si>
  <si>
    <t>0007981</t>
  </si>
  <si>
    <t>0030187</t>
  </si>
  <si>
    <t>MIDAZOLAM TORREX</t>
  </si>
  <si>
    <t>0058249</t>
  </si>
  <si>
    <t>GUAJACURAN 5%</t>
  </si>
  <si>
    <t>0084090</t>
  </si>
  <si>
    <t>0090719</t>
  </si>
  <si>
    <t>TRAMAL INJEKČNÍ ROZTOK 100 MG/2 ML</t>
  </si>
  <si>
    <t>0098169</t>
  </si>
  <si>
    <t>0192143</t>
  </si>
  <si>
    <t>0201135</t>
  </si>
  <si>
    <t>0201134</t>
  </si>
  <si>
    <t>0207312</t>
  </si>
  <si>
    <t>INJECTIO PROCAINII CHLORATI 0,2% ARDEAPHARMA</t>
  </si>
  <si>
    <t>3</t>
  </si>
  <si>
    <t>0099942</t>
  </si>
  <si>
    <t>ANOSKOP JEDNORÁZOVÝ OPERAČNÍ              A.4023.1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</si>
  <si>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</si>
  <si>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</si>
  <si>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</si>
  <si>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</si>
  <si>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</si>
  <si>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</si>
  <si>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</si>
  <si>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</si>
  <si>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</si>
  <si>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</si>
  <si>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</si>
  <si>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</si>
  <si>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</si>
  <si>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</si>
  <si>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</si>
  <si>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</si>
  <si>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</si>
  <si>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</si>
  <si>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</si>
  <si>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</si>
  <si>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</si>
  <si>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</si>
  <si>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</si>
  <si>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</si>
  <si>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</si>
  <si>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</si>
  <si>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</si>
  <si>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</si>
  <si>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</si>
  <si>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</si>
  <si>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</si>
  <si>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</si>
  <si>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</si>
  <si>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</si>
  <si>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</si>
  <si>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</si>
  <si>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</si>
  <si>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</si>
  <si>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</si>
  <si>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</si>
  <si>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</si>
  <si>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</si>
  <si>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</si>
  <si>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</si>
  <si>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</si>
  <si>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</si>
  <si>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</si>
  <si>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</si>
  <si>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</si>
  <si>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</si>
  <si>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</si>
  <si>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</si>
  <si>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</si>
  <si>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</si>
  <si>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</si>
  <si>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</si>
  <si>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</si>
  <si>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</si>
  <si>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</si>
  <si>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</si>
  <si>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</si>
  <si>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</si>
  <si>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</si>
  <si>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</si>
  <si>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</si>
  <si>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</si>
  <si>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</si>
  <si>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</si>
  <si>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</si>
  <si>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</si>
  <si>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</si>
  <si>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</si>
  <si>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</si>
  <si>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</si>
  <si>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</si>
  <si>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</si>
  <si>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</si>
  <si>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</si>
  <si>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51825</t>
  </si>
  <si>
    <t>SEKUNDÁRNÍ SUTURA RÁNY</t>
  </si>
  <si>
    <t>51111</t>
  </si>
  <si>
    <t>OPERACE CYSTY NEBO HEMANGIOMU NEBO LIPOMU NEBO PIL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</si>
  <si>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</si>
  <si>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</si>
  <si>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</si>
  <si>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</si>
  <si>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</si>
  <si>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</si>
  <si>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</si>
  <si>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</si>
  <si>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</si>
  <si>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</si>
  <si>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</si>
  <si>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</si>
  <si>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</si>
  <si>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</si>
  <si>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</si>
  <si>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</si>
  <si>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</si>
  <si>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</si>
  <si>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</si>
  <si>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</si>
  <si>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</si>
  <si>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</si>
  <si>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</si>
  <si>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</si>
  <si>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</si>
  <si>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</si>
  <si>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</si>
  <si>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</si>
  <si>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</si>
  <si>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</si>
  <si>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0000498</t>
  </si>
  <si>
    <t>0006200</t>
  </si>
  <si>
    <t>0146684</t>
  </si>
  <si>
    <t>10% GLUCOSE IN WATER FOR INJECTION FRESENIUS</t>
  </si>
  <si>
    <t>0067558</t>
  </si>
  <si>
    <t>0051607</t>
  </si>
  <si>
    <t>SADA GASTROSTOMICKÁ - PEG</t>
  </si>
  <si>
    <t>15900</t>
  </si>
  <si>
    <t>ENDOSKOPICKÁ DILATACE STENÓZ TRÁVICÍ TRUBICE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</si>
  <si>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</si>
  <si>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</si>
  <si>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</si>
  <si>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</si>
  <si>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</si>
  <si>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</si>
  <si>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</si>
  <si>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</si>
  <si>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</si>
  <si>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</si>
  <si>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</si>
  <si>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</si>
  <si>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</si>
  <si>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</si>
  <si>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</si>
  <si>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</si>
  <si>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</si>
  <si>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</si>
  <si>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</si>
  <si>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</si>
  <si>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</si>
  <si>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</si>
  <si>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</si>
  <si>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</si>
  <si>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</si>
  <si>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</si>
  <si>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</si>
  <si>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</si>
  <si>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</si>
  <si>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</si>
  <si>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</si>
  <si>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</si>
  <si>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</si>
  <si>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</si>
  <si>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</si>
  <si>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</si>
  <si>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</si>
  <si>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</si>
  <si>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</si>
  <si>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</si>
  <si>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</si>
  <si>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15110</t>
  </si>
  <si>
    <t>ŽALUDEČNÍ LAVÁŽ DIAGNOSTICKÁ</t>
  </si>
  <si>
    <t>09245</t>
  </si>
  <si>
    <t>ZAVEDENÍ GASTRICKÉ SONDY PRO ENTERÁLNÍ VÝŽIVU</t>
  </si>
  <si>
    <t>5F1</t>
  </si>
  <si>
    <t>0003708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</si>
  <si>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</si>
  <si>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</si>
  <si>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</si>
  <si>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</si>
  <si>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</si>
  <si>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</si>
  <si>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</si>
  <si>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</si>
  <si>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</si>
  <si>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</si>
  <si>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</si>
  <si>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</si>
  <si>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</si>
  <si>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0025746</t>
  </si>
  <si>
    <t>INVANZ</t>
  </si>
  <si>
    <t>0026042</t>
  </si>
  <si>
    <t>KIOVIG</t>
  </si>
  <si>
    <t>0026127</t>
  </si>
  <si>
    <t>0026902</t>
  </si>
  <si>
    <t>VFEND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</si>
  <si>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</si>
  <si>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</si>
  <si>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</si>
  <si>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</si>
  <si>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</si>
  <si>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</si>
  <si>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</si>
  <si>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</si>
  <si>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</si>
  <si>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</si>
  <si>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</si>
  <si>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</si>
  <si>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</si>
  <si>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</si>
  <si>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</si>
  <si>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</si>
  <si>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</si>
  <si>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</si>
  <si>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</si>
  <si>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</si>
  <si>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</si>
  <si>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</si>
  <si>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</si>
  <si>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</si>
  <si>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0077018</t>
  </si>
  <si>
    <t>ULTRAVIST 370</t>
  </si>
  <si>
    <t>0083050</t>
  </si>
  <si>
    <t>0083417</t>
  </si>
  <si>
    <t>MERONEM</t>
  </si>
  <si>
    <t>0087239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</si>
  <si>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</si>
  <si>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</si>
  <si>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</si>
  <si>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</si>
  <si>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</si>
  <si>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</si>
  <si>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</si>
  <si>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</si>
  <si>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</si>
  <si>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0097000</t>
  </si>
  <si>
    <t>0097910</t>
  </si>
  <si>
    <t>HUMAN ALBUMIN GRIFOLS 20%</t>
  </si>
  <si>
    <t>0104051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</si>
  <si>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</si>
  <si>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</si>
  <si>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</si>
  <si>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</si>
  <si>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</si>
  <si>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</si>
  <si>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</si>
  <si>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</si>
  <si>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</si>
  <si>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</si>
  <si>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</si>
  <si>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</si>
  <si>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</si>
  <si>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</si>
  <si>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</si>
  <si>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</si>
  <si>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</si>
  <si>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</si>
  <si>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</si>
  <si>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</si>
  <si>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</si>
  <si>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0500720</t>
  </si>
  <si>
    <t>MYCAMINE</t>
  </si>
  <si>
    <t>0129056</t>
  </si>
  <si>
    <t>0198192</t>
  </si>
  <si>
    <t>0162496</t>
  </si>
  <si>
    <t>TAZIP</t>
  </si>
  <si>
    <t>0149384</t>
  </si>
  <si>
    <t>ECALTA</t>
  </si>
  <si>
    <t>0156835</t>
  </si>
  <si>
    <t>MEROPENEM KABI</t>
  </si>
  <si>
    <t>0182993</t>
  </si>
  <si>
    <t>VANCOMYCIN HIKMA</t>
  </si>
  <si>
    <t>0203319</t>
  </si>
  <si>
    <t>0064630</t>
  </si>
  <si>
    <t>KLIMICIN</t>
  </si>
  <si>
    <t>0189992</t>
  </si>
  <si>
    <t>CISPLATIN EBEWE</t>
  </si>
  <si>
    <t>0127517</t>
  </si>
  <si>
    <t>CEFTAZIDIM MYLAN 2 G</t>
  </si>
  <si>
    <t>0113424</t>
  </si>
  <si>
    <t>PIPERACILLIN/TAZOBACTAM IBIGEN</t>
  </si>
  <si>
    <t>0183817</t>
  </si>
  <si>
    <t>0206609</t>
  </si>
  <si>
    <t>CEFTRIAXON MEDOPHARM</t>
  </si>
  <si>
    <t>0173181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</si>
  <si>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</si>
  <si>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</si>
  <si>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</si>
  <si>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</si>
  <si>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</si>
  <si>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</si>
  <si>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</si>
  <si>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</si>
  <si>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</si>
  <si>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</si>
  <si>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</si>
  <si>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</si>
  <si>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</si>
  <si>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</si>
  <si>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</si>
  <si>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</si>
  <si>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</si>
  <si>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</si>
  <si>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</si>
  <si>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</si>
  <si>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</si>
  <si>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</si>
  <si>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</si>
  <si>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</si>
  <si>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</si>
  <si>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</si>
  <si>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</si>
  <si>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</si>
  <si>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</si>
  <si>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</si>
  <si>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</si>
  <si>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</si>
  <si>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</si>
  <si>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</si>
  <si>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</si>
  <si>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</si>
  <si>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</si>
  <si>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</si>
  <si>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</si>
  <si>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</si>
  <si>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</si>
  <si>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</si>
  <si>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</si>
  <si>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</si>
  <si>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</si>
  <si>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</si>
  <si>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</si>
  <si>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</si>
  <si>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</si>
  <si>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</si>
  <si>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</si>
  <si>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</si>
  <si>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</si>
  <si>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</si>
  <si>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</si>
  <si>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</si>
  <si>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</si>
  <si>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</si>
  <si>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</si>
  <si>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</si>
  <si>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</si>
  <si>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</si>
  <si>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</si>
  <si>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</si>
  <si>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</si>
  <si>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</si>
  <si>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</si>
  <si>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</si>
  <si>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</si>
  <si>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</si>
  <si>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</si>
  <si>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</si>
  <si>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</si>
  <si>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</si>
  <si>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</si>
  <si>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</si>
  <si>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</si>
  <si>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</si>
  <si>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</si>
  <si>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</si>
  <si>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</si>
  <si>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</si>
  <si>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</si>
  <si>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</si>
  <si>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</si>
  <si>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</si>
  <si>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</si>
  <si>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</si>
  <si>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</si>
  <si>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</si>
  <si>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</si>
  <si>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BALÓNKOVÝ FOGARTY EMBOLEKTOMICKÝ - 120404F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</si>
  <si>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</si>
  <si>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</si>
  <si>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</si>
  <si>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</si>
  <si>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</si>
  <si>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</si>
  <si>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</si>
  <si>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</si>
  <si>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</si>
  <si>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</si>
  <si>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</si>
  <si>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</si>
  <si>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</si>
  <si>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</si>
  <si>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</si>
  <si>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</si>
  <si>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</si>
  <si>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</si>
  <si>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</si>
  <si>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</si>
  <si>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</si>
  <si>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</si>
  <si>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</si>
  <si>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</si>
  <si>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</si>
  <si>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</si>
  <si>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</si>
  <si>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</si>
  <si>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</si>
  <si>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</si>
  <si>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</si>
  <si>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</si>
  <si>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</si>
  <si>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</si>
  <si>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</si>
  <si>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</si>
  <si>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</si>
  <si>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</si>
  <si>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</si>
  <si>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</si>
  <si>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</si>
  <si>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</si>
  <si>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</si>
  <si>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</si>
  <si>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</si>
  <si>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</si>
  <si>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</si>
  <si>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</si>
  <si>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</si>
  <si>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</si>
  <si>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NÁHR. KYČ.KL., VLOŽKA CHIRUL.PŘEVÝŠ.JAMKY SFÉR.</t>
  </si>
  <si>
    <t>0081999</t>
  </si>
  <si>
    <t>NPWT-V.A.C. GRANUFOAM (PU PĚNA) VELIKOST S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</si>
  <si>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</si>
  <si>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</si>
  <si>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</si>
  <si>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</si>
  <si>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</si>
  <si>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</si>
  <si>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</si>
  <si>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</si>
  <si>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</si>
  <si>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</si>
  <si>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</si>
  <si>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</si>
  <si>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</si>
  <si>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</si>
  <si>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</si>
  <si>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</si>
  <si>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</si>
  <si>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</si>
  <si>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</si>
  <si>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</si>
  <si>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</si>
  <si>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</si>
  <si>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</si>
  <si>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</si>
  <si>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0099939</t>
  </si>
  <si>
    <t>NÁHRADA KOL. KLOUBU,COLUMBUS, TIBIÁLNÍ PLATO PE</t>
  </si>
  <si>
    <t>0108130</t>
  </si>
  <si>
    <t>DLAHA ROVNÁ STERNÁLNÍ TITAN</t>
  </si>
  <si>
    <t>0108768</t>
  </si>
  <si>
    <t>ŠROUB SAMOVRTNÝ STERNÁLNÍ TITAN</t>
  </si>
  <si>
    <t>0092444</t>
  </si>
  <si>
    <t>ZÁSOBNÍK PRO LIN. STAPLER - GIA DST 60-4,8 SULU GI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</si>
  <si>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</si>
  <si>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</si>
  <si>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</si>
  <si>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</si>
  <si>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</si>
  <si>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</si>
  <si>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</si>
  <si>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</si>
  <si>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</si>
  <si>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</si>
  <si>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</si>
  <si>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</si>
  <si>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</si>
  <si>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</si>
  <si>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</si>
  <si>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</si>
  <si>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</si>
  <si>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</si>
  <si>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</si>
  <si>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</si>
  <si>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</si>
  <si>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</si>
  <si>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</si>
  <si>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</si>
  <si>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</si>
  <si>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</si>
  <si>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</si>
  <si>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</si>
  <si>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</si>
  <si>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</si>
  <si>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</si>
  <si>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</si>
  <si>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</si>
  <si>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</si>
  <si>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</si>
  <si>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</si>
  <si>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</si>
  <si>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</si>
  <si>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</si>
  <si>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</si>
  <si>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</si>
  <si>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</si>
  <si>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</si>
  <si>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</si>
  <si>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</si>
  <si>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</si>
  <si>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</si>
  <si>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</si>
  <si>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</si>
  <si>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</si>
  <si>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</si>
  <si>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</si>
  <si>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</si>
  <si>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</si>
  <si>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</si>
  <si>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</si>
  <si>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</si>
  <si>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0152241</t>
  </si>
  <si>
    <t>EXTRAKTOR UROLOGICKÝ - DORMIA NO-TIP; KOŠÍČEK; NIT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</si>
  <si>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</si>
  <si>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</si>
  <si>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</si>
  <si>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</si>
  <si>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</si>
  <si>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</si>
  <si>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</si>
  <si>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</si>
  <si>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</si>
  <si>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</si>
  <si>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</si>
  <si>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</si>
  <si>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</si>
  <si>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</si>
  <si>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</si>
  <si>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</si>
  <si>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</si>
  <si>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</si>
  <si>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</si>
  <si>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</si>
  <si>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</si>
  <si>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</si>
  <si>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</si>
  <si>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</si>
  <si>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</si>
  <si>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</si>
  <si>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</si>
  <si>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</si>
  <si>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</si>
  <si>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</si>
  <si>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</si>
  <si>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</si>
  <si>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</si>
  <si>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</si>
  <si>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</si>
  <si>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</si>
  <si>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</si>
  <si>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</si>
  <si>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0058358</t>
  </si>
  <si>
    <t>JEJUNOSTOMIE  DRG 90787</t>
  </si>
  <si>
    <t>0056491</t>
  </si>
  <si>
    <t>STAPLER CIRKULÁRNÍ - EEAXL</t>
  </si>
  <si>
    <t>0112969</t>
  </si>
  <si>
    <t>0058387</t>
  </si>
  <si>
    <t>LYMFADENEKTOMIE PARAAORTÁLNÍ DRG 90841</t>
  </si>
  <si>
    <t>0151533</t>
  </si>
  <si>
    <t>ZÁSOBNÍK KLIPÚ TITANOVÝCH SMALL</t>
  </si>
  <si>
    <t>0106885</t>
  </si>
  <si>
    <t>SÍŤKA BARD COMPOSIX L/P MESH KRUH 0134450</t>
  </si>
  <si>
    <t>0049448</t>
  </si>
  <si>
    <t>SÍŤKA PARIETEX TEC 3030</t>
  </si>
  <si>
    <t>0012493</t>
  </si>
  <si>
    <t>DLAHA PRO TIBII A HUMERUS T  5 OTV.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</si>
  <si>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</si>
  <si>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</si>
  <si>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</si>
  <si>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</si>
  <si>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</si>
  <si>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</si>
  <si>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</si>
  <si>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</si>
  <si>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</si>
  <si>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</si>
  <si>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</si>
  <si>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</si>
  <si>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</si>
  <si>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</si>
  <si>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</si>
  <si>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</si>
  <si>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</si>
  <si>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</si>
  <si>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</si>
  <si>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</si>
  <si>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</si>
  <si>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</si>
  <si>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</si>
  <si>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</si>
  <si>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</si>
  <si>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</si>
  <si>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</si>
  <si>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</si>
  <si>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</si>
  <si>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</si>
  <si>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</si>
  <si>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</si>
  <si>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</si>
  <si>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</si>
  <si>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</si>
  <si>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</si>
  <si>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</si>
  <si>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</si>
  <si>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</si>
  <si>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</si>
  <si>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</si>
  <si>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</si>
  <si>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</si>
  <si>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</si>
  <si>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</si>
  <si>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</si>
  <si>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</si>
  <si>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</si>
  <si>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</si>
  <si>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</si>
  <si>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</si>
  <si>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</si>
  <si>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</si>
  <si>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</si>
  <si>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</si>
  <si>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</si>
  <si>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</si>
  <si>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</si>
  <si>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</si>
  <si>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</si>
  <si>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</si>
  <si>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</si>
  <si>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</si>
  <si>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</si>
  <si>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</si>
  <si>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</si>
  <si>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</si>
  <si>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</si>
  <si>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</si>
  <si>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</si>
  <si>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</si>
  <si>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</si>
  <si>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</si>
  <si>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</si>
  <si>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</si>
  <si>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</si>
  <si>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</si>
  <si>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</si>
  <si>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</si>
  <si>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</si>
  <si>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</si>
  <si>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</si>
  <si>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</si>
  <si>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</si>
  <si>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</si>
  <si>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</si>
  <si>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</si>
  <si>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</si>
  <si>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</si>
  <si>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</si>
  <si>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</si>
  <si>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</si>
  <si>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</si>
  <si>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</si>
  <si>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</si>
  <si>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</si>
  <si>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</si>
  <si>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</si>
  <si>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</si>
  <si>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</si>
  <si>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</si>
  <si>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</si>
  <si>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</si>
  <si>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</si>
  <si>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</si>
  <si>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</si>
  <si>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</si>
  <si>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</si>
  <si>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</si>
  <si>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</si>
  <si>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</si>
  <si>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</si>
  <si>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</si>
  <si>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</si>
  <si>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</si>
  <si>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</si>
  <si>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</si>
  <si>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</si>
  <si>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</si>
  <si>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</si>
  <si>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</si>
  <si>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</si>
  <si>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</si>
  <si>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</si>
  <si>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</si>
  <si>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</si>
  <si>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</si>
  <si>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</si>
  <si>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</si>
  <si>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</si>
  <si>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</si>
  <si>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</si>
  <si>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</si>
  <si>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</si>
  <si>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</si>
  <si>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</si>
  <si>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</si>
  <si>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</si>
  <si>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</si>
  <si>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</si>
  <si>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</si>
  <si>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</si>
  <si>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</si>
  <si>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</si>
  <si>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</si>
  <si>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</si>
  <si>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</si>
  <si>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</si>
  <si>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</si>
  <si>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</si>
  <si>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</si>
  <si>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</si>
  <si>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</si>
  <si>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</si>
  <si>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</si>
  <si>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</si>
  <si>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</si>
  <si>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</si>
  <si>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</si>
  <si>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</si>
  <si>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</si>
  <si>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</si>
  <si>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</si>
  <si>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</si>
  <si>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</si>
  <si>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</si>
  <si>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</si>
  <si>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</si>
  <si>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</si>
  <si>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</si>
  <si>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</si>
  <si>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</si>
  <si>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</si>
  <si>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</si>
  <si>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</si>
  <si>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</si>
  <si>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</si>
  <si>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</si>
  <si>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</si>
  <si>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</si>
  <si>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</si>
  <si>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</si>
  <si>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</si>
  <si>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</si>
  <si>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</si>
  <si>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</si>
  <si>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51357</t>
  </si>
  <si>
    <t>JEJUNOSTOMIE, ILEOSTOMIE NEBO KOLOSTOMIE, ANTEPOZI</t>
  </si>
  <si>
    <t>51321</t>
  </si>
  <si>
    <t>LEVOSTRANNÁ PANKREATEKTOMIE SE SPLENEKTOMIÍ</t>
  </si>
  <si>
    <t>99980</t>
  </si>
  <si>
    <t>(VZP)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</si>
  <si>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</si>
  <si>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</si>
  <si>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</si>
  <si>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</si>
  <si>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</si>
  <si>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</si>
  <si>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</si>
  <si>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</si>
  <si>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</si>
  <si>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</si>
  <si>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</si>
  <si>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</si>
  <si>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</si>
  <si>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</si>
  <si>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</si>
  <si>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</si>
  <si>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</si>
  <si>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</si>
  <si>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</si>
  <si>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</si>
  <si>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</si>
  <si>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</si>
  <si>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</si>
  <si>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</si>
  <si>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</si>
  <si>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</si>
  <si>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</si>
  <si>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</si>
  <si>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</si>
  <si>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</si>
  <si>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</si>
  <si>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</si>
  <si>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</si>
  <si>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</si>
  <si>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</si>
  <si>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</si>
  <si>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</si>
  <si>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</si>
  <si>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</si>
  <si>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</si>
  <si>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</si>
  <si>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</si>
  <si>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</si>
  <si>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</si>
  <si>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</si>
  <si>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</si>
  <si>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</si>
  <si>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</si>
  <si>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</si>
  <si>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</si>
  <si>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</si>
  <si>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</si>
  <si>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</si>
  <si>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</si>
  <si>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</si>
  <si>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</si>
  <si>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</si>
  <si>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</si>
  <si>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</si>
  <si>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</si>
  <si>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</si>
  <si>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</si>
  <si>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</si>
  <si>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</si>
  <si>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</si>
  <si>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</si>
  <si>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</si>
  <si>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</si>
  <si>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</si>
  <si>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</si>
  <si>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</si>
  <si>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</si>
  <si>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</si>
  <si>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</si>
  <si>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</si>
  <si>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</si>
  <si>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</si>
  <si>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</si>
  <si>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</si>
  <si>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</si>
  <si>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</si>
  <si>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</si>
  <si>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</si>
  <si>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</si>
  <si>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</si>
  <si>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</si>
  <si>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</si>
  <si>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</si>
  <si>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</si>
  <si>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</si>
  <si>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</si>
  <si>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</si>
  <si>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</si>
  <si>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</si>
  <si>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</si>
  <si>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</si>
  <si>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</si>
  <si>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</si>
  <si>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</si>
  <si>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</si>
  <si>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90828</t>
  </si>
  <si>
    <t>(DRG) EVAKUACE HEMATOMU NEBO EMPYEMU PLIC THORAKOS</t>
  </si>
  <si>
    <t>57245</t>
  </si>
  <si>
    <t>PNEUMONEKTOMIE ROZŠÍŘENÁ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</si>
  <si>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</si>
  <si>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</si>
  <si>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</si>
  <si>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</si>
  <si>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</si>
  <si>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</si>
  <si>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</si>
  <si>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</si>
  <si>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</si>
  <si>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</si>
  <si>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</si>
  <si>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</si>
  <si>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07546</t>
  </si>
  <si>
    <t>(DRG) OTEVŘENÝ PŘÍSTUP</t>
  </si>
  <si>
    <t>07562</t>
  </si>
  <si>
    <t>(DRG) PLÁNOVANÁ OPERACE KVCH</t>
  </si>
  <si>
    <t>07552</t>
  </si>
  <si>
    <t>(DRG) OPERAČNÍ VÝKON BEZ MIMOTĚLNÍHO OBĚHU</t>
  </si>
  <si>
    <t>07544</t>
  </si>
  <si>
    <t>(DRG) PRVNÍ REOPERACE</t>
  </si>
  <si>
    <t>55250</t>
  </si>
  <si>
    <t>STERNOTOMIE, TORAKOTOMIE</t>
  </si>
  <si>
    <t>55210</t>
  </si>
  <si>
    <t>VÝKONY NA ZAVŘENÉM SRDCI</t>
  </si>
  <si>
    <t>55215</t>
  </si>
  <si>
    <t>MECHANICKÁ SRDEČNÍ PODPORA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</si>
  <si>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</si>
  <si>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</si>
  <si>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</si>
  <si>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</si>
  <si>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</si>
  <si>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</si>
  <si>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</si>
  <si>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</si>
  <si>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</si>
  <si>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</si>
  <si>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</si>
  <si>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</si>
  <si>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0090099</t>
  </si>
  <si>
    <t>FACTOR VII BAXTER</t>
  </si>
  <si>
    <t>0096040</t>
  </si>
  <si>
    <t>CIPRINOL 100 MG/10 ML</t>
  </si>
  <si>
    <t>0166269</t>
  </si>
  <si>
    <t>0192558</t>
  </si>
  <si>
    <t>ANTITHROMBIN III NF BAXTER</t>
  </si>
  <si>
    <t>0192353</t>
  </si>
  <si>
    <t>FLEXBUMIN</t>
  </si>
  <si>
    <t>0166265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</si>
  <si>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</si>
  <si>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</si>
  <si>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</si>
  <si>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</si>
  <si>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</si>
  <si>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</si>
  <si>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</si>
  <si>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</si>
  <si>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</si>
  <si>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</si>
  <si>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</si>
  <si>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</si>
  <si>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0092359</t>
  </si>
  <si>
    <t>PROSTAPHLIN</t>
  </si>
  <si>
    <t>0183926</t>
  </si>
  <si>
    <t>AZEPO</t>
  </si>
  <si>
    <t>0201967</t>
  </si>
  <si>
    <t>VULMIZOLIN 1,0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</si>
  <si>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</si>
  <si>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</si>
  <si>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</si>
  <si>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</si>
  <si>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</si>
  <si>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</si>
  <si>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</si>
  <si>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</si>
  <si>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</si>
  <si>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</si>
  <si>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</si>
  <si>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</si>
  <si>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0002425</t>
  </si>
  <si>
    <t>FIXÁTOR ZEVNÍ JEDNOROVINNÝ/DVOUROVINNÝ TRUBKOVÝ, S</t>
  </si>
  <si>
    <t>0006881</t>
  </si>
  <si>
    <t>ŠROUB KORTIKÁLNÍ, SAMOVRT. HYDROXYAPATIT. 99-6014X</t>
  </si>
  <si>
    <t>0010767</t>
  </si>
  <si>
    <t>DRÁT KIRSCHNERŮV OCEL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</si>
  <si>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</si>
  <si>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</si>
  <si>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</si>
  <si>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</si>
  <si>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</si>
  <si>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</si>
  <si>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0068060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</si>
  <si>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</si>
  <si>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</si>
  <si>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</si>
  <si>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</si>
  <si>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</si>
  <si>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0082077</t>
  </si>
  <si>
    <t>0112074</t>
  </si>
  <si>
    <t>CEMENT KOSTNÍ VANCOGENX VANCOMYCIN+GENTAMICIN 1X40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</si>
  <si>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</si>
  <si>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</si>
  <si>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</si>
  <si>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</si>
  <si>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</si>
  <si>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</si>
  <si>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</si>
  <si>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</si>
  <si>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</si>
  <si>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</si>
  <si>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</si>
  <si>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</si>
  <si>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</si>
  <si>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</si>
  <si>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</si>
  <si>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</si>
  <si>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</si>
  <si>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</si>
  <si>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</si>
  <si>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</si>
  <si>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</si>
  <si>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</si>
  <si>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</si>
  <si>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</si>
  <si>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</si>
  <si>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</si>
  <si>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</si>
  <si>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</si>
  <si>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</si>
  <si>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</si>
  <si>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</si>
  <si>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</si>
  <si>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</si>
  <si>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</si>
  <si>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</si>
  <si>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</si>
  <si>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</si>
  <si>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</si>
  <si>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</si>
  <si>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</si>
  <si>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</si>
  <si>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</si>
  <si>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</si>
  <si>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</si>
  <si>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</si>
  <si>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</si>
  <si>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</si>
  <si>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</si>
  <si>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</si>
  <si>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</si>
  <si>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</si>
  <si>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</si>
  <si>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</si>
  <si>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</si>
  <si>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</si>
  <si>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</si>
  <si>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</si>
  <si>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</si>
  <si>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</si>
  <si>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</si>
  <si>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</si>
  <si>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</si>
  <si>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</si>
  <si>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</si>
  <si>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</si>
  <si>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</si>
  <si>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</si>
  <si>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</si>
  <si>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</si>
  <si>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</si>
  <si>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</si>
  <si>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</si>
  <si>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</si>
  <si>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</si>
  <si>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</si>
  <si>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</si>
  <si>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</si>
  <si>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</si>
  <si>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</si>
  <si>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</si>
  <si>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</si>
  <si>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</si>
  <si>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</si>
  <si>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</si>
  <si>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</si>
  <si>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</si>
  <si>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</si>
  <si>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</si>
  <si>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</si>
  <si>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</si>
  <si>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</si>
  <si>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</si>
  <si>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</si>
  <si>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</si>
  <si>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</si>
  <si>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</si>
  <si>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</si>
  <si>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</si>
  <si>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</si>
  <si>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</si>
  <si>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75413</t>
  </si>
  <si>
    <t>KOREKCE VÍČKA VOLNÝM TRANSPLANTÁTEM</t>
  </si>
  <si>
    <t>99981</t>
  </si>
  <si>
    <t xml:space="preserve">(VZP) PACIENT HOSPITALIZOVANÝ V LŮŽKOVÉM ZAŘÍZENÍ 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</si>
  <si>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</si>
  <si>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</si>
  <si>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</si>
  <si>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</si>
  <si>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</si>
  <si>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</si>
  <si>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</si>
  <si>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</si>
  <si>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</si>
  <si>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</si>
  <si>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</si>
  <si>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</si>
  <si>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</si>
  <si>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</si>
  <si>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</si>
  <si>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</si>
  <si>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</si>
  <si>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</si>
  <si>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</si>
  <si>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</si>
  <si>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</si>
  <si>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</si>
  <si>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</si>
  <si>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</si>
  <si>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</si>
  <si>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</si>
  <si>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</si>
  <si>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</si>
  <si>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</si>
  <si>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</si>
  <si>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</si>
  <si>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</si>
  <si>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</si>
  <si>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</si>
  <si>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</si>
  <si>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</si>
  <si>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</si>
  <si>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</si>
  <si>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</si>
  <si>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</si>
  <si>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</si>
  <si>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</si>
  <si>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</si>
  <si>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</si>
  <si>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</si>
  <si>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</si>
  <si>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</si>
  <si>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</si>
  <si>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</si>
  <si>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</si>
  <si>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</si>
  <si>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</si>
  <si>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</si>
  <si>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</si>
  <si>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</si>
  <si>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</si>
  <si>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</si>
  <si>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</si>
  <si>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</si>
  <si>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</si>
  <si>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</si>
  <si>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</si>
  <si>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</si>
  <si>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</si>
  <si>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</si>
  <si>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</si>
  <si>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</si>
  <si>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</si>
  <si>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</si>
  <si>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</si>
  <si>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66921</t>
  </si>
  <si>
    <t>EXKOCHLEACE A SPONGIOPLASTIKA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</si>
  <si>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</si>
  <si>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</si>
  <si>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</si>
  <si>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</si>
  <si>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</si>
  <si>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</si>
  <si>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</si>
  <si>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</si>
  <si>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</si>
  <si>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</si>
  <si>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</si>
  <si>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</si>
  <si>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</si>
  <si>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</si>
  <si>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</si>
  <si>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</si>
  <si>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</si>
  <si>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</si>
  <si>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</si>
  <si>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</si>
  <si>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</si>
  <si>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</si>
  <si>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</si>
  <si>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</si>
  <si>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</si>
  <si>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</si>
  <si>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</si>
  <si>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</si>
  <si>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</si>
  <si>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</si>
  <si>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</si>
  <si>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</si>
  <si>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</si>
  <si>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</si>
  <si>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</si>
  <si>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</si>
  <si>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</si>
  <si>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</si>
  <si>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</si>
  <si>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</si>
  <si>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62421</t>
  </si>
  <si>
    <t>61201</t>
  </si>
  <si>
    <t>REPLANTACE JEDNOHO PRSTU</t>
  </si>
  <si>
    <t>61351</t>
  </si>
  <si>
    <t>OPERACE FIMÓZY DLE BURIANA</t>
  </si>
  <si>
    <t>61455</t>
  </si>
  <si>
    <t>ODSTRANĚNÍ IMPLANTÁTU PRSU S KAPSULEKTOMIÍ</t>
  </si>
  <si>
    <t>62112</t>
  </si>
  <si>
    <t>PŘEVAZ POPÁLENINY V ROZSAHU NAD 10 % A EV. SPRCHA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</si>
  <si>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</si>
  <si>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</si>
  <si>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</si>
  <si>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</si>
  <si>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</si>
  <si>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</si>
  <si>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</si>
  <si>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</si>
  <si>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61463</t>
  </si>
  <si>
    <t>REDUKCE STEHNA NEBO PAŽE EXCIZÍ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</si>
  <si>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</si>
  <si>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</si>
  <si>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</si>
  <si>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</si>
  <si>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</si>
  <si>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6F5</t>
  </si>
  <si>
    <t>04630</t>
  </si>
  <si>
    <t>EXTRAKCE ZUBU KOMPLIKOVANÁ</t>
  </si>
  <si>
    <t>65413</t>
  </si>
  <si>
    <t>BLOKOVÁ RESEKCE POLOVINY OBLIČEJE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</si>
  <si>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</si>
  <si>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</si>
  <si>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</si>
  <si>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</si>
  <si>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</si>
  <si>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</si>
  <si>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</si>
  <si>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</si>
  <si>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</si>
  <si>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</si>
  <si>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65427</t>
  </si>
  <si>
    <t>RESEKCE HORNÍ ČELISTI SUBTOTÁLNÍ (JEDNOSTRANNÁ)</t>
  </si>
  <si>
    <t>6F6</t>
  </si>
  <si>
    <t>09567</t>
  </si>
  <si>
    <t>(VZP) ZÁKROK NA LEVÉ STRANĚ</t>
  </si>
  <si>
    <t>66717</t>
  </si>
  <si>
    <t>EXCIZE / EXSTIRPACE SEZAMSKÉ KOSTI NOHY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</si>
  <si>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</si>
  <si>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</si>
  <si>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</si>
  <si>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</si>
  <si>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</si>
  <si>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</si>
  <si>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</si>
  <si>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</si>
  <si>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</si>
  <si>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</si>
  <si>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</si>
  <si>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</si>
  <si>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</si>
  <si>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</si>
  <si>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</si>
  <si>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</si>
  <si>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</si>
  <si>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</si>
  <si>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</si>
  <si>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</si>
  <si>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</si>
  <si>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</si>
  <si>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</si>
  <si>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</si>
  <si>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</si>
  <si>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</si>
  <si>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</si>
  <si>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</si>
  <si>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</si>
  <si>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</si>
  <si>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</si>
  <si>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</si>
  <si>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</si>
  <si>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</si>
  <si>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</si>
  <si>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</si>
  <si>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</si>
  <si>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</si>
  <si>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</si>
  <si>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</si>
  <si>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</si>
  <si>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</si>
  <si>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</si>
  <si>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</si>
  <si>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</si>
  <si>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</si>
  <si>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</si>
  <si>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</si>
  <si>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</si>
  <si>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</si>
  <si>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76375</t>
  </si>
  <si>
    <t>CYSTEKTOMIE KOMPLETNÍ S URETEROILEÁLNÍM KONDUITEM</t>
  </si>
  <si>
    <t>809</t>
  </si>
  <si>
    <t>89165</t>
  </si>
  <si>
    <t>RETROGRÁDNÍ PYELOGRAFIE JEDNOSTRANNÁ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</si>
  <si>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</si>
  <si>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</si>
  <si>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</si>
  <si>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</si>
  <si>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</si>
  <si>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</si>
  <si>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</si>
  <si>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</si>
  <si>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</si>
  <si>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</si>
  <si>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</si>
  <si>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</si>
  <si>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</si>
  <si>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</si>
  <si>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</si>
  <si>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</si>
  <si>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</si>
  <si>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</si>
  <si>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</si>
  <si>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</si>
  <si>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</si>
  <si>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</si>
  <si>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</si>
  <si>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</si>
  <si>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</si>
  <si>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</si>
  <si>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</si>
  <si>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</si>
  <si>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</si>
  <si>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</si>
  <si>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</si>
  <si>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</si>
  <si>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</si>
  <si>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</si>
  <si>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</si>
  <si>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</si>
  <si>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</si>
  <si>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</si>
  <si>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</si>
  <si>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</si>
  <si>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</si>
  <si>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</si>
  <si>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</si>
  <si>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</si>
  <si>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</si>
  <si>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</si>
  <si>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</si>
  <si>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</si>
  <si>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</si>
  <si>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</si>
  <si>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</si>
  <si>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</si>
  <si>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</si>
  <si>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</si>
  <si>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</si>
  <si>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</si>
  <si>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</si>
  <si>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</si>
  <si>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</si>
  <si>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</si>
  <si>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</si>
  <si>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</si>
  <si>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</si>
  <si>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</si>
  <si>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</si>
  <si>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</si>
  <si>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</si>
  <si>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</si>
  <si>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</si>
  <si>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</si>
  <si>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</si>
  <si>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</si>
  <si>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</si>
  <si>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</si>
  <si>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</si>
  <si>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</si>
  <si>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</si>
  <si>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</si>
  <si>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</si>
  <si>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</si>
  <si>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</si>
  <si>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05013</t>
  </si>
  <si>
    <t xml:space="preserve">SRDEČNÍ DEFIBRILÁTOR A IMPLANTÁT PRO PODPORU FUNKCE SRDCE S M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</si>
  <si>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</si>
  <si>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</si>
  <si>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</si>
  <si>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</si>
  <si>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</si>
  <si>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</si>
  <si>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</si>
  <si>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</si>
  <si>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</si>
  <si>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</si>
  <si>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</si>
  <si>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</si>
  <si>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</si>
  <si>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</si>
  <si>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</si>
  <si>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</si>
  <si>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</si>
  <si>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</si>
  <si>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</si>
  <si>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</si>
  <si>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</si>
  <si>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</si>
  <si>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</si>
  <si>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</si>
  <si>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</si>
  <si>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</si>
  <si>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</si>
  <si>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</si>
  <si>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</si>
  <si>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</si>
  <si>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</si>
  <si>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</si>
  <si>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</si>
  <si>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</si>
  <si>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</si>
  <si>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</si>
  <si>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</si>
  <si>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</si>
  <si>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</si>
  <si>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</si>
  <si>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</si>
  <si>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</si>
  <si>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</si>
  <si>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</si>
  <si>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</si>
  <si>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</si>
  <si>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</si>
  <si>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</si>
  <si>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</si>
  <si>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</si>
  <si>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</si>
  <si>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</si>
  <si>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</si>
  <si>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</si>
  <si>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</si>
  <si>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</si>
  <si>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</si>
  <si>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</si>
  <si>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</si>
  <si>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</si>
  <si>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</si>
  <si>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</si>
  <si>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</si>
  <si>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</si>
  <si>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</si>
  <si>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</si>
  <si>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</si>
  <si>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</si>
  <si>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</si>
  <si>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</si>
  <si>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</si>
  <si>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</si>
  <si>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</si>
  <si>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</si>
  <si>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</si>
  <si>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</si>
  <si>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</si>
  <si>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</si>
  <si>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</si>
  <si>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</si>
  <si>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</si>
  <si>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</si>
  <si>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</si>
  <si>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</si>
  <si>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</si>
  <si>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</si>
  <si>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</si>
  <si>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</si>
  <si>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</si>
  <si>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</si>
  <si>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</si>
  <si>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</si>
  <si>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</si>
  <si>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</si>
  <si>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</si>
  <si>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</si>
  <si>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</si>
  <si>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</si>
  <si>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</si>
  <si>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</si>
  <si>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</si>
  <si>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</si>
  <si>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</si>
  <si>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</si>
  <si>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</si>
  <si>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</si>
  <si>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</si>
  <si>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</si>
  <si>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</si>
  <si>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</si>
  <si>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</si>
  <si>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</si>
  <si>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</si>
  <si>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</si>
  <si>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</si>
  <si>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</si>
  <si>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</si>
  <si>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</si>
  <si>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</si>
  <si>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</si>
  <si>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</si>
  <si>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</si>
  <si>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</si>
  <si>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</si>
  <si>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</si>
  <si>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</si>
  <si>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</si>
  <si>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</si>
  <si>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</si>
  <si>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</si>
  <si>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</si>
  <si>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</si>
  <si>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</si>
  <si>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</si>
  <si>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</si>
  <si>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</si>
  <si>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</si>
  <si>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</si>
  <si>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</si>
  <si>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</si>
  <si>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</si>
  <si>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</si>
  <si>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</si>
  <si>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</si>
  <si>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</si>
  <si>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</si>
  <si>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</si>
  <si>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</si>
  <si>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</si>
  <si>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</si>
  <si>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</si>
  <si>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</si>
  <si>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</si>
  <si>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</si>
  <si>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</si>
  <si>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</si>
  <si>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</si>
  <si>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</si>
  <si>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</si>
  <si>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</si>
  <si>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</si>
  <si>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</si>
  <si>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</si>
  <si>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</si>
  <si>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</si>
  <si>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</si>
  <si>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</si>
  <si>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</si>
  <si>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</si>
  <si>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</si>
  <si>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</si>
  <si>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</si>
  <si>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</si>
  <si>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</si>
  <si>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</si>
  <si>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</si>
  <si>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</si>
  <si>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</si>
  <si>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</si>
  <si>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</si>
  <si>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</si>
  <si>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</si>
  <si>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</si>
  <si>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</si>
  <si>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</si>
  <si>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</si>
  <si>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</si>
  <si>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</si>
  <si>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</si>
  <si>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</si>
  <si>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</si>
  <si>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</si>
  <si>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</si>
  <si>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</si>
  <si>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</si>
  <si>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</si>
  <si>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</si>
  <si>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</si>
  <si>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</si>
  <si>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</si>
  <si>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</si>
  <si>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</si>
  <si>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</si>
  <si>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</si>
  <si>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</si>
  <si>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</si>
  <si>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</si>
  <si>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</si>
  <si>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</si>
  <si>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</si>
  <si>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</si>
  <si>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</si>
  <si>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</si>
  <si>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</si>
  <si>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</si>
  <si>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</si>
  <si>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</si>
  <si>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</si>
  <si>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</si>
  <si>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</si>
  <si>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</si>
  <si>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</si>
  <si>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</si>
  <si>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</si>
  <si>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</si>
  <si>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</si>
  <si>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</si>
  <si>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</si>
  <si>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</si>
  <si>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</si>
  <si>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</si>
  <si>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</si>
  <si>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</si>
  <si>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10031</t>
  </si>
  <si>
    <t xml:space="preserve">VÝKONY PRO OBEZITU BEZ CC                                                                           </t>
  </si>
  <si>
    <t>10061</t>
  </si>
  <si>
    <t xml:space="preserve">JINÉ VÝKONY PŘI ENDOKRINNÍCH, NUTRIČNÍCH A METABOLICKÝCH PORU                                       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</si>
  <si>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</si>
  <si>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</si>
  <si>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</si>
  <si>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</si>
  <si>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</si>
  <si>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</si>
  <si>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</si>
  <si>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</si>
  <si>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</si>
  <si>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</si>
  <si>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</si>
  <si>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</si>
  <si>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</si>
  <si>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</si>
  <si>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</si>
  <si>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</si>
  <si>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</si>
  <si>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</si>
  <si>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13041</t>
  </si>
  <si>
    <t xml:space="preserve">DĚLOŽNÍ A ADNEXÁLNÍ VÝKONY PŘI CA IN SITU A NEZHOUBNÝCH ONEMO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</si>
  <si>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</si>
  <si>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</si>
  <si>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</si>
  <si>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</si>
  <si>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</si>
  <si>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</si>
  <si>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</si>
  <si>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</si>
  <si>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</si>
  <si>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</si>
  <si>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</si>
  <si>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</si>
  <si>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</si>
  <si>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</si>
  <si>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</si>
  <si>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</si>
  <si>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</si>
  <si>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</si>
  <si>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</si>
  <si>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</si>
  <si>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</si>
  <si>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</si>
  <si>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</si>
  <si>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</si>
  <si>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</si>
  <si>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</si>
  <si>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</si>
  <si>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</si>
  <si>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</si>
  <si>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</si>
  <si>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</si>
  <si>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</si>
  <si>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</si>
  <si>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</si>
  <si>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</si>
  <si>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</si>
  <si>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</si>
  <si>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</si>
  <si>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</si>
  <si>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</si>
  <si>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</si>
  <si>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</si>
  <si>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</si>
  <si>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</si>
  <si>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</si>
  <si>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</si>
  <si>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</si>
  <si>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</si>
  <si>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</si>
  <si>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</si>
  <si>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</si>
  <si>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</si>
  <si>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</si>
  <si>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</si>
  <si>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</si>
  <si>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</si>
  <si>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</si>
  <si>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</si>
  <si>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</si>
  <si>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</si>
  <si>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</si>
  <si>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</si>
  <si>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</si>
  <si>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</si>
  <si>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</si>
  <si>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</si>
  <si>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</si>
  <si>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</si>
  <si>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</si>
  <si>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</si>
  <si>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</si>
  <si>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</si>
  <si>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</si>
  <si>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</si>
  <si>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</si>
  <si>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</si>
  <si>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</si>
  <si>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</si>
  <si>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</si>
  <si>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</si>
  <si>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</si>
  <si>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</si>
  <si>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</si>
  <si>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</si>
  <si>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</si>
  <si>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</si>
  <si>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</si>
  <si>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</si>
  <si>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</si>
  <si>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</si>
  <si>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</si>
  <si>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</si>
  <si>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</si>
  <si>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</si>
  <si>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</si>
  <si>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</si>
  <si>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</si>
  <si>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</si>
  <si>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</si>
  <si>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</si>
  <si>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</si>
  <si>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</si>
  <si>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</si>
  <si>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</si>
  <si>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</si>
  <si>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</si>
  <si>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</si>
  <si>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</si>
  <si>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</si>
  <si>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</si>
  <si>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</si>
  <si>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</si>
  <si>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</si>
  <si>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</si>
  <si>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</si>
  <si>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</si>
  <si>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</si>
  <si>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</si>
  <si>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</si>
  <si>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</si>
  <si>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</si>
  <si>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</si>
  <si>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</si>
  <si>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</si>
  <si>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</si>
  <si>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</si>
  <si>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</si>
  <si>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</si>
  <si>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</si>
  <si>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</si>
  <si>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</si>
  <si>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</si>
  <si>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</si>
  <si>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</si>
  <si>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</si>
  <si>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</si>
  <si>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</si>
  <si>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</si>
  <si>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</si>
  <si>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</si>
  <si>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</si>
  <si>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</si>
  <si>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</si>
  <si>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</si>
  <si>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</si>
  <si>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</si>
  <si>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</si>
  <si>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</si>
  <si>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</si>
  <si>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</si>
  <si>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0110740</t>
  </si>
  <si>
    <t>VÁLEC STERILNÍ JEDNORÁZOVÝ DO INJEKTORU,V BAL.2KS,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</si>
  <si>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</si>
  <si>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</si>
  <si>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</si>
  <si>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</si>
  <si>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</si>
  <si>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</si>
  <si>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</si>
  <si>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</si>
  <si>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</si>
  <si>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</si>
  <si>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</si>
  <si>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</si>
  <si>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</si>
  <si>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</si>
  <si>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</si>
  <si>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</si>
  <si>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</si>
  <si>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</si>
  <si>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</si>
  <si>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</si>
  <si>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</si>
  <si>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</si>
  <si>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</si>
  <si>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</si>
  <si>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</si>
  <si>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</si>
  <si>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</si>
  <si>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</si>
  <si>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</si>
  <si>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</si>
  <si>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</si>
  <si>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</si>
  <si>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</si>
  <si>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</si>
  <si>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</si>
  <si>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</si>
  <si>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</si>
  <si>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</si>
  <si>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</si>
  <si>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</si>
  <si>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</si>
  <si>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</si>
  <si>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</si>
  <si>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</si>
  <si>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</si>
  <si>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</si>
  <si>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</si>
  <si>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</si>
  <si>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</si>
  <si>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</si>
  <si>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</si>
  <si>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</si>
  <si>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</si>
  <si>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</si>
  <si>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</si>
  <si>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</si>
  <si>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</si>
  <si>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</si>
  <si>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</si>
  <si>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</si>
  <si>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</si>
  <si>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</si>
  <si>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</si>
  <si>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</si>
  <si>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</si>
  <si>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</si>
  <si>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</si>
  <si>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</si>
  <si>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</si>
  <si>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</si>
  <si>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</si>
  <si>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</si>
  <si>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</si>
  <si>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</si>
  <si>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</si>
  <si>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</si>
  <si>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</si>
  <si>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</si>
  <si>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</si>
  <si>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</si>
  <si>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</si>
  <si>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</si>
  <si>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</si>
  <si>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</si>
  <si>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</si>
  <si>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</si>
  <si>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</si>
  <si>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</si>
  <si>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</si>
  <si>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</si>
  <si>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</si>
  <si>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</si>
  <si>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</si>
  <si>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</si>
  <si>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</si>
  <si>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</si>
  <si>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</si>
  <si>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</si>
  <si>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</si>
  <si>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</si>
  <si>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</si>
  <si>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</si>
  <si>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</si>
  <si>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</si>
  <si>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</si>
  <si>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</si>
  <si>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</si>
  <si>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</si>
  <si>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</si>
  <si>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</si>
  <si>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</si>
  <si>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</si>
  <si>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</si>
  <si>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</si>
  <si>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</si>
  <si>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</si>
  <si>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</si>
  <si>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</si>
  <si>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</si>
  <si>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</si>
  <si>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</si>
  <si>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</si>
  <si>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</si>
  <si>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</si>
  <si>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</si>
  <si>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</si>
  <si>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</si>
  <si>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</si>
  <si>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</si>
  <si>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</si>
  <si>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</si>
  <si>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</si>
  <si>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</si>
  <si>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</si>
  <si>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</si>
  <si>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</si>
  <si>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</si>
  <si>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</si>
  <si>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</si>
  <si>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</si>
  <si>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</si>
  <si>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</si>
  <si>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</si>
  <si>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</si>
  <si>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</si>
  <si>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</si>
  <si>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</si>
  <si>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</si>
  <si>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</si>
  <si>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</si>
  <si>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</si>
  <si>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</si>
  <si>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</si>
  <si>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</si>
  <si>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</si>
  <si>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</si>
  <si>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</si>
  <si>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</si>
  <si>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</si>
  <si>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</si>
  <si>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</si>
  <si>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</si>
  <si>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</si>
  <si>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</si>
  <si>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</si>
  <si>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</si>
  <si>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</si>
  <si>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</si>
  <si>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</si>
  <si>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</si>
  <si>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</si>
  <si>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</si>
  <si>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</si>
  <si>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</si>
  <si>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</si>
  <si>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</si>
  <si>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</si>
  <si>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</si>
  <si>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</si>
  <si>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</si>
  <si>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</si>
  <si>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</si>
  <si>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</si>
  <si>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</si>
  <si>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</si>
  <si>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</si>
  <si>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</si>
  <si>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</si>
  <si>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</si>
  <si>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</si>
  <si>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</si>
  <si>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</si>
  <si>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</si>
  <si>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</si>
  <si>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</si>
  <si>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</si>
  <si>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</si>
  <si>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</si>
  <si>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</si>
  <si>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</si>
  <si>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</si>
  <si>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</si>
  <si>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</si>
  <si>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</si>
  <si>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</si>
  <si>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</si>
  <si>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</si>
  <si>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</si>
  <si>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</si>
  <si>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</si>
  <si>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</si>
  <si>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</si>
  <si>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</si>
  <si>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</si>
  <si>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</si>
  <si>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</si>
  <si>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</si>
  <si>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</si>
  <si>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</si>
  <si>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</si>
  <si>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</si>
  <si>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</si>
  <si>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</si>
  <si>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</si>
  <si>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</si>
  <si>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</si>
  <si>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</si>
  <si>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</si>
  <si>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</si>
  <si>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</si>
  <si>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</si>
  <si>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</si>
  <si>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</si>
  <si>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</si>
  <si>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</si>
  <si>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</si>
  <si>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</si>
  <si>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</si>
  <si>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</si>
  <si>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</si>
  <si>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</si>
  <si>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</si>
  <si>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</si>
  <si>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</si>
  <si>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</si>
  <si>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</si>
  <si>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</si>
  <si>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</si>
  <si>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</si>
  <si>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</si>
  <si>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</si>
  <si>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</si>
  <si>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</si>
  <si>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</si>
  <si>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</si>
  <si>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</si>
  <si>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</si>
  <si>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</si>
  <si>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</si>
  <si>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</si>
  <si>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</si>
  <si>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</si>
  <si>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</si>
  <si>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</si>
  <si>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</si>
  <si>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</si>
  <si>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</si>
  <si>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</si>
  <si>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</si>
  <si>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</si>
  <si>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</si>
  <si>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</si>
  <si>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</si>
  <si>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</si>
  <si>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</si>
  <si>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</si>
  <si>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</si>
  <si>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</si>
  <si>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</si>
  <si>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</si>
  <si>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</si>
  <si>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</si>
  <si>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</si>
  <si>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</si>
  <si>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</si>
  <si>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</si>
  <si>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</si>
  <si>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</si>
  <si>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</si>
  <si>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</si>
  <si>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</si>
  <si>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</si>
  <si>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</si>
  <si>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</si>
  <si>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</si>
  <si>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</si>
  <si>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</si>
  <si>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</si>
  <si>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</si>
  <si>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</si>
  <si>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</si>
  <si>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</si>
  <si>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</si>
  <si>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</si>
  <si>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</si>
  <si>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</si>
  <si>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</si>
  <si>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</si>
  <si>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</si>
  <si>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</si>
  <si>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</si>
  <si>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</si>
  <si>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</si>
  <si>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</si>
  <si>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</si>
  <si>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</si>
  <si>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</si>
  <si>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</si>
  <si>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</si>
  <si>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</si>
  <si>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</si>
  <si>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</si>
  <si>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</si>
  <si>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</si>
  <si>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</si>
  <si>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</si>
  <si>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</si>
  <si>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</si>
  <si>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</si>
  <si>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</si>
  <si>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</si>
  <si>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</si>
  <si>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</si>
  <si>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</si>
  <si>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</si>
  <si>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</si>
  <si>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</si>
  <si>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</si>
  <si>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</si>
  <si>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</si>
  <si>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</si>
  <si>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</si>
  <si>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</si>
  <si>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</si>
  <si>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</si>
  <si>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</si>
  <si>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</si>
  <si>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</si>
  <si>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</si>
  <si>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</si>
  <si>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</si>
  <si>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</si>
  <si>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</si>
  <si>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</si>
  <si>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</si>
  <si>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</si>
  <si>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</si>
  <si>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</si>
  <si>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</si>
  <si>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</si>
  <si>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</si>
  <si>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</si>
  <si>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</si>
  <si>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</si>
  <si>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</si>
  <si>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</si>
  <si>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</si>
  <si>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</si>
  <si>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</si>
  <si>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</si>
  <si>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</si>
  <si>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</si>
  <si>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</si>
  <si>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</si>
  <si>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</si>
  <si>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</si>
  <si>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</si>
  <si>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</si>
  <si>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</si>
  <si>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</si>
  <si>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</si>
  <si>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</si>
  <si>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</si>
  <si>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</si>
  <si>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</si>
  <si>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</si>
  <si>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</si>
  <si>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</si>
  <si>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</si>
  <si>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</si>
  <si>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</si>
  <si>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</si>
  <si>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</si>
  <si>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</si>
  <si>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</si>
  <si>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</si>
  <si>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</si>
  <si>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</si>
  <si>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</si>
  <si>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</si>
  <si>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</si>
  <si>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</si>
  <si>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</si>
  <si>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</si>
  <si>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</si>
  <si>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</si>
  <si>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</si>
  <si>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</si>
  <si>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0051591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</si>
  <si>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</si>
  <si>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</si>
  <si>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</si>
  <si>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</si>
  <si>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</si>
  <si>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</si>
  <si>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</si>
  <si>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</si>
  <si>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</si>
  <si>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</si>
  <si>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</si>
  <si>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</si>
  <si>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</si>
  <si>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</si>
  <si>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</si>
  <si>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</si>
  <si>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</si>
  <si>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</si>
  <si>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</si>
  <si>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</si>
  <si>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</si>
  <si>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</si>
  <si>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</si>
  <si>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</si>
  <si>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</si>
  <si>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</si>
  <si>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</si>
  <si>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</si>
  <si>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</si>
  <si>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</si>
  <si>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</si>
  <si>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</si>
  <si>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</si>
  <si>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</si>
  <si>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</si>
  <si>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</si>
  <si>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</si>
  <si>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</si>
  <si>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</si>
  <si>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</si>
  <si>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</si>
  <si>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</si>
  <si>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</si>
  <si>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</si>
  <si>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</si>
  <si>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</si>
  <si>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</si>
  <si>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</si>
  <si>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</si>
  <si>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</si>
  <si>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</si>
  <si>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</si>
  <si>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</si>
  <si>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</si>
  <si>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</si>
  <si>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</si>
  <si>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</si>
  <si>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</si>
  <si>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</si>
  <si>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</si>
  <si>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</si>
  <si>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</si>
  <si>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</si>
  <si>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</si>
  <si>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 VASKULÁRNÍ - HEMOBAHN-GORE VI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</si>
  <si>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</si>
  <si>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</si>
  <si>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</si>
  <si>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</si>
  <si>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</si>
  <si>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</si>
  <si>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</si>
  <si>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</si>
  <si>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</si>
  <si>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</si>
  <si>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</si>
  <si>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</si>
  <si>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</si>
  <si>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</si>
  <si>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</si>
  <si>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</si>
  <si>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</si>
  <si>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</si>
  <si>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</si>
  <si>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</si>
  <si>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</si>
  <si>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</si>
  <si>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</si>
  <si>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</si>
  <si>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</si>
  <si>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</si>
  <si>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</si>
  <si>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</si>
  <si>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</si>
  <si>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</si>
  <si>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0038497</t>
  </si>
  <si>
    <t>0092011</t>
  </si>
  <si>
    <t>BALÓNEK DILATAČNÍ - JÍCNOVÝ</t>
  </si>
  <si>
    <t>0092453</t>
  </si>
  <si>
    <t>KATETR TROMBEKTOMICKÝ ASPIRAČNÍ- ASPIREX 6F,8F/85,</t>
  </si>
  <si>
    <t>0046109</t>
  </si>
  <si>
    <t>STENT PERIFERNÍ VASKULÁRNÍ - SX-ELLA-EXPANDELLA; S</t>
  </si>
  <si>
    <t>0056356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</si>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</sst>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35" fillId="0" borderId="106" xfId="0" applyNumberFormat="1" applyFont="1" applyBorder="1"/>
    <xf numFmtId="3" fontId="35" fillId="0" borderId="19" xfId="0" applyNumberFormat="1" applyFont="1" applyBorder="1"/>
    <xf numFmtId="3" fontId="3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0.95709528569827063</c:v>
                </c:pt>
                <c:pt idx="1">
                  <c:v>1.2467935469064504</c:v>
                </c:pt>
                <c:pt idx="2">
                  <c:v>1.3725226857193826</c:v>
                </c:pt>
                <c:pt idx="3">
                  <c:v>1.40660653351966</c:v>
                </c:pt>
                <c:pt idx="4">
                  <c:v>1.4251838178895002</c:v>
                </c:pt>
                <c:pt idx="5">
                  <c:v>1.4540194608703283</c:v>
                </c:pt>
                <c:pt idx="6">
                  <c:v>1.4376679153702314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8032"/>
        <c:axId val="-822312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1.4472896792695342</c:v>
                </c:pt>
                <c:pt idx="1">
                  <c:v>1.4472896792695342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4224"/>
        <c:axId val="-822306608"/>
      </c:scatterChart>
      <c:catAx>
        <c:axId val="-82231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8032"/>
        <c:crosses val="autoZero"/>
        <c:crossBetween val="between"/>
      </c:valAx>
      <c:valAx>
        <c:axId val="-8223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6608"/>
        <c:crosses val="max"/>
        <c:crossBetween val="midCat"/>
      </c:valAx>
      <c:valAx>
        <c:axId val="-822306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  <c:pt idx="3">
                  <c:v>0.99319397180359748</c:v>
                </c:pt>
                <c:pt idx="4">
                  <c:v>0.98300901756051262</c:v>
                </c:pt>
                <c:pt idx="5">
                  <c:v>0.98433461267329836</c:v>
                </c:pt>
                <c:pt idx="6">
                  <c:v>0.98631515395451796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5312"/>
        <c:axId val="-822313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2592"/>
        <c:axId val="-822311504"/>
      </c:scatterChart>
      <c:catAx>
        <c:axId val="-82231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3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15312"/>
        <c:crosses val="autoZero"/>
        <c:crossBetween val="between"/>
      </c:valAx>
      <c:valAx>
        <c:axId val="-822312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valAx>
        <c:axId val="-822311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12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2278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4738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4739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4776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5758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5763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5789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5940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5941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7111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7537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8405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75232.742898405064</v>
      </c>
      <c r="D4" s="280">
        <f ca="1">IF(ISERROR(VLOOKUP("Náklady celkem",INDIRECT("HI!$A:$G"),5,0)),0,VLOOKUP("Náklady celkem",INDIRECT("HI!$A:$G"),5,0))</f>
        <v>78696.302380000008</v>
      </c>
      <c r="E4" s="281">
        <f ca="1">IF(C4=0,0,D4/C4)</f>
        <v>1.0460379264155257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4738.9566069946286</v>
      </c>
      <c r="D7" s="288">
        <f>IF(ISERROR(HI!E5),"",HI!E5)</f>
        <v>5534.2766100000008</v>
      </c>
      <c r="E7" s="285">
        <f t="shared" ref="E7:E15" si="0">IF(C7=0,0,D7/C7)</f>
        <v>1.1678259728800833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0.97794318993103935</v>
      </c>
      <c r="E8" s="285">
        <f t="shared" si="0"/>
        <v>1.0866035443678215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0.16729250291337563</v>
      </c>
      <c r="E9" s="285">
        <f>IF(C9=0,0,D9/C9)</f>
        <v>0.55764167637791884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0.89344702368034012</v>
      </c>
      <c r="E11" s="285">
        <f t="shared" si="0"/>
        <v>1.489078372800567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0.84781930983758769</v>
      </c>
      <c r="E12" s="285">
        <f t="shared" si="0"/>
        <v>1.0597741372969844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11899.867013458253</v>
      </c>
      <c r="D15" s="288">
        <f>IF(ISERROR(HI!E6),"",HI!E6)</f>
        <v>11994.635939999998</v>
      </c>
      <c r="E15" s="285">
        <f t="shared" si="0"/>
        <v>1.0079638643385314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50894.665838378904</v>
      </c>
      <c r="D16" s="284">
        <f ca="1">IF(ISERROR(VLOOKUP("Osobní náklady (Kč) *",INDIRECT("HI!$A:$G"),5,0)),0,VLOOKUP("Osobní náklady (Kč) *",INDIRECT("HI!$A:$G"),5,0))</f>
        <v>53106.506619999993</v>
      </c>
      <c r="E16" s="285">
        <f ca="1">IF(C16=0,0,D16/C16)</f>
        <v>1.0434591866394214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108883.57234</v>
      </c>
      <c r="D18" s="303">
        <f ca="1">IF(ISERROR(VLOOKUP("Výnosy celkem",INDIRECT("HI!$A:$G"),5,0)),0,VLOOKUP("Výnosy celkem",INDIRECT("HI!$A:$G"),5,0))</f>
        <v>113139.14959999999</v>
      </c>
      <c r="E18" s="304">
        <f t="shared" ref="E18:E31" ca="1" si="1">IF(C18=0,0,D18/C18)</f>
        <v>1.0390837402607578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3228.2823400000002</v>
      </c>
      <c r="D19" s="284">
        <f ca="1">IF(ISERROR(VLOOKUP("Ambulance *",INDIRECT("HI!$A:$G"),5,0)),0,VLOOKUP("Ambulance *",INDIRECT("HI!$A:$G"),5,0))</f>
        <v>3044.309600000001</v>
      </c>
      <c r="E19" s="285">
        <f t="shared" ca="1" si="1"/>
        <v>0.94301219019151861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0.94301219019151861</v>
      </c>
      <c r="E20" s="285">
        <f t="shared" si="1"/>
        <v>0.94301219019151861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0.9430121901915185</v>
      </c>
      <c r="E21" s="285">
        <f t="shared" si="1"/>
        <v>0.9430121901915185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1.0256156642601155</v>
      </c>
      <c r="E23" s="285">
        <f t="shared" si="1"/>
        <v>1.20660666383543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105655.29</v>
      </c>
      <c r="D24" s="284">
        <f ca="1">IF(ISERROR(VLOOKUP("Hospitalizace *",INDIRECT("HI!$A:$G"),5,0)),0,VLOOKUP("Hospitalizace *",INDIRECT("HI!$A:$G"),5,0))</f>
        <v>110094.83999999998</v>
      </c>
      <c r="E24" s="285">
        <f ca="1">IF(C24=0,0,D24/C24)</f>
        <v>1.0420191927919558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1.0420191927919558</v>
      </c>
      <c r="E25" s="285">
        <f t="shared" si="1"/>
        <v>1.0420191927919558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1.0420191927919558</v>
      </c>
      <c r="E26" s="285">
        <f t="shared" si="1"/>
        <v>1.0420191927919558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1.0323624595469256</v>
      </c>
      <c r="E29" s="285">
        <f t="shared" si="1"/>
        <v>1.086697325838869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0.98631515395451796</v>
      </c>
      <c r="E30" s="285">
        <f t="shared" si="1"/>
        <v>0.98631515395451796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1.2046891524816001</v>
      </c>
      <c r="E31" s="285">
        <f t="shared" si="1"/>
        <v>1.2680938447174739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4570.3699399999996</v>
      </c>
      <c r="C5" s="33">
        <v>4752.2455099999988</v>
      </c>
      <c r="D5" s="12"/>
      <c r="E5" s="226">
        <v>5534.2766100000008</v>
      </c>
      <c r="F5" s="32">
        <v>4738.9566069946286</v>
      </c>
      <c r="G5" s="225">
        <f>E5-F5</f>
        <v>795.3200030053722</v>
      </c>
      <c r="H5" s="231">
        <f>IF(F5&lt;0.00000001,"",E5/F5)</f>
        <v>1.1678259728800833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9976.4185900000011</v>
      </c>
      <c r="C6" s="35">
        <v>11534.257450000001</v>
      </c>
      <c r="D6" s="12"/>
      <c r="E6" s="227">
        <v>11994.635939999998</v>
      </c>
      <c r="F6" s="34">
        <v>11899.867013458253</v>
      </c>
      <c r="G6" s="228">
        <f>E6-F6</f>
        <v>94.768926541744804</v>
      </c>
      <c r="H6" s="232">
        <f>IF(F6&lt;0.00000001,"",E6/F6)</f>
        <v>1.0079638643385314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44544.542300000001</v>
      </c>
      <c r="C7" s="35">
        <v>48789.355739999999</v>
      </c>
      <c r="D7" s="12"/>
      <c r="E7" s="227">
        <v>53106.506619999993</v>
      </c>
      <c r="F7" s="34">
        <v>50894.665838378904</v>
      </c>
      <c r="G7" s="228">
        <f>E7-F7</f>
        <v>2211.8407816210893</v>
      </c>
      <c r="H7" s="232">
        <f>IF(F7&lt;0.00000001,"",E7/F7)</f>
        <v>1.0434591866394214</v>
      </c>
    </row>
    <row r="8" spans="1:10" ht="14.4" customHeight="1" thickBot="1" x14ac:dyDescent="0.35">
      <c r="A8" s="1" t="s">
        <v>97</v>
      </c>
      <c r="B8" s="15">
        <v>7450.9958899999947</v>
      </c>
      <c r="C8" s="37">
        <v>7229.3144299999949</v>
      </c>
      <c r="D8" s="12"/>
      <c r="E8" s="229">
        <v>8060.8832100000163</v>
      </c>
      <c r="F8" s="36">
        <v>7699.2534395732764</v>
      </c>
      <c r="G8" s="230">
        <f>E8-F8</f>
        <v>361.62977042673992</v>
      </c>
      <c r="H8" s="233">
        <f>IF(F8&lt;0.00000001,"",E8/F8)</f>
        <v>1.0469694592163967</v>
      </c>
    </row>
    <row r="9" spans="1:10" ht="14.4" customHeight="1" thickBot="1" x14ac:dyDescent="0.35">
      <c r="A9" s="2" t="s">
        <v>98</v>
      </c>
      <c r="B9" s="3">
        <v>66542.326719999997</v>
      </c>
      <c r="C9" s="39">
        <v>72305.173129999996</v>
      </c>
      <c r="D9" s="12"/>
      <c r="E9" s="3">
        <v>78696.302380000008</v>
      </c>
      <c r="F9" s="38">
        <v>75232.742898405064</v>
      </c>
      <c r="G9" s="38">
        <f>E9-F9</f>
        <v>3463.5594815949444</v>
      </c>
      <c r="H9" s="234">
        <f>IF(F9&lt;0.00000001,"",E9/F9)</f>
        <v>1.0460379264155257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2854.3516000000018</v>
      </c>
      <c r="C11" s="33">
        <f>IF(ISERROR(VLOOKUP("Celkem:",'ZV Vykáz.-A'!A:H,5,0)),0,VLOOKUP("Celkem:",'ZV Vykáz.-A'!A:H,5,0)/1000)</f>
        <v>3228.2823400000002</v>
      </c>
      <c r="D11" s="12"/>
      <c r="E11" s="226">
        <f>IF(ISERROR(VLOOKUP("Celkem:",'ZV Vykáz.-A'!A:H,8,0)),0,VLOOKUP("Celkem:",'ZV Vykáz.-A'!A:H,8,0)/1000)</f>
        <v>3044.309600000001</v>
      </c>
      <c r="F11" s="32">
        <f>C11</f>
        <v>3228.2823400000002</v>
      </c>
      <c r="G11" s="225">
        <f>E11-F11</f>
        <v>-183.97273999999925</v>
      </c>
      <c r="H11" s="231">
        <f>IF(F11&lt;0.00000001,"",E11/F11)</f>
        <v>0.94301219019151861</v>
      </c>
      <c r="I11" s="225">
        <f>E11-B11</f>
        <v>189.95799999999917</v>
      </c>
      <c r="J11" s="231">
        <f>IF(B11&lt;0.00000001,"",E11/B11)</f>
        <v>1.0665503156653857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103644.81000000001</v>
      </c>
      <c r="C12" s="37">
        <f>IF(ISERROR(VLOOKUP("Celkem",CaseMix!A:D,3,0)),0,VLOOKUP("Celkem",CaseMix!A:D,3,0)*30)</f>
        <v>105655.29</v>
      </c>
      <c r="D12" s="12"/>
      <c r="E12" s="229">
        <f>IF(ISERROR(VLOOKUP("Celkem",CaseMix!A:D,4,0)),0,VLOOKUP("Celkem",CaseMix!A:D,4,0)*30)</f>
        <v>110094.83999999998</v>
      </c>
      <c r="F12" s="36">
        <f>C12</f>
        <v>105655.29</v>
      </c>
      <c r="G12" s="230">
        <f>E12-F12</f>
        <v>4439.5499999999884</v>
      </c>
      <c r="H12" s="233">
        <f>IF(F12&lt;0.00000001,"",E12/F12)</f>
        <v>1.0420191927919558</v>
      </c>
      <c r="I12" s="230">
        <f>E12-B12</f>
        <v>6450.0299999999697</v>
      </c>
      <c r="J12" s="233">
        <f>IF(B12&lt;0.00000001,"",E12/B12)</f>
        <v>1.0622320596660844</v>
      </c>
    </row>
    <row r="13" spans="1:10" ht="14.4" customHeight="1" thickBot="1" x14ac:dyDescent="0.35">
      <c r="A13" s="4" t="s">
        <v>101</v>
      </c>
      <c r="B13" s="9">
        <f>SUM(B11:B12)</f>
        <v>106499.16160000002</v>
      </c>
      <c r="C13" s="41">
        <f>SUM(C11:C12)</f>
        <v>108883.57234</v>
      </c>
      <c r="D13" s="12"/>
      <c r="E13" s="9">
        <f>SUM(E11:E12)</f>
        <v>113139.14959999999</v>
      </c>
      <c r="F13" s="40">
        <f>SUM(F11:F12)</f>
        <v>108883.57234</v>
      </c>
      <c r="G13" s="40">
        <f>E13-F13</f>
        <v>4255.5772599999909</v>
      </c>
      <c r="H13" s="235">
        <f>IF(F13&lt;0.00000001,"",E13/F13)</f>
        <v>1.0390837402607578</v>
      </c>
      <c r="I13" s="40">
        <f>SUM(I11:I12)</f>
        <v>6639.9879999999685</v>
      </c>
      <c r="J13" s="235">
        <f>IF(B13&lt;0.00000001,"",E13/B13)</f>
        <v>1.0623477959849026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1.6004724639120649</v>
      </c>
      <c r="C15" s="43">
        <f>IF(C9=0,"",C13/C9)</f>
        <v>1.5058891034564625</v>
      </c>
      <c r="D15" s="12"/>
      <c r="E15" s="10">
        <f>IF(E9=0,"",E13/E9)</f>
        <v>1.4376679231215486</v>
      </c>
      <c r="F15" s="42">
        <f>IF(F9=0,"",F13/F9)</f>
        <v>1.4472896792695342</v>
      </c>
      <c r="G15" s="42">
        <f>IF(ISERROR(F15-E15),"",E15-F15)</f>
        <v>-9.6217561479856606E-3</v>
      </c>
      <c r="H15" s="236">
        <f>IF(ISERROR(F15-E15),"",IF(F15&lt;0.00000001,"",E15/F15))</f>
        <v>0.99335187952639736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0.95709528569827063</v>
      </c>
      <c r="C4" s="323">
        <f t="shared" ref="C4:M4" si="0">(C10+C8)/C6</f>
        <v>1.2467935469064504</v>
      </c>
      <c r="D4" s="323">
        <f t="shared" si="0"/>
        <v>1.3725226857193826</v>
      </c>
      <c r="E4" s="323">
        <f t="shared" si="0"/>
        <v>1.40660653351966</v>
      </c>
      <c r="F4" s="323">
        <f t="shared" si="0"/>
        <v>1.4251838178895002</v>
      </c>
      <c r="G4" s="323">
        <f t="shared" si="0"/>
        <v>1.4540194608703283</v>
      </c>
      <c r="H4" s="323">
        <f t="shared" si="0"/>
        <v>1.4376679153702314</v>
      </c>
      <c r="I4" s="323">
        <f t="shared" si="0"/>
        <v>3.8684269755140166E-2</v>
      </c>
      <c r="J4" s="323">
        <f t="shared" si="0"/>
        <v>3.8684269755140166E-2</v>
      </c>
      <c r="K4" s="323">
        <f t="shared" si="0"/>
        <v>3.8684269755140166E-2</v>
      </c>
      <c r="L4" s="323">
        <f t="shared" si="0"/>
        <v>3.8684269755140166E-2</v>
      </c>
      <c r="M4" s="323">
        <f t="shared" si="0"/>
        <v>3.8684269755140166E-2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10973.703799999999</v>
      </c>
      <c r="F5" s="323">
        <f>IF(ISERROR(VLOOKUP($A5,'Man Tab'!$A:$Q,COLUMN()+2,0)),0,VLOOKUP($A5,'Man Tab'!$A:$Q,COLUMN()+2,0))</f>
        <v>10715.471</v>
      </c>
      <c r="G5" s="323">
        <f>IF(ISERROR(VLOOKUP($A5,'Man Tab'!$A:$Q,COLUMN()+2,0)),0,VLOOKUP($A5,'Man Tab'!$A:$Q,COLUMN()+2,0))</f>
        <v>10442.167740000001</v>
      </c>
      <c r="H5" s="323">
        <f>IF(ISERROR(VLOOKUP($A5,'Man Tab'!$A:$Q,COLUMN()+2,0)),0,VLOOKUP($A5,'Man Tab'!$A:$Q,COLUMN()+2,0))</f>
        <v>12792.00836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44746.655280000006</v>
      </c>
      <c r="F6" s="325">
        <f t="shared" si="1"/>
        <v>55462.126280000004</v>
      </c>
      <c r="G6" s="325">
        <f t="shared" si="1"/>
        <v>65904.294020000001</v>
      </c>
      <c r="H6" s="325">
        <f t="shared" si="1"/>
        <v>78696.302380000008</v>
      </c>
      <c r="I6" s="325">
        <f t="shared" si="1"/>
        <v>78696.302380000008</v>
      </c>
      <c r="J6" s="325">
        <f t="shared" si="1"/>
        <v>78696.302380000008</v>
      </c>
      <c r="K6" s="325">
        <f t="shared" si="1"/>
        <v>78696.302380000008</v>
      </c>
      <c r="L6" s="325">
        <f t="shared" si="1"/>
        <v>78696.302380000008</v>
      </c>
      <c r="M6" s="325">
        <f t="shared" si="1"/>
        <v>78696.302380000008</v>
      </c>
    </row>
    <row r="7" spans="1:13" ht="14.4" customHeight="1" x14ac:dyDescent="0.3">
      <c r="A7" s="324" t="s">
        <v>126</v>
      </c>
      <c r="B7" s="324">
        <v>347.911</v>
      </c>
      <c r="C7" s="324">
        <v>891.06399999999996</v>
      </c>
      <c r="D7" s="324">
        <v>1499.26</v>
      </c>
      <c r="E7" s="324">
        <v>2038.2190000000001</v>
      </c>
      <c r="F7" s="324">
        <v>2558.2109999999998</v>
      </c>
      <c r="G7" s="324">
        <v>3100.0680000000002</v>
      </c>
      <c r="H7" s="324">
        <v>3669.828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61146.57</v>
      </c>
      <c r="F8" s="325">
        <f t="shared" si="2"/>
        <v>76746.329999999987</v>
      </c>
      <c r="G8" s="325">
        <f t="shared" si="2"/>
        <v>93002.040000000008</v>
      </c>
      <c r="H8" s="325">
        <f t="shared" si="2"/>
        <v>110094.84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461774.27999999991</v>
      </c>
      <c r="C9" s="324">
        <v>405623.9</v>
      </c>
      <c r="D9" s="324">
        <v>508943.89</v>
      </c>
      <c r="E9" s="324">
        <v>418025.6</v>
      </c>
      <c r="F9" s="324">
        <v>503027.20999999996</v>
      </c>
      <c r="G9" s="324">
        <v>526691.17999999993</v>
      </c>
      <c r="H9" s="324">
        <v>220222.93000000005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461.77427999999992</v>
      </c>
      <c r="C10" s="325">
        <f t="shared" ref="C10:M10" si="3">C9/1000+B10</f>
        <v>867.39817999999991</v>
      </c>
      <c r="D10" s="325">
        <f t="shared" si="3"/>
        <v>1376.3420699999999</v>
      </c>
      <c r="E10" s="325">
        <f t="shared" si="3"/>
        <v>1794.3676699999999</v>
      </c>
      <c r="F10" s="325">
        <f t="shared" si="3"/>
        <v>2297.3948799999998</v>
      </c>
      <c r="G10" s="325">
        <f t="shared" si="3"/>
        <v>2824.0860599999996</v>
      </c>
      <c r="H10" s="325">
        <f t="shared" si="3"/>
        <v>3044.3089899999995</v>
      </c>
      <c r="I10" s="325">
        <f t="shared" si="3"/>
        <v>3044.3089899999995</v>
      </c>
      <c r="J10" s="325">
        <f t="shared" si="3"/>
        <v>3044.3089899999995</v>
      </c>
      <c r="K10" s="325">
        <f t="shared" si="3"/>
        <v>3044.3089899999995</v>
      </c>
      <c r="L10" s="325">
        <f t="shared" si="3"/>
        <v>3044.3089899999995</v>
      </c>
      <c r="M10" s="325">
        <f t="shared" si="3"/>
        <v>3044.3089899999995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1.4472896792695342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1.4472896792695342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323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493.10759999999999</v>
      </c>
      <c r="H7" s="56">
        <v>764.12579000000005</v>
      </c>
      <c r="I7" s="56">
        <v>731.38116000000002</v>
      </c>
      <c r="J7" s="56">
        <v>532.67364999999995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5534.2766099999999</v>
      </c>
      <c r="Q7" s="185">
        <v>1.16782598334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104.77</v>
      </c>
      <c r="H8" s="56">
        <v>130.87</v>
      </c>
      <c r="I8" s="56">
        <v>205.13</v>
      </c>
      <c r="J8" s="56">
        <v>281.59500000000003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1441.9390000000001</v>
      </c>
      <c r="Q8" s="185">
        <v>0.90915194138199995</v>
      </c>
    </row>
    <row r="9" spans="1:17" ht="14.4" customHeight="1" x14ac:dyDescent="0.3">
      <c r="A9" s="19" t="s">
        <v>37</v>
      </c>
      <c r="B9" s="55">
        <v>20399.772077737201</v>
      </c>
      <c r="C9" s="56">
        <v>1699.9810064781</v>
      </c>
      <c r="D9" s="56">
        <v>2228.9811599999998</v>
      </c>
      <c r="E9" s="56">
        <v>2014.7718</v>
      </c>
      <c r="F9" s="56">
        <v>1561.3704399999999</v>
      </c>
      <c r="G9" s="56">
        <v>1933.81402</v>
      </c>
      <c r="H9" s="56">
        <v>1552.6853599999999</v>
      </c>
      <c r="I9" s="56">
        <v>1478.6343199999999</v>
      </c>
      <c r="J9" s="56">
        <v>1224.3788400000001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11994.63594</v>
      </c>
      <c r="Q9" s="185">
        <v>1.0079638616369999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115.90143999999999</v>
      </c>
      <c r="H10" s="56">
        <v>125.00839999999999</v>
      </c>
      <c r="I10" s="56">
        <v>132.38723999999999</v>
      </c>
      <c r="J10" s="56">
        <v>102.35562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846.23050000000001</v>
      </c>
      <c r="Q10" s="185">
        <v>0.95994975435600005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79.344740000000002</v>
      </c>
      <c r="H11" s="56">
        <v>85.509280000000004</v>
      </c>
      <c r="I11" s="56">
        <v>119.82849</v>
      </c>
      <c r="J11" s="56">
        <v>55.390070000000001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613.49456999999995</v>
      </c>
      <c r="Q11" s="185">
        <v>0.96456748652099999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14.56579</v>
      </c>
      <c r="H12" s="56">
        <v>8.7008200000000002</v>
      </c>
      <c r="I12" s="56">
        <v>3.0339200000000002</v>
      </c>
      <c r="J12" s="56">
        <v>0.48964000000000002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45.991700000000002</v>
      </c>
      <c r="Q12" s="185">
        <v>0.70045865835400001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21.740490000000001</v>
      </c>
      <c r="H13" s="56">
        <v>28.992039999999999</v>
      </c>
      <c r="I13" s="56">
        <v>24.99024</v>
      </c>
      <c r="J13" s="56">
        <v>17.065110000000001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149.83093</v>
      </c>
      <c r="Q13" s="185">
        <v>0.89078983401900003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156.453</v>
      </c>
      <c r="H14" s="56">
        <v>143.91999999999999</v>
      </c>
      <c r="I14" s="56">
        <v>121.709</v>
      </c>
      <c r="J14" s="56">
        <v>112.265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1180.2460000000001</v>
      </c>
      <c r="Q14" s="185">
        <v>0.98970026229499997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189.38043999999999</v>
      </c>
      <c r="H17" s="56">
        <v>90.292770000000004</v>
      </c>
      <c r="I17" s="56">
        <v>25.747430000000001</v>
      </c>
      <c r="J17" s="56">
        <v>24.429410000000001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469.93878000000001</v>
      </c>
      <c r="Q17" s="185">
        <v>1.8024978569829999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7.4160000000000004</v>
      </c>
      <c r="H18" s="56">
        <v>8.343</v>
      </c>
      <c r="I18" s="56">
        <v>50.262</v>
      </c>
      <c r="J18" s="56">
        <v>12.536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137.95599999999999</v>
      </c>
      <c r="Q18" s="185" t="s">
        <v>322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214.78236999999999</v>
      </c>
      <c r="H19" s="56">
        <v>159.62573</v>
      </c>
      <c r="I19" s="56">
        <v>150.45195000000001</v>
      </c>
      <c r="J19" s="56">
        <v>202.68469999999999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1260.57988</v>
      </c>
      <c r="Q19" s="185">
        <v>0.92188775433100001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7400.8347100000001</v>
      </c>
      <c r="H20" s="56">
        <v>7369.3711300000004</v>
      </c>
      <c r="I20" s="56">
        <v>7039.9775600000003</v>
      </c>
      <c r="J20" s="56">
        <v>9942.5678700000008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53106.50662</v>
      </c>
      <c r="Q20" s="185">
        <v>1.0434591696569999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219.738</v>
      </c>
      <c r="H21" s="56">
        <v>219.73699999999999</v>
      </c>
      <c r="I21" s="56">
        <v>219.73699999999999</v>
      </c>
      <c r="J21" s="56">
        <v>232.19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1555.838</v>
      </c>
      <c r="Q21" s="185">
        <v>1.0179965103590001</v>
      </c>
    </row>
    <row r="22" spans="1:17" ht="14.4" customHeight="1" x14ac:dyDescent="0.3">
      <c r="A22" s="19" t="s">
        <v>50</v>
      </c>
      <c r="B22" s="55">
        <v>22</v>
      </c>
      <c r="C22" s="56">
        <v>1.833333333333</v>
      </c>
      <c r="D22" s="56">
        <v>9.5469000000000008</v>
      </c>
      <c r="E22" s="56">
        <v>14.46918</v>
      </c>
      <c r="F22" s="56">
        <v>72.930710000000005</v>
      </c>
      <c r="G22" s="56">
        <v>15.754339999999999</v>
      </c>
      <c r="H22" s="56">
        <v>13.4297</v>
      </c>
      <c r="I22" s="56">
        <v>82.023560000000003</v>
      </c>
      <c r="J22" s="56">
        <v>14.46918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222.62357</v>
      </c>
      <c r="Q22" s="185">
        <v>17.347291168830999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3.4007200000009998</v>
      </c>
      <c r="E24" s="56">
        <v>8.8807399999960008</v>
      </c>
      <c r="F24" s="56">
        <v>9.1798400000000004</v>
      </c>
      <c r="G24" s="56">
        <v>6.1008599999979998</v>
      </c>
      <c r="H24" s="56">
        <v>14.859979999999</v>
      </c>
      <c r="I24" s="56">
        <v>56.873869999999002</v>
      </c>
      <c r="J24" s="56">
        <v>36.918269999998003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136.214279999995</v>
      </c>
      <c r="Q24" s="185"/>
    </row>
    <row r="25" spans="1:17" ht="14.4" customHeight="1" x14ac:dyDescent="0.3">
      <c r="A25" s="21" t="s">
        <v>53</v>
      </c>
      <c r="B25" s="58">
        <v>128970.41767892</v>
      </c>
      <c r="C25" s="59">
        <v>10747.534806576699</v>
      </c>
      <c r="D25" s="59">
        <v>11387.68986</v>
      </c>
      <c r="E25" s="59">
        <v>10748.54773</v>
      </c>
      <c r="F25" s="59">
        <v>11636.713890000001</v>
      </c>
      <c r="G25" s="59">
        <v>10973.703799999999</v>
      </c>
      <c r="H25" s="59">
        <v>10715.471</v>
      </c>
      <c r="I25" s="59">
        <v>10442.167740000001</v>
      </c>
      <c r="J25" s="59">
        <v>12792.00836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78696.302379999994</v>
      </c>
      <c r="Q25" s="186">
        <v>1.04603791602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1373.3536200000001</v>
      </c>
      <c r="H26" s="56">
        <v>1355.9067700000001</v>
      </c>
      <c r="I26" s="56">
        <v>1376.0805800000001</v>
      </c>
      <c r="J26" s="56">
        <v>1528.3535199999999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9292.7863400000006</v>
      </c>
      <c r="Q26" s="185">
        <v>1.2387786808700001</v>
      </c>
    </row>
    <row r="27" spans="1:17" ht="14.4" customHeight="1" x14ac:dyDescent="0.3">
      <c r="A27" s="22" t="s">
        <v>55</v>
      </c>
      <c r="B27" s="58">
        <v>141830.25383413499</v>
      </c>
      <c r="C27" s="59">
        <v>11819.1878195113</v>
      </c>
      <c r="D27" s="59">
        <v>12624.745269999999</v>
      </c>
      <c r="E27" s="59">
        <v>11908.9185</v>
      </c>
      <c r="F27" s="59">
        <v>12898.379559999999</v>
      </c>
      <c r="G27" s="59">
        <v>12347.057419999999</v>
      </c>
      <c r="H27" s="59">
        <v>12071.377769999999</v>
      </c>
      <c r="I27" s="59">
        <v>11818.248320000001</v>
      </c>
      <c r="J27" s="59">
        <v>14320.36188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87989.08872</v>
      </c>
      <c r="Q27" s="186">
        <v>1.0635138394520001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2.5043199999999999</v>
      </c>
      <c r="H28" s="56">
        <v>7.2224500000000003</v>
      </c>
      <c r="I28" s="56">
        <v>1.4424399999999999</v>
      </c>
      <c r="J28" s="56">
        <v>13.706519999999999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39.523409999999998</v>
      </c>
      <c r="Q28" s="185">
        <v>0.42454875464899999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287</v>
      </c>
      <c r="G4" s="550" t="s">
        <v>64</v>
      </c>
      <c r="H4" s="259" t="s">
        <v>183</v>
      </c>
      <c r="I4" s="548" t="s">
        <v>65</v>
      </c>
      <c r="J4" s="550" t="s">
        <v>297</v>
      </c>
      <c r="K4" s="551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9"/>
      <c r="G5" s="549"/>
      <c r="H5" s="29" t="s">
        <v>289</v>
      </c>
      <c r="I5" s="549"/>
      <c r="J5" s="549"/>
      <c r="K5" s="552"/>
    </row>
    <row r="6" spans="1:11" ht="14.4" customHeight="1" thickBot="1" x14ac:dyDescent="0.35">
      <c r="A6" s="698" t="s">
        <v>324</v>
      </c>
      <c r="B6" s="680">
        <v>115733.54410415</v>
      </c>
      <c r="C6" s="680">
        <v>125893.82462</v>
      </c>
      <c r="D6" s="681">
        <v>10160.280515849699</v>
      </c>
      <c r="E6" s="682">
        <v>1.0877902823629999</v>
      </c>
      <c r="F6" s="680">
        <v>128970.41767892</v>
      </c>
      <c r="G6" s="681">
        <v>75232.743646036601</v>
      </c>
      <c r="H6" s="683">
        <v>12792.00836</v>
      </c>
      <c r="I6" s="680">
        <v>78696.302379999994</v>
      </c>
      <c r="J6" s="681">
        <v>3463.5587339633598</v>
      </c>
      <c r="K6" s="684">
        <v>0.61018878434500001</v>
      </c>
    </row>
    <row r="7" spans="1:11" ht="14.4" customHeight="1" thickBot="1" x14ac:dyDescent="0.35">
      <c r="A7" s="699" t="s">
        <v>325</v>
      </c>
      <c r="B7" s="680">
        <v>32713.386823655299</v>
      </c>
      <c r="C7" s="680">
        <v>34190.83829</v>
      </c>
      <c r="D7" s="681">
        <v>1477.4514663447401</v>
      </c>
      <c r="E7" s="682">
        <v>1.0451635128550001</v>
      </c>
      <c r="F7" s="680">
        <v>36289.380414217703</v>
      </c>
      <c r="G7" s="681">
        <v>21168.805241627</v>
      </c>
      <c r="H7" s="683">
        <v>2326.2131599999998</v>
      </c>
      <c r="I7" s="680">
        <v>21806.648209999999</v>
      </c>
      <c r="J7" s="681">
        <v>637.84296837301702</v>
      </c>
      <c r="K7" s="684">
        <v>0.60090990700500002</v>
      </c>
    </row>
    <row r="8" spans="1:11" ht="14.4" customHeight="1" thickBot="1" x14ac:dyDescent="0.35">
      <c r="A8" s="700" t="s">
        <v>326</v>
      </c>
      <c r="B8" s="680">
        <v>30699.925188942299</v>
      </c>
      <c r="C8" s="680">
        <v>32186.273290000001</v>
      </c>
      <c r="D8" s="681">
        <v>1486.34810105769</v>
      </c>
      <c r="E8" s="682">
        <v>1.0484153655720001</v>
      </c>
      <c r="F8" s="680">
        <v>34245.045443092698</v>
      </c>
      <c r="G8" s="681">
        <v>19976.276508470699</v>
      </c>
      <c r="H8" s="683">
        <v>2213.9481599999999</v>
      </c>
      <c r="I8" s="680">
        <v>20626.40221</v>
      </c>
      <c r="J8" s="681">
        <v>650.12570152928299</v>
      </c>
      <c r="K8" s="684">
        <v>0.602317851914</v>
      </c>
    </row>
    <row r="9" spans="1:11" ht="14.4" customHeight="1" thickBot="1" x14ac:dyDescent="0.35">
      <c r="A9" s="701" t="s">
        <v>327</v>
      </c>
      <c r="B9" s="685">
        <v>0</v>
      </c>
      <c r="C9" s="685">
        <v>6.8900000000000003E-3</v>
      </c>
      <c r="D9" s="686">
        <v>6.8900000000000003E-3</v>
      </c>
      <c r="E9" s="687" t="s">
        <v>322</v>
      </c>
      <c r="F9" s="685">
        <v>0</v>
      </c>
      <c r="G9" s="686">
        <v>0</v>
      </c>
      <c r="H9" s="688">
        <v>2.3000000000000001E-4</v>
      </c>
      <c r="I9" s="685">
        <v>2.96E-3</v>
      </c>
      <c r="J9" s="686">
        <v>2.96E-3</v>
      </c>
      <c r="K9" s="689" t="s">
        <v>322</v>
      </c>
    </row>
    <row r="10" spans="1:11" ht="14.4" customHeight="1" thickBot="1" x14ac:dyDescent="0.35">
      <c r="A10" s="702" t="s">
        <v>328</v>
      </c>
      <c r="B10" s="680">
        <v>0</v>
      </c>
      <c r="C10" s="680">
        <v>6.8900000000000003E-3</v>
      </c>
      <c r="D10" s="681">
        <v>6.8900000000000003E-3</v>
      </c>
      <c r="E10" s="690" t="s">
        <v>322</v>
      </c>
      <c r="F10" s="680">
        <v>0</v>
      </c>
      <c r="G10" s="681">
        <v>0</v>
      </c>
      <c r="H10" s="683">
        <v>2.3000000000000001E-4</v>
      </c>
      <c r="I10" s="680">
        <v>2.96E-3</v>
      </c>
      <c r="J10" s="681">
        <v>2.96E-3</v>
      </c>
      <c r="K10" s="691" t="s">
        <v>322</v>
      </c>
    </row>
    <row r="11" spans="1:11" ht="14.4" customHeight="1" thickBot="1" x14ac:dyDescent="0.35">
      <c r="A11" s="701" t="s">
        <v>329</v>
      </c>
      <c r="B11" s="685">
        <v>46.278742886530999</v>
      </c>
      <c r="C11" s="685">
        <v>0</v>
      </c>
      <c r="D11" s="686">
        <v>-46.278742886530999</v>
      </c>
      <c r="E11" s="692">
        <v>0</v>
      </c>
      <c r="F11" s="685">
        <v>0</v>
      </c>
      <c r="G11" s="686">
        <v>0</v>
      </c>
      <c r="H11" s="688">
        <v>0</v>
      </c>
      <c r="I11" s="685">
        <v>0</v>
      </c>
      <c r="J11" s="686">
        <v>0</v>
      </c>
      <c r="K11" s="693">
        <v>0</v>
      </c>
    </row>
    <row r="12" spans="1:11" ht="14.4" customHeight="1" thickBot="1" x14ac:dyDescent="0.35">
      <c r="A12" s="702" t="s">
        <v>330</v>
      </c>
      <c r="B12" s="680">
        <v>46.278742886530999</v>
      </c>
      <c r="C12" s="680">
        <v>0</v>
      </c>
      <c r="D12" s="681">
        <v>-46.278742886530999</v>
      </c>
      <c r="E12" s="682">
        <v>0</v>
      </c>
      <c r="F12" s="680">
        <v>0</v>
      </c>
      <c r="G12" s="681">
        <v>0</v>
      </c>
      <c r="H12" s="683">
        <v>0</v>
      </c>
      <c r="I12" s="680">
        <v>0</v>
      </c>
      <c r="J12" s="681">
        <v>0</v>
      </c>
      <c r="K12" s="684">
        <v>0</v>
      </c>
    </row>
    <row r="13" spans="1:11" ht="14.4" customHeight="1" thickBot="1" x14ac:dyDescent="0.35">
      <c r="A13" s="701" t="s">
        <v>331</v>
      </c>
      <c r="B13" s="685">
        <v>7906.1115037588197</v>
      </c>
      <c r="C13" s="685">
        <v>8411.1979200000096</v>
      </c>
      <c r="D13" s="686">
        <v>505.086416241189</v>
      </c>
      <c r="E13" s="692">
        <v>1.063885567007</v>
      </c>
      <c r="F13" s="685">
        <v>8123.9255392222303</v>
      </c>
      <c r="G13" s="686">
        <v>4738.9565645462999</v>
      </c>
      <c r="H13" s="688">
        <v>532.67364999999995</v>
      </c>
      <c r="I13" s="685">
        <v>5534.2766099999999</v>
      </c>
      <c r="J13" s="686">
        <v>795.32004545370205</v>
      </c>
      <c r="K13" s="693">
        <v>0.68123182361500001</v>
      </c>
    </row>
    <row r="14" spans="1:11" ht="14.4" customHeight="1" thickBot="1" x14ac:dyDescent="0.35">
      <c r="A14" s="702" t="s">
        <v>332</v>
      </c>
      <c r="B14" s="680">
        <v>3580.1172660648899</v>
      </c>
      <c r="C14" s="680">
        <v>3696.51082</v>
      </c>
      <c r="D14" s="681">
        <v>116.393553935108</v>
      </c>
      <c r="E14" s="682">
        <v>1.0325111009729999</v>
      </c>
      <c r="F14" s="680">
        <v>3727.4139520939998</v>
      </c>
      <c r="G14" s="681">
        <v>2174.3248053881598</v>
      </c>
      <c r="H14" s="683">
        <v>243.77540999999999</v>
      </c>
      <c r="I14" s="680">
        <v>2138.7578400000002</v>
      </c>
      <c r="J14" s="681">
        <v>-35.566965388162998</v>
      </c>
      <c r="K14" s="684">
        <v>0.573791338308</v>
      </c>
    </row>
    <row r="15" spans="1:11" ht="14.4" customHeight="1" thickBot="1" x14ac:dyDescent="0.35">
      <c r="A15" s="702" t="s">
        <v>333</v>
      </c>
      <c r="B15" s="680">
        <v>1604.0001448082901</v>
      </c>
      <c r="C15" s="680">
        <v>1580.43481</v>
      </c>
      <c r="D15" s="681">
        <v>-23.565334808292</v>
      </c>
      <c r="E15" s="682">
        <v>0.985308396084</v>
      </c>
      <c r="F15" s="680">
        <v>1645.20541640072</v>
      </c>
      <c r="G15" s="681">
        <v>959.703159567086</v>
      </c>
      <c r="H15" s="683">
        <v>107.13976</v>
      </c>
      <c r="I15" s="680">
        <v>882.28913</v>
      </c>
      <c r="J15" s="681">
        <v>-77.414029567084995</v>
      </c>
      <c r="K15" s="684">
        <v>0.53627900881199997</v>
      </c>
    </row>
    <row r="16" spans="1:11" ht="14.4" customHeight="1" thickBot="1" x14ac:dyDescent="0.35">
      <c r="A16" s="702" t="s">
        <v>334</v>
      </c>
      <c r="B16" s="680">
        <v>193.00001742394099</v>
      </c>
      <c r="C16" s="680">
        <v>157.00542999999999</v>
      </c>
      <c r="D16" s="681">
        <v>-35.994587423939997</v>
      </c>
      <c r="E16" s="682">
        <v>0.81349956386300004</v>
      </c>
      <c r="F16" s="680">
        <v>215.602611226823</v>
      </c>
      <c r="G16" s="681">
        <v>125.768189882313</v>
      </c>
      <c r="H16" s="683">
        <v>6.7338100000000001</v>
      </c>
      <c r="I16" s="680">
        <v>85.131209999999996</v>
      </c>
      <c r="J16" s="681">
        <v>-40.636979882313</v>
      </c>
      <c r="K16" s="684">
        <v>0.39485240700699997</v>
      </c>
    </row>
    <row r="17" spans="1:11" ht="14.4" customHeight="1" thickBot="1" x14ac:dyDescent="0.35">
      <c r="A17" s="702" t="s">
        <v>335</v>
      </c>
      <c r="B17" s="680">
        <v>308.00002780608099</v>
      </c>
      <c r="C17" s="680">
        <v>303.19468999999998</v>
      </c>
      <c r="D17" s="681">
        <v>-4.8053378060799998</v>
      </c>
      <c r="E17" s="682">
        <v>0.98439825528400005</v>
      </c>
      <c r="F17" s="680">
        <v>290</v>
      </c>
      <c r="G17" s="681">
        <v>169.166666666667</v>
      </c>
      <c r="H17" s="683">
        <v>30.047280000000001</v>
      </c>
      <c r="I17" s="680">
        <v>223.46708000000001</v>
      </c>
      <c r="J17" s="681">
        <v>54.300413333332997</v>
      </c>
      <c r="K17" s="684">
        <v>0.77057613793099999</v>
      </c>
    </row>
    <row r="18" spans="1:11" ht="14.4" customHeight="1" thickBot="1" x14ac:dyDescent="0.35">
      <c r="A18" s="702" t="s">
        <v>336</v>
      </c>
      <c r="B18" s="680">
        <v>429.00003872989902</v>
      </c>
      <c r="C18" s="680">
        <v>0</v>
      </c>
      <c r="D18" s="681">
        <v>-429.00003872989902</v>
      </c>
      <c r="E18" s="682">
        <v>0</v>
      </c>
      <c r="F18" s="680">
        <v>0</v>
      </c>
      <c r="G18" s="681">
        <v>0</v>
      </c>
      <c r="H18" s="683">
        <v>0</v>
      </c>
      <c r="I18" s="680">
        <v>518.82613000000094</v>
      </c>
      <c r="J18" s="681">
        <v>518.82613000000094</v>
      </c>
      <c r="K18" s="691" t="s">
        <v>337</v>
      </c>
    </row>
    <row r="19" spans="1:11" ht="14.4" customHeight="1" thickBot="1" x14ac:dyDescent="0.35">
      <c r="A19" s="702" t="s">
        <v>338</v>
      </c>
      <c r="B19" s="680">
        <v>1315.0001187175201</v>
      </c>
      <c r="C19" s="680">
        <v>1958.4098799999999</v>
      </c>
      <c r="D19" s="681">
        <v>643.40976128247803</v>
      </c>
      <c r="E19" s="682">
        <v>1.489284945396</v>
      </c>
      <c r="F19" s="680">
        <v>1605.7035595006901</v>
      </c>
      <c r="G19" s="681">
        <v>936.66040970873701</v>
      </c>
      <c r="H19" s="683">
        <v>123.84591</v>
      </c>
      <c r="I19" s="680">
        <v>1265.39842</v>
      </c>
      <c r="J19" s="681">
        <v>328.73801029126298</v>
      </c>
      <c r="K19" s="684">
        <v>0.78806477852800005</v>
      </c>
    </row>
    <row r="20" spans="1:11" ht="14.4" customHeight="1" thickBot="1" x14ac:dyDescent="0.35">
      <c r="A20" s="702" t="s">
        <v>339</v>
      </c>
      <c r="B20" s="680">
        <v>186.993864027136</v>
      </c>
      <c r="C20" s="680">
        <v>434.71260999999998</v>
      </c>
      <c r="D20" s="681">
        <v>247.71874597286501</v>
      </c>
      <c r="E20" s="682">
        <v>2.324742644694</v>
      </c>
      <c r="F20" s="680">
        <v>350</v>
      </c>
      <c r="G20" s="681">
        <v>204.166666666667</v>
      </c>
      <c r="H20" s="683">
        <v>1.9516199999999999</v>
      </c>
      <c r="I20" s="680">
        <v>251.42142000000001</v>
      </c>
      <c r="J20" s="681">
        <v>47.254753333332999</v>
      </c>
      <c r="K20" s="684">
        <v>0.71834691428499997</v>
      </c>
    </row>
    <row r="21" spans="1:11" ht="14.4" customHeight="1" thickBot="1" x14ac:dyDescent="0.35">
      <c r="A21" s="702" t="s">
        <v>340</v>
      </c>
      <c r="B21" s="680">
        <v>290.000026181051</v>
      </c>
      <c r="C21" s="680">
        <v>280.92968000000002</v>
      </c>
      <c r="D21" s="681">
        <v>-9.0703461810510007</v>
      </c>
      <c r="E21" s="682">
        <v>0.96872294702600004</v>
      </c>
      <c r="F21" s="680">
        <v>290</v>
      </c>
      <c r="G21" s="681">
        <v>169.166666666667</v>
      </c>
      <c r="H21" s="683">
        <v>19.179860000000001</v>
      </c>
      <c r="I21" s="680">
        <v>168.98537999999999</v>
      </c>
      <c r="J21" s="681">
        <v>-0.18128666666599999</v>
      </c>
      <c r="K21" s="684">
        <v>0.582708206896</v>
      </c>
    </row>
    <row r="22" spans="1:11" ht="14.4" customHeight="1" thickBot="1" x14ac:dyDescent="0.35">
      <c r="A22" s="701" t="s">
        <v>341</v>
      </c>
      <c r="B22" s="685">
        <v>1878.36470776535</v>
      </c>
      <c r="C22" s="685">
        <v>2505.9920000000002</v>
      </c>
      <c r="D22" s="686">
        <v>627.62729223465396</v>
      </c>
      <c r="E22" s="692">
        <v>1.334134947084</v>
      </c>
      <c r="F22" s="685">
        <v>2718.9024364981901</v>
      </c>
      <c r="G22" s="686">
        <v>1586.02642129061</v>
      </c>
      <c r="H22" s="688">
        <v>281.59500000000003</v>
      </c>
      <c r="I22" s="685">
        <v>1441.9390000000001</v>
      </c>
      <c r="J22" s="686">
        <v>-144.08742129060701</v>
      </c>
      <c r="K22" s="693">
        <v>0.53033863247299995</v>
      </c>
    </row>
    <row r="23" spans="1:11" ht="14.4" customHeight="1" thickBot="1" x14ac:dyDescent="0.35">
      <c r="A23" s="702" t="s">
        <v>342</v>
      </c>
      <c r="B23" s="680">
        <v>1492.19767152808</v>
      </c>
      <c r="C23" s="680">
        <v>1969.808</v>
      </c>
      <c r="D23" s="681">
        <v>477.610328471917</v>
      </c>
      <c r="E23" s="682">
        <v>1.320071755629</v>
      </c>
      <c r="F23" s="680">
        <v>2110.9711937225402</v>
      </c>
      <c r="G23" s="681">
        <v>1231.39986300482</v>
      </c>
      <c r="H23" s="683">
        <v>243.495</v>
      </c>
      <c r="I23" s="680">
        <v>1240.825</v>
      </c>
      <c r="J23" s="681">
        <v>9.4251369951829993</v>
      </c>
      <c r="K23" s="684">
        <v>0.58779816782399996</v>
      </c>
    </row>
    <row r="24" spans="1:11" ht="14.4" customHeight="1" thickBot="1" x14ac:dyDescent="0.35">
      <c r="A24" s="702" t="s">
        <v>343</v>
      </c>
      <c r="B24" s="680">
        <v>386.16703623726301</v>
      </c>
      <c r="C24" s="680">
        <v>536.18399999999997</v>
      </c>
      <c r="D24" s="681">
        <v>150.01696376273699</v>
      </c>
      <c r="E24" s="682">
        <v>1.388476875769</v>
      </c>
      <c r="F24" s="680">
        <v>607.93124277564095</v>
      </c>
      <c r="G24" s="681">
        <v>354.62655828579102</v>
      </c>
      <c r="H24" s="683">
        <v>38.1</v>
      </c>
      <c r="I24" s="680">
        <v>201.114</v>
      </c>
      <c r="J24" s="681">
        <v>-153.51255828579099</v>
      </c>
      <c r="K24" s="684">
        <v>0.33081701654500001</v>
      </c>
    </row>
    <row r="25" spans="1:11" ht="14.4" customHeight="1" thickBot="1" x14ac:dyDescent="0.35">
      <c r="A25" s="701" t="s">
        <v>344</v>
      </c>
      <c r="B25" s="685">
        <v>17996.8067081966</v>
      </c>
      <c r="C25" s="685">
        <v>18524.058649999999</v>
      </c>
      <c r="D25" s="686">
        <v>527.25194180339201</v>
      </c>
      <c r="E25" s="692">
        <v>1.0292969719759999</v>
      </c>
      <c r="F25" s="685">
        <v>20399.772077737201</v>
      </c>
      <c r="G25" s="686">
        <v>11899.8670453467</v>
      </c>
      <c r="H25" s="688">
        <v>1224.3788400000001</v>
      </c>
      <c r="I25" s="685">
        <v>11994.63594</v>
      </c>
      <c r="J25" s="686">
        <v>94.768894653277997</v>
      </c>
      <c r="K25" s="693">
        <v>0.58797891928799995</v>
      </c>
    </row>
    <row r="26" spans="1:11" ht="14.4" customHeight="1" thickBot="1" x14ac:dyDescent="0.35">
      <c r="A26" s="702" t="s">
        <v>345</v>
      </c>
      <c r="B26" s="680">
        <v>95.000008576550997</v>
      </c>
      <c r="C26" s="680">
        <v>47.901110000000003</v>
      </c>
      <c r="D26" s="681">
        <v>-47.098898576551001</v>
      </c>
      <c r="E26" s="682">
        <v>0.50422216500499994</v>
      </c>
      <c r="F26" s="680">
        <v>60</v>
      </c>
      <c r="G26" s="681">
        <v>35</v>
      </c>
      <c r="H26" s="683">
        <v>0</v>
      </c>
      <c r="I26" s="680">
        <v>21.983339999999998</v>
      </c>
      <c r="J26" s="681">
        <v>-13.01666</v>
      </c>
      <c r="K26" s="684">
        <v>0.36638900000000002</v>
      </c>
    </row>
    <row r="27" spans="1:11" ht="14.4" customHeight="1" thickBot="1" x14ac:dyDescent="0.35">
      <c r="A27" s="702" t="s">
        <v>346</v>
      </c>
      <c r="B27" s="680">
        <v>20.000001805589001</v>
      </c>
      <c r="C27" s="680">
        <v>19.612559999999998</v>
      </c>
      <c r="D27" s="681">
        <v>-0.38744180558899999</v>
      </c>
      <c r="E27" s="682">
        <v>0.98062791146899997</v>
      </c>
      <c r="F27" s="680">
        <v>30</v>
      </c>
      <c r="G27" s="681">
        <v>17.5</v>
      </c>
      <c r="H27" s="683">
        <v>0</v>
      </c>
      <c r="I27" s="680">
        <v>29.418839999999999</v>
      </c>
      <c r="J27" s="681">
        <v>11.918839999999999</v>
      </c>
      <c r="K27" s="684">
        <v>0.98062800000000006</v>
      </c>
    </row>
    <row r="28" spans="1:11" ht="14.4" customHeight="1" thickBot="1" x14ac:dyDescent="0.35">
      <c r="A28" s="702" t="s">
        <v>347</v>
      </c>
      <c r="B28" s="680">
        <v>80.000007222357993</v>
      </c>
      <c r="C28" s="680">
        <v>65.148830000000004</v>
      </c>
      <c r="D28" s="681">
        <v>-14.851177222358</v>
      </c>
      <c r="E28" s="682">
        <v>0.81436030147899996</v>
      </c>
      <c r="F28" s="680">
        <v>70</v>
      </c>
      <c r="G28" s="681">
        <v>40.833333333333002</v>
      </c>
      <c r="H28" s="683">
        <v>1.7255799999999999</v>
      </c>
      <c r="I28" s="680">
        <v>31.987770000000001</v>
      </c>
      <c r="J28" s="681">
        <v>-8.8455633333330006</v>
      </c>
      <c r="K28" s="684">
        <v>0.45696814285699999</v>
      </c>
    </row>
    <row r="29" spans="1:11" ht="14.4" customHeight="1" thickBot="1" x14ac:dyDescent="0.35">
      <c r="A29" s="702" t="s">
        <v>348</v>
      </c>
      <c r="B29" s="680">
        <v>5.0000004513969998</v>
      </c>
      <c r="C29" s="680">
        <v>2.0145</v>
      </c>
      <c r="D29" s="681">
        <v>-2.9855004513969998</v>
      </c>
      <c r="E29" s="682">
        <v>0.402899963626</v>
      </c>
      <c r="F29" s="680">
        <v>5</v>
      </c>
      <c r="G29" s="681">
        <v>2.9166666666659999</v>
      </c>
      <c r="H29" s="683">
        <v>0.15354000000000001</v>
      </c>
      <c r="I29" s="680">
        <v>0.96916000000000002</v>
      </c>
      <c r="J29" s="681">
        <v>-1.9475066666659999</v>
      </c>
      <c r="K29" s="684">
        <v>0.193832</v>
      </c>
    </row>
    <row r="30" spans="1:11" ht="14.4" customHeight="1" thickBot="1" x14ac:dyDescent="0.35">
      <c r="A30" s="702" t="s">
        <v>349</v>
      </c>
      <c r="B30" s="680">
        <v>864.72097921234194</v>
      </c>
      <c r="C30" s="680">
        <v>859.27394000000004</v>
      </c>
      <c r="D30" s="681">
        <v>-5.4470392123410001</v>
      </c>
      <c r="E30" s="682">
        <v>0.99370081292800005</v>
      </c>
      <c r="F30" s="680">
        <v>921.51708439339302</v>
      </c>
      <c r="G30" s="681">
        <v>537.55163256281298</v>
      </c>
      <c r="H30" s="683">
        <v>69.498589999999993</v>
      </c>
      <c r="I30" s="680">
        <v>505.53458999999998</v>
      </c>
      <c r="J30" s="681">
        <v>-32.017042562812001</v>
      </c>
      <c r="K30" s="684">
        <v>0.54858949287100001</v>
      </c>
    </row>
    <row r="31" spans="1:11" ht="14.4" customHeight="1" thickBot="1" x14ac:dyDescent="0.35">
      <c r="A31" s="702" t="s">
        <v>350</v>
      </c>
      <c r="B31" s="680">
        <v>4493.0004056257203</v>
      </c>
      <c r="C31" s="680">
        <v>4324.0502299999998</v>
      </c>
      <c r="D31" s="681">
        <v>-168.95017562572201</v>
      </c>
      <c r="E31" s="682">
        <v>0.96239702640199998</v>
      </c>
      <c r="F31" s="680">
        <v>4607.83867245498</v>
      </c>
      <c r="G31" s="681">
        <v>2687.9058922654099</v>
      </c>
      <c r="H31" s="683">
        <v>367.35550999999998</v>
      </c>
      <c r="I31" s="680">
        <v>2592.35538</v>
      </c>
      <c r="J31" s="681">
        <v>-95.550512265405999</v>
      </c>
      <c r="K31" s="684">
        <v>0.56259681908900006</v>
      </c>
    </row>
    <row r="32" spans="1:11" ht="14.4" customHeight="1" thickBot="1" x14ac:dyDescent="0.35">
      <c r="A32" s="702" t="s">
        <v>351</v>
      </c>
      <c r="B32" s="680">
        <v>197.25510219137601</v>
      </c>
      <c r="C32" s="680">
        <v>167.71457000000001</v>
      </c>
      <c r="D32" s="681">
        <v>-29.540532191375998</v>
      </c>
      <c r="E32" s="682">
        <v>0.85024198683200003</v>
      </c>
      <c r="F32" s="680">
        <v>220.35052950580899</v>
      </c>
      <c r="G32" s="681">
        <v>128.537808878389</v>
      </c>
      <c r="H32" s="683">
        <v>16.335000000000001</v>
      </c>
      <c r="I32" s="680">
        <v>121.4473</v>
      </c>
      <c r="J32" s="681">
        <v>-7.0905088783880004</v>
      </c>
      <c r="K32" s="684">
        <v>0.55115501774499998</v>
      </c>
    </row>
    <row r="33" spans="1:11" ht="14.4" customHeight="1" thickBot="1" x14ac:dyDescent="0.35">
      <c r="A33" s="702" t="s">
        <v>352</v>
      </c>
      <c r="B33" s="680">
        <v>80.000007222357993</v>
      </c>
      <c r="C33" s="680">
        <v>34.022629999999999</v>
      </c>
      <c r="D33" s="681">
        <v>-45.977377222358001</v>
      </c>
      <c r="E33" s="682">
        <v>0.42528283660499999</v>
      </c>
      <c r="F33" s="680">
        <v>47.231225192388997</v>
      </c>
      <c r="G33" s="681">
        <v>27.551548028892999</v>
      </c>
      <c r="H33" s="683">
        <v>4.1994300000000004</v>
      </c>
      <c r="I33" s="680">
        <v>11.41277</v>
      </c>
      <c r="J33" s="681">
        <v>-16.138778028893</v>
      </c>
      <c r="K33" s="684">
        <v>0.24163612003500001</v>
      </c>
    </row>
    <row r="34" spans="1:11" ht="14.4" customHeight="1" thickBot="1" x14ac:dyDescent="0.35">
      <c r="A34" s="702" t="s">
        <v>353</v>
      </c>
      <c r="B34" s="680">
        <v>80.000007222357993</v>
      </c>
      <c r="C34" s="680">
        <v>96.368660000000006</v>
      </c>
      <c r="D34" s="681">
        <v>16.368652777641</v>
      </c>
      <c r="E34" s="682">
        <v>1.2046081412480001</v>
      </c>
      <c r="F34" s="680">
        <v>111.025283678508</v>
      </c>
      <c r="G34" s="681">
        <v>64.764748812462003</v>
      </c>
      <c r="H34" s="683">
        <v>5.2539999999999996</v>
      </c>
      <c r="I34" s="680">
        <v>44.285020000000003</v>
      </c>
      <c r="J34" s="681">
        <v>-20.479728812462</v>
      </c>
      <c r="K34" s="684">
        <v>0.39887328843199998</v>
      </c>
    </row>
    <row r="35" spans="1:11" ht="14.4" customHeight="1" thickBot="1" x14ac:dyDescent="0.35">
      <c r="A35" s="702" t="s">
        <v>354</v>
      </c>
      <c r="B35" s="680">
        <v>251.829120660255</v>
      </c>
      <c r="C35" s="680">
        <v>261.19821999999999</v>
      </c>
      <c r="D35" s="681">
        <v>9.3690993397450004</v>
      </c>
      <c r="E35" s="682">
        <v>1.037204193522</v>
      </c>
      <c r="F35" s="680">
        <v>286.70939671168497</v>
      </c>
      <c r="G35" s="681">
        <v>167.24714808181599</v>
      </c>
      <c r="H35" s="683">
        <v>18.980640000000001</v>
      </c>
      <c r="I35" s="680">
        <v>149.03301999999999</v>
      </c>
      <c r="J35" s="681">
        <v>-18.214128081816</v>
      </c>
      <c r="K35" s="684">
        <v>0.51980514663699995</v>
      </c>
    </row>
    <row r="36" spans="1:11" ht="14.4" customHeight="1" thickBot="1" x14ac:dyDescent="0.35">
      <c r="A36" s="702" t="s">
        <v>355</v>
      </c>
      <c r="B36" s="680">
        <v>220.000019861487</v>
      </c>
      <c r="C36" s="680">
        <v>157.45590999999999</v>
      </c>
      <c r="D36" s="681">
        <v>-62.544109861486</v>
      </c>
      <c r="E36" s="682">
        <v>0.71570861720400003</v>
      </c>
      <c r="F36" s="680">
        <v>217.74654890459101</v>
      </c>
      <c r="G36" s="681">
        <v>127.018820194344</v>
      </c>
      <c r="H36" s="683">
        <v>16.067049999999998</v>
      </c>
      <c r="I36" s="680">
        <v>119.05855</v>
      </c>
      <c r="J36" s="681">
        <v>-7.960270194344</v>
      </c>
      <c r="K36" s="684">
        <v>0.546775829968</v>
      </c>
    </row>
    <row r="37" spans="1:11" ht="14.4" customHeight="1" thickBot="1" x14ac:dyDescent="0.35">
      <c r="A37" s="702" t="s">
        <v>356</v>
      </c>
      <c r="B37" s="680">
        <v>0</v>
      </c>
      <c r="C37" s="680">
        <v>5.641209999999</v>
      </c>
      <c r="D37" s="681">
        <v>5.641209999999</v>
      </c>
      <c r="E37" s="690" t="s">
        <v>337</v>
      </c>
      <c r="F37" s="680">
        <v>5</v>
      </c>
      <c r="G37" s="681">
        <v>2.9166666666659999</v>
      </c>
      <c r="H37" s="683">
        <v>0</v>
      </c>
      <c r="I37" s="680">
        <v>1.242</v>
      </c>
      <c r="J37" s="681">
        <v>-1.6746666666659999</v>
      </c>
      <c r="K37" s="684">
        <v>0.24840000000000001</v>
      </c>
    </row>
    <row r="38" spans="1:11" ht="14.4" customHeight="1" thickBot="1" x14ac:dyDescent="0.35">
      <c r="A38" s="702" t="s">
        <v>357</v>
      </c>
      <c r="B38" s="680">
        <v>60.000005416769</v>
      </c>
      <c r="C38" s="680">
        <v>96.75479</v>
      </c>
      <c r="D38" s="681">
        <v>36.754784583231</v>
      </c>
      <c r="E38" s="682">
        <v>1.61257968775</v>
      </c>
      <c r="F38" s="680">
        <v>155.369452064988</v>
      </c>
      <c r="G38" s="681">
        <v>90.632180371242995</v>
      </c>
      <c r="H38" s="683">
        <v>8.3546099999999992</v>
      </c>
      <c r="I38" s="680">
        <v>50.557540000000003</v>
      </c>
      <c r="J38" s="681">
        <v>-40.074640371242999</v>
      </c>
      <c r="K38" s="684">
        <v>0.32540206152500001</v>
      </c>
    </row>
    <row r="39" spans="1:11" ht="14.4" customHeight="1" thickBot="1" x14ac:dyDescent="0.35">
      <c r="A39" s="702" t="s">
        <v>358</v>
      </c>
      <c r="B39" s="680">
        <v>11550.001042727999</v>
      </c>
      <c r="C39" s="680">
        <v>12386.90149</v>
      </c>
      <c r="D39" s="681">
        <v>836.90044727195504</v>
      </c>
      <c r="E39" s="682">
        <v>1.0724589066420001</v>
      </c>
      <c r="F39" s="680">
        <v>13661.983884830899</v>
      </c>
      <c r="G39" s="681">
        <v>7969.4905994846904</v>
      </c>
      <c r="H39" s="683">
        <v>716.45488999999998</v>
      </c>
      <c r="I39" s="680">
        <v>8315.3506600000001</v>
      </c>
      <c r="J39" s="681">
        <v>345.86006051531098</v>
      </c>
      <c r="K39" s="684">
        <v>0.60864884119999996</v>
      </c>
    </row>
    <row r="40" spans="1:11" ht="14.4" customHeight="1" thickBot="1" x14ac:dyDescent="0.35">
      <c r="A40" s="701" t="s">
        <v>359</v>
      </c>
      <c r="B40" s="685">
        <v>1395.61996521315</v>
      </c>
      <c r="C40" s="685">
        <v>1372.35168</v>
      </c>
      <c r="D40" s="686">
        <v>-23.268285213148001</v>
      </c>
      <c r="E40" s="692">
        <v>0.98332763517699995</v>
      </c>
      <c r="F40" s="685">
        <v>1511.2049881354501</v>
      </c>
      <c r="G40" s="686">
        <v>881.53624307901202</v>
      </c>
      <c r="H40" s="688">
        <v>102.35562</v>
      </c>
      <c r="I40" s="685">
        <v>846.23050000000001</v>
      </c>
      <c r="J40" s="686">
        <v>-35.305743079011002</v>
      </c>
      <c r="K40" s="693">
        <v>0.55997069004099997</v>
      </c>
    </row>
    <row r="41" spans="1:11" ht="14.4" customHeight="1" thickBot="1" x14ac:dyDescent="0.35">
      <c r="A41" s="702" t="s">
        <v>360</v>
      </c>
      <c r="B41" s="680">
        <v>1208.50797025415</v>
      </c>
      <c r="C41" s="680">
        <v>1132.8808100000001</v>
      </c>
      <c r="D41" s="681">
        <v>-75.627160254152002</v>
      </c>
      <c r="E41" s="682">
        <v>0.93742104966100004</v>
      </c>
      <c r="F41" s="680">
        <v>1442.5374500519599</v>
      </c>
      <c r="G41" s="681">
        <v>841.48017919697702</v>
      </c>
      <c r="H41" s="683">
        <v>84.761780000000002</v>
      </c>
      <c r="I41" s="680">
        <v>700.02036999999996</v>
      </c>
      <c r="J41" s="681">
        <v>-141.45980919697601</v>
      </c>
      <c r="K41" s="684">
        <v>0.48527015362699999</v>
      </c>
    </row>
    <row r="42" spans="1:11" ht="14.4" customHeight="1" thickBot="1" x14ac:dyDescent="0.35">
      <c r="A42" s="702" t="s">
        <v>361</v>
      </c>
      <c r="B42" s="680">
        <v>187.111994958997</v>
      </c>
      <c r="C42" s="680">
        <v>239.47086999999999</v>
      </c>
      <c r="D42" s="681">
        <v>52.358875041003003</v>
      </c>
      <c r="E42" s="682">
        <v>1.2798263951619999</v>
      </c>
      <c r="F42" s="680">
        <v>68.667538083487997</v>
      </c>
      <c r="G42" s="681">
        <v>40.056063882034003</v>
      </c>
      <c r="H42" s="683">
        <v>17.59384</v>
      </c>
      <c r="I42" s="680">
        <v>146.21012999999999</v>
      </c>
      <c r="J42" s="681">
        <v>106.154066117965</v>
      </c>
      <c r="K42" s="684">
        <v>2.1292467165810001</v>
      </c>
    </row>
    <row r="43" spans="1:11" ht="14.4" customHeight="1" thickBot="1" x14ac:dyDescent="0.35">
      <c r="A43" s="701" t="s">
        <v>362</v>
      </c>
      <c r="B43" s="685">
        <v>1153.2309976609199</v>
      </c>
      <c r="C43" s="685">
        <v>971.44565</v>
      </c>
      <c r="D43" s="686">
        <v>-181.78534766091499</v>
      </c>
      <c r="E43" s="692">
        <v>0.84236865985200005</v>
      </c>
      <c r="F43" s="685">
        <v>1090.33840746138</v>
      </c>
      <c r="G43" s="686">
        <v>636.03073768580703</v>
      </c>
      <c r="H43" s="688">
        <v>55.390070000000001</v>
      </c>
      <c r="I43" s="685">
        <v>613.49456999999995</v>
      </c>
      <c r="J43" s="686">
        <v>-22.536167685807001</v>
      </c>
      <c r="K43" s="693">
        <v>0.56266436713699997</v>
      </c>
    </row>
    <row r="44" spans="1:11" ht="14.4" customHeight="1" thickBot="1" x14ac:dyDescent="0.35">
      <c r="A44" s="702" t="s">
        <v>363</v>
      </c>
      <c r="B44" s="680">
        <v>141.52762726102901</v>
      </c>
      <c r="C44" s="680">
        <v>21.318000000000001</v>
      </c>
      <c r="D44" s="681">
        <v>-120.209627261029</v>
      </c>
      <c r="E44" s="682">
        <v>0.15062783438499999</v>
      </c>
      <c r="F44" s="680">
        <v>0</v>
      </c>
      <c r="G44" s="681">
        <v>0</v>
      </c>
      <c r="H44" s="683">
        <v>0</v>
      </c>
      <c r="I44" s="680">
        <v>11.761200000000001</v>
      </c>
      <c r="J44" s="681">
        <v>11.761200000000001</v>
      </c>
      <c r="K44" s="691" t="s">
        <v>322</v>
      </c>
    </row>
    <row r="45" spans="1:11" ht="14.4" customHeight="1" thickBot="1" x14ac:dyDescent="0.35">
      <c r="A45" s="702" t="s">
        <v>364</v>
      </c>
      <c r="B45" s="680">
        <v>54.939837078700997</v>
      </c>
      <c r="C45" s="680">
        <v>41.29616</v>
      </c>
      <c r="D45" s="681">
        <v>-13.643677078701</v>
      </c>
      <c r="E45" s="682">
        <v>0.75166149365900004</v>
      </c>
      <c r="F45" s="680">
        <v>91.918599603329</v>
      </c>
      <c r="G45" s="681">
        <v>53.619183101941999</v>
      </c>
      <c r="H45" s="683">
        <v>5.5779100000000001</v>
      </c>
      <c r="I45" s="680">
        <v>32.472769999999997</v>
      </c>
      <c r="J45" s="681">
        <v>-21.146413101941999</v>
      </c>
      <c r="K45" s="684">
        <v>0.35327746658600001</v>
      </c>
    </row>
    <row r="46" spans="1:11" ht="14.4" customHeight="1" thickBot="1" x14ac:dyDescent="0.35">
      <c r="A46" s="702" t="s">
        <v>365</v>
      </c>
      <c r="B46" s="680">
        <v>609.54249536781595</v>
      </c>
      <c r="C46" s="680">
        <v>553.31776000000002</v>
      </c>
      <c r="D46" s="681">
        <v>-56.224735367815001</v>
      </c>
      <c r="E46" s="682">
        <v>0.90775912131600001</v>
      </c>
      <c r="F46" s="680">
        <v>557.67696780999802</v>
      </c>
      <c r="G46" s="681">
        <v>325.31156455583198</v>
      </c>
      <c r="H46" s="683">
        <v>24.32931</v>
      </c>
      <c r="I46" s="680">
        <v>312.78841999999997</v>
      </c>
      <c r="J46" s="681">
        <v>-12.523144555831999</v>
      </c>
      <c r="K46" s="684">
        <v>0.56087742197400003</v>
      </c>
    </row>
    <row r="47" spans="1:11" ht="14.4" customHeight="1" thickBot="1" x14ac:dyDescent="0.35">
      <c r="A47" s="702" t="s">
        <v>366</v>
      </c>
      <c r="B47" s="680">
        <v>140.89905680304801</v>
      </c>
      <c r="C47" s="680">
        <v>148.69264000000001</v>
      </c>
      <c r="D47" s="681">
        <v>7.7935831969520004</v>
      </c>
      <c r="E47" s="682">
        <v>1.055313238951</v>
      </c>
      <c r="F47" s="680">
        <v>159.394527572859</v>
      </c>
      <c r="G47" s="681">
        <v>92.980141084167002</v>
      </c>
      <c r="H47" s="683">
        <v>8.6127900000000004</v>
      </c>
      <c r="I47" s="680">
        <v>74.595680000000002</v>
      </c>
      <c r="J47" s="681">
        <v>-18.384461084167</v>
      </c>
      <c r="K47" s="684">
        <v>0.46799398408300003</v>
      </c>
    </row>
    <row r="48" spans="1:11" ht="14.4" customHeight="1" thickBot="1" x14ac:dyDescent="0.35">
      <c r="A48" s="702" t="s">
        <v>367</v>
      </c>
      <c r="B48" s="680">
        <v>9.2675249738709997</v>
      </c>
      <c r="C48" s="680">
        <v>5.9089400000000003</v>
      </c>
      <c r="D48" s="681">
        <v>-3.3585849738709999</v>
      </c>
      <c r="E48" s="682">
        <v>0.63759633954600003</v>
      </c>
      <c r="F48" s="680">
        <v>20.262947475531998</v>
      </c>
      <c r="G48" s="681">
        <v>11.820052694059999</v>
      </c>
      <c r="H48" s="683">
        <v>1.3655999999999999</v>
      </c>
      <c r="I48" s="680">
        <v>6.8038800000000004</v>
      </c>
      <c r="J48" s="681">
        <v>-5.0161726940599998</v>
      </c>
      <c r="K48" s="684">
        <v>0.33577938294499998</v>
      </c>
    </row>
    <row r="49" spans="1:11" ht="14.4" customHeight="1" thickBot="1" x14ac:dyDescent="0.35">
      <c r="A49" s="702" t="s">
        <v>368</v>
      </c>
      <c r="B49" s="680">
        <v>0</v>
      </c>
      <c r="C49" s="680">
        <v>1.3612500000000001</v>
      </c>
      <c r="D49" s="681">
        <v>1.3612500000000001</v>
      </c>
      <c r="E49" s="690" t="s">
        <v>337</v>
      </c>
      <c r="F49" s="680">
        <v>0</v>
      </c>
      <c r="G49" s="681">
        <v>0</v>
      </c>
      <c r="H49" s="683">
        <v>0.55659999999999998</v>
      </c>
      <c r="I49" s="680">
        <v>31.904689999999999</v>
      </c>
      <c r="J49" s="681">
        <v>31.904689999999999</v>
      </c>
      <c r="K49" s="691" t="s">
        <v>322</v>
      </c>
    </row>
    <row r="50" spans="1:11" ht="14.4" customHeight="1" thickBot="1" x14ac:dyDescent="0.35">
      <c r="A50" s="702" t="s">
        <v>369</v>
      </c>
      <c r="B50" s="680">
        <v>23.053350601321</v>
      </c>
      <c r="C50" s="680">
        <v>11.93477</v>
      </c>
      <c r="D50" s="681">
        <v>-11.118580601321</v>
      </c>
      <c r="E50" s="682">
        <v>0.51770218595899997</v>
      </c>
      <c r="F50" s="680">
        <v>16</v>
      </c>
      <c r="G50" s="681">
        <v>9.333333333333</v>
      </c>
      <c r="H50" s="683">
        <v>0.30369000000000002</v>
      </c>
      <c r="I50" s="680">
        <v>3.3952300000000002</v>
      </c>
      <c r="J50" s="681">
        <v>-5.9381033333330002</v>
      </c>
      <c r="K50" s="684">
        <v>0.21220187500000001</v>
      </c>
    </row>
    <row r="51" spans="1:11" ht="14.4" customHeight="1" thickBot="1" x14ac:dyDescent="0.35">
      <c r="A51" s="702" t="s">
        <v>370</v>
      </c>
      <c r="B51" s="680">
        <v>43.016962640033</v>
      </c>
      <c r="C51" s="680">
        <v>40.369320000000002</v>
      </c>
      <c r="D51" s="681">
        <v>-2.6476426400330002</v>
      </c>
      <c r="E51" s="682">
        <v>0.93845119511999997</v>
      </c>
      <c r="F51" s="680">
        <v>50.407575203325003</v>
      </c>
      <c r="G51" s="681">
        <v>29.404418868606001</v>
      </c>
      <c r="H51" s="683">
        <v>1.09667</v>
      </c>
      <c r="I51" s="680">
        <v>25.149450000000002</v>
      </c>
      <c r="J51" s="681">
        <v>-4.2549688686060003</v>
      </c>
      <c r="K51" s="684">
        <v>0.498922035002</v>
      </c>
    </row>
    <row r="52" spans="1:11" ht="14.4" customHeight="1" thickBot="1" x14ac:dyDescent="0.35">
      <c r="A52" s="702" t="s">
        <v>371</v>
      </c>
      <c r="B52" s="680">
        <v>0</v>
      </c>
      <c r="C52" s="680">
        <v>1.5004</v>
      </c>
      <c r="D52" s="681">
        <v>1.5004</v>
      </c>
      <c r="E52" s="690" t="s">
        <v>337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322</v>
      </c>
    </row>
    <row r="53" spans="1:11" ht="14.4" customHeight="1" thickBot="1" x14ac:dyDescent="0.35">
      <c r="A53" s="702" t="s">
        <v>372</v>
      </c>
      <c r="B53" s="680">
        <v>0</v>
      </c>
      <c r="C53" s="680">
        <v>0</v>
      </c>
      <c r="D53" s="681">
        <v>0</v>
      </c>
      <c r="E53" s="690" t="s">
        <v>322</v>
      </c>
      <c r="F53" s="680">
        <v>0</v>
      </c>
      <c r="G53" s="681">
        <v>0</v>
      </c>
      <c r="H53" s="683">
        <v>0</v>
      </c>
      <c r="I53" s="680">
        <v>18.972000000000001</v>
      </c>
      <c r="J53" s="681">
        <v>18.972000000000001</v>
      </c>
      <c r="K53" s="691" t="s">
        <v>337</v>
      </c>
    </row>
    <row r="54" spans="1:11" ht="14.4" customHeight="1" thickBot="1" x14ac:dyDescent="0.35">
      <c r="A54" s="702" t="s">
        <v>373</v>
      </c>
      <c r="B54" s="680">
        <v>130.98414293509401</v>
      </c>
      <c r="C54" s="680">
        <v>145.74641</v>
      </c>
      <c r="D54" s="681">
        <v>14.762267064905</v>
      </c>
      <c r="E54" s="682">
        <v>1.112702703809</v>
      </c>
      <c r="F54" s="680">
        <v>194.677789796339</v>
      </c>
      <c r="G54" s="681">
        <v>113.56204404786401</v>
      </c>
      <c r="H54" s="683">
        <v>13.547499999999999</v>
      </c>
      <c r="I54" s="680">
        <v>95.651250000000005</v>
      </c>
      <c r="J54" s="681">
        <v>-17.910794047864002</v>
      </c>
      <c r="K54" s="684">
        <v>0.49133108661199998</v>
      </c>
    </row>
    <row r="55" spans="1:11" ht="14.4" customHeight="1" thickBot="1" x14ac:dyDescent="0.35">
      <c r="A55" s="701" t="s">
        <v>374</v>
      </c>
      <c r="B55" s="685">
        <v>134.96024837883701</v>
      </c>
      <c r="C55" s="685">
        <v>95.459339999999997</v>
      </c>
      <c r="D55" s="686">
        <v>-39.500908378836002</v>
      </c>
      <c r="E55" s="692">
        <v>0.70731449553900005</v>
      </c>
      <c r="F55" s="685">
        <v>112.558983096723</v>
      </c>
      <c r="G55" s="686">
        <v>65.659406806421003</v>
      </c>
      <c r="H55" s="688">
        <v>0.48964000000000002</v>
      </c>
      <c r="I55" s="685">
        <v>45.991700000000002</v>
      </c>
      <c r="J55" s="686">
        <v>-19.667706806420998</v>
      </c>
      <c r="K55" s="693">
        <v>0.40860088404</v>
      </c>
    </row>
    <row r="56" spans="1:11" ht="14.4" customHeight="1" thickBot="1" x14ac:dyDescent="0.35">
      <c r="A56" s="702" t="s">
        <v>375</v>
      </c>
      <c r="B56" s="680">
        <v>0.24166482162299999</v>
      </c>
      <c r="C56" s="680">
        <v>7.9855</v>
      </c>
      <c r="D56" s="681">
        <v>7.743835178376</v>
      </c>
      <c r="E56" s="682">
        <v>33.043700553331</v>
      </c>
      <c r="F56" s="680">
        <v>0</v>
      </c>
      <c r="G56" s="681">
        <v>0</v>
      </c>
      <c r="H56" s="683">
        <v>0</v>
      </c>
      <c r="I56" s="680">
        <v>0</v>
      </c>
      <c r="J56" s="681">
        <v>0</v>
      </c>
      <c r="K56" s="691" t="s">
        <v>322</v>
      </c>
    </row>
    <row r="57" spans="1:11" ht="14.4" customHeight="1" thickBot="1" x14ac:dyDescent="0.35">
      <c r="A57" s="702" t="s">
        <v>376</v>
      </c>
      <c r="B57" s="680">
        <v>1.364598691321</v>
      </c>
      <c r="C57" s="680">
        <v>0.79925000000000002</v>
      </c>
      <c r="D57" s="681">
        <v>-0.56534869132099996</v>
      </c>
      <c r="E57" s="682">
        <v>0.58570333174300004</v>
      </c>
      <c r="F57" s="680">
        <v>0</v>
      </c>
      <c r="G57" s="681">
        <v>0</v>
      </c>
      <c r="H57" s="683">
        <v>5.6520000000000001E-2</v>
      </c>
      <c r="I57" s="680">
        <v>1.34944</v>
      </c>
      <c r="J57" s="681">
        <v>1.34944</v>
      </c>
      <c r="K57" s="691" t="s">
        <v>322</v>
      </c>
    </row>
    <row r="58" spans="1:11" ht="14.4" customHeight="1" thickBot="1" x14ac:dyDescent="0.35">
      <c r="A58" s="702" t="s">
        <v>377</v>
      </c>
      <c r="B58" s="680">
        <v>0</v>
      </c>
      <c r="C58" s="680">
        <v>9.4770000000000003</v>
      </c>
      <c r="D58" s="681">
        <v>9.4770000000000003</v>
      </c>
      <c r="E58" s="690" t="s">
        <v>337</v>
      </c>
      <c r="F58" s="680">
        <v>12.357428198695001</v>
      </c>
      <c r="G58" s="681">
        <v>7.2084997825719999</v>
      </c>
      <c r="H58" s="683">
        <v>0</v>
      </c>
      <c r="I58" s="680">
        <v>0</v>
      </c>
      <c r="J58" s="681">
        <v>-7.2084997825719999</v>
      </c>
      <c r="K58" s="684">
        <v>0</v>
      </c>
    </row>
    <row r="59" spans="1:11" ht="14.4" customHeight="1" thickBot="1" x14ac:dyDescent="0.35">
      <c r="A59" s="702" t="s">
        <v>378</v>
      </c>
      <c r="B59" s="680">
        <v>92.834855902000001</v>
      </c>
      <c r="C59" s="680">
        <v>62.367159999999998</v>
      </c>
      <c r="D59" s="681">
        <v>-30.467695901999999</v>
      </c>
      <c r="E59" s="682">
        <v>0.671807581258</v>
      </c>
      <c r="F59" s="680">
        <v>88.168079400704002</v>
      </c>
      <c r="G59" s="681">
        <v>51.431379650410001</v>
      </c>
      <c r="H59" s="683">
        <v>0</v>
      </c>
      <c r="I59" s="680">
        <v>38.084479999999999</v>
      </c>
      <c r="J59" s="681">
        <v>-13.34689965041</v>
      </c>
      <c r="K59" s="684">
        <v>0.43195315423500003</v>
      </c>
    </row>
    <row r="60" spans="1:11" ht="14.4" customHeight="1" thickBot="1" x14ac:dyDescent="0.35">
      <c r="A60" s="702" t="s">
        <v>379</v>
      </c>
      <c r="B60" s="680">
        <v>0</v>
      </c>
      <c r="C60" s="680">
        <v>3.0491999999999999</v>
      </c>
      <c r="D60" s="681">
        <v>3.0491999999999999</v>
      </c>
      <c r="E60" s="690" t="s">
        <v>322</v>
      </c>
      <c r="F60" s="680">
        <v>0</v>
      </c>
      <c r="G60" s="681">
        <v>0</v>
      </c>
      <c r="H60" s="683">
        <v>0</v>
      </c>
      <c r="I60" s="680">
        <v>1.5488</v>
      </c>
      <c r="J60" s="681">
        <v>1.5488</v>
      </c>
      <c r="K60" s="691" t="s">
        <v>322</v>
      </c>
    </row>
    <row r="61" spans="1:11" ht="14.4" customHeight="1" thickBot="1" x14ac:dyDescent="0.35">
      <c r="A61" s="702" t="s">
        <v>380</v>
      </c>
      <c r="B61" s="680">
        <v>40.519128963890999</v>
      </c>
      <c r="C61" s="680">
        <v>11.781230000000001</v>
      </c>
      <c r="D61" s="681">
        <v>-28.737898963890999</v>
      </c>
      <c r="E61" s="682">
        <v>0.290757237414</v>
      </c>
      <c r="F61" s="680">
        <v>12.033475497323</v>
      </c>
      <c r="G61" s="681">
        <v>7.0195273734379997</v>
      </c>
      <c r="H61" s="683">
        <v>0.43312</v>
      </c>
      <c r="I61" s="680">
        <v>5.0089800000000002</v>
      </c>
      <c r="J61" s="681">
        <v>-2.0105473734379999</v>
      </c>
      <c r="K61" s="684">
        <v>0.416253808063</v>
      </c>
    </row>
    <row r="62" spans="1:11" ht="14.4" customHeight="1" thickBot="1" x14ac:dyDescent="0.35">
      <c r="A62" s="701" t="s">
        <v>381</v>
      </c>
      <c r="B62" s="685">
        <v>188.54426808282</v>
      </c>
      <c r="C62" s="685">
        <v>304.26116000000002</v>
      </c>
      <c r="D62" s="686">
        <v>115.71689191718001</v>
      </c>
      <c r="E62" s="692">
        <v>1.613738582953</v>
      </c>
      <c r="F62" s="685">
        <v>288.343010941459</v>
      </c>
      <c r="G62" s="686">
        <v>168.20008971585099</v>
      </c>
      <c r="H62" s="688">
        <v>17.065110000000001</v>
      </c>
      <c r="I62" s="685">
        <v>149.83093</v>
      </c>
      <c r="J62" s="686">
        <v>-18.369159715851001</v>
      </c>
      <c r="K62" s="693">
        <v>0.51962740317699996</v>
      </c>
    </row>
    <row r="63" spans="1:11" ht="14.4" customHeight="1" thickBot="1" x14ac:dyDescent="0.35">
      <c r="A63" s="702" t="s">
        <v>382</v>
      </c>
      <c r="B63" s="680">
        <v>0</v>
      </c>
      <c r="C63" s="680">
        <v>0</v>
      </c>
      <c r="D63" s="681">
        <v>0</v>
      </c>
      <c r="E63" s="682">
        <v>1</v>
      </c>
      <c r="F63" s="680">
        <v>10</v>
      </c>
      <c r="G63" s="681">
        <v>5.833333333333</v>
      </c>
      <c r="H63" s="683">
        <v>1.2773699999999999</v>
      </c>
      <c r="I63" s="680">
        <v>11.82122</v>
      </c>
      <c r="J63" s="681">
        <v>5.9878866666660002</v>
      </c>
      <c r="K63" s="684">
        <v>1.1821219999999999</v>
      </c>
    </row>
    <row r="64" spans="1:11" ht="14.4" customHeight="1" thickBot="1" x14ac:dyDescent="0.35">
      <c r="A64" s="702" t="s">
        <v>383</v>
      </c>
      <c r="B64" s="680">
        <v>0</v>
      </c>
      <c r="C64" s="680">
        <v>40.651249999999997</v>
      </c>
      <c r="D64" s="681">
        <v>40.651249999999997</v>
      </c>
      <c r="E64" s="690" t="s">
        <v>322</v>
      </c>
      <c r="F64" s="680">
        <v>48</v>
      </c>
      <c r="G64" s="681">
        <v>28</v>
      </c>
      <c r="H64" s="683">
        <v>1.74376</v>
      </c>
      <c r="I64" s="680">
        <v>24.064019999999999</v>
      </c>
      <c r="J64" s="681">
        <v>-3.9359799999999998</v>
      </c>
      <c r="K64" s="684">
        <v>0.50133374999900004</v>
      </c>
    </row>
    <row r="65" spans="1:11" ht="14.4" customHeight="1" thickBot="1" x14ac:dyDescent="0.35">
      <c r="A65" s="702" t="s">
        <v>384</v>
      </c>
      <c r="B65" s="680">
        <v>4.2375295803609996</v>
      </c>
      <c r="C65" s="680">
        <v>2.5337399999999999</v>
      </c>
      <c r="D65" s="681">
        <v>-1.7037895803609999</v>
      </c>
      <c r="E65" s="682">
        <v>0.59792856945200001</v>
      </c>
      <c r="F65" s="680">
        <v>0</v>
      </c>
      <c r="G65" s="681">
        <v>0</v>
      </c>
      <c r="H65" s="683">
        <v>0.27588000000000001</v>
      </c>
      <c r="I65" s="680">
        <v>1.24146</v>
      </c>
      <c r="J65" s="681">
        <v>1.24146</v>
      </c>
      <c r="K65" s="691" t="s">
        <v>322</v>
      </c>
    </row>
    <row r="66" spans="1:11" ht="14.4" customHeight="1" thickBot="1" x14ac:dyDescent="0.35">
      <c r="A66" s="702" t="s">
        <v>385</v>
      </c>
      <c r="B66" s="680">
        <v>0</v>
      </c>
      <c r="C66" s="680">
        <v>73.506789999999995</v>
      </c>
      <c r="D66" s="681">
        <v>73.506789999999995</v>
      </c>
      <c r="E66" s="690" t="s">
        <v>322</v>
      </c>
      <c r="F66" s="680">
        <v>0</v>
      </c>
      <c r="G66" s="681">
        <v>0</v>
      </c>
      <c r="H66" s="683">
        <v>0.25555</v>
      </c>
      <c r="I66" s="680">
        <v>2.4208599999999998</v>
      </c>
      <c r="J66" s="681">
        <v>2.4208599999999998</v>
      </c>
      <c r="K66" s="691" t="s">
        <v>322</v>
      </c>
    </row>
    <row r="67" spans="1:11" ht="14.4" customHeight="1" thickBot="1" x14ac:dyDescent="0.35">
      <c r="A67" s="702" t="s">
        <v>386</v>
      </c>
      <c r="B67" s="680">
        <v>21.000001895869001</v>
      </c>
      <c r="C67" s="680">
        <v>20.75498</v>
      </c>
      <c r="D67" s="681">
        <v>-0.245021895869</v>
      </c>
      <c r="E67" s="682">
        <v>0.98833229172600001</v>
      </c>
      <c r="F67" s="680">
        <v>50.893612058401999</v>
      </c>
      <c r="G67" s="681">
        <v>29.687940367401001</v>
      </c>
      <c r="H67" s="683">
        <v>1.48516</v>
      </c>
      <c r="I67" s="680">
        <v>11.860480000000001</v>
      </c>
      <c r="J67" s="681">
        <v>-17.827460367400999</v>
      </c>
      <c r="K67" s="684">
        <v>0.23304457122</v>
      </c>
    </row>
    <row r="68" spans="1:11" ht="14.4" customHeight="1" thickBot="1" x14ac:dyDescent="0.35">
      <c r="A68" s="702" t="s">
        <v>387</v>
      </c>
      <c r="B68" s="680">
        <v>1.3067219813119999</v>
      </c>
      <c r="C68" s="680">
        <v>5.8580300000000003</v>
      </c>
      <c r="D68" s="681">
        <v>4.5513080186870001</v>
      </c>
      <c r="E68" s="682">
        <v>4.4829964474280004</v>
      </c>
      <c r="F68" s="680">
        <v>4</v>
      </c>
      <c r="G68" s="681">
        <v>2.333333333333</v>
      </c>
      <c r="H68" s="683">
        <v>0</v>
      </c>
      <c r="I68" s="680">
        <v>2.0225</v>
      </c>
      <c r="J68" s="681">
        <v>-0.31083333333300001</v>
      </c>
      <c r="K68" s="684">
        <v>0.50562499999999999</v>
      </c>
    </row>
    <row r="69" spans="1:11" ht="14.4" customHeight="1" thickBot="1" x14ac:dyDescent="0.35">
      <c r="A69" s="702" t="s">
        <v>388</v>
      </c>
      <c r="B69" s="680">
        <v>162.000014625277</v>
      </c>
      <c r="C69" s="680">
        <v>160.95636999999999</v>
      </c>
      <c r="D69" s="681">
        <v>-1.0436446252760001</v>
      </c>
      <c r="E69" s="682">
        <v>0.99355774980800005</v>
      </c>
      <c r="F69" s="680">
        <v>175.449398883057</v>
      </c>
      <c r="G69" s="681">
        <v>102.345482681783</v>
      </c>
      <c r="H69" s="683">
        <v>12.02739</v>
      </c>
      <c r="I69" s="680">
        <v>96.400390000000002</v>
      </c>
      <c r="J69" s="681">
        <v>-5.9450926817819996</v>
      </c>
      <c r="K69" s="684">
        <v>0.549448391466</v>
      </c>
    </row>
    <row r="70" spans="1:11" ht="14.4" customHeight="1" thickBot="1" x14ac:dyDescent="0.35">
      <c r="A70" s="701" t="s">
        <v>389</v>
      </c>
      <c r="B70" s="685">
        <v>8.0469992839999997E-3</v>
      </c>
      <c r="C70" s="685">
        <v>0</v>
      </c>
      <c r="D70" s="686">
        <v>-8.0469992839999997E-3</v>
      </c>
      <c r="E70" s="692">
        <v>0</v>
      </c>
      <c r="F70" s="685">
        <v>0</v>
      </c>
      <c r="G70" s="686">
        <v>0</v>
      </c>
      <c r="H70" s="688">
        <v>0</v>
      </c>
      <c r="I70" s="685">
        <v>0</v>
      </c>
      <c r="J70" s="686">
        <v>0</v>
      </c>
      <c r="K70" s="693">
        <v>0</v>
      </c>
    </row>
    <row r="71" spans="1:11" ht="14.4" customHeight="1" thickBot="1" x14ac:dyDescent="0.35">
      <c r="A71" s="702" t="s">
        <v>390</v>
      </c>
      <c r="B71" s="680">
        <v>8.0469992839999997E-3</v>
      </c>
      <c r="C71" s="680">
        <v>0</v>
      </c>
      <c r="D71" s="681">
        <v>-8.0469992839999997E-3</v>
      </c>
      <c r="E71" s="682">
        <v>0</v>
      </c>
      <c r="F71" s="680">
        <v>0</v>
      </c>
      <c r="G71" s="681">
        <v>0</v>
      </c>
      <c r="H71" s="683">
        <v>0</v>
      </c>
      <c r="I71" s="680">
        <v>0</v>
      </c>
      <c r="J71" s="681">
        <v>0</v>
      </c>
      <c r="K71" s="684">
        <v>0</v>
      </c>
    </row>
    <row r="72" spans="1:11" ht="14.4" customHeight="1" thickBot="1" x14ac:dyDescent="0.35">
      <c r="A72" s="701" t="s">
        <v>391</v>
      </c>
      <c r="B72" s="685">
        <v>0</v>
      </c>
      <c r="C72" s="685">
        <v>1.5</v>
      </c>
      <c r="D72" s="686">
        <v>1.5</v>
      </c>
      <c r="E72" s="687" t="s">
        <v>337</v>
      </c>
      <c r="F72" s="685">
        <v>0</v>
      </c>
      <c r="G72" s="686">
        <v>0</v>
      </c>
      <c r="H72" s="688">
        <v>0</v>
      </c>
      <c r="I72" s="685">
        <v>0</v>
      </c>
      <c r="J72" s="686">
        <v>0</v>
      </c>
      <c r="K72" s="689" t="s">
        <v>322</v>
      </c>
    </row>
    <row r="73" spans="1:11" ht="14.4" customHeight="1" thickBot="1" x14ac:dyDescent="0.35">
      <c r="A73" s="702" t="s">
        <v>392</v>
      </c>
      <c r="B73" s="680">
        <v>0</v>
      </c>
      <c r="C73" s="680">
        <v>1.5</v>
      </c>
      <c r="D73" s="681">
        <v>1.5</v>
      </c>
      <c r="E73" s="690" t="s">
        <v>337</v>
      </c>
      <c r="F73" s="680">
        <v>0</v>
      </c>
      <c r="G73" s="681">
        <v>0</v>
      </c>
      <c r="H73" s="683">
        <v>0</v>
      </c>
      <c r="I73" s="680">
        <v>0</v>
      </c>
      <c r="J73" s="681">
        <v>0</v>
      </c>
      <c r="K73" s="691" t="s">
        <v>322</v>
      </c>
    </row>
    <row r="74" spans="1:11" ht="14.4" customHeight="1" thickBot="1" x14ac:dyDescent="0.35">
      <c r="A74" s="700" t="s">
        <v>42</v>
      </c>
      <c r="B74" s="680">
        <v>2013.4616347129499</v>
      </c>
      <c r="C74" s="680">
        <v>2004.5650000000001</v>
      </c>
      <c r="D74" s="681">
        <v>-8.8966347129469998</v>
      </c>
      <c r="E74" s="682">
        <v>0.99558142327599997</v>
      </c>
      <c r="F74" s="680">
        <v>2044.33497112502</v>
      </c>
      <c r="G74" s="681">
        <v>1192.5287331562599</v>
      </c>
      <c r="H74" s="683">
        <v>112.265</v>
      </c>
      <c r="I74" s="680">
        <v>1180.2460000000001</v>
      </c>
      <c r="J74" s="681">
        <v>-12.282733156260999</v>
      </c>
      <c r="K74" s="684">
        <v>0.57732515300499998</v>
      </c>
    </row>
    <row r="75" spans="1:11" ht="14.4" customHeight="1" thickBot="1" x14ac:dyDescent="0.35">
      <c r="A75" s="701" t="s">
        <v>393</v>
      </c>
      <c r="B75" s="685">
        <v>2013.4616347129499</v>
      </c>
      <c r="C75" s="685">
        <v>2004.5650000000001</v>
      </c>
      <c r="D75" s="686">
        <v>-8.8966347129469998</v>
      </c>
      <c r="E75" s="692">
        <v>0.99558142327599997</v>
      </c>
      <c r="F75" s="685">
        <v>2044.33497112502</v>
      </c>
      <c r="G75" s="686">
        <v>1192.5287331562599</v>
      </c>
      <c r="H75" s="688">
        <v>112.265</v>
      </c>
      <c r="I75" s="685">
        <v>1180.2460000000001</v>
      </c>
      <c r="J75" s="686">
        <v>-12.282733156260999</v>
      </c>
      <c r="K75" s="693">
        <v>0.57732515300499998</v>
      </c>
    </row>
    <row r="76" spans="1:11" ht="14.4" customHeight="1" thickBot="1" x14ac:dyDescent="0.35">
      <c r="A76" s="702" t="s">
        <v>394</v>
      </c>
      <c r="B76" s="680">
        <v>703.22297678784901</v>
      </c>
      <c r="C76" s="680">
        <v>614.875</v>
      </c>
      <c r="D76" s="681">
        <v>-88.347976787847998</v>
      </c>
      <c r="E76" s="682">
        <v>0.87436705041700002</v>
      </c>
      <c r="F76" s="680">
        <v>634.63599999999701</v>
      </c>
      <c r="G76" s="681">
        <v>370.20433333333199</v>
      </c>
      <c r="H76" s="683">
        <v>51.720999999999997</v>
      </c>
      <c r="I76" s="680">
        <v>371.17200000000003</v>
      </c>
      <c r="J76" s="681">
        <v>0.96766666666800005</v>
      </c>
      <c r="K76" s="684">
        <v>0.584858091882</v>
      </c>
    </row>
    <row r="77" spans="1:11" ht="14.4" customHeight="1" thickBot="1" x14ac:dyDescent="0.35">
      <c r="A77" s="702" t="s">
        <v>395</v>
      </c>
      <c r="B77" s="680">
        <v>351.19615764362698</v>
      </c>
      <c r="C77" s="680">
        <v>394.06799999999998</v>
      </c>
      <c r="D77" s="681">
        <v>42.871842356373001</v>
      </c>
      <c r="E77" s="682">
        <v>1.122073779633</v>
      </c>
      <c r="F77" s="680">
        <v>425.69897112502701</v>
      </c>
      <c r="G77" s="681">
        <v>248.32439982293201</v>
      </c>
      <c r="H77" s="683">
        <v>29.350999999999999</v>
      </c>
      <c r="I77" s="680">
        <v>233.55699999999999</v>
      </c>
      <c r="J77" s="681">
        <v>-14.767399822931999</v>
      </c>
      <c r="K77" s="684">
        <v>0.54864356233400002</v>
      </c>
    </row>
    <row r="78" spans="1:11" ht="14.4" customHeight="1" thickBot="1" x14ac:dyDescent="0.35">
      <c r="A78" s="702" t="s">
        <v>396</v>
      </c>
      <c r="B78" s="680">
        <v>959.04250028147203</v>
      </c>
      <c r="C78" s="680">
        <v>995.62200000000098</v>
      </c>
      <c r="D78" s="681">
        <v>36.579499718527998</v>
      </c>
      <c r="E78" s="682">
        <v>1.038141687889</v>
      </c>
      <c r="F78" s="680">
        <v>983.99999999999602</v>
      </c>
      <c r="G78" s="681">
        <v>573.99999999999795</v>
      </c>
      <c r="H78" s="683">
        <v>31.193000000000001</v>
      </c>
      <c r="I78" s="680">
        <v>575.51700000000005</v>
      </c>
      <c r="J78" s="681">
        <v>1.5170000000020001</v>
      </c>
      <c r="K78" s="684">
        <v>0.58487500000000003</v>
      </c>
    </row>
    <row r="79" spans="1:11" ht="14.4" customHeight="1" thickBot="1" x14ac:dyDescent="0.35">
      <c r="A79" s="703" t="s">
        <v>397</v>
      </c>
      <c r="B79" s="685">
        <v>2907.8941785765901</v>
      </c>
      <c r="C79" s="685">
        <v>2930.38447</v>
      </c>
      <c r="D79" s="686">
        <v>22.490291423407999</v>
      </c>
      <c r="E79" s="692">
        <v>1.007734219349</v>
      </c>
      <c r="F79" s="685">
        <v>2791.03726470225</v>
      </c>
      <c r="G79" s="686">
        <v>1628.10507107631</v>
      </c>
      <c r="H79" s="688">
        <v>239.65011000000001</v>
      </c>
      <c r="I79" s="685">
        <v>1868.4746600000001</v>
      </c>
      <c r="J79" s="686">
        <v>240.369588923686</v>
      </c>
      <c r="K79" s="693">
        <v>0.66945528948300004</v>
      </c>
    </row>
    <row r="80" spans="1:11" ht="14.4" customHeight="1" thickBot="1" x14ac:dyDescent="0.35">
      <c r="A80" s="700" t="s">
        <v>45</v>
      </c>
      <c r="B80" s="680">
        <v>550.82198804663597</v>
      </c>
      <c r="C80" s="680">
        <v>579.66422999999998</v>
      </c>
      <c r="D80" s="681">
        <v>28.842241953363999</v>
      </c>
      <c r="E80" s="682">
        <v>1.0523621833900001</v>
      </c>
      <c r="F80" s="680">
        <v>446.94052424077199</v>
      </c>
      <c r="G80" s="681">
        <v>260.71530580711698</v>
      </c>
      <c r="H80" s="683">
        <v>24.429410000000001</v>
      </c>
      <c r="I80" s="680">
        <v>469.93878000000001</v>
      </c>
      <c r="J80" s="681">
        <v>209.223474192883</v>
      </c>
      <c r="K80" s="684">
        <v>1.0514570832400001</v>
      </c>
    </row>
    <row r="81" spans="1:11" ht="14.4" customHeight="1" thickBot="1" x14ac:dyDescent="0.35">
      <c r="A81" s="704" t="s">
        <v>398</v>
      </c>
      <c r="B81" s="680">
        <v>550.82198804663597</v>
      </c>
      <c r="C81" s="680">
        <v>579.66422999999998</v>
      </c>
      <c r="D81" s="681">
        <v>28.842241953363999</v>
      </c>
      <c r="E81" s="682">
        <v>1.0523621833900001</v>
      </c>
      <c r="F81" s="680">
        <v>446.94052424077199</v>
      </c>
      <c r="G81" s="681">
        <v>260.71530580711698</v>
      </c>
      <c r="H81" s="683">
        <v>24.429410000000001</v>
      </c>
      <c r="I81" s="680">
        <v>469.93878000000001</v>
      </c>
      <c r="J81" s="681">
        <v>209.223474192883</v>
      </c>
      <c r="K81" s="684">
        <v>1.0514570832400001</v>
      </c>
    </row>
    <row r="82" spans="1:11" ht="14.4" customHeight="1" thickBot="1" x14ac:dyDescent="0.35">
      <c r="A82" s="702" t="s">
        <v>399</v>
      </c>
      <c r="B82" s="680">
        <v>370.636856815116</v>
      </c>
      <c r="C82" s="680">
        <v>194.44710000000001</v>
      </c>
      <c r="D82" s="681">
        <v>-176.189756815116</v>
      </c>
      <c r="E82" s="682">
        <v>0.52462969190599995</v>
      </c>
      <c r="F82" s="680">
        <v>180.66233802814699</v>
      </c>
      <c r="G82" s="681">
        <v>105.386363849752</v>
      </c>
      <c r="H82" s="683">
        <v>10.86041</v>
      </c>
      <c r="I82" s="680">
        <v>355.57308</v>
      </c>
      <c r="J82" s="681">
        <v>250.186716150248</v>
      </c>
      <c r="K82" s="684">
        <v>1.9681638347029999</v>
      </c>
    </row>
    <row r="83" spans="1:11" ht="14.4" customHeight="1" thickBot="1" x14ac:dyDescent="0.35">
      <c r="A83" s="702" t="s">
        <v>400</v>
      </c>
      <c r="B83" s="680">
        <v>7.1392929878729996</v>
      </c>
      <c r="C83" s="680">
        <v>2.42</v>
      </c>
      <c r="D83" s="681">
        <v>-4.7192929878729997</v>
      </c>
      <c r="E83" s="682">
        <v>0.33896913939599999</v>
      </c>
      <c r="F83" s="680">
        <v>0</v>
      </c>
      <c r="G83" s="681">
        <v>0</v>
      </c>
      <c r="H83" s="683">
        <v>0</v>
      </c>
      <c r="I83" s="680">
        <v>0</v>
      </c>
      <c r="J83" s="681">
        <v>0</v>
      </c>
      <c r="K83" s="684">
        <v>0</v>
      </c>
    </row>
    <row r="84" spans="1:11" ht="14.4" customHeight="1" thickBot="1" x14ac:dyDescent="0.35">
      <c r="A84" s="702" t="s">
        <v>401</v>
      </c>
      <c r="B84" s="680">
        <v>26.437680207136999</v>
      </c>
      <c r="C84" s="680">
        <v>38.795090000000002</v>
      </c>
      <c r="D84" s="681">
        <v>12.357409792862001</v>
      </c>
      <c r="E84" s="682">
        <v>1.4674165696849999</v>
      </c>
      <c r="F84" s="680">
        <v>34.278186212625002</v>
      </c>
      <c r="G84" s="681">
        <v>19.995608624031</v>
      </c>
      <c r="H84" s="683">
        <v>2.7235800000000001</v>
      </c>
      <c r="I84" s="680">
        <v>25.98122</v>
      </c>
      <c r="J84" s="681">
        <v>5.9856113759680003</v>
      </c>
      <c r="K84" s="684">
        <v>0.75795200594400003</v>
      </c>
    </row>
    <row r="85" spans="1:11" ht="14.4" customHeight="1" thickBot="1" x14ac:dyDescent="0.35">
      <c r="A85" s="702" t="s">
        <v>402</v>
      </c>
      <c r="B85" s="680">
        <v>44.297649352962999</v>
      </c>
      <c r="C85" s="680">
        <v>237.10362000000001</v>
      </c>
      <c r="D85" s="681">
        <v>192.80597064703699</v>
      </c>
      <c r="E85" s="682">
        <v>5.3525102000500002</v>
      </c>
      <c r="F85" s="680">
        <v>120</v>
      </c>
      <c r="G85" s="681">
        <v>69.999999999999005</v>
      </c>
      <c r="H85" s="683">
        <v>6.72607</v>
      </c>
      <c r="I85" s="680">
        <v>29.780080000000002</v>
      </c>
      <c r="J85" s="681">
        <v>-40.219919999999</v>
      </c>
      <c r="K85" s="684">
        <v>0.24816733333300001</v>
      </c>
    </row>
    <row r="86" spans="1:11" ht="14.4" customHeight="1" thickBot="1" x14ac:dyDescent="0.35">
      <c r="A86" s="702" t="s">
        <v>403</v>
      </c>
      <c r="B86" s="680">
        <v>100.43812443301</v>
      </c>
      <c r="C86" s="680">
        <v>105.08714000000001</v>
      </c>
      <c r="D86" s="681">
        <v>4.6490155669900002</v>
      </c>
      <c r="E86" s="682">
        <v>1.046287359438</v>
      </c>
      <c r="F86" s="680">
        <v>109</v>
      </c>
      <c r="G86" s="681">
        <v>63.583333333333002</v>
      </c>
      <c r="H86" s="683">
        <v>4.1193499999999998</v>
      </c>
      <c r="I86" s="680">
        <v>58.604399999999998</v>
      </c>
      <c r="J86" s="681">
        <v>-4.9789333333329999</v>
      </c>
      <c r="K86" s="684">
        <v>0.53765504587099999</v>
      </c>
    </row>
    <row r="87" spans="1:11" ht="14.4" customHeight="1" thickBot="1" x14ac:dyDescent="0.35">
      <c r="A87" s="702" t="s">
        <v>404</v>
      </c>
      <c r="B87" s="680">
        <v>1.8723842505349999</v>
      </c>
      <c r="C87" s="680">
        <v>1.81128</v>
      </c>
      <c r="D87" s="681">
        <v>-6.1104250535000001E-2</v>
      </c>
      <c r="E87" s="682">
        <v>0.96736553914099999</v>
      </c>
      <c r="F87" s="680">
        <v>3</v>
      </c>
      <c r="G87" s="681">
        <v>1.75</v>
      </c>
      <c r="H87" s="683">
        <v>0</v>
      </c>
      <c r="I87" s="680">
        <v>0</v>
      </c>
      <c r="J87" s="681">
        <v>-1.75</v>
      </c>
      <c r="K87" s="684">
        <v>0</v>
      </c>
    </row>
    <row r="88" spans="1:11" ht="14.4" customHeight="1" thickBot="1" x14ac:dyDescent="0.35">
      <c r="A88" s="705" t="s">
        <v>46</v>
      </c>
      <c r="B88" s="685">
        <v>0</v>
      </c>
      <c r="C88" s="685">
        <v>173.273</v>
      </c>
      <c r="D88" s="686">
        <v>173.273</v>
      </c>
      <c r="E88" s="687" t="s">
        <v>322</v>
      </c>
      <c r="F88" s="685">
        <v>0</v>
      </c>
      <c r="G88" s="686">
        <v>0</v>
      </c>
      <c r="H88" s="688">
        <v>12.536</v>
      </c>
      <c r="I88" s="685">
        <v>137.95599999999999</v>
      </c>
      <c r="J88" s="686">
        <v>137.95599999999999</v>
      </c>
      <c r="K88" s="689" t="s">
        <v>322</v>
      </c>
    </row>
    <row r="89" spans="1:11" ht="14.4" customHeight="1" thickBot="1" x14ac:dyDescent="0.35">
      <c r="A89" s="701" t="s">
        <v>405</v>
      </c>
      <c r="B89" s="685">
        <v>0</v>
      </c>
      <c r="C89" s="685">
        <v>78.278999999999996</v>
      </c>
      <c r="D89" s="686">
        <v>78.278999999999996</v>
      </c>
      <c r="E89" s="687" t="s">
        <v>322</v>
      </c>
      <c r="F89" s="685">
        <v>0</v>
      </c>
      <c r="G89" s="686">
        <v>0</v>
      </c>
      <c r="H89" s="688">
        <v>0</v>
      </c>
      <c r="I89" s="685">
        <v>31.84</v>
      </c>
      <c r="J89" s="686">
        <v>31.84</v>
      </c>
      <c r="K89" s="689" t="s">
        <v>322</v>
      </c>
    </row>
    <row r="90" spans="1:11" ht="14.4" customHeight="1" thickBot="1" x14ac:dyDescent="0.35">
      <c r="A90" s="702" t="s">
        <v>406</v>
      </c>
      <c r="B90" s="680">
        <v>0</v>
      </c>
      <c r="C90" s="680">
        <v>69.063999999999993</v>
      </c>
      <c r="D90" s="681">
        <v>69.063999999999993</v>
      </c>
      <c r="E90" s="690" t="s">
        <v>322</v>
      </c>
      <c r="F90" s="680">
        <v>0</v>
      </c>
      <c r="G90" s="681">
        <v>0</v>
      </c>
      <c r="H90" s="683">
        <v>0</v>
      </c>
      <c r="I90" s="680">
        <v>21.125</v>
      </c>
      <c r="J90" s="681">
        <v>21.125</v>
      </c>
      <c r="K90" s="691" t="s">
        <v>322</v>
      </c>
    </row>
    <row r="91" spans="1:11" ht="14.4" customHeight="1" thickBot="1" x14ac:dyDescent="0.35">
      <c r="A91" s="702" t="s">
        <v>407</v>
      </c>
      <c r="B91" s="680">
        <v>0</v>
      </c>
      <c r="C91" s="680">
        <v>9.2149999999999999</v>
      </c>
      <c r="D91" s="681">
        <v>9.2149999999999999</v>
      </c>
      <c r="E91" s="690" t="s">
        <v>322</v>
      </c>
      <c r="F91" s="680">
        <v>0</v>
      </c>
      <c r="G91" s="681">
        <v>0</v>
      </c>
      <c r="H91" s="683">
        <v>0</v>
      </c>
      <c r="I91" s="680">
        <v>10.715</v>
      </c>
      <c r="J91" s="681">
        <v>10.715</v>
      </c>
      <c r="K91" s="691" t="s">
        <v>322</v>
      </c>
    </row>
    <row r="92" spans="1:11" ht="14.4" customHeight="1" thickBot="1" x14ac:dyDescent="0.35">
      <c r="A92" s="701" t="s">
        <v>408</v>
      </c>
      <c r="B92" s="685">
        <v>0</v>
      </c>
      <c r="C92" s="685">
        <v>94.993999999999005</v>
      </c>
      <c r="D92" s="686">
        <v>94.993999999999005</v>
      </c>
      <c r="E92" s="687" t="s">
        <v>322</v>
      </c>
      <c r="F92" s="685">
        <v>0</v>
      </c>
      <c r="G92" s="686">
        <v>0</v>
      </c>
      <c r="H92" s="688">
        <v>12.536</v>
      </c>
      <c r="I92" s="685">
        <v>106.116</v>
      </c>
      <c r="J92" s="686">
        <v>106.116</v>
      </c>
      <c r="K92" s="689" t="s">
        <v>322</v>
      </c>
    </row>
    <row r="93" spans="1:11" ht="14.4" customHeight="1" thickBot="1" x14ac:dyDescent="0.35">
      <c r="A93" s="702" t="s">
        <v>409</v>
      </c>
      <c r="B93" s="680">
        <v>0</v>
      </c>
      <c r="C93" s="680">
        <v>94.993999999999005</v>
      </c>
      <c r="D93" s="681">
        <v>94.993999999999005</v>
      </c>
      <c r="E93" s="690" t="s">
        <v>322</v>
      </c>
      <c r="F93" s="680">
        <v>0</v>
      </c>
      <c r="G93" s="681">
        <v>0</v>
      </c>
      <c r="H93" s="683">
        <v>12.536</v>
      </c>
      <c r="I93" s="680">
        <v>106.116</v>
      </c>
      <c r="J93" s="681">
        <v>106.116</v>
      </c>
      <c r="K93" s="691" t="s">
        <v>322</v>
      </c>
    </row>
    <row r="94" spans="1:11" ht="14.4" customHeight="1" thickBot="1" x14ac:dyDescent="0.35">
      <c r="A94" s="700" t="s">
        <v>47</v>
      </c>
      <c r="B94" s="680">
        <v>2357.0721905299602</v>
      </c>
      <c r="C94" s="680">
        <v>2177.44724</v>
      </c>
      <c r="D94" s="681">
        <v>-179.62495052995601</v>
      </c>
      <c r="E94" s="682">
        <v>0.92379319086900002</v>
      </c>
      <c r="F94" s="680">
        <v>2344.0967404614798</v>
      </c>
      <c r="G94" s="681">
        <v>1367.3897652692001</v>
      </c>
      <c r="H94" s="683">
        <v>202.68469999999999</v>
      </c>
      <c r="I94" s="680">
        <v>1260.57988</v>
      </c>
      <c r="J94" s="681">
        <v>-106.809885269197</v>
      </c>
      <c r="K94" s="684">
        <v>0.53776785669299998</v>
      </c>
    </row>
    <row r="95" spans="1:11" ht="14.4" customHeight="1" thickBot="1" x14ac:dyDescent="0.35">
      <c r="A95" s="701" t="s">
        <v>410</v>
      </c>
      <c r="B95" s="685">
        <v>0.86641875740200003</v>
      </c>
      <c r="C95" s="685">
        <v>0.27418999999999999</v>
      </c>
      <c r="D95" s="686">
        <v>-0.59222875740199998</v>
      </c>
      <c r="E95" s="692">
        <v>0.316463601067</v>
      </c>
      <c r="F95" s="685">
        <v>0.30427087827999999</v>
      </c>
      <c r="G95" s="686">
        <v>0.17749134566300001</v>
      </c>
      <c r="H95" s="688">
        <v>0</v>
      </c>
      <c r="I95" s="685">
        <v>0</v>
      </c>
      <c r="J95" s="686">
        <v>-0.17749134566300001</v>
      </c>
      <c r="K95" s="693">
        <v>0</v>
      </c>
    </row>
    <row r="96" spans="1:11" ht="14.4" customHeight="1" thickBot="1" x14ac:dyDescent="0.35">
      <c r="A96" s="702" t="s">
        <v>411</v>
      </c>
      <c r="B96" s="680">
        <v>0.86641875740200003</v>
      </c>
      <c r="C96" s="680">
        <v>0.27418999999999999</v>
      </c>
      <c r="D96" s="681">
        <v>-0.59222875740199998</v>
      </c>
      <c r="E96" s="682">
        <v>0.316463601067</v>
      </c>
      <c r="F96" s="680">
        <v>0.30427087827999999</v>
      </c>
      <c r="G96" s="681">
        <v>0.17749134566300001</v>
      </c>
      <c r="H96" s="683">
        <v>0</v>
      </c>
      <c r="I96" s="680">
        <v>0</v>
      </c>
      <c r="J96" s="681">
        <v>-0.17749134566300001</v>
      </c>
      <c r="K96" s="684">
        <v>0</v>
      </c>
    </row>
    <row r="97" spans="1:11" ht="14.4" customHeight="1" thickBot="1" x14ac:dyDescent="0.35">
      <c r="A97" s="701" t="s">
        <v>412</v>
      </c>
      <c r="B97" s="685">
        <v>44.367737936281003</v>
      </c>
      <c r="C97" s="685">
        <v>50.20872</v>
      </c>
      <c r="D97" s="686">
        <v>5.8409820637180001</v>
      </c>
      <c r="E97" s="692">
        <v>1.1316493095069999</v>
      </c>
      <c r="F97" s="685">
        <v>50.824059246398001</v>
      </c>
      <c r="G97" s="686">
        <v>29.647367893732</v>
      </c>
      <c r="H97" s="688">
        <v>4.4118700000000004</v>
      </c>
      <c r="I97" s="685">
        <v>29.271619999999999</v>
      </c>
      <c r="J97" s="686">
        <v>-0.37574789373200002</v>
      </c>
      <c r="K97" s="693">
        <v>0.57594022268199996</v>
      </c>
    </row>
    <row r="98" spans="1:11" ht="14.4" customHeight="1" thickBot="1" x14ac:dyDescent="0.35">
      <c r="A98" s="702" t="s">
        <v>413</v>
      </c>
      <c r="B98" s="680">
        <v>15.848091193879</v>
      </c>
      <c r="C98" s="680">
        <v>25.233699999999999</v>
      </c>
      <c r="D98" s="681">
        <v>9.3856088061200005</v>
      </c>
      <c r="E98" s="682">
        <v>1.59222329625</v>
      </c>
      <c r="F98" s="680">
        <v>22.405763116928998</v>
      </c>
      <c r="G98" s="681">
        <v>13.070028484874999</v>
      </c>
      <c r="H98" s="683">
        <v>1.9246000000000001</v>
      </c>
      <c r="I98" s="680">
        <v>13.9876</v>
      </c>
      <c r="J98" s="681">
        <v>0.91757151512400004</v>
      </c>
      <c r="K98" s="684">
        <v>0.62428581106500003</v>
      </c>
    </row>
    <row r="99" spans="1:11" ht="14.4" customHeight="1" thickBot="1" x14ac:dyDescent="0.35">
      <c r="A99" s="702" t="s">
        <v>414</v>
      </c>
      <c r="B99" s="680">
        <v>28.519646742401001</v>
      </c>
      <c r="C99" s="680">
        <v>24.975020000000001</v>
      </c>
      <c r="D99" s="681">
        <v>-3.5446267424009998</v>
      </c>
      <c r="E99" s="682">
        <v>0.87571281038500004</v>
      </c>
      <c r="F99" s="680">
        <v>28.418296129468999</v>
      </c>
      <c r="G99" s="681">
        <v>16.577339408856002</v>
      </c>
      <c r="H99" s="683">
        <v>2.4872700000000001</v>
      </c>
      <c r="I99" s="680">
        <v>15.28402</v>
      </c>
      <c r="J99" s="681">
        <v>-1.2933194088560001</v>
      </c>
      <c r="K99" s="684">
        <v>0.53782323649399999</v>
      </c>
    </row>
    <row r="100" spans="1:11" ht="14.4" customHeight="1" thickBot="1" x14ac:dyDescent="0.35">
      <c r="A100" s="701" t="s">
        <v>415</v>
      </c>
      <c r="B100" s="685">
        <v>144.686312991097</v>
      </c>
      <c r="C100" s="685">
        <v>143.63399999999999</v>
      </c>
      <c r="D100" s="686">
        <v>-1.0523129910969999</v>
      </c>
      <c r="E100" s="692">
        <v>0.992726934778</v>
      </c>
      <c r="F100" s="685">
        <v>124</v>
      </c>
      <c r="G100" s="686">
        <v>72.333333333333002</v>
      </c>
      <c r="H100" s="688">
        <v>21.87</v>
      </c>
      <c r="I100" s="685">
        <v>110.38001</v>
      </c>
      <c r="J100" s="686">
        <v>38.046676666666002</v>
      </c>
      <c r="K100" s="693">
        <v>0.89016137096699999</v>
      </c>
    </row>
    <row r="101" spans="1:11" ht="14.4" customHeight="1" thickBot="1" x14ac:dyDescent="0.35">
      <c r="A101" s="702" t="s">
        <v>416</v>
      </c>
      <c r="B101" s="680">
        <v>88.999858353338993</v>
      </c>
      <c r="C101" s="680">
        <v>89.91</v>
      </c>
      <c r="D101" s="681">
        <v>0.91014164665999997</v>
      </c>
      <c r="E101" s="682">
        <v>1.010226326912</v>
      </c>
      <c r="F101" s="680">
        <v>86</v>
      </c>
      <c r="G101" s="681">
        <v>50.166666666666003</v>
      </c>
      <c r="H101" s="683">
        <v>21.87</v>
      </c>
      <c r="I101" s="680">
        <v>65.61</v>
      </c>
      <c r="J101" s="681">
        <v>15.443333333332999</v>
      </c>
      <c r="K101" s="684">
        <v>0.76290697674399999</v>
      </c>
    </row>
    <row r="102" spans="1:11" ht="14.4" customHeight="1" thickBot="1" x14ac:dyDescent="0.35">
      <c r="A102" s="702" t="s">
        <v>417</v>
      </c>
      <c r="B102" s="680">
        <v>55.686454637757002</v>
      </c>
      <c r="C102" s="680">
        <v>53.723999999999997</v>
      </c>
      <c r="D102" s="681">
        <v>-1.962454637757</v>
      </c>
      <c r="E102" s="682">
        <v>0.96475885113299997</v>
      </c>
      <c r="F102" s="680">
        <v>38</v>
      </c>
      <c r="G102" s="681">
        <v>22.166666666666</v>
      </c>
      <c r="H102" s="683">
        <v>0</v>
      </c>
      <c r="I102" s="680">
        <v>44.770009999999999</v>
      </c>
      <c r="J102" s="681">
        <v>22.603343333333001</v>
      </c>
      <c r="K102" s="684">
        <v>1.1781581578939999</v>
      </c>
    </row>
    <row r="103" spans="1:11" ht="14.4" customHeight="1" thickBot="1" x14ac:dyDescent="0.35">
      <c r="A103" s="701" t="s">
        <v>418</v>
      </c>
      <c r="B103" s="685">
        <v>1557.08699888209</v>
      </c>
      <c r="C103" s="685">
        <v>1468.8380500000001</v>
      </c>
      <c r="D103" s="686">
        <v>-88.248948882087006</v>
      </c>
      <c r="E103" s="692">
        <v>0.943324330017</v>
      </c>
      <c r="F103" s="685">
        <v>1613.69180165023</v>
      </c>
      <c r="G103" s="686">
        <v>941.32021762929901</v>
      </c>
      <c r="H103" s="688">
        <v>112.71696</v>
      </c>
      <c r="I103" s="685">
        <v>869.09329000000002</v>
      </c>
      <c r="J103" s="686">
        <v>-72.226927629298004</v>
      </c>
      <c r="K103" s="693">
        <v>0.53857452154800001</v>
      </c>
    </row>
    <row r="104" spans="1:11" ht="14.4" customHeight="1" thickBot="1" x14ac:dyDescent="0.35">
      <c r="A104" s="702" t="s">
        <v>419</v>
      </c>
      <c r="B104" s="680">
        <v>1200.23811754858</v>
      </c>
      <c r="C104" s="680">
        <v>1111.3835799999999</v>
      </c>
      <c r="D104" s="681">
        <v>-88.854537548576005</v>
      </c>
      <c r="E104" s="682">
        <v>0.92596924206099995</v>
      </c>
      <c r="F104" s="680">
        <v>1168</v>
      </c>
      <c r="G104" s="681">
        <v>681.33333333333405</v>
      </c>
      <c r="H104" s="683">
        <v>81.966650000000001</v>
      </c>
      <c r="I104" s="680">
        <v>654.81073000000004</v>
      </c>
      <c r="J104" s="681">
        <v>-26.522603333332999</v>
      </c>
      <c r="K104" s="684">
        <v>0.56062562500000002</v>
      </c>
    </row>
    <row r="105" spans="1:11" ht="14.4" customHeight="1" thickBot="1" x14ac:dyDescent="0.35">
      <c r="A105" s="702" t="s">
        <v>420</v>
      </c>
      <c r="B105" s="680">
        <v>356.84888133351097</v>
      </c>
      <c r="C105" s="680">
        <v>357.45447000000001</v>
      </c>
      <c r="D105" s="681">
        <v>0.60558866648800003</v>
      </c>
      <c r="E105" s="682">
        <v>1.0016970451580001</v>
      </c>
      <c r="F105" s="680">
        <v>445.69180165022601</v>
      </c>
      <c r="G105" s="681">
        <v>259.98688429596501</v>
      </c>
      <c r="H105" s="683">
        <v>30.750309999999999</v>
      </c>
      <c r="I105" s="680">
        <v>214.28255999999999</v>
      </c>
      <c r="J105" s="681">
        <v>-45.704324295965002</v>
      </c>
      <c r="K105" s="684">
        <v>0.48078640712300003</v>
      </c>
    </row>
    <row r="106" spans="1:11" ht="14.4" customHeight="1" thickBot="1" x14ac:dyDescent="0.35">
      <c r="A106" s="701" t="s">
        <v>421</v>
      </c>
      <c r="B106" s="685">
        <v>610.06472196308698</v>
      </c>
      <c r="C106" s="685">
        <v>508.20393000000001</v>
      </c>
      <c r="D106" s="686">
        <v>-101.860791963087</v>
      </c>
      <c r="E106" s="692">
        <v>0.83303281062400003</v>
      </c>
      <c r="F106" s="685">
        <v>555.27660868657495</v>
      </c>
      <c r="G106" s="686">
        <v>323.91135506716898</v>
      </c>
      <c r="H106" s="688">
        <v>63.685870000000001</v>
      </c>
      <c r="I106" s="685">
        <v>251.83496</v>
      </c>
      <c r="J106" s="686">
        <v>-72.076395067167994</v>
      </c>
      <c r="K106" s="693">
        <v>0.45353064771700002</v>
      </c>
    </row>
    <row r="107" spans="1:11" ht="14.4" customHeight="1" thickBot="1" x14ac:dyDescent="0.35">
      <c r="A107" s="702" t="s">
        <v>422</v>
      </c>
      <c r="B107" s="680">
        <v>64.999896550192005</v>
      </c>
      <c r="C107" s="680">
        <v>42.923000000000002</v>
      </c>
      <c r="D107" s="681">
        <v>-22.076896550192</v>
      </c>
      <c r="E107" s="682">
        <v>0.66035489713200002</v>
      </c>
      <c r="F107" s="680">
        <v>22.999999999999002</v>
      </c>
      <c r="G107" s="681">
        <v>13.416666666666</v>
      </c>
      <c r="H107" s="683">
        <v>0</v>
      </c>
      <c r="I107" s="680">
        <v>0</v>
      </c>
      <c r="J107" s="681">
        <v>-13.416666666666</v>
      </c>
      <c r="K107" s="684">
        <v>0</v>
      </c>
    </row>
    <row r="108" spans="1:11" ht="14.4" customHeight="1" thickBot="1" x14ac:dyDescent="0.35">
      <c r="A108" s="702" t="s">
        <v>423</v>
      </c>
      <c r="B108" s="680">
        <v>352.40917722418999</v>
      </c>
      <c r="C108" s="680">
        <v>325.63875999999999</v>
      </c>
      <c r="D108" s="681">
        <v>-26.770417224189</v>
      </c>
      <c r="E108" s="682">
        <v>0.92403598159599998</v>
      </c>
      <c r="F108" s="680">
        <v>319.24440719312997</v>
      </c>
      <c r="G108" s="681">
        <v>186.225904195993</v>
      </c>
      <c r="H108" s="683">
        <v>58.442300000000003</v>
      </c>
      <c r="I108" s="680">
        <v>195.07641000000001</v>
      </c>
      <c r="J108" s="681">
        <v>8.8505058040069997</v>
      </c>
      <c r="K108" s="684">
        <v>0.61105662497000002</v>
      </c>
    </row>
    <row r="109" spans="1:11" ht="14.4" customHeight="1" thickBot="1" x14ac:dyDescent="0.35">
      <c r="A109" s="702" t="s">
        <v>424</v>
      </c>
      <c r="B109" s="680">
        <v>12.999979310038</v>
      </c>
      <c r="C109" s="680">
        <v>6.2034000000000002</v>
      </c>
      <c r="D109" s="681">
        <v>-6.7965793100380001</v>
      </c>
      <c r="E109" s="682">
        <v>0.47718537484200002</v>
      </c>
      <c r="F109" s="680">
        <v>12</v>
      </c>
      <c r="G109" s="681">
        <v>7</v>
      </c>
      <c r="H109" s="683">
        <v>0</v>
      </c>
      <c r="I109" s="680">
        <v>6.90585</v>
      </c>
      <c r="J109" s="681">
        <v>-9.4149999999000006E-2</v>
      </c>
      <c r="K109" s="684">
        <v>0.57548750000000004</v>
      </c>
    </row>
    <row r="110" spans="1:11" ht="14.4" customHeight="1" thickBot="1" x14ac:dyDescent="0.35">
      <c r="A110" s="702" t="s">
        <v>425</v>
      </c>
      <c r="B110" s="680">
        <v>7.9697082949010003</v>
      </c>
      <c r="C110" s="680">
        <v>6.9194699999999996</v>
      </c>
      <c r="D110" s="681">
        <v>-1.0502382949010001</v>
      </c>
      <c r="E110" s="682">
        <v>0.86822123771100002</v>
      </c>
      <c r="F110" s="680">
        <v>8.3147310643430004</v>
      </c>
      <c r="G110" s="681">
        <v>4.850259787533</v>
      </c>
      <c r="H110" s="683">
        <v>0</v>
      </c>
      <c r="I110" s="680">
        <v>0.82242999999999999</v>
      </c>
      <c r="J110" s="681">
        <v>-4.0278297875330002</v>
      </c>
      <c r="K110" s="684">
        <v>9.8912399407000001E-2</v>
      </c>
    </row>
    <row r="111" spans="1:11" ht="14.4" customHeight="1" thickBot="1" x14ac:dyDescent="0.35">
      <c r="A111" s="702" t="s">
        <v>426</v>
      </c>
      <c r="B111" s="680">
        <v>171.685960583765</v>
      </c>
      <c r="C111" s="680">
        <v>126.5193</v>
      </c>
      <c r="D111" s="681">
        <v>-45.166660583765001</v>
      </c>
      <c r="E111" s="682">
        <v>0.73692280702400004</v>
      </c>
      <c r="F111" s="680">
        <v>192.71747042910101</v>
      </c>
      <c r="G111" s="681">
        <v>112.418524416976</v>
      </c>
      <c r="H111" s="683">
        <v>5.2435700000000001</v>
      </c>
      <c r="I111" s="680">
        <v>48.401069999999997</v>
      </c>
      <c r="J111" s="681">
        <v>-64.017454416974999</v>
      </c>
      <c r="K111" s="684">
        <v>0.251150401114</v>
      </c>
    </row>
    <row r="112" spans="1:11" ht="14.4" customHeight="1" thickBot="1" x14ac:dyDescent="0.35">
      <c r="A112" s="702" t="s">
        <v>427</v>
      </c>
      <c r="B112" s="680">
        <v>0</v>
      </c>
      <c r="C112" s="680">
        <v>0</v>
      </c>
      <c r="D112" s="681">
        <v>0</v>
      </c>
      <c r="E112" s="682">
        <v>1</v>
      </c>
      <c r="F112" s="680">
        <v>0</v>
      </c>
      <c r="G112" s="681">
        <v>0</v>
      </c>
      <c r="H112" s="683">
        <v>0</v>
      </c>
      <c r="I112" s="680">
        <v>0.62919999999999998</v>
      </c>
      <c r="J112" s="681">
        <v>0.62919999999999998</v>
      </c>
      <c r="K112" s="691" t="s">
        <v>337</v>
      </c>
    </row>
    <row r="113" spans="1:11" ht="14.4" customHeight="1" thickBot="1" x14ac:dyDescent="0.35">
      <c r="A113" s="701" t="s">
        <v>428</v>
      </c>
      <c r="B113" s="685">
        <v>0</v>
      </c>
      <c r="C113" s="685">
        <v>5.5</v>
      </c>
      <c r="D113" s="686">
        <v>5.5</v>
      </c>
      <c r="E113" s="687" t="s">
        <v>322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93">
        <v>0</v>
      </c>
    </row>
    <row r="114" spans="1:11" ht="14.4" customHeight="1" thickBot="1" x14ac:dyDescent="0.35">
      <c r="A114" s="702" t="s">
        <v>429</v>
      </c>
      <c r="B114" s="680">
        <v>0</v>
      </c>
      <c r="C114" s="680">
        <v>5.5</v>
      </c>
      <c r="D114" s="681">
        <v>5.5</v>
      </c>
      <c r="E114" s="690" t="s">
        <v>322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84">
        <v>0</v>
      </c>
    </row>
    <row r="115" spans="1:11" ht="14.4" customHeight="1" thickBot="1" x14ac:dyDescent="0.35">
      <c r="A115" s="701" t="s">
        <v>430</v>
      </c>
      <c r="B115" s="685">
        <v>0</v>
      </c>
      <c r="C115" s="685">
        <v>0.78835</v>
      </c>
      <c r="D115" s="686">
        <v>0.78835</v>
      </c>
      <c r="E115" s="687" t="s">
        <v>322</v>
      </c>
      <c r="F115" s="685">
        <v>0</v>
      </c>
      <c r="G115" s="686">
        <v>0</v>
      </c>
      <c r="H115" s="688">
        <v>0</v>
      </c>
      <c r="I115" s="685">
        <v>0</v>
      </c>
      <c r="J115" s="686">
        <v>0</v>
      </c>
      <c r="K115" s="689" t="s">
        <v>322</v>
      </c>
    </row>
    <row r="116" spans="1:11" ht="14.4" customHeight="1" thickBot="1" x14ac:dyDescent="0.35">
      <c r="A116" s="702" t="s">
        <v>431</v>
      </c>
      <c r="B116" s="680">
        <v>0</v>
      </c>
      <c r="C116" s="680">
        <v>0.78835</v>
      </c>
      <c r="D116" s="681">
        <v>0.78835</v>
      </c>
      <c r="E116" s="690" t="s">
        <v>322</v>
      </c>
      <c r="F116" s="680">
        <v>0</v>
      </c>
      <c r="G116" s="681">
        <v>0</v>
      </c>
      <c r="H116" s="683">
        <v>0</v>
      </c>
      <c r="I116" s="680">
        <v>0</v>
      </c>
      <c r="J116" s="681">
        <v>0</v>
      </c>
      <c r="K116" s="691" t="s">
        <v>322</v>
      </c>
    </row>
    <row r="117" spans="1:11" ht="14.4" customHeight="1" thickBot="1" x14ac:dyDescent="0.35">
      <c r="A117" s="699" t="s">
        <v>48</v>
      </c>
      <c r="B117" s="680">
        <v>77351.006983209096</v>
      </c>
      <c r="C117" s="680">
        <v>85482.761400000003</v>
      </c>
      <c r="D117" s="681">
        <v>8131.75441679094</v>
      </c>
      <c r="E117" s="682">
        <v>1.1051279709720001</v>
      </c>
      <c r="F117" s="680">
        <v>87248</v>
      </c>
      <c r="G117" s="681">
        <v>50894.666666666701</v>
      </c>
      <c r="H117" s="683">
        <v>9942.5678700000008</v>
      </c>
      <c r="I117" s="680">
        <v>53106.50662</v>
      </c>
      <c r="J117" s="681">
        <v>2211.83995333334</v>
      </c>
      <c r="K117" s="684">
        <v>0.60868451563299997</v>
      </c>
    </row>
    <row r="118" spans="1:11" ht="14.4" customHeight="1" thickBot="1" x14ac:dyDescent="0.35">
      <c r="A118" s="705" t="s">
        <v>432</v>
      </c>
      <c r="B118" s="685">
        <v>57162.0051605564</v>
      </c>
      <c r="C118" s="685">
        <v>63654.366000000002</v>
      </c>
      <c r="D118" s="686">
        <v>6492.3608394436396</v>
      </c>
      <c r="E118" s="692">
        <v>1.113578255717</v>
      </c>
      <c r="F118" s="685">
        <v>64228.000000000102</v>
      </c>
      <c r="G118" s="686">
        <v>37466.333333333401</v>
      </c>
      <c r="H118" s="688">
        <v>7317.451</v>
      </c>
      <c r="I118" s="685">
        <v>39072.837</v>
      </c>
      <c r="J118" s="686">
        <v>1606.5036666666399</v>
      </c>
      <c r="K118" s="693">
        <v>0.60834584604800002</v>
      </c>
    </row>
    <row r="119" spans="1:11" ht="14.4" customHeight="1" thickBot="1" x14ac:dyDescent="0.35">
      <c r="A119" s="701" t="s">
        <v>433</v>
      </c>
      <c r="B119" s="685">
        <v>56870.005134194798</v>
      </c>
      <c r="C119" s="685">
        <v>63488.722999999998</v>
      </c>
      <c r="D119" s="686">
        <v>6618.7178658052499</v>
      </c>
      <c r="E119" s="692">
        <v>1.116383282368</v>
      </c>
      <c r="F119" s="685">
        <v>63940.000000000102</v>
      </c>
      <c r="G119" s="686">
        <v>37298.333333333401</v>
      </c>
      <c r="H119" s="688">
        <v>7285.665</v>
      </c>
      <c r="I119" s="685">
        <v>38973.457999999999</v>
      </c>
      <c r="J119" s="686">
        <v>1675.12466666665</v>
      </c>
      <c r="K119" s="693">
        <v>0.60953171723400001</v>
      </c>
    </row>
    <row r="120" spans="1:11" ht="14.4" customHeight="1" thickBot="1" x14ac:dyDescent="0.35">
      <c r="A120" s="702" t="s">
        <v>434</v>
      </c>
      <c r="B120" s="680">
        <v>56870.005134194798</v>
      </c>
      <c r="C120" s="680">
        <v>63488.722999999998</v>
      </c>
      <c r="D120" s="681">
        <v>6618.7178658052499</v>
      </c>
      <c r="E120" s="682">
        <v>1.116383282368</v>
      </c>
      <c r="F120" s="680">
        <v>63940.000000000102</v>
      </c>
      <c r="G120" s="681">
        <v>37298.333333333401</v>
      </c>
      <c r="H120" s="683">
        <v>7285.665</v>
      </c>
      <c r="I120" s="680">
        <v>38973.457999999999</v>
      </c>
      <c r="J120" s="681">
        <v>1675.12466666665</v>
      </c>
      <c r="K120" s="684">
        <v>0.60953171723400001</v>
      </c>
    </row>
    <row r="121" spans="1:11" ht="14.4" customHeight="1" thickBot="1" x14ac:dyDescent="0.35">
      <c r="A121" s="701" t="s">
        <v>435</v>
      </c>
      <c r="B121" s="685">
        <v>0</v>
      </c>
      <c r="C121" s="685">
        <v>1.1140000000000001</v>
      </c>
      <c r="D121" s="686">
        <v>1.1140000000000001</v>
      </c>
      <c r="E121" s="687" t="s">
        <v>322</v>
      </c>
      <c r="F121" s="685">
        <v>0</v>
      </c>
      <c r="G121" s="686">
        <v>0</v>
      </c>
      <c r="H121" s="688">
        <v>0</v>
      </c>
      <c r="I121" s="685">
        <v>0.16500000000000001</v>
      </c>
      <c r="J121" s="686">
        <v>0.16500000000000001</v>
      </c>
      <c r="K121" s="689" t="s">
        <v>322</v>
      </c>
    </row>
    <row r="122" spans="1:11" ht="14.4" customHeight="1" thickBot="1" x14ac:dyDescent="0.35">
      <c r="A122" s="702" t="s">
        <v>436</v>
      </c>
      <c r="B122" s="680">
        <v>0</v>
      </c>
      <c r="C122" s="680">
        <v>1.1140000000000001</v>
      </c>
      <c r="D122" s="681">
        <v>1.1140000000000001</v>
      </c>
      <c r="E122" s="690" t="s">
        <v>322</v>
      </c>
      <c r="F122" s="680">
        <v>0</v>
      </c>
      <c r="G122" s="681">
        <v>0</v>
      </c>
      <c r="H122" s="683">
        <v>0</v>
      </c>
      <c r="I122" s="680">
        <v>0.16500000000000001</v>
      </c>
      <c r="J122" s="681">
        <v>0.16500000000000001</v>
      </c>
      <c r="K122" s="691" t="s">
        <v>322</v>
      </c>
    </row>
    <row r="123" spans="1:11" ht="14.4" customHeight="1" thickBot="1" x14ac:dyDescent="0.35">
      <c r="A123" s="701" t="s">
        <v>437</v>
      </c>
      <c r="B123" s="685">
        <v>130.00001173633399</v>
      </c>
      <c r="C123" s="685">
        <v>114.6</v>
      </c>
      <c r="D123" s="686">
        <v>-15.400011736333999</v>
      </c>
      <c r="E123" s="692">
        <v>0.88153838195300005</v>
      </c>
      <c r="F123" s="685">
        <v>110</v>
      </c>
      <c r="G123" s="686">
        <v>64.166666666666003</v>
      </c>
      <c r="H123" s="688">
        <v>2.8</v>
      </c>
      <c r="I123" s="685">
        <v>12</v>
      </c>
      <c r="J123" s="686">
        <v>-52.166666666666003</v>
      </c>
      <c r="K123" s="693">
        <v>0.10909090908999999</v>
      </c>
    </row>
    <row r="124" spans="1:11" ht="14.4" customHeight="1" thickBot="1" x14ac:dyDescent="0.35">
      <c r="A124" s="702" t="s">
        <v>438</v>
      </c>
      <c r="B124" s="680">
        <v>130.00001173633399</v>
      </c>
      <c r="C124" s="680">
        <v>114.6</v>
      </c>
      <c r="D124" s="681">
        <v>-15.400011736333999</v>
      </c>
      <c r="E124" s="682">
        <v>0.88153838195300005</v>
      </c>
      <c r="F124" s="680">
        <v>110</v>
      </c>
      <c r="G124" s="681">
        <v>64.166666666666003</v>
      </c>
      <c r="H124" s="683">
        <v>2.8</v>
      </c>
      <c r="I124" s="680">
        <v>12</v>
      </c>
      <c r="J124" s="681">
        <v>-52.166666666666003</v>
      </c>
      <c r="K124" s="684">
        <v>0.10909090908999999</v>
      </c>
    </row>
    <row r="125" spans="1:11" ht="14.4" customHeight="1" thickBot="1" x14ac:dyDescent="0.35">
      <c r="A125" s="701" t="s">
        <v>439</v>
      </c>
      <c r="B125" s="685">
        <v>162.000014625278</v>
      </c>
      <c r="C125" s="685">
        <v>49.929000000000002</v>
      </c>
      <c r="D125" s="686">
        <v>-112.071014625278</v>
      </c>
      <c r="E125" s="692">
        <v>0.30820367587899999</v>
      </c>
      <c r="F125" s="685">
        <v>178</v>
      </c>
      <c r="G125" s="686">
        <v>103.833333333333</v>
      </c>
      <c r="H125" s="688">
        <v>8.9860000000000007</v>
      </c>
      <c r="I125" s="685">
        <v>67.213999999999999</v>
      </c>
      <c r="J125" s="686">
        <v>-36.619333333333003</v>
      </c>
      <c r="K125" s="693">
        <v>0.377606741573</v>
      </c>
    </row>
    <row r="126" spans="1:11" ht="14.4" customHeight="1" thickBot="1" x14ac:dyDescent="0.35">
      <c r="A126" s="702" t="s">
        <v>440</v>
      </c>
      <c r="B126" s="680">
        <v>162.000014625278</v>
      </c>
      <c r="C126" s="680">
        <v>49.929000000000002</v>
      </c>
      <c r="D126" s="681">
        <v>-112.071014625278</v>
      </c>
      <c r="E126" s="682">
        <v>0.30820367587899999</v>
      </c>
      <c r="F126" s="680">
        <v>178</v>
      </c>
      <c r="G126" s="681">
        <v>103.833333333333</v>
      </c>
      <c r="H126" s="683">
        <v>8.9860000000000007</v>
      </c>
      <c r="I126" s="680">
        <v>67.213999999999999</v>
      </c>
      <c r="J126" s="681">
        <v>-36.619333333333003</v>
      </c>
      <c r="K126" s="684">
        <v>0.377606741573</v>
      </c>
    </row>
    <row r="127" spans="1:11" ht="14.4" customHeight="1" thickBot="1" x14ac:dyDescent="0.35">
      <c r="A127" s="704" t="s">
        <v>441</v>
      </c>
      <c r="B127" s="680">
        <v>0</v>
      </c>
      <c r="C127" s="680">
        <v>0</v>
      </c>
      <c r="D127" s="681">
        <v>0</v>
      </c>
      <c r="E127" s="682">
        <v>1</v>
      </c>
      <c r="F127" s="680">
        <v>0</v>
      </c>
      <c r="G127" s="681">
        <v>0</v>
      </c>
      <c r="H127" s="683">
        <v>20</v>
      </c>
      <c r="I127" s="680">
        <v>20</v>
      </c>
      <c r="J127" s="681">
        <v>20</v>
      </c>
      <c r="K127" s="691" t="s">
        <v>337</v>
      </c>
    </row>
    <row r="128" spans="1:11" ht="14.4" customHeight="1" thickBot="1" x14ac:dyDescent="0.35">
      <c r="A128" s="702" t="s">
        <v>442</v>
      </c>
      <c r="B128" s="680">
        <v>0</v>
      </c>
      <c r="C128" s="680">
        <v>0</v>
      </c>
      <c r="D128" s="681">
        <v>0</v>
      </c>
      <c r="E128" s="682">
        <v>1</v>
      </c>
      <c r="F128" s="680">
        <v>0</v>
      </c>
      <c r="G128" s="681">
        <v>0</v>
      </c>
      <c r="H128" s="683">
        <v>20</v>
      </c>
      <c r="I128" s="680">
        <v>20</v>
      </c>
      <c r="J128" s="681">
        <v>20</v>
      </c>
      <c r="K128" s="691" t="s">
        <v>337</v>
      </c>
    </row>
    <row r="129" spans="1:11" ht="14.4" customHeight="1" thickBot="1" x14ac:dyDescent="0.35">
      <c r="A129" s="700" t="s">
        <v>443</v>
      </c>
      <c r="B129" s="680">
        <v>19336.001745644298</v>
      </c>
      <c r="C129" s="680">
        <v>20875.318780000001</v>
      </c>
      <c r="D129" s="681">
        <v>1539.3170343557199</v>
      </c>
      <c r="E129" s="682">
        <v>1.079608858884</v>
      </c>
      <c r="F129" s="680">
        <v>21741</v>
      </c>
      <c r="G129" s="681">
        <v>12682.25</v>
      </c>
      <c r="H129" s="683">
        <v>2479.22237</v>
      </c>
      <c r="I129" s="680">
        <v>13252.856690000001</v>
      </c>
      <c r="J129" s="681">
        <v>570.60669000001894</v>
      </c>
      <c r="K129" s="684">
        <v>0.60957898394700005</v>
      </c>
    </row>
    <row r="130" spans="1:11" ht="14.4" customHeight="1" thickBot="1" x14ac:dyDescent="0.35">
      <c r="A130" s="701" t="s">
        <v>444</v>
      </c>
      <c r="B130" s="685">
        <v>5118.0004620504496</v>
      </c>
      <c r="C130" s="685">
        <v>5724.1925600000004</v>
      </c>
      <c r="D130" s="686">
        <v>606.192097949556</v>
      </c>
      <c r="E130" s="692">
        <v>1.118443150297</v>
      </c>
      <c r="F130" s="685">
        <v>5754.99999999998</v>
      </c>
      <c r="G130" s="686">
        <v>3357.0833333333198</v>
      </c>
      <c r="H130" s="688">
        <v>657.50937999999996</v>
      </c>
      <c r="I130" s="685">
        <v>3509.42524</v>
      </c>
      <c r="J130" s="686">
        <v>152.34190666668101</v>
      </c>
      <c r="K130" s="693">
        <v>0.60980455951300006</v>
      </c>
    </row>
    <row r="131" spans="1:11" ht="14.4" customHeight="1" thickBot="1" x14ac:dyDescent="0.35">
      <c r="A131" s="702" t="s">
        <v>445</v>
      </c>
      <c r="B131" s="680">
        <v>5118.0004620504496</v>
      </c>
      <c r="C131" s="680">
        <v>5724.1925600000004</v>
      </c>
      <c r="D131" s="681">
        <v>606.192097949556</v>
      </c>
      <c r="E131" s="682">
        <v>1.118443150297</v>
      </c>
      <c r="F131" s="680">
        <v>5754.99999999998</v>
      </c>
      <c r="G131" s="681">
        <v>3357.0833333333198</v>
      </c>
      <c r="H131" s="683">
        <v>657.50937999999996</v>
      </c>
      <c r="I131" s="680">
        <v>3509.42524</v>
      </c>
      <c r="J131" s="681">
        <v>152.34190666668101</v>
      </c>
      <c r="K131" s="684">
        <v>0.60980455951300006</v>
      </c>
    </row>
    <row r="132" spans="1:11" ht="14.4" customHeight="1" thickBot="1" x14ac:dyDescent="0.35">
      <c r="A132" s="701" t="s">
        <v>446</v>
      </c>
      <c r="B132" s="685">
        <v>14218.0012835938</v>
      </c>
      <c r="C132" s="685">
        <v>15151.12622</v>
      </c>
      <c r="D132" s="686">
        <v>933.12493640616401</v>
      </c>
      <c r="E132" s="692">
        <v>1.065629825022</v>
      </c>
      <c r="F132" s="685">
        <v>15986</v>
      </c>
      <c r="G132" s="686">
        <v>9325.1666666666697</v>
      </c>
      <c r="H132" s="688">
        <v>1821.71299</v>
      </c>
      <c r="I132" s="685">
        <v>9743.43145</v>
      </c>
      <c r="J132" s="686">
        <v>418.26478333333603</v>
      </c>
      <c r="K132" s="693">
        <v>0.60949777617900003</v>
      </c>
    </row>
    <row r="133" spans="1:11" ht="14.4" customHeight="1" thickBot="1" x14ac:dyDescent="0.35">
      <c r="A133" s="702" t="s">
        <v>447</v>
      </c>
      <c r="B133" s="680">
        <v>14218.0012835938</v>
      </c>
      <c r="C133" s="680">
        <v>15151.12622</v>
      </c>
      <c r="D133" s="681">
        <v>933.12493640616401</v>
      </c>
      <c r="E133" s="682">
        <v>1.065629825022</v>
      </c>
      <c r="F133" s="680">
        <v>15986</v>
      </c>
      <c r="G133" s="681">
        <v>9325.1666666666697</v>
      </c>
      <c r="H133" s="683">
        <v>1821.71299</v>
      </c>
      <c r="I133" s="680">
        <v>9743.43145</v>
      </c>
      <c r="J133" s="681">
        <v>418.26478333333603</v>
      </c>
      <c r="K133" s="684">
        <v>0.60949777617900003</v>
      </c>
    </row>
    <row r="134" spans="1:11" ht="14.4" customHeight="1" thickBot="1" x14ac:dyDescent="0.35">
      <c r="A134" s="700" t="s">
        <v>448</v>
      </c>
      <c r="B134" s="680">
        <v>853.00007700840797</v>
      </c>
      <c r="C134" s="680">
        <v>953.07662000000096</v>
      </c>
      <c r="D134" s="681">
        <v>100.076542991593</v>
      </c>
      <c r="E134" s="682">
        <v>1.1173230175340001</v>
      </c>
      <c r="F134" s="680">
        <v>1279</v>
      </c>
      <c r="G134" s="681">
        <v>746.08333333333405</v>
      </c>
      <c r="H134" s="683">
        <v>145.89449999999999</v>
      </c>
      <c r="I134" s="680">
        <v>780.81293000000005</v>
      </c>
      <c r="J134" s="681">
        <v>34.729596666665998</v>
      </c>
      <c r="K134" s="684">
        <v>0.610487044566</v>
      </c>
    </row>
    <row r="135" spans="1:11" ht="14.4" customHeight="1" thickBot="1" x14ac:dyDescent="0.35">
      <c r="A135" s="701" t="s">
        <v>449</v>
      </c>
      <c r="B135" s="685">
        <v>853.00007700840797</v>
      </c>
      <c r="C135" s="685">
        <v>953.07662000000096</v>
      </c>
      <c r="D135" s="686">
        <v>100.076542991593</v>
      </c>
      <c r="E135" s="692">
        <v>1.1173230175340001</v>
      </c>
      <c r="F135" s="685">
        <v>1279</v>
      </c>
      <c r="G135" s="686">
        <v>746.08333333333405</v>
      </c>
      <c r="H135" s="688">
        <v>145.89449999999999</v>
      </c>
      <c r="I135" s="685">
        <v>780.81293000000005</v>
      </c>
      <c r="J135" s="686">
        <v>34.729596666665998</v>
      </c>
      <c r="K135" s="693">
        <v>0.610487044566</v>
      </c>
    </row>
    <row r="136" spans="1:11" ht="14.4" customHeight="1" thickBot="1" x14ac:dyDescent="0.35">
      <c r="A136" s="702" t="s">
        <v>450</v>
      </c>
      <c r="B136" s="680">
        <v>853.00007700840797</v>
      </c>
      <c r="C136" s="680">
        <v>953.07662000000096</v>
      </c>
      <c r="D136" s="681">
        <v>100.076542991593</v>
      </c>
      <c r="E136" s="682">
        <v>1.1173230175340001</v>
      </c>
      <c r="F136" s="680">
        <v>1279</v>
      </c>
      <c r="G136" s="681">
        <v>746.08333333333405</v>
      </c>
      <c r="H136" s="683">
        <v>145.89449999999999</v>
      </c>
      <c r="I136" s="680">
        <v>780.81293000000005</v>
      </c>
      <c r="J136" s="681">
        <v>34.729596666665998</v>
      </c>
      <c r="K136" s="684">
        <v>0.610487044566</v>
      </c>
    </row>
    <row r="137" spans="1:11" ht="14.4" customHeight="1" thickBot="1" x14ac:dyDescent="0.35">
      <c r="A137" s="699" t="s">
        <v>451</v>
      </c>
      <c r="B137" s="680">
        <v>0</v>
      </c>
      <c r="C137" s="680">
        <v>0.17499999999999999</v>
      </c>
      <c r="D137" s="681">
        <v>0.17499999999999999</v>
      </c>
      <c r="E137" s="690" t="s">
        <v>337</v>
      </c>
      <c r="F137" s="680">
        <v>0</v>
      </c>
      <c r="G137" s="681">
        <v>0</v>
      </c>
      <c r="H137" s="683">
        <v>0</v>
      </c>
      <c r="I137" s="680">
        <v>0</v>
      </c>
      <c r="J137" s="681">
        <v>0</v>
      </c>
      <c r="K137" s="684">
        <v>0</v>
      </c>
    </row>
    <row r="138" spans="1:11" ht="14.4" customHeight="1" thickBot="1" x14ac:dyDescent="0.35">
      <c r="A138" s="700" t="s">
        <v>452</v>
      </c>
      <c r="B138" s="680">
        <v>0</v>
      </c>
      <c r="C138" s="680">
        <v>0.17499999999999999</v>
      </c>
      <c r="D138" s="681">
        <v>0.17499999999999999</v>
      </c>
      <c r="E138" s="690" t="s">
        <v>337</v>
      </c>
      <c r="F138" s="680">
        <v>0</v>
      </c>
      <c r="G138" s="681">
        <v>0</v>
      </c>
      <c r="H138" s="683">
        <v>0</v>
      </c>
      <c r="I138" s="680">
        <v>0</v>
      </c>
      <c r="J138" s="681">
        <v>0</v>
      </c>
      <c r="K138" s="684">
        <v>0</v>
      </c>
    </row>
    <row r="139" spans="1:11" ht="14.4" customHeight="1" thickBot="1" x14ac:dyDescent="0.35">
      <c r="A139" s="701" t="s">
        <v>453</v>
      </c>
      <c r="B139" s="685">
        <v>0</v>
      </c>
      <c r="C139" s="685">
        <v>0.17499999999999999</v>
      </c>
      <c r="D139" s="686">
        <v>0.17499999999999999</v>
      </c>
      <c r="E139" s="687" t="s">
        <v>337</v>
      </c>
      <c r="F139" s="685">
        <v>0</v>
      </c>
      <c r="G139" s="686">
        <v>0</v>
      </c>
      <c r="H139" s="688">
        <v>0</v>
      </c>
      <c r="I139" s="685">
        <v>0</v>
      </c>
      <c r="J139" s="686">
        <v>0</v>
      </c>
      <c r="K139" s="693">
        <v>0</v>
      </c>
    </row>
    <row r="140" spans="1:11" ht="14.4" customHeight="1" thickBot="1" x14ac:dyDescent="0.35">
      <c r="A140" s="702" t="s">
        <v>454</v>
      </c>
      <c r="B140" s="680">
        <v>0</v>
      </c>
      <c r="C140" s="680">
        <v>0.17499999999999999</v>
      </c>
      <c r="D140" s="681">
        <v>0.17499999999999999</v>
      </c>
      <c r="E140" s="690" t="s">
        <v>337</v>
      </c>
      <c r="F140" s="680">
        <v>0</v>
      </c>
      <c r="G140" s="681">
        <v>0</v>
      </c>
      <c r="H140" s="683">
        <v>0</v>
      </c>
      <c r="I140" s="680">
        <v>0</v>
      </c>
      <c r="J140" s="681">
        <v>0</v>
      </c>
      <c r="K140" s="684">
        <v>0</v>
      </c>
    </row>
    <row r="141" spans="1:11" ht="14.4" customHeight="1" thickBot="1" x14ac:dyDescent="0.35">
      <c r="A141" s="699" t="s">
        <v>455</v>
      </c>
      <c r="B141" s="680">
        <v>0</v>
      </c>
      <c r="C141" s="680">
        <v>167.33506</v>
      </c>
      <c r="D141" s="681">
        <v>167.33506</v>
      </c>
      <c r="E141" s="690" t="s">
        <v>322</v>
      </c>
      <c r="F141" s="680">
        <v>0</v>
      </c>
      <c r="G141" s="681">
        <v>0</v>
      </c>
      <c r="H141" s="683">
        <v>36.918039999999998</v>
      </c>
      <c r="I141" s="680">
        <v>136.21132</v>
      </c>
      <c r="J141" s="681">
        <v>136.21132</v>
      </c>
      <c r="K141" s="691" t="s">
        <v>322</v>
      </c>
    </row>
    <row r="142" spans="1:11" ht="14.4" customHeight="1" thickBot="1" x14ac:dyDescent="0.35">
      <c r="A142" s="700" t="s">
        <v>456</v>
      </c>
      <c r="B142" s="680">
        <v>0</v>
      </c>
      <c r="C142" s="680">
        <v>167.33506</v>
      </c>
      <c r="D142" s="681">
        <v>167.33506</v>
      </c>
      <c r="E142" s="690" t="s">
        <v>322</v>
      </c>
      <c r="F142" s="680">
        <v>0</v>
      </c>
      <c r="G142" s="681">
        <v>0</v>
      </c>
      <c r="H142" s="683">
        <v>36.918039999999998</v>
      </c>
      <c r="I142" s="680">
        <v>136.21132</v>
      </c>
      <c r="J142" s="681">
        <v>136.21132</v>
      </c>
      <c r="K142" s="691" t="s">
        <v>322</v>
      </c>
    </row>
    <row r="143" spans="1:11" ht="14.4" customHeight="1" thickBot="1" x14ac:dyDescent="0.35">
      <c r="A143" s="701" t="s">
        <v>457</v>
      </c>
      <c r="B143" s="685">
        <v>0</v>
      </c>
      <c r="C143" s="685">
        <v>0</v>
      </c>
      <c r="D143" s="686">
        <v>0</v>
      </c>
      <c r="E143" s="692">
        <v>1</v>
      </c>
      <c r="F143" s="685">
        <v>0</v>
      </c>
      <c r="G143" s="686">
        <v>0</v>
      </c>
      <c r="H143" s="688">
        <v>36.329039999999999</v>
      </c>
      <c r="I143" s="685">
        <v>36.329039999999999</v>
      </c>
      <c r="J143" s="686">
        <v>36.329039999999999</v>
      </c>
      <c r="K143" s="689" t="s">
        <v>337</v>
      </c>
    </row>
    <row r="144" spans="1:11" ht="14.4" customHeight="1" thickBot="1" x14ac:dyDescent="0.35">
      <c r="A144" s="702" t="s">
        <v>458</v>
      </c>
      <c r="B144" s="680">
        <v>0</v>
      </c>
      <c r="C144" s="680">
        <v>0</v>
      </c>
      <c r="D144" s="681">
        <v>0</v>
      </c>
      <c r="E144" s="682">
        <v>1</v>
      </c>
      <c r="F144" s="680">
        <v>0</v>
      </c>
      <c r="G144" s="681">
        <v>0</v>
      </c>
      <c r="H144" s="683">
        <v>36.329039999999999</v>
      </c>
      <c r="I144" s="680">
        <v>36.329039999999999</v>
      </c>
      <c r="J144" s="681">
        <v>36.329039999999999</v>
      </c>
      <c r="K144" s="691" t="s">
        <v>337</v>
      </c>
    </row>
    <row r="145" spans="1:11" ht="14.4" customHeight="1" thickBot="1" x14ac:dyDescent="0.35">
      <c r="A145" s="701" t="s">
        <v>459</v>
      </c>
      <c r="B145" s="685">
        <v>0</v>
      </c>
      <c r="C145" s="685">
        <v>74.851960000000005</v>
      </c>
      <c r="D145" s="686">
        <v>74.851960000000005</v>
      </c>
      <c r="E145" s="687" t="s">
        <v>322</v>
      </c>
      <c r="F145" s="685">
        <v>0</v>
      </c>
      <c r="G145" s="686">
        <v>0</v>
      </c>
      <c r="H145" s="688">
        <v>1.4279999999999999</v>
      </c>
      <c r="I145" s="685">
        <v>29.99728</v>
      </c>
      <c r="J145" s="686">
        <v>29.99728</v>
      </c>
      <c r="K145" s="689" t="s">
        <v>322</v>
      </c>
    </row>
    <row r="146" spans="1:11" ht="14.4" customHeight="1" thickBot="1" x14ac:dyDescent="0.35">
      <c r="A146" s="702" t="s">
        <v>460</v>
      </c>
      <c r="B146" s="680">
        <v>0</v>
      </c>
      <c r="C146" s="680">
        <v>4.9759599999999997</v>
      </c>
      <c r="D146" s="681">
        <v>4.9759599999999997</v>
      </c>
      <c r="E146" s="690" t="s">
        <v>322</v>
      </c>
      <c r="F146" s="680">
        <v>0</v>
      </c>
      <c r="G146" s="681">
        <v>0</v>
      </c>
      <c r="H146" s="683">
        <v>1.4279999999999999</v>
      </c>
      <c r="I146" s="680">
        <v>4.0922799999999997</v>
      </c>
      <c r="J146" s="681">
        <v>4.0922799999999997</v>
      </c>
      <c r="K146" s="691" t="s">
        <v>322</v>
      </c>
    </row>
    <row r="147" spans="1:11" ht="14.4" customHeight="1" thickBot="1" x14ac:dyDescent="0.35">
      <c r="A147" s="702" t="s">
        <v>461</v>
      </c>
      <c r="B147" s="680">
        <v>0</v>
      </c>
      <c r="C147" s="680">
        <v>-1.5429999999999999</v>
      </c>
      <c r="D147" s="681">
        <v>-1.5429999999999999</v>
      </c>
      <c r="E147" s="690" t="s">
        <v>322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91" t="s">
        <v>322</v>
      </c>
    </row>
    <row r="148" spans="1:11" ht="14.4" customHeight="1" thickBot="1" x14ac:dyDescent="0.35">
      <c r="A148" s="702" t="s">
        <v>462</v>
      </c>
      <c r="B148" s="680">
        <v>0</v>
      </c>
      <c r="C148" s="680">
        <v>51.65</v>
      </c>
      <c r="D148" s="681">
        <v>51.65</v>
      </c>
      <c r="E148" s="690" t="s">
        <v>322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322</v>
      </c>
    </row>
    <row r="149" spans="1:11" ht="14.4" customHeight="1" thickBot="1" x14ac:dyDescent="0.35">
      <c r="A149" s="702" t="s">
        <v>463</v>
      </c>
      <c r="B149" s="680">
        <v>0</v>
      </c>
      <c r="C149" s="680">
        <v>19.658999999999999</v>
      </c>
      <c r="D149" s="681">
        <v>19.658999999999999</v>
      </c>
      <c r="E149" s="690" t="s">
        <v>322</v>
      </c>
      <c r="F149" s="680">
        <v>0</v>
      </c>
      <c r="G149" s="681">
        <v>0</v>
      </c>
      <c r="H149" s="683">
        <v>0</v>
      </c>
      <c r="I149" s="680">
        <v>25.905000000000001</v>
      </c>
      <c r="J149" s="681">
        <v>25.905000000000001</v>
      </c>
      <c r="K149" s="691" t="s">
        <v>322</v>
      </c>
    </row>
    <row r="150" spans="1:11" ht="14.4" customHeight="1" thickBot="1" x14ac:dyDescent="0.35">
      <c r="A150" s="702" t="s">
        <v>464</v>
      </c>
      <c r="B150" s="680">
        <v>0</v>
      </c>
      <c r="C150" s="680">
        <v>0.11</v>
      </c>
      <c r="D150" s="681">
        <v>0.11</v>
      </c>
      <c r="E150" s="690" t="s">
        <v>322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322</v>
      </c>
    </row>
    <row r="151" spans="1:11" ht="14.4" customHeight="1" thickBot="1" x14ac:dyDescent="0.35">
      <c r="A151" s="704" t="s">
        <v>465</v>
      </c>
      <c r="B151" s="680">
        <v>0</v>
      </c>
      <c r="C151" s="680">
        <v>21.84</v>
      </c>
      <c r="D151" s="681">
        <v>21.84</v>
      </c>
      <c r="E151" s="690" t="s">
        <v>322</v>
      </c>
      <c r="F151" s="680">
        <v>0</v>
      </c>
      <c r="G151" s="681">
        <v>0</v>
      </c>
      <c r="H151" s="683">
        <v>0</v>
      </c>
      <c r="I151" s="680">
        <v>14.82</v>
      </c>
      <c r="J151" s="681">
        <v>14.82</v>
      </c>
      <c r="K151" s="691" t="s">
        <v>322</v>
      </c>
    </row>
    <row r="152" spans="1:11" ht="14.4" customHeight="1" thickBot="1" x14ac:dyDescent="0.35">
      <c r="A152" s="702" t="s">
        <v>466</v>
      </c>
      <c r="B152" s="680">
        <v>0</v>
      </c>
      <c r="C152" s="680">
        <v>21.84</v>
      </c>
      <c r="D152" s="681">
        <v>21.84</v>
      </c>
      <c r="E152" s="690" t="s">
        <v>322</v>
      </c>
      <c r="F152" s="680">
        <v>0</v>
      </c>
      <c r="G152" s="681">
        <v>0</v>
      </c>
      <c r="H152" s="683">
        <v>0</v>
      </c>
      <c r="I152" s="680">
        <v>14.82</v>
      </c>
      <c r="J152" s="681">
        <v>14.82</v>
      </c>
      <c r="K152" s="691" t="s">
        <v>322</v>
      </c>
    </row>
    <row r="153" spans="1:11" ht="14.4" customHeight="1" thickBot="1" x14ac:dyDescent="0.35">
      <c r="A153" s="704" t="s">
        <v>467</v>
      </c>
      <c r="B153" s="680">
        <v>0</v>
      </c>
      <c r="C153" s="680">
        <v>0.25</v>
      </c>
      <c r="D153" s="681">
        <v>0.25</v>
      </c>
      <c r="E153" s="690" t="s">
        <v>322</v>
      </c>
      <c r="F153" s="680">
        <v>0</v>
      </c>
      <c r="G153" s="681">
        <v>0</v>
      </c>
      <c r="H153" s="683">
        <v>0</v>
      </c>
      <c r="I153" s="680">
        <v>0</v>
      </c>
      <c r="J153" s="681">
        <v>0</v>
      </c>
      <c r="K153" s="691" t="s">
        <v>322</v>
      </c>
    </row>
    <row r="154" spans="1:11" ht="14.4" customHeight="1" thickBot="1" x14ac:dyDescent="0.35">
      <c r="A154" s="702" t="s">
        <v>468</v>
      </c>
      <c r="B154" s="680">
        <v>0</v>
      </c>
      <c r="C154" s="680">
        <v>0.25</v>
      </c>
      <c r="D154" s="681">
        <v>0.25</v>
      </c>
      <c r="E154" s="690" t="s">
        <v>322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322</v>
      </c>
    </row>
    <row r="155" spans="1:11" ht="14.4" customHeight="1" thickBot="1" x14ac:dyDescent="0.35">
      <c r="A155" s="704" t="s">
        <v>469</v>
      </c>
      <c r="B155" s="680">
        <v>0</v>
      </c>
      <c r="C155" s="680">
        <v>63.792000000000002</v>
      </c>
      <c r="D155" s="681">
        <v>63.792000000000002</v>
      </c>
      <c r="E155" s="690" t="s">
        <v>322</v>
      </c>
      <c r="F155" s="680">
        <v>0</v>
      </c>
      <c r="G155" s="681">
        <v>0</v>
      </c>
      <c r="H155" s="683">
        <v>-0.83899999999999997</v>
      </c>
      <c r="I155" s="680">
        <v>55.064999999999998</v>
      </c>
      <c r="J155" s="681">
        <v>55.064999999999998</v>
      </c>
      <c r="K155" s="691" t="s">
        <v>322</v>
      </c>
    </row>
    <row r="156" spans="1:11" ht="14.4" customHeight="1" thickBot="1" x14ac:dyDescent="0.35">
      <c r="A156" s="702" t="s">
        <v>470</v>
      </c>
      <c r="B156" s="680">
        <v>0</v>
      </c>
      <c r="C156" s="680">
        <v>63.792000000000002</v>
      </c>
      <c r="D156" s="681">
        <v>63.792000000000002</v>
      </c>
      <c r="E156" s="690" t="s">
        <v>322</v>
      </c>
      <c r="F156" s="680">
        <v>0</v>
      </c>
      <c r="G156" s="681">
        <v>0</v>
      </c>
      <c r="H156" s="683">
        <v>-0.83899999999999997</v>
      </c>
      <c r="I156" s="680">
        <v>55.064999999999998</v>
      </c>
      <c r="J156" s="681">
        <v>55.064999999999998</v>
      </c>
      <c r="K156" s="691" t="s">
        <v>322</v>
      </c>
    </row>
    <row r="157" spans="1:11" ht="14.4" customHeight="1" thickBot="1" x14ac:dyDescent="0.35">
      <c r="A157" s="701" t="s">
        <v>471</v>
      </c>
      <c r="B157" s="685">
        <v>0</v>
      </c>
      <c r="C157" s="685">
        <v>6.6010999999999997</v>
      </c>
      <c r="D157" s="686">
        <v>6.6010999999999997</v>
      </c>
      <c r="E157" s="687" t="s">
        <v>322</v>
      </c>
      <c r="F157" s="685">
        <v>0</v>
      </c>
      <c r="G157" s="686">
        <v>0</v>
      </c>
      <c r="H157" s="688">
        <v>0</v>
      </c>
      <c r="I157" s="685">
        <v>0</v>
      </c>
      <c r="J157" s="686">
        <v>0</v>
      </c>
      <c r="K157" s="689" t="s">
        <v>322</v>
      </c>
    </row>
    <row r="158" spans="1:11" ht="14.4" customHeight="1" thickBot="1" x14ac:dyDescent="0.35">
      <c r="A158" s="702" t="s">
        <v>472</v>
      </c>
      <c r="B158" s="680">
        <v>0</v>
      </c>
      <c r="C158" s="680">
        <v>6.6010999999999997</v>
      </c>
      <c r="D158" s="681">
        <v>6.6010999999999997</v>
      </c>
      <c r="E158" s="690" t="s">
        <v>322</v>
      </c>
      <c r="F158" s="680">
        <v>0</v>
      </c>
      <c r="G158" s="681">
        <v>0</v>
      </c>
      <c r="H158" s="683">
        <v>0</v>
      </c>
      <c r="I158" s="680">
        <v>0</v>
      </c>
      <c r="J158" s="681">
        <v>0</v>
      </c>
      <c r="K158" s="691" t="s">
        <v>322</v>
      </c>
    </row>
    <row r="159" spans="1:11" ht="14.4" customHeight="1" thickBot="1" x14ac:dyDescent="0.35">
      <c r="A159" s="699" t="s">
        <v>473</v>
      </c>
      <c r="B159" s="680">
        <v>2761.2561187094402</v>
      </c>
      <c r="C159" s="680">
        <v>3122.3294799999999</v>
      </c>
      <c r="D159" s="681">
        <v>361.07336129056603</v>
      </c>
      <c r="E159" s="682">
        <v>1.1307641688300001</v>
      </c>
      <c r="F159" s="680">
        <v>2642</v>
      </c>
      <c r="G159" s="681">
        <v>1541.1666666666699</v>
      </c>
      <c r="H159" s="683">
        <v>246.65917999999999</v>
      </c>
      <c r="I159" s="680">
        <v>1778.4615699999999</v>
      </c>
      <c r="J159" s="681">
        <v>237.29490333333101</v>
      </c>
      <c r="K159" s="684">
        <v>0.67314972369399995</v>
      </c>
    </row>
    <row r="160" spans="1:11" ht="14.4" customHeight="1" thickBot="1" x14ac:dyDescent="0.35">
      <c r="A160" s="700" t="s">
        <v>474</v>
      </c>
      <c r="B160" s="680">
        <v>2655.0061310843798</v>
      </c>
      <c r="C160" s="680">
        <v>2676.9870000000001</v>
      </c>
      <c r="D160" s="681">
        <v>21.98086891562</v>
      </c>
      <c r="E160" s="682">
        <v>1.0082790275539999</v>
      </c>
      <c r="F160" s="680">
        <v>2620</v>
      </c>
      <c r="G160" s="681">
        <v>1528.3333333333401</v>
      </c>
      <c r="H160" s="683">
        <v>232.19</v>
      </c>
      <c r="I160" s="680">
        <v>1555.838</v>
      </c>
      <c r="J160" s="681">
        <v>27.504666666664001</v>
      </c>
      <c r="K160" s="684">
        <v>0.59383129770900001</v>
      </c>
    </row>
    <row r="161" spans="1:11" ht="14.4" customHeight="1" thickBot="1" x14ac:dyDescent="0.35">
      <c r="A161" s="701" t="s">
        <v>475</v>
      </c>
      <c r="B161" s="685">
        <v>2655.0061310843798</v>
      </c>
      <c r="C161" s="685">
        <v>2676.9870000000001</v>
      </c>
      <c r="D161" s="686">
        <v>21.98086891562</v>
      </c>
      <c r="E161" s="692">
        <v>1.0082790275539999</v>
      </c>
      <c r="F161" s="685">
        <v>2620</v>
      </c>
      <c r="G161" s="686">
        <v>1528.3333333333401</v>
      </c>
      <c r="H161" s="688">
        <v>232.19</v>
      </c>
      <c r="I161" s="685">
        <v>1555.838</v>
      </c>
      <c r="J161" s="686">
        <v>27.504666666664001</v>
      </c>
      <c r="K161" s="693">
        <v>0.59383129770900001</v>
      </c>
    </row>
    <row r="162" spans="1:11" ht="14.4" customHeight="1" thickBot="1" x14ac:dyDescent="0.35">
      <c r="A162" s="702" t="s">
        <v>476</v>
      </c>
      <c r="B162" s="680">
        <v>327.00075512790698</v>
      </c>
      <c r="C162" s="680">
        <v>345.28899999999999</v>
      </c>
      <c r="D162" s="681">
        <v>18.288244872092999</v>
      </c>
      <c r="E162" s="682">
        <v>1.0559272251980001</v>
      </c>
      <c r="F162" s="680">
        <v>405.00000000000102</v>
      </c>
      <c r="G162" s="681">
        <v>236.25</v>
      </c>
      <c r="H162" s="683">
        <v>33.805999999999997</v>
      </c>
      <c r="I162" s="680">
        <v>236.024</v>
      </c>
      <c r="J162" s="681">
        <v>-0.22600000000000001</v>
      </c>
      <c r="K162" s="684">
        <v>0.58277530864100002</v>
      </c>
    </row>
    <row r="163" spans="1:11" ht="14.4" customHeight="1" thickBot="1" x14ac:dyDescent="0.35">
      <c r="A163" s="702" t="s">
        <v>477</v>
      </c>
      <c r="B163" s="680">
        <v>542.001251618732</v>
      </c>
      <c r="C163" s="680">
        <v>542.76700000000005</v>
      </c>
      <c r="D163" s="681">
        <v>0.76574838126699996</v>
      </c>
      <c r="E163" s="682">
        <v>1.0014128166289999</v>
      </c>
      <c r="F163" s="680">
        <v>593.00000000000102</v>
      </c>
      <c r="G163" s="681">
        <v>345.91666666666703</v>
      </c>
      <c r="H163" s="683">
        <v>49.841999999999999</v>
      </c>
      <c r="I163" s="680">
        <v>344.19099999999997</v>
      </c>
      <c r="J163" s="681">
        <v>-1.725666666667</v>
      </c>
      <c r="K163" s="684">
        <v>0.58042327149999995</v>
      </c>
    </row>
    <row r="164" spans="1:11" ht="14.4" customHeight="1" thickBot="1" x14ac:dyDescent="0.35">
      <c r="A164" s="702" t="s">
        <v>478</v>
      </c>
      <c r="B164" s="680">
        <v>8.0000184740770006</v>
      </c>
      <c r="C164" s="680">
        <v>8.2200000000000006</v>
      </c>
      <c r="D164" s="681">
        <v>0.21998152592199999</v>
      </c>
      <c r="E164" s="682">
        <v>1.0274976272409999</v>
      </c>
      <c r="F164" s="680">
        <v>7</v>
      </c>
      <c r="G164" s="681">
        <v>4.083333333333</v>
      </c>
      <c r="H164" s="683">
        <v>13.026</v>
      </c>
      <c r="I164" s="680">
        <v>17.135999999999999</v>
      </c>
      <c r="J164" s="681">
        <v>13.052666666665999</v>
      </c>
      <c r="K164" s="684">
        <v>2.448</v>
      </c>
    </row>
    <row r="165" spans="1:11" ht="14.4" customHeight="1" thickBot="1" x14ac:dyDescent="0.35">
      <c r="A165" s="702" t="s">
        <v>479</v>
      </c>
      <c r="B165" s="680">
        <v>1217.0028103689999</v>
      </c>
      <c r="C165" s="680">
        <v>1219.615</v>
      </c>
      <c r="D165" s="681">
        <v>2.6121896310010002</v>
      </c>
      <c r="E165" s="682">
        <v>1.0021464121600001</v>
      </c>
      <c r="F165" s="680">
        <v>1231</v>
      </c>
      <c r="G165" s="681">
        <v>718.08333333333496</v>
      </c>
      <c r="H165" s="683">
        <v>102.577</v>
      </c>
      <c r="I165" s="680">
        <v>717.95899999999995</v>
      </c>
      <c r="J165" s="681">
        <v>-0.124333333334</v>
      </c>
      <c r="K165" s="684">
        <v>0.58323233143700004</v>
      </c>
    </row>
    <row r="166" spans="1:11" ht="14.4" customHeight="1" thickBot="1" x14ac:dyDescent="0.35">
      <c r="A166" s="702" t="s">
        <v>480</v>
      </c>
      <c r="B166" s="680">
        <v>530.00122390761703</v>
      </c>
      <c r="C166" s="680">
        <v>529.82399999999996</v>
      </c>
      <c r="D166" s="681">
        <v>-0.17722390761599999</v>
      </c>
      <c r="E166" s="682">
        <v>0.99966561604000004</v>
      </c>
      <c r="F166" s="680">
        <v>354.00000000000102</v>
      </c>
      <c r="G166" s="681">
        <v>206.5</v>
      </c>
      <c r="H166" s="683">
        <v>30.332999999999998</v>
      </c>
      <c r="I166" s="680">
        <v>222.286</v>
      </c>
      <c r="J166" s="681">
        <v>15.785999999998999</v>
      </c>
      <c r="K166" s="684">
        <v>0.62792655367200001</v>
      </c>
    </row>
    <row r="167" spans="1:11" ht="14.4" customHeight="1" thickBot="1" x14ac:dyDescent="0.35">
      <c r="A167" s="702" t="s">
        <v>481</v>
      </c>
      <c r="B167" s="680">
        <v>31.000071587049</v>
      </c>
      <c r="C167" s="680">
        <v>31.271999999999998</v>
      </c>
      <c r="D167" s="681">
        <v>0.27192841294999998</v>
      </c>
      <c r="E167" s="682">
        <v>1.008771864032</v>
      </c>
      <c r="F167" s="680">
        <v>30</v>
      </c>
      <c r="G167" s="681">
        <v>17.5</v>
      </c>
      <c r="H167" s="683">
        <v>2.6059999999999999</v>
      </c>
      <c r="I167" s="680">
        <v>18.242000000000001</v>
      </c>
      <c r="J167" s="681">
        <v>0.74199999999900002</v>
      </c>
      <c r="K167" s="684">
        <v>0.60806666666599996</v>
      </c>
    </row>
    <row r="168" spans="1:11" ht="14.4" customHeight="1" thickBot="1" x14ac:dyDescent="0.35">
      <c r="A168" s="700" t="s">
        <v>482</v>
      </c>
      <c r="B168" s="680">
        <v>106.249987625054</v>
      </c>
      <c r="C168" s="680">
        <v>445.34248000000099</v>
      </c>
      <c r="D168" s="681">
        <v>339.092492374946</v>
      </c>
      <c r="E168" s="682">
        <v>4.1914591234729999</v>
      </c>
      <c r="F168" s="680">
        <v>22</v>
      </c>
      <c r="G168" s="681">
        <v>12.833333333333</v>
      </c>
      <c r="H168" s="683">
        <v>14.46918</v>
      </c>
      <c r="I168" s="680">
        <v>222.62357</v>
      </c>
      <c r="J168" s="681">
        <v>209.790236666667</v>
      </c>
      <c r="K168" s="684">
        <v>10.119253181817999</v>
      </c>
    </row>
    <row r="169" spans="1:11" ht="14.4" customHeight="1" thickBot="1" x14ac:dyDescent="0.35">
      <c r="A169" s="701" t="s">
        <v>483</v>
      </c>
      <c r="B169" s="685">
        <v>30</v>
      </c>
      <c r="C169" s="685">
        <v>398.02287000000098</v>
      </c>
      <c r="D169" s="686">
        <v>368.02287000000098</v>
      </c>
      <c r="E169" s="692">
        <v>13.267429</v>
      </c>
      <c r="F169" s="685">
        <v>22</v>
      </c>
      <c r="G169" s="686">
        <v>12.833333333333</v>
      </c>
      <c r="H169" s="688">
        <v>0</v>
      </c>
      <c r="I169" s="685">
        <v>42.097189999999998</v>
      </c>
      <c r="J169" s="686">
        <v>29.263856666666001</v>
      </c>
      <c r="K169" s="693">
        <v>1.9135086363630001</v>
      </c>
    </row>
    <row r="170" spans="1:11" ht="14.4" customHeight="1" thickBot="1" x14ac:dyDescent="0.35">
      <c r="A170" s="702" t="s">
        <v>484</v>
      </c>
      <c r="B170" s="680">
        <v>30</v>
      </c>
      <c r="C170" s="680">
        <v>274.49987000000101</v>
      </c>
      <c r="D170" s="681">
        <v>244.49987000000101</v>
      </c>
      <c r="E170" s="682">
        <v>9.1499956666659994</v>
      </c>
      <c r="F170" s="680">
        <v>22</v>
      </c>
      <c r="G170" s="681">
        <v>12.833333333333</v>
      </c>
      <c r="H170" s="683">
        <v>0</v>
      </c>
      <c r="I170" s="680">
        <v>42.097189999999998</v>
      </c>
      <c r="J170" s="681">
        <v>29.263856666666001</v>
      </c>
      <c r="K170" s="684">
        <v>1.9135086363630001</v>
      </c>
    </row>
    <row r="171" spans="1:11" ht="14.4" customHeight="1" thickBot="1" x14ac:dyDescent="0.35">
      <c r="A171" s="702" t="s">
        <v>485</v>
      </c>
      <c r="B171" s="680">
        <v>0</v>
      </c>
      <c r="C171" s="680">
        <v>123.523</v>
      </c>
      <c r="D171" s="681">
        <v>123.523</v>
      </c>
      <c r="E171" s="690" t="s">
        <v>337</v>
      </c>
      <c r="F171" s="680">
        <v>0</v>
      </c>
      <c r="G171" s="681">
        <v>0</v>
      </c>
      <c r="H171" s="683">
        <v>0</v>
      </c>
      <c r="I171" s="680">
        <v>0</v>
      </c>
      <c r="J171" s="681">
        <v>0</v>
      </c>
      <c r="K171" s="691" t="s">
        <v>322</v>
      </c>
    </row>
    <row r="172" spans="1:11" ht="14.4" customHeight="1" thickBot="1" x14ac:dyDescent="0.35">
      <c r="A172" s="701" t="s">
        <v>486</v>
      </c>
      <c r="B172" s="685">
        <v>0</v>
      </c>
      <c r="C172" s="685">
        <v>3.1467999999999998</v>
      </c>
      <c r="D172" s="686">
        <v>3.1467999999999998</v>
      </c>
      <c r="E172" s="687" t="s">
        <v>337</v>
      </c>
      <c r="F172" s="685">
        <v>0</v>
      </c>
      <c r="G172" s="686">
        <v>0</v>
      </c>
      <c r="H172" s="688">
        <v>14.46918</v>
      </c>
      <c r="I172" s="685">
        <v>115.13746</v>
      </c>
      <c r="J172" s="686">
        <v>115.13746</v>
      </c>
      <c r="K172" s="689" t="s">
        <v>322</v>
      </c>
    </row>
    <row r="173" spans="1:11" ht="14.4" customHeight="1" thickBot="1" x14ac:dyDescent="0.35">
      <c r="A173" s="702" t="s">
        <v>487</v>
      </c>
      <c r="B173" s="680">
        <v>0</v>
      </c>
      <c r="C173" s="680">
        <v>0</v>
      </c>
      <c r="D173" s="681">
        <v>0</v>
      </c>
      <c r="E173" s="682">
        <v>1</v>
      </c>
      <c r="F173" s="680">
        <v>0</v>
      </c>
      <c r="G173" s="681">
        <v>0</v>
      </c>
      <c r="H173" s="683">
        <v>0</v>
      </c>
      <c r="I173" s="680">
        <v>8.8680000000000003</v>
      </c>
      <c r="J173" s="681">
        <v>8.8680000000000003</v>
      </c>
      <c r="K173" s="691" t="s">
        <v>337</v>
      </c>
    </row>
    <row r="174" spans="1:11" ht="14.4" customHeight="1" thickBot="1" x14ac:dyDescent="0.35">
      <c r="A174" s="702" t="s">
        <v>488</v>
      </c>
      <c r="B174" s="680">
        <v>0</v>
      </c>
      <c r="C174" s="680">
        <v>3.1467999999999998</v>
      </c>
      <c r="D174" s="681">
        <v>3.1467999999999998</v>
      </c>
      <c r="E174" s="690" t="s">
        <v>337</v>
      </c>
      <c r="F174" s="680">
        <v>0</v>
      </c>
      <c r="G174" s="681">
        <v>0</v>
      </c>
      <c r="H174" s="683">
        <v>0</v>
      </c>
      <c r="I174" s="680">
        <v>4.9851999999999999</v>
      </c>
      <c r="J174" s="681">
        <v>4.9851999999999999</v>
      </c>
      <c r="K174" s="691" t="s">
        <v>322</v>
      </c>
    </row>
    <row r="175" spans="1:11" ht="14.4" customHeight="1" thickBot="1" x14ac:dyDescent="0.35">
      <c r="A175" s="702" t="s">
        <v>489</v>
      </c>
      <c r="B175" s="680">
        <v>0</v>
      </c>
      <c r="C175" s="680">
        <v>0</v>
      </c>
      <c r="D175" s="681">
        <v>0</v>
      </c>
      <c r="E175" s="682">
        <v>1</v>
      </c>
      <c r="F175" s="680">
        <v>0</v>
      </c>
      <c r="G175" s="681">
        <v>0</v>
      </c>
      <c r="H175" s="683">
        <v>14.46918</v>
      </c>
      <c r="I175" s="680">
        <v>101.28426</v>
      </c>
      <c r="J175" s="681">
        <v>101.28426</v>
      </c>
      <c r="K175" s="691" t="s">
        <v>337</v>
      </c>
    </row>
    <row r="176" spans="1:11" ht="14.4" customHeight="1" thickBot="1" x14ac:dyDescent="0.35">
      <c r="A176" s="701" t="s">
        <v>490</v>
      </c>
      <c r="B176" s="685">
        <v>76.249987625054004</v>
      </c>
      <c r="C176" s="685">
        <v>21.283899999999999</v>
      </c>
      <c r="D176" s="686">
        <v>-54.966087625054001</v>
      </c>
      <c r="E176" s="692">
        <v>0.279133160055</v>
      </c>
      <c r="F176" s="685">
        <v>0</v>
      </c>
      <c r="G176" s="686">
        <v>0</v>
      </c>
      <c r="H176" s="688">
        <v>0</v>
      </c>
      <c r="I176" s="685">
        <v>9.1234000000000002</v>
      </c>
      <c r="J176" s="686">
        <v>9.1234000000000002</v>
      </c>
      <c r="K176" s="689" t="s">
        <v>322</v>
      </c>
    </row>
    <row r="177" spans="1:11" ht="14.4" customHeight="1" thickBot="1" x14ac:dyDescent="0.35">
      <c r="A177" s="702" t="s">
        <v>491</v>
      </c>
      <c r="B177" s="680">
        <v>76.249987625054004</v>
      </c>
      <c r="C177" s="680">
        <v>21.283899999999999</v>
      </c>
      <c r="D177" s="681">
        <v>-54.966087625054001</v>
      </c>
      <c r="E177" s="682">
        <v>0.279133160055</v>
      </c>
      <c r="F177" s="680">
        <v>0</v>
      </c>
      <c r="G177" s="681">
        <v>0</v>
      </c>
      <c r="H177" s="683">
        <v>0</v>
      </c>
      <c r="I177" s="680">
        <v>9.1234000000000002</v>
      </c>
      <c r="J177" s="681">
        <v>9.1234000000000002</v>
      </c>
      <c r="K177" s="691" t="s">
        <v>322</v>
      </c>
    </row>
    <row r="178" spans="1:11" ht="14.4" customHeight="1" thickBot="1" x14ac:dyDescent="0.35">
      <c r="A178" s="701" t="s">
        <v>492</v>
      </c>
      <c r="B178" s="685">
        <v>0</v>
      </c>
      <c r="C178" s="685">
        <v>16.045999999999999</v>
      </c>
      <c r="D178" s="686">
        <v>16.045999999999999</v>
      </c>
      <c r="E178" s="687" t="s">
        <v>322</v>
      </c>
      <c r="F178" s="685">
        <v>0</v>
      </c>
      <c r="G178" s="686">
        <v>0</v>
      </c>
      <c r="H178" s="688">
        <v>0</v>
      </c>
      <c r="I178" s="685">
        <v>56.265520000000002</v>
      </c>
      <c r="J178" s="686">
        <v>56.265520000000002</v>
      </c>
      <c r="K178" s="689" t="s">
        <v>337</v>
      </c>
    </row>
    <row r="179" spans="1:11" ht="14.4" customHeight="1" thickBot="1" x14ac:dyDescent="0.35">
      <c r="A179" s="702" t="s">
        <v>493</v>
      </c>
      <c r="B179" s="680">
        <v>0</v>
      </c>
      <c r="C179" s="680">
        <v>16.045999999999999</v>
      </c>
      <c r="D179" s="681">
        <v>16.045999999999999</v>
      </c>
      <c r="E179" s="690" t="s">
        <v>322</v>
      </c>
      <c r="F179" s="680">
        <v>0</v>
      </c>
      <c r="G179" s="681">
        <v>0</v>
      </c>
      <c r="H179" s="683">
        <v>0</v>
      </c>
      <c r="I179" s="680">
        <v>56.265520000000002</v>
      </c>
      <c r="J179" s="681">
        <v>56.265520000000002</v>
      </c>
      <c r="K179" s="691" t="s">
        <v>337</v>
      </c>
    </row>
    <row r="180" spans="1:11" ht="14.4" customHeight="1" thickBot="1" x14ac:dyDescent="0.35">
      <c r="A180" s="701" t="s">
        <v>494</v>
      </c>
      <c r="B180" s="685">
        <v>0</v>
      </c>
      <c r="C180" s="685">
        <v>6.8429099999999998</v>
      </c>
      <c r="D180" s="686">
        <v>6.8429099999999998</v>
      </c>
      <c r="E180" s="687" t="s">
        <v>322</v>
      </c>
      <c r="F180" s="685">
        <v>0</v>
      </c>
      <c r="G180" s="686">
        <v>0</v>
      </c>
      <c r="H180" s="688">
        <v>0</v>
      </c>
      <c r="I180" s="685">
        <v>0</v>
      </c>
      <c r="J180" s="686">
        <v>0</v>
      </c>
      <c r="K180" s="689" t="s">
        <v>322</v>
      </c>
    </row>
    <row r="181" spans="1:11" ht="14.4" customHeight="1" thickBot="1" x14ac:dyDescent="0.35">
      <c r="A181" s="702" t="s">
        <v>495</v>
      </c>
      <c r="B181" s="680">
        <v>0</v>
      </c>
      <c r="C181" s="680">
        <v>6.8429099999999998</v>
      </c>
      <c r="D181" s="681">
        <v>6.8429099999999998</v>
      </c>
      <c r="E181" s="690" t="s">
        <v>322</v>
      </c>
      <c r="F181" s="680">
        <v>0</v>
      </c>
      <c r="G181" s="681">
        <v>0</v>
      </c>
      <c r="H181" s="683">
        <v>0</v>
      </c>
      <c r="I181" s="680">
        <v>0</v>
      </c>
      <c r="J181" s="681">
        <v>0</v>
      </c>
      <c r="K181" s="691" t="s">
        <v>322</v>
      </c>
    </row>
    <row r="182" spans="1:11" ht="14.4" customHeight="1" thickBot="1" x14ac:dyDescent="0.35">
      <c r="A182" s="699" t="s">
        <v>496</v>
      </c>
      <c r="B182" s="680">
        <v>0</v>
      </c>
      <c r="C182" s="680">
        <v>9.2000000000000003E-4</v>
      </c>
      <c r="D182" s="681">
        <v>9.2000000000000003E-4</v>
      </c>
      <c r="E182" s="690" t="s">
        <v>322</v>
      </c>
      <c r="F182" s="680">
        <v>0</v>
      </c>
      <c r="G182" s="681">
        <v>0</v>
      </c>
      <c r="H182" s="683">
        <v>0</v>
      </c>
      <c r="I182" s="680">
        <v>0</v>
      </c>
      <c r="J182" s="681">
        <v>0</v>
      </c>
      <c r="K182" s="691" t="s">
        <v>322</v>
      </c>
    </row>
    <row r="183" spans="1:11" ht="14.4" customHeight="1" thickBot="1" x14ac:dyDescent="0.35">
      <c r="A183" s="700" t="s">
        <v>497</v>
      </c>
      <c r="B183" s="680">
        <v>0</v>
      </c>
      <c r="C183" s="680">
        <v>9.2000000000000003E-4</v>
      </c>
      <c r="D183" s="681">
        <v>9.2000000000000003E-4</v>
      </c>
      <c r="E183" s="690" t="s">
        <v>322</v>
      </c>
      <c r="F183" s="680">
        <v>0</v>
      </c>
      <c r="G183" s="681">
        <v>0</v>
      </c>
      <c r="H183" s="683">
        <v>0</v>
      </c>
      <c r="I183" s="680">
        <v>0</v>
      </c>
      <c r="J183" s="681">
        <v>0</v>
      </c>
      <c r="K183" s="691" t="s">
        <v>322</v>
      </c>
    </row>
    <row r="184" spans="1:11" ht="14.4" customHeight="1" thickBot="1" x14ac:dyDescent="0.35">
      <c r="A184" s="701" t="s">
        <v>498</v>
      </c>
      <c r="B184" s="685">
        <v>0</v>
      </c>
      <c r="C184" s="685">
        <v>9.2000000000000003E-4</v>
      </c>
      <c r="D184" s="686">
        <v>9.2000000000000003E-4</v>
      </c>
      <c r="E184" s="687" t="s">
        <v>322</v>
      </c>
      <c r="F184" s="685">
        <v>0</v>
      </c>
      <c r="G184" s="686">
        <v>0</v>
      </c>
      <c r="H184" s="688">
        <v>0</v>
      </c>
      <c r="I184" s="685">
        <v>0</v>
      </c>
      <c r="J184" s="686">
        <v>0</v>
      </c>
      <c r="K184" s="689" t="s">
        <v>322</v>
      </c>
    </row>
    <row r="185" spans="1:11" ht="14.4" customHeight="1" thickBot="1" x14ac:dyDescent="0.35">
      <c r="A185" s="702" t="s">
        <v>499</v>
      </c>
      <c r="B185" s="680">
        <v>0</v>
      </c>
      <c r="C185" s="680">
        <v>9.2000000000000003E-4</v>
      </c>
      <c r="D185" s="681">
        <v>9.2000000000000003E-4</v>
      </c>
      <c r="E185" s="690" t="s">
        <v>322</v>
      </c>
      <c r="F185" s="680">
        <v>0</v>
      </c>
      <c r="G185" s="681">
        <v>0</v>
      </c>
      <c r="H185" s="683">
        <v>0</v>
      </c>
      <c r="I185" s="680">
        <v>0</v>
      </c>
      <c r="J185" s="681">
        <v>0</v>
      </c>
      <c r="K185" s="691" t="s">
        <v>322</v>
      </c>
    </row>
    <row r="186" spans="1:11" ht="14.4" customHeight="1" thickBot="1" x14ac:dyDescent="0.35">
      <c r="A186" s="698" t="s">
        <v>500</v>
      </c>
      <c r="B186" s="680">
        <v>99661.972541124604</v>
      </c>
      <c r="C186" s="680">
        <v>104527.05894</v>
      </c>
      <c r="D186" s="681">
        <v>4865.0863988754299</v>
      </c>
      <c r="E186" s="682">
        <v>1.0488158750500001</v>
      </c>
      <c r="F186" s="680">
        <v>105354.01279849</v>
      </c>
      <c r="G186" s="681">
        <v>61456.507465786097</v>
      </c>
      <c r="H186" s="683">
        <v>9938.4688299999998</v>
      </c>
      <c r="I186" s="680">
        <v>65925.764309999999</v>
      </c>
      <c r="J186" s="681">
        <v>4469.25684421392</v>
      </c>
      <c r="K186" s="684">
        <v>0.62575465859099999</v>
      </c>
    </row>
    <row r="187" spans="1:11" ht="14.4" customHeight="1" thickBot="1" x14ac:dyDescent="0.35">
      <c r="A187" s="699" t="s">
        <v>501</v>
      </c>
      <c r="B187" s="680">
        <v>99509.953950014504</v>
      </c>
      <c r="C187" s="680">
        <v>104377.54109</v>
      </c>
      <c r="D187" s="681">
        <v>4867.5871399855196</v>
      </c>
      <c r="E187" s="682">
        <v>1.0489155802679999</v>
      </c>
      <c r="F187" s="680">
        <v>105221.106081267</v>
      </c>
      <c r="G187" s="681">
        <v>61378.978547405903</v>
      </c>
      <c r="H187" s="683">
        <v>9914.3362899999993</v>
      </c>
      <c r="I187" s="680">
        <v>65833.916649999999</v>
      </c>
      <c r="J187" s="681">
        <v>4454.9381025941502</v>
      </c>
      <c r="K187" s="684">
        <v>0.625672159339</v>
      </c>
    </row>
    <row r="188" spans="1:11" ht="14.4" customHeight="1" thickBot="1" x14ac:dyDescent="0.35">
      <c r="A188" s="700" t="s">
        <v>502</v>
      </c>
      <c r="B188" s="680">
        <v>99509.953950014504</v>
      </c>
      <c r="C188" s="680">
        <v>104377.54109</v>
      </c>
      <c r="D188" s="681">
        <v>4867.5871399855196</v>
      </c>
      <c r="E188" s="682">
        <v>1.0489155802679999</v>
      </c>
      <c r="F188" s="680">
        <v>105221.106081267</v>
      </c>
      <c r="G188" s="681">
        <v>61378.978547405903</v>
      </c>
      <c r="H188" s="683">
        <v>9914.3362899999993</v>
      </c>
      <c r="I188" s="680">
        <v>65833.916649999999</v>
      </c>
      <c r="J188" s="681">
        <v>4454.9381025941502</v>
      </c>
      <c r="K188" s="684">
        <v>0.625672159339</v>
      </c>
    </row>
    <row r="189" spans="1:11" ht="14.4" customHeight="1" thickBot="1" x14ac:dyDescent="0.35">
      <c r="A189" s="701" t="s">
        <v>503</v>
      </c>
      <c r="B189" s="685">
        <v>138.075681795316</v>
      </c>
      <c r="C189" s="685">
        <v>156.36788000000001</v>
      </c>
      <c r="D189" s="686">
        <v>18.292198204683</v>
      </c>
      <c r="E189" s="692">
        <v>1.13247950665</v>
      </c>
      <c r="F189" s="685">
        <v>159.591604970936</v>
      </c>
      <c r="G189" s="686">
        <v>93.095102899712003</v>
      </c>
      <c r="H189" s="688">
        <v>13.706519999999999</v>
      </c>
      <c r="I189" s="685">
        <v>39.523409999999998</v>
      </c>
      <c r="J189" s="686">
        <v>-53.571692899711998</v>
      </c>
      <c r="K189" s="693">
        <v>0.247653440211</v>
      </c>
    </row>
    <row r="190" spans="1:11" ht="14.4" customHeight="1" thickBot="1" x14ac:dyDescent="0.35">
      <c r="A190" s="702" t="s">
        <v>504</v>
      </c>
      <c r="B190" s="680">
        <v>0.142566451471</v>
      </c>
      <c r="C190" s="680">
        <v>0.41982000000000003</v>
      </c>
      <c r="D190" s="681">
        <v>0.27725354852799999</v>
      </c>
      <c r="E190" s="682">
        <v>2.944732057695</v>
      </c>
      <c r="F190" s="680">
        <v>0.38707934105300001</v>
      </c>
      <c r="G190" s="681">
        <v>0.22579628228099999</v>
      </c>
      <c r="H190" s="683">
        <v>0</v>
      </c>
      <c r="I190" s="680">
        <v>4.9590000000000002E-2</v>
      </c>
      <c r="J190" s="681">
        <v>-0.17620628228099999</v>
      </c>
      <c r="K190" s="684">
        <v>0.128113269659</v>
      </c>
    </row>
    <row r="191" spans="1:11" ht="14.4" customHeight="1" thickBot="1" x14ac:dyDescent="0.35">
      <c r="A191" s="702" t="s">
        <v>505</v>
      </c>
      <c r="B191" s="680">
        <v>0</v>
      </c>
      <c r="C191" s="680">
        <v>0.249</v>
      </c>
      <c r="D191" s="681">
        <v>0.249</v>
      </c>
      <c r="E191" s="690" t="s">
        <v>337</v>
      </c>
      <c r="F191" s="680">
        <v>0.20452562988299999</v>
      </c>
      <c r="G191" s="681">
        <v>0.119306617431</v>
      </c>
      <c r="H191" s="683">
        <v>0</v>
      </c>
      <c r="I191" s="680">
        <v>0</v>
      </c>
      <c r="J191" s="681">
        <v>-0.119306617431</v>
      </c>
      <c r="K191" s="684">
        <v>0</v>
      </c>
    </row>
    <row r="192" spans="1:11" ht="14.4" customHeight="1" thickBot="1" x14ac:dyDescent="0.35">
      <c r="A192" s="702" t="s">
        <v>506</v>
      </c>
      <c r="B192" s="680">
        <v>6.8896436448009997</v>
      </c>
      <c r="C192" s="680">
        <v>2.0869599999999999</v>
      </c>
      <c r="D192" s="681">
        <v>-4.8026836448010002</v>
      </c>
      <c r="E192" s="682">
        <v>0.30291261893799998</v>
      </c>
      <c r="F192" s="680">
        <v>2</v>
      </c>
      <c r="G192" s="681">
        <v>1.1666666666659999</v>
      </c>
      <c r="H192" s="683">
        <v>0</v>
      </c>
      <c r="I192" s="680">
        <v>0</v>
      </c>
      <c r="J192" s="681">
        <v>-1.1666666666659999</v>
      </c>
      <c r="K192" s="684">
        <v>0</v>
      </c>
    </row>
    <row r="193" spans="1:11" ht="14.4" customHeight="1" thickBot="1" x14ac:dyDescent="0.35">
      <c r="A193" s="702" t="s">
        <v>507</v>
      </c>
      <c r="B193" s="680">
        <v>81.666220569269996</v>
      </c>
      <c r="C193" s="680">
        <v>122.37402</v>
      </c>
      <c r="D193" s="681">
        <v>40.707799430728997</v>
      </c>
      <c r="E193" s="682">
        <v>1.498465572999</v>
      </c>
      <c r="F193" s="680">
        <v>124</v>
      </c>
      <c r="G193" s="681">
        <v>72.333333333333002</v>
      </c>
      <c r="H193" s="683">
        <v>12.36739</v>
      </c>
      <c r="I193" s="680">
        <v>24.399920000000002</v>
      </c>
      <c r="J193" s="681">
        <v>-47.933413333333</v>
      </c>
      <c r="K193" s="684">
        <v>0.19677354838700001</v>
      </c>
    </row>
    <row r="194" spans="1:11" ht="14.4" customHeight="1" thickBot="1" x14ac:dyDescent="0.35">
      <c r="A194" s="702" t="s">
        <v>508</v>
      </c>
      <c r="B194" s="680">
        <v>49.377251129773001</v>
      </c>
      <c r="C194" s="680">
        <v>31.23808</v>
      </c>
      <c r="D194" s="681">
        <v>-18.139171129773001</v>
      </c>
      <c r="E194" s="682">
        <v>0.63264113099099994</v>
      </c>
      <c r="F194" s="680">
        <v>33</v>
      </c>
      <c r="G194" s="681">
        <v>19.25</v>
      </c>
      <c r="H194" s="683">
        <v>1.3391299999999999</v>
      </c>
      <c r="I194" s="680">
        <v>15.0739</v>
      </c>
      <c r="J194" s="681">
        <v>-4.1760999999999999</v>
      </c>
      <c r="K194" s="684">
        <v>0.45678484848399997</v>
      </c>
    </row>
    <row r="195" spans="1:11" ht="14.4" customHeight="1" thickBot="1" x14ac:dyDescent="0.35">
      <c r="A195" s="701" t="s">
        <v>509</v>
      </c>
      <c r="B195" s="685">
        <v>191.872488874422</v>
      </c>
      <c r="C195" s="685">
        <v>181.36107000000001</v>
      </c>
      <c r="D195" s="686">
        <v>-10.511418874422001</v>
      </c>
      <c r="E195" s="692">
        <v>0.94521664394799998</v>
      </c>
      <c r="F195" s="685">
        <v>297.790388668525</v>
      </c>
      <c r="G195" s="686">
        <v>173.71106005663901</v>
      </c>
      <c r="H195" s="688">
        <v>1.0432399999999999</v>
      </c>
      <c r="I195" s="685">
        <v>23.468389999999999</v>
      </c>
      <c r="J195" s="686">
        <v>-150.24267005663901</v>
      </c>
      <c r="K195" s="693">
        <v>7.8808419924999998E-2</v>
      </c>
    </row>
    <row r="196" spans="1:11" ht="14.4" customHeight="1" thickBot="1" x14ac:dyDescent="0.35">
      <c r="A196" s="702" t="s">
        <v>510</v>
      </c>
      <c r="B196" s="680">
        <v>185.00001854970199</v>
      </c>
      <c r="C196" s="680">
        <v>171.96727000000001</v>
      </c>
      <c r="D196" s="681">
        <v>-13.032748549700999</v>
      </c>
      <c r="E196" s="682">
        <v>0.92955271760500002</v>
      </c>
      <c r="F196" s="680">
        <v>293.644048905587</v>
      </c>
      <c r="G196" s="681">
        <v>171.29236186159301</v>
      </c>
      <c r="H196" s="683">
        <v>1.0432399999999999</v>
      </c>
      <c r="I196" s="680">
        <v>23.150490000000001</v>
      </c>
      <c r="J196" s="681">
        <v>-148.14187186159299</v>
      </c>
      <c r="K196" s="684">
        <v>7.8838614594999995E-2</v>
      </c>
    </row>
    <row r="197" spans="1:11" ht="14.4" customHeight="1" thickBot="1" x14ac:dyDescent="0.35">
      <c r="A197" s="702" t="s">
        <v>511</v>
      </c>
      <c r="B197" s="680">
        <v>6.8724703247200001</v>
      </c>
      <c r="C197" s="680">
        <v>9.3938000000000006</v>
      </c>
      <c r="D197" s="681">
        <v>2.521329675279</v>
      </c>
      <c r="E197" s="682">
        <v>1.3668738541080001</v>
      </c>
      <c r="F197" s="680">
        <v>4.146339762937</v>
      </c>
      <c r="G197" s="681">
        <v>2.4186981950459998</v>
      </c>
      <c r="H197" s="683">
        <v>0</v>
      </c>
      <c r="I197" s="680">
        <v>0.31790000000000002</v>
      </c>
      <c r="J197" s="681">
        <v>-2.100798195046</v>
      </c>
      <c r="K197" s="684">
        <v>7.6670031442999997E-2</v>
      </c>
    </row>
    <row r="198" spans="1:11" ht="14.4" customHeight="1" thickBot="1" x14ac:dyDescent="0.35">
      <c r="A198" s="701" t="s">
        <v>512</v>
      </c>
      <c r="B198" s="685">
        <v>26.995837406568999</v>
      </c>
      <c r="C198" s="685">
        <v>326.96769999999998</v>
      </c>
      <c r="D198" s="686">
        <v>299.97186259342999</v>
      </c>
      <c r="E198" s="692">
        <v>12.111782089798</v>
      </c>
      <c r="F198" s="685">
        <v>38.274301167944003</v>
      </c>
      <c r="G198" s="686">
        <v>22.326675681299999</v>
      </c>
      <c r="H198" s="688">
        <v>0</v>
      </c>
      <c r="I198" s="685">
        <v>50.045679999999997</v>
      </c>
      <c r="J198" s="686">
        <v>27.719004318699</v>
      </c>
      <c r="K198" s="693">
        <v>1.30755307015</v>
      </c>
    </row>
    <row r="199" spans="1:11" ht="14.4" customHeight="1" thickBot="1" x14ac:dyDescent="0.35">
      <c r="A199" s="702" t="s">
        <v>513</v>
      </c>
      <c r="B199" s="680">
        <v>2.9958350001220002</v>
      </c>
      <c r="C199" s="680">
        <v>1.78718</v>
      </c>
      <c r="D199" s="681">
        <v>-1.208655000122</v>
      </c>
      <c r="E199" s="682">
        <v>0.59655488367200005</v>
      </c>
      <c r="F199" s="680">
        <v>5.2743011679440004</v>
      </c>
      <c r="G199" s="681">
        <v>3.0766756812999998</v>
      </c>
      <c r="H199" s="683">
        <v>0</v>
      </c>
      <c r="I199" s="680">
        <v>2.1568999999999998</v>
      </c>
      <c r="J199" s="681">
        <v>-0.91977568129999998</v>
      </c>
      <c r="K199" s="684">
        <v>0.40894517232099997</v>
      </c>
    </row>
    <row r="200" spans="1:11" ht="14.4" customHeight="1" thickBot="1" x14ac:dyDescent="0.35">
      <c r="A200" s="702" t="s">
        <v>514</v>
      </c>
      <c r="B200" s="680">
        <v>24.000002406446999</v>
      </c>
      <c r="C200" s="680">
        <v>325.18052</v>
      </c>
      <c r="D200" s="681">
        <v>301.180517593552</v>
      </c>
      <c r="E200" s="682">
        <v>13.549186974774001</v>
      </c>
      <c r="F200" s="680">
        <v>33</v>
      </c>
      <c r="G200" s="681">
        <v>19.25</v>
      </c>
      <c r="H200" s="683">
        <v>0</v>
      </c>
      <c r="I200" s="680">
        <v>47.888779999999997</v>
      </c>
      <c r="J200" s="681">
        <v>28.638780000000001</v>
      </c>
      <c r="K200" s="684">
        <v>1.451175151515</v>
      </c>
    </row>
    <row r="201" spans="1:11" ht="14.4" customHeight="1" thickBot="1" x14ac:dyDescent="0.35">
      <c r="A201" s="701" t="s">
        <v>515</v>
      </c>
      <c r="B201" s="685">
        <v>0</v>
      </c>
      <c r="C201" s="685">
        <v>-21.277899999999999</v>
      </c>
      <c r="D201" s="686">
        <v>-21.277899999999999</v>
      </c>
      <c r="E201" s="687" t="s">
        <v>322</v>
      </c>
      <c r="F201" s="685">
        <v>0</v>
      </c>
      <c r="G201" s="686">
        <v>0</v>
      </c>
      <c r="H201" s="688">
        <v>0</v>
      </c>
      <c r="I201" s="685">
        <v>-29.58588</v>
      </c>
      <c r="J201" s="686">
        <v>-29.58588</v>
      </c>
      <c r="K201" s="689" t="s">
        <v>322</v>
      </c>
    </row>
    <row r="202" spans="1:11" ht="14.4" customHeight="1" thickBot="1" x14ac:dyDescent="0.35">
      <c r="A202" s="702" t="s">
        <v>516</v>
      </c>
      <c r="B202" s="680">
        <v>0</v>
      </c>
      <c r="C202" s="680">
        <v>-21.277899999999999</v>
      </c>
      <c r="D202" s="681">
        <v>-21.277899999999999</v>
      </c>
      <c r="E202" s="690" t="s">
        <v>322</v>
      </c>
      <c r="F202" s="680">
        <v>0</v>
      </c>
      <c r="G202" s="681">
        <v>0</v>
      </c>
      <c r="H202" s="683">
        <v>0</v>
      </c>
      <c r="I202" s="680">
        <v>-29.58588</v>
      </c>
      <c r="J202" s="681">
        <v>-29.58588</v>
      </c>
      <c r="K202" s="691" t="s">
        <v>322</v>
      </c>
    </row>
    <row r="203" spans="1:11" ht="14.4" customHeight="1" thickBot="1" x14ac:dyDescent="0.35">
      <c r="A203" s="701" t="s">
        <v>517</v>
      </c>
      <c r="B203" s="685">
        <v>0</v>
      </c>
      <c r="C203" s="685">
        <v>0.46710000000000002</v>
      </c>
      <c r="D203" s="686">
        <v>0.46710000000000002</v>
      </c>
      <c r="E203" s="687" t="s">
        <v>337</v>
      </c>
      <c r="F203" s="685">
        <v>0.44978645976100001</v>
      </c>
      <c r="G203" s="686">
        <v>0.26237543485999998</v>
      </c>
      <c r="H203" s="688">
        <v>0</v>
      </c>
      <c r="I203" s="685">
        <v>0</v>
      </c>
      <c r="J203" s="686">
        <v>-0.26237543485999998</v>
      </c>
      <c r="K203" s="693">
        <v>0</v>
      </c>
    </row>
    <row r="204" spans="1:11" ht="14.4" customHeight="1" thickBot="1" x14ac:dyDescent="0.35">
      <c r="A204" s="702" t="s">
        <v>518</v>
      </c>
      <c r="B204" s="680">
        <v>0</v>
      </c>
      <c r="C204" s="680">
        <v>0.46710000000000002</v>
      </c>
      <c r="D204" s="681">
        <v>0.46710000000000002</v>
      </c>
      <c r="E204" s="690" t="s">
        <v>337</v>
      </c>
      <c r="F204" s="680">
        <v>0.44978645976100001</v>
      </c>
      <c r="G204" s="681">
        <v>0.26237543485999998</v>
      </c>
      <c r="H204" s="683">
        <v>0</v>
      </c>
      <c r="I204" s="680">
        <v>0</v>
      </c>
      <c r="J204" s="681">
        <v>-0.26237543485999998</v>
      </c>
      <c r="K204" s="684">
        <v>0</v>
      </c>
    </row>
    <row r="205" spans="1:11" ht="14.4" customHeight="1" thickBot="1" x14ac:dyDescent="0.35">
      <c r="A205" s="701" t="s">
        <v>519</v>
      </c>
      <c r="B205" s="685">
        <v>99153.009941938202</v>
      </c>
      <c r="C205" s="685">
        <v>99225.05528</v>
      </c>
      <c r="D205" s="686">
        <v>72.045338061826996</v>
      </c>
      <c r="E205" s="692">
        <v>1.0007266076750001</v>
      </c>
      <c r="F205" s="685">
        <v>104725</v>
      </c>
      <c r="G205" s="686">
        <v>61089.583333333299</v>
      </c>
      <c r="H205" s="688">
        <v>9899.5865300000005</v>
      </c>
      <c r="I205" s="685">
        <v>63510.54909</v>
      </c>
      <c r="J205" s="686">
        <v>2420.9657566666601</v>
      </c>
      <c r="K205" s="693">
        <v>0.60645069553499997</v>
      </c>
    </row>
    <row r="206" spans="1:11" ht="14.4" customHeight="1" thickBot="1" x14ac:dyDescent="0.35">
      <c r="A206" s="702" t="s">
        <v>520</v>
      </c>
      <c r="B206" s="680">
        <v>48489.0048619269</v>
      </c>
      <c r="C206" s="680">
        <v>43135.35757</v>
      </c>
      <c r="D206" s="681">
        <v>-5353.6472919269099</v>
      </c>
      <c r="E206" s="682">
        <v>0.88959048948899999</v>
      </c>
      <c r="F206" s="680">
        <v>50623</v>
      </c>
      <c r="G206" s="681">
        <v>29530.083333333299</v>
      </c>
      <c r="H206" s="683">
        <v>4276.0156800000004</v>
      </c>
      <c r="I206" s="680">
        <v>28226.284479999998</v>
      </c>
      <c r="J206" s="681">
        <v>-1303.79885333333</v>
      </c>
      <c r="K206" s="684">
        <v>0.55757826442500003</v>
      </c>
    </row>
    <row r="207" spans="1:11" ht="14.4" customHeight="1" thickBot="1" x14ac:dyDescent="0.35">
      <c r="A207" s="702" t="s">
        <v>521</v>
      </c>
      <c r="B207" s="680">
        <v>50664.005080011302</v>
      </c>
      <c r="C207" s="680">
        <v>56089.69771</v>
      </c>
      <c r="D207" s="681">
        <v>5425.69262998874</v>
      </c>
      <c r="E207" s="682">
        <v>1.107091664415</v>
      </c>
      <c r="F207" s="680">
        <v>54102</v>
      </c>
      <c r="G207" s="681">
        <v>31559.5</v>
      </c>
      <c r="H207" s="683">
        <v>5623.5708500000001</v>
      </c>
      <c r="I207" s="680">
        <v>35284.264609999998</v>
      </c>
      <c r="J207" s="681">
        <v>3724.7646100000002</v>
      </c>
      <c r="K207" s="684">
        <v>0.65218041126000004</v>
      </c>
    </row>
    <row r="208" spans="1:11" ht="14.4" customHeight="1" thickBot="1" x14ac:dyDescent="0.35">
      <c r="A208" s="701" t="s">
        <v>522</v>
      </c>
      <c r="B208" s="685">
        <v>0</v>
      </c>
      <c r="C208" s="685">
        <v>4508.5999599999996</v>
      </c>
      <c r="D208" s="686">
        <v>4508.5999599999996</v>
      </c>
      <c r="E208" s="687" t="s">
        <v>322</v>
      </c>
      <c r="F208" s="685">
        <v>0</v>
      </c>
      <c r="G208" s="686">
        <v>0</v>
      </c>
      <c r="H208" s="688">
        <v>0</v>
      </c>
      <c r="I208" s="685">
        <v>2239.9159599999998</v>
      </c>
      <c r="J208" s="686">
        <v>2239.9159599999998</v>
      </c>
      <c r="K208" s="689" t="s">
        <v>322</v>
      </c>
    </row>
    <row r="209" spans="1:11" ht="14.4" customHeight="1" thickBot="1" x14ac:dyDescent="0.35">
      <c r="A209" s="702" t="s">
        <v>523</v>
      </c>
      <c r="B209" s="680">
        <v>0</v>
      </c>
      <c r="C209" s="680">
        <v>617.57731999999999</v>
      </c>
      <c r="D209" s="681">
        <v>617.57731999999999</v>
      </c>
      <c r="E209" s="690" t="s">
        <v>322</v>
      </c>
      <c r="F209" s="680">
        <v>0</v>
      </c>
      <c r="G209" s="681">
        <v>0</v>
      </c>
      <c r="H209" s="683">
        <v>0</v>
      </c>
      <c r="I209" s="680">
        <v>1816.27253</v>
      </c>
      <c r="J209" s="681">
        <v>1816.27253</v>
      </c>
      <c r="K209" s="691" t="s">
        <v>322</v>
      </c>
    </row>
    <row r="210" spans="1:11" ht="14.4" customHeight="1" thickBot="1" x14ac:dyDescent="0.35">
      <c r="A210" s="702" t="s">
        <v>524</v>
      </c>
      <c r="B210" s="680">
        <v>0</v>
      </c>
      <c r="C210" s="680">
        <v>3891.0226400000001</v>
      </c>
      <c r="D210" s="681">
        <v>3891.0226400000001</v>
      </c>
      <c r="E210" s="690" t="s">
        <v>322</v>
      </c>
      <c r="F210" s="680">
        <v>0</v>
      </c>
      <c r="G210" s="681">
        <v>0</v>
      </c>
      <c r="H210" s="683">
        <v>0</v>
      </c>
      <c r="I210" s="680">
        <v>423.64343000000002</v>
      </c>
      <c r="J210" s="681">
        <v>423.64343000000002</v>
      </c>
      <c r="K210" s="691" t="s">
        <v>322</v>
      </c>
    </row>
    <row r="211" spans="1:11" ht="14.4" customHeight="1" thickBot="1" x14ac:dyDescent="0.35">
      <c r="A211" s="699" t="s">
        <v>525</v>
      </c>
      <c r="B211" s="680">
        <v>95.265995928590002</v>
      </c>
      <c r="C211" s="680">
        <v>149.51785000000001</v>
      </c>
      <c r="D211" s="681">
        <v>54.251854071408999</v>
      </c>
      <c r="E211" s="682">
        <v>1.5694776351469999</v>
      </c>
      <c r="F211" s="680">
        <v>132.90671722325001</v>
      </c>
      <c r="G211" s="681">
        <v>77.528918380229001</v>
      </c>
      <c r="H211" s="683">
        <v>24.132539999999999</v>
      </c>
      <c r="I211" s="680">
        <v>58.347659999999998</v>
      </c>
      <c r="J211" s="681">
        <v>-19.181258380229</v>
      </c>
      <c r="K211" s="684">
        <v>0.439012122329</v>
      </c>
    </row>
    <row r="212" spans="1:11" ht="14.4" customHeight="1" thickBot="1" x14ac:dyDescent="0.35">
      <c r="A212" s="700" t="s">
        <v>526</v>
      </c>
      <c r="B212" s="680">
        <v>0</v>
      </c>
      <c r="C212" s="680">
        <v>7.3894500000000001</v>
      </c>
      <c r="D212" s="681">
        <v>7.3894500000000001</v>
      </c>
      <c r="E212" s="690" t="s">
        <v>322</v>
      </c>
      <c r="F212" s="680">
        <v>0</v>
      </c>
      <c r="G212" s="681">
        <v>0</v>
      </c>
      <c r="H212" s="683">
        <v>20</v>
      </c>
      <c r="I212" s="680">
        <v>20</v>
      </c>
      <c r="J212" s="681">
        <v>20</v>
      </c>
      <c r="K212" s="691" t="s">
        <v>322</v>
      </c>
    </row>
    <row r="213" spans="1:11" ht="14.4" customHeight="1" thickBot="1" x14ac:dyDescent="0.35">
      <c r="A213" s="701" t="s">
        <v>527</v>
      </c>
      <c r="B213" s="685">
        <v>0</v>
      </c>
      <c r="C213" s="685">
        <v>7.3894500000000001</v>
      </c>
      <c r="D213" s="686">
        <v>7.3894500000000001</v>
      </c>
      <c r="E213" s="687" t="s">
        <v>322</v>
      </c>
      <c r="F213" s="685">
        <v>0</v>
      </c>
      <c r="G213" s="686">
        <v>0</v>
      </c>
      <c r="H213" s="688">
        <v>0</v>
      </c>
      <c r="I213" s="685">
        <v>0</v>
      </c>
      <c r="J213" s="686">
        <v>0</v>
      </c>
      <c r="K213" s="689" t="s">
        <v>322</v>
      </c>
    </row>
    <row r="214" spans="1:11" ht="14.4" customHeight="1" thickBot="1" x14ac:dyDescent="0.35">
      <c r="A214" s="702" t="s">
        <v>528</v>
      </c>
      <c r="B214" s="680">
        <v>0</v>
      </c>
      <c r="C214" s="680">
        <v>7.3894500000000001</v>
      </c>
      <c r="D214" s="681">
        <v>7.3894500000000001</v>
      </c>
      <c r="E214" s="690" t="s">
        <v>322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322</v>
      </c>
    </row>
    <row r="215" spans="1:11" ht="14.4" customHeight="1" thickBot="1" x14ac:dyDescent="0.35">
      <c r="A215" s="701" t="s">
        <v>529</v>
      </c>
      <c r="B215" s="685">
        <v>0</v>
      </c>
      <c r="C215" s="685">
        <v>0</v>
      </c>
      <c r="D215" s="686">
        <v>0</v>
      </c>
      <c r="E215" s="692">
        <v>1</v>
      </c>
      <c r="F215" s="685">
        <v>0</v>
      </c>
      <c r="G215" s="686">
        <v>0</v>
      </c>
      <c r="H215" s="688">
        <v>20</v>
      </c>
      <c r="I215" s="685">
        <v>20</v>
      </c>
      <c r="J215" s="686">
        <v>20</v>
      </c>
      <c r="K215" s="689" t="s">
        <v>337</v>
      </c>
    </row>
    <row r="216" spans="1:11" ht="14.4" customHeight="1" thickBot="1" x14ac:dyDescent="0.35">
      <c r="A216" s="702" t="s">
        <v>530</v>
      </c>
      <c r="B216" s="680">
        <v>0</v>
      </c>
      <c r="C216" s="680">
        <v>0</v>
      </c>
      <c r="D216" s="681">
        <v>0</v>
      </c>
      <c r="E216" s="682">
        <v>1</v>
      </c>
      <c r="F216" s="680">
        <v>0</v>
      </c>
      <c r="G216" s="681">
        <v>0</v>
      </c>
      <c r="H216" s="683">
        <v>20</v>
      </c>
      <c r="I216" s="680">
        <v>20</v>
      </c>
      <c r="J216" s="681">
        <v>20</v>
      </c>
      <c r="K216" s="691" t="s">
        <v>337</v>
      </c>
    </row>
    <row r="217" spans="1:11" ht="14.4" customHeight="1" thickBot="1" x14ac:dyDescent="0.35">
      <c r="A217" s="705" t="s">
        <v>531</v>
      </c>
      <c r="B217" s="685">
        <v>95.265995928590002</v>
      </c>
      <c r="C217" s="685">
        <v>142.1284</v>
      </c>
      <c r="D217" s="686">
        <v>46.862404071409003</v>
      </c>
      <c r="E217" s="692">
        <v>1.491911133816</v>
      </c>
      <c r="F217" s="685">
        <v>132.90671722325001</v>
      </c>
      <c r="G217" s="686">
        <v>77.528918380229001</v>
      </c>
      <c r="H217" s="688">
        <v>4.1325399999999997</v>
      </c>
      <c r="I217" s="685">
        <v>38.347659999999998</v>
      </c>
      <c r="J217" s="686">
        <v>-39.181258380229004</v>
      </c>
      <c r="K217" s="693">
        <v>0.28853063864</v>
      </c>
    </row>
    <row r="218" spans="1:11" ht="14.4" customHeight="1" thickBot="1" x14ac:dyDescent="0.35">
      <c r="A218" s="701" t="s">
        <v>532</v>
      </c>
      <c r="B218" s="685">
        <v>0</v>
      </c>
      <c r="C218" s="685">
        <v>-6.7000000000000002E-4</v>
      </c>
      <c r="D218" s="686">
        <v>-6.7000000000000002E-4</v>
      </c>
      <c r="E218" s="687" t="s">
        <v>322</v>
      </c>
      <c r="F218" s="685">
        <v>0</v>
      </c>
      <c r="G218" s="686">
        <v>0</v>
      </c>
      <c r="H218" s="688">
        <v>3.1E-4</v>
      </c>
      <c r="I218" s="685">
        <v>4.2999999999999999E-4</v>
      </c>
      <c r="J218" s="686">
        <v>4.2999999999999999E-4</v>
      </c>
      <c r="K218" s="689" t="s">
        <v>322</v>
      </c>
    </row>
    <row r="219" spans="1:11" ht="14.4" customHeight="1" thickBot="1" x14ac:dyDescent="0.35">
      <c r="A219" s="702" t="s">
        <v>533</v>
      </c>
      <c r="B219" s="680">
        <v>0</v>
      </c>
      <c r="C219" s="680">
        <v>-6.7000000000000002E-4</v>
      </c>
      <c r="D219" s="681">
        <v>-6.7000000000000002E-4</v>
      </c>
      <c r="E219" s="690" t="s">
        <v>322</v>
      </c>
      <c r="F219" s="680">
        <v>0</v>
      </c>
      <c r="G219" s="681">
        <v>0</v>
      </c>
      <c r="H219" s="683">
        <v>3.1E-4</v>
      </c>
      <c r="I219" s="680">
        <v>4.2999999999999999E-4</v>
      </c>
      <c r="J219" s="681">
        <v>4.2999999999999999E-4</v>
      </c>
      <c r="K219" s="691" t="s">
        <v>322</v>
      </c>
    </row>
    <row r="220" spans="1:11" ht="14.4" customHeight="1" thickBot="1" x14ac:dyDescent="0.35">
      <c r="A220" s="701" t="s">
        <v>534</v>
      </c>
      <c r="B220" s="685">
        <v>95.265995928590002</v>
      </c>
      <c r="C220" s="685">
        <v>140.62907000000001</v>
      </c>
      <c r="D220" s="686">
        <v>45.363074071409002</v>
      </c>
      <c r="E220" s="692">
        <v>1.476172779481</v>
      </c>
      <c r="F220" s="685">
        <v>132.90671722325001</v>
      </c>
      <c r="G220" s="686">
        <v>77.528918380229001</v>
      </c>
      <c r="H220" s="688">
        <v>4.1322299999999998</v>
      </c>
      <c r="I220" s="685">
        <v>38.347230000000003</v>
      </c>
      <c r="J220" s="686">
        <v>-39.181688380228998</v>
      </c>
      <c r="K220" s="693">
        <v>0.28852740328799997</v>
      </c>
    </row>
    <row r="221" spans="1:11" ht="14.4" customHeight="1" thickBot="1" x14ac:dyDescent="0.35">
      <c r="A221" s="702" t="s">
        <v>535</v>
      </c>
      <c r="B221" s="680">
        <v>0.417232471454</v>
      </c>
      <c r="C221" s="680">
        <v>0.1</v>
      </c>
      <c r="D221" s="681">
        <v>-0.31723247145400002</v>
      </c>
      <c r="E221" s="682">
        <v>0.239674538396</v>
      </c>
      <c r="F221" s="680">
        <v>0</v>
      </c>
      <c r="G221" s="681">
        <v>0</v>
      </c>
      <c r="H221" s="683">
        <v>0</v>
      </c>
      <c r="I221" s="680">
        <v>0</v>
      </c>
      <c r="J221" s="681">
        <v>0</v>
      </c>
      <c r="K221" s="691" t="s">
        <v>322</v>
      </c>
    </row>
    <row r="222" spans="1:11" ht="14.4" customHeight="1" thickBot="1" x14ac:dyDescent="0.35">
      <c r="A222" s="702" t="s">
        <v>536</v>
      </c>
      <c r="B222" s="680">
        <v>76.262613671001006</v>
      </c>
      <c r="C222" s="680">
        <v>49</v>
      </c>
      <c r="D222" s="681">
        <v>-27.262613671000999</v>
      </c>
      <c r="E222" s="682">
        <v>0.64251666237600003</v>
      </c>
      <c r="F222" s="680">
        <v>48.510409900836002</v>
      </c>
      <c r="G222" s="681">
        <v>28.297739108820998</v>
      </c>
      <c r="H222" s="683">
        <v>0</v>
      </c>
      <c r="I222" s="680">
        <v>0</v>
      </c>
      <c r="J222" s="681">
        <v>-28.297739108820998</v>
      </c>
      <c r="K222" s="684">
        <v>0</v>
      </c>
    </row>
    <row r="223" spans="1:11" ht="14.4" customHeight="1" thickBot="1" x14ac:dyDescent="0.35">
      <c r="A223" s="702" t="s">
        <v>537</v>
      </c>
      <c r="B223" s="680">
        <v>18.586149786134001</v>
      </c>
      <c r="C223" s="680">
        <v>91.529070000000004</v>
      </c>
      <c r="D223" s="681">
        <v>72.942920213864994</v>
      </c>
      <c r="E223" s="682">
        <v>4.9245847608669999</v>
      </c>
      <c r="F223" s="680">
        <v>84.396307322414003</v>
      </c>
      <c r="G223" s="681">
        <v>49.231179271408003</v>
      </c>
      <c r="H223" s="683">
        <v>4.1322299999999998</v>
      </c>
      <c r="I223" s="680">
        <v>38.347230000000003</v>
      </c>
      <c r="J223" s="681">
        <v>-10.883949271408</v>
      </c>
      <c r="K223" s="684">
        <v>0.454370946035</v>
      </c>
    </row>
    <row r="224" spans="1:11" ht="14.4" customHeight="1" thickBot="1" x14ac:dyDescent="0.35">
      <c r="A224" s="701" t="s">
        <v>538</v>
      </c>
      <c r="B224" s="685">
        <v>0</v>
      </c>
      <c r="C224" s="685">
        <v>1.5</v>
      </c>
      <c r="D224" s="686">
        <v>1.5</v>
      </c>
      <c r="E224" s="687" t="s">
        <v>337</v>
      </c>
      <c r="F224" s="685">
        <v>0</v>
      </c>
      <c r="G224" s="686">
        <v>0</v>
      </c>
      <c r="H224" s="688">
        <v>0</v>
      </c>
      <c r="I224" s="685">
        <v>0</v>
      </c>
      <c r="J224" s="686">
        <v>0</v>
      </c>
      <c r="K224" s="689" t="s">
        <v>322</v>
      </c>
    </row>
    <row r="225" spans="1:11" ht="14.4" customHeight="1" thickBot="1" x14ac:dyDescent="0.35">
      <c r="A225" s="702" t="s">
        <v>539</v>
      </c>
      <c r="B225" s="680">
        <v>0</v>
      </c>
      <c r="C225" s="680">
        <v>1.5</v>
      </c>
      <c r="D225" s="681">
        <v>1.5</v>
      </c>
      <c r="E225" s="690" t="s">
        <v>337</v>
      </c>
      <c r="F225" s="680">
        <v>0</v>
      </c>
      <c r="G225" s="681">
        <v>0</v>
      </c>
      <c r="H225" s="683">
        <v>0</v>
      </c>
      <c r="I225" s="680">
        <v>0</v>
      </c>
      <c r="J225" s="681">
        <v>0</v>
      </c>
      <c r="K225" s="691" t="s">
        <v>322</v>
      </c>
    </row>
    <row r="226" spans="1:11" ht="14.4" customHeight="1" thickBot="1" x14ac:dyDescent="0.35">
      <c r="A226" s="699" t="s">
        <v>540</v>
      </c>
      <c r="B226" s="680">
        <v>56.752595181491998</v>
      </c>
      <c r="C226" s="680">
        <v>0</v>
      </c>
      <c r="D226" s="681">
        <v>-56.752595181491998</v>
      </c>
      <c r="E226" s="682">
        <v>0</v>
      </c>
      <c r="F226" s="680">
        <v>0</v>
      </c>
      <c r="G226" s="681">
        <v>0</v>
      </c>
      <c r="H226" s="683">
        <v>0</v>
      </c>
      <c r="I226" s="680">
        <v>33.5</v>
      </c>
      <c r="J226" s="681">
        <v>33.5</v>
      </c>
      <c r="K226" s="691" t="s">
        <v>337</v>
      </c>
    </row>
    <row r="227" spans="1:11" ht="14.4" customHeight="1" thickBot="1" x14ac:dyDescent="0.35">
      <c r="A227" s="705" t="s">
        <v>541</v>
      </c>
      <c r="B227" s="685">
        <v>56.752595181491998</v>
      </c>
      <c r="C227" s="685">
        <v>0</v>
      </c>
      <c r="D227" s="686">
        <v>-56.752595181491998</v>
      </c>
      <c r="E227" s="692">
        <v>0</v>
      </c>
      <c r="F227" s="685">
        <v>0</v>
      </c>
      <c r="G227" s="686">
        <v>0</v>
      </c>
      <c r="H227" s="688">
        <v>0</v>
      </c>
      <c r="I227" s="685">
        <v>33.5</v>
      </c>
      <c r="J227" s="686">
        <v>33.5</v>
      </c>
      <c r="K227" s="689" t="s">
        <v>337</v>
      </c>
    </row>
    <row r="228" spans="1:11" ht="14.4" customHeight="1" thickBot="1" x14ac:dyDescent="0.35">
      <c r="A228" s="701" t="s">
        <v>542</v>
      </c>
      <c r="B228" s="685">
        <v>56.752595181491998</v>
      </c>
      <c r="C228" s="685">
        <v>0</v>
      </c>
      <c r="D228" s="686">
        <v>-56.752595181491998</v>
      </c>
      <c r="E228" s="692">
        <v>0</v>
      </c>
      <c r="F228" s="685">
        <v>0</v>
      </c>
      <c r="G228" s="686">
        <v>0</v>
      </c>
      <c r="H228" s="688">
        <v>0</v>
      </c>
      <c r="I228" s="685">
        <v>33.5</v>
      </c>
      <c r="J228" s="686">
        <v>33.5</v>
      </c>
      <c r="K228" s="689" t="s">
        <v>337</v>
      </c>
    </row>
    <row r="229" spans="1:11" ht="14.4" customHeight="1" thickBot="1" x14ac:dyDescent="0.35">
      <c r="A229" s="702" t="s">
        <v>543</v>
      </c>
      <c r="B229" s="680">
        <v>56.752595181491998</v>
      </c>
      <c r="C229" s="680">
        <v>0</v>
      </c>
      <c r="D229" s="681">
        <v>-56.752595181491998</v>
      </c>
      <c r="E229" s="682">
        <v>0</v>
      </c>
      <c r="F229" s="680">
        <v>0</v>
      </c>
      <c r="G229" s="681">
        <v>0</v>
      </c>
      <c r="H229" s="683">
        <v>0</v>
      </c>
      <c r="I229" s="680">
        <v>33.5</v>
      </c>
      <c r="J229" s="681">
        <v>33.5</v>
      </c>
      <c r="K229" s="691" t="s">
        <v>337</v>
      </c>
    </row>
    <row r="230" spans="1:11" ht="14.4" customHeight="1" thickBot="1" x14ac:dyDescent="0.35">
      <c r="A230" s="698" t="s">
        <v>544</v>
      </c>
      <c r="B230" s="680">
        <v>12937.139769088801</v>
      </c>
      <c r="C230" s="680">
        <v>15029.446</v>
      </c>
      <c r="D230" s="681">
        <v>2092.3062309112001</v>
      </c>
      <c r="E230" s="682">
        <v>1.1617286562760001</v>
      </c>
      <c r="F230" s="680">
        <v>12859.8361552152</v>
      </c>
      <c r="G230" s="681">
        <v>7501.5710905422002</v>
      </c>
      <c r="H230" s="683">
        <v>1528.3535199999999</v>
      </c>
      <c r="I230" s="680">
        <v>9292.7863400000006</v>
      </c>
      <c r="J230" s="681">
        <v>1791.2152494577999</v>
      </c>
      <c r="K230" s="684">
        <v>0.72262089717400002</v>
      </c>
    </row>
    <row r="231" spans="1:11" ht="14.4" customHeight="1" thickBot="1" x14ac:dyDescent="0.35">
      <c r="A231" s="703" t="s">
        <v>545</v>
      </c>
      <c r="B231" s="685">
        <v>12937.139769088801</v>
      </c>
      <c r="C231" s="685">
        <v>15029.446</v>
      </c>
      <c r="D231" s="686">
        <v>2092.3062309112001</v>
      </c>
      <c r="E231" s="692">
        <v>1.1617286562760001</v>
      </c>
      <c r="F231" s="685">
        <v>12859.8361552152</v>
      </c>
      <c r="G231" s="686">
        <v>7501.5710905422002</v>
      </c>
      <c r="H231" s="688">
        <v>1528.3535199999999</v>
      </c>
      <c r="I231" s="685">
        <v>9292.7863400000006</v>
      </c>
      <c r="J231" s="686">
        <v>1791.2152494577999</v>
      </c>
      <c r="K231" s="693">
        <v>0.72262089717400002</v>
      </c>
    </row>
    <row r="232" spans="1:11" ht="14.4" customHeight="1" thickBot="1" x14ac:dyDescent="0.35">
      <c r="A232" s="705" t="s">
        <v>54</v>
      </c>
      <c r="B232" s="685">
        <v>12937.139769088801</v>
      </c>
      <c r="C232" s="685">
        <v>15029.446</v>
      </c>
      <c r="D232" s="686">
        <v>2092.3062309112001</v>
      </c>
      <c r="E232" s="692">
        <v>1.1617286562760001</v>
      </c>
      <c r="F232" s="685">
        <v>12859.8361552152</v>
      </c>
      <c r="G232" s="686">
        <v>7501.5710905422002</v>
      </c>
      <c r="H232" s="688">
        <v>1528.3535199999999</v>
      </c>
      <c r="I232" s="685">
        <v>9292.7863400000006</v>
      </c>
      <c r="J232" s="686">
        <v>1791.2152494577999</v>
      </c>
      <c r="K232" s="693">
        <v>0.72262089717400002</v>
      </c>
    </row>
    <row r="233" spans="1:11" ht="14.4" customHeight="1" thickBot="1" x14ac:dyDescent="0.35">
      <c r="A233" s="704" t="s">
        <v>546</v>
      </c>
      <c r="B233" s="680">
        <v>0</v>
      </c>
      <c r="C233" s="680">
        <v>0</v>
      </c>
      <c r="D233" s="681">
        <v>0</v>
      </c>
      <c r="E233" s="682">
        <v>1</v>
      </c>
      <c r="F233" s="680">
        <v>500.65999368124199</v>
      </c>
      <c r="G233" s="681">
        <v>292.05166298072498</v>
      </c>
      <c r="H233" s="683">
        <v>48.797710000000002</v>
      </c>
      <c r="I233" s="680">
        <v>266.39062999999999</v>
      </c>
      <c r="J233" s="681">
        <v>-25.661032980723999</v>
      </c>
      <c r="K233" s="684">
        <v>0.53207892254599998</v>
      </c>
    </row>
    <row r="234" spans="1:11" ht="14.4" customHeight="1" thickBot="1" x14ac:dyDescent="0.35">
      <c r="A234" s="702" t="s">
        <v>547</v>
      </c>
      <c r="B234" s="680">
        <v>0</v>
      </c>
      <c r="C234" s="680">
        <v>0</v>
      </c>
      <c r="D234" s="681">
        <v>0</v>
      </c>
      <c r="E234" s="682">
        <v>1</v>
      </c>
      <c r="F234" s="680">
        <v>500.65999368124199</v>
      </c>
      <c r="G234" s="681">
        <v>292.05166298072498</v>
      </c>
      <c r="H234" s="683">
        <v>48.797710000000002</v>
      </c>
      <c r="I234" s="680">
        <v>266.39062999999999</v>
      </c>
      <c r="J234" s="681">
        <v>-25.661032980723999</v>
      </c>
      <c r="K234" s="684">
        <v>0.53207892254599998</v>
      </c>
    </row>
    <row r="235" spans="1:11" ht="14.4" customHeight="1" thickBot="1" x14ac:dyDescent="0.35">
      <c r="A235" s="701" t="s">
        <v>548</v>
      </c>
      <c r="B235" s="685">
        <v>134.57364189747199</v>
      </c>
      <c r="C235" s="685">
        <v>116.663</v>
      </c>
      <c r="D235" s="686">
        <v>-17.910641897472001</v>
      </c>
      <c r="E235" s="692">
        <v>0.866908247076</v>
      </c>
      <c r="F235" s="685">
        <v>126.023967069374</v>
      </c>
      <c r="G235" s="686">
        <v>73.513980790467997</v>
      </c>
      <c r="H235" s="688">
        <v>8.7750000000000004</v>
      </c>
      <c r="I235" s="685">
        <v>60.103999999999999</v>
      </c>
      <c r="J235" s="686">
        <v>-13.409980790468</v>
      </c>
      <c r="K235" s="693">
        <v>0.47692515477500003</v>
      </c>
    </row>
    <row r="236" spans="1:11" ht="14.4" customHeight="1" thickBot="1" x14ac:dyDescent="0.35">
      <c r="A236" s="702" t="s">
        <v>549</v>
      </c>
      <c r="B236" s="680">
        <v>134.57364189747199</v>
      </c>
      <c r="C236" s="680">
        <v>116.663</v>
      </c>
      <c r="D236" s="681">
        <v>-17.910641897472001</v>
      </c>
      <c r="E236" s="682">
        <v>0.866908247076</v>
      </c>
      <c r="F236" s="680">
        <v>126.023967069374</v>
      </c>
      <c r="G236" s="681">
        <v>73.513980790467997</v>
      </c>
      <c r="H236" s="683">
        <v>8.7750000000000004</v>
      </c>
      <c r="I236" s="680">
        <v>60.103999999999999</v>
      </c>
      <c r="J236" s="681">
        <v>-13.409980790468</v>
      </c>
      <c r="K236" s="684">
        <v>0.47692515477500003</v>
      </c>
    </row>
    <row r="237" spans="1:11" ht="14.4" customHeight="1" thickBot="1" x14ac:dyDescent="0.35">
      <c r="A237" s="701" t="s">
        <v>550</v>
      </c>
      <c r="B237" s="685">
        <v>185.00921521293</v>
      </c>
      <c r="C237" s="685">
        <v>163.70014</v>
      </c>
      <c r="D237" s="686">
        <v>-21.309075212928999</v>
      </c>
      <c r="E237" s="692">
        <v>0.88482154692399995</v>
      </c>
      <c r="F237" s="685">
        <v>191.084165471196</v>
      </c>
      <c r="G237" s="686">
        <v>111.465763191531</v>
      </c>
      <c r="H237" s="688">
        <v>11.69064</v>
      </c>
      <c r="I237" s="685">
        <v>93.109160000000003</v>
      </c>
      <c r="J237" s="686">
        <v>-18.356603191531001</v>
      </c>
      <c r="K237" s="693">
        <v>0.48726779516399998</v>
      </c>
    </row>
    <row r="238" spans="1:11" ht="14.4" customHeight="1" thickBot="1" x14ac:dyDescent="0.35">
      <c r="A238" s="702" t="s">
        <v>551</v>
      </c>
      <c r="B238" s="680">
        <v>140.85694767330901</v>
      </c>
      <c r="C238" s="680">
        <v>123.95</v>
      </c>
      <c r="D238" s="681">
        <v>-16.906947673308</v>
      </c>
      <c r="E238" s="682">
        <v>0.87997079339999995</v>
      </c>
      <c r="F238" s="680">
        <v>144.76596400498599</v>
      </c>
      <c r="G238" s="681">
        <v>84.446812336242004</v>
      </c>
      <c r="H238" s="683">
        <v>8.8800000000000008</v>
      </c>
      <c r="I238" s="680">
        <v>73.260000000000005</v>
      </c>
      <c r="J238" s="681">
        <v>-11.186812336241999</v>
      </c>
      <c r="K238" s="684">
        <v>0.50605817813200005</v>
      </c>
    </row>
    <row r="239" spans="1:11" ht="14.4" customHeight="1" thickBot="1" x14ac:dyDescent="0.35">
      <c r="A239" s="702" t="s">
        <v>552</v>
      </c>
      <c r="B239" s="680">
        <v>1.713432777108</v>
      </c>
      <c r="C239" s="680">
        <v>4.8494000000000002</v>
      </c>
      <c r="D239" s="681">
        <v>3.1359672228909998</v>
      </c>
      <c r="E239" s="682">
        <v>2.8302248356559998</v>
      </c>
      <c r="F239" s="680">
        <v>8.9525028554350001</v>
      </c>
      <c r="G239" s="681">
        <v>5.2222933323370002</v>
      </c>
      <c r="H239" s="683">
        <v>0</v>
      </c>
      <c r="I239" s="680">
        <v>0.25700000000000001</v>
      </c>
      <c r="J239" s="681">
        <v>-4.9652933323369997</v>
      </c>
      <c r="K239" s="684">
        <v>2.8707055908999999E-2</v>
      </c>
    </row>
    <row r="240" spans="1:11" ht="14.4" customHeight="1" thickBot="1" x14ac:dyDescent="0.35">
      <c r="A240" s="702" t="s">
        <v>553</v>
      </c>
      <c r="B240" s="680">
        <v>42.438834762512002</v>
      </c>
      <c r="C240" s="680">
        <v>34.900739999999999</v>
      </c>
      <c r="D240" s="681">
        <v>-7.5380947625120003</v>
      </c>
      <c r="E240" s="682">
        <v>0.82237743320000001</v>
      </c>
      <c r="F240" s="680">
        <v>37.365698610773997</v>
      </c>
      <c r="G240" s="681">
        <v>21.796657522951001</v>
      </c>
      <c r="H240" s="683">
        <v>2.8106399999999998</v>
      </c>
      <c r="I240" s="680">
        <v>19.59216</v>
      </c>
      <c r="J240" s="681">
        <v>-2.2044975229510002</v>
      </c>
      <c r="K240" s="684">
        <v>0.52433543941100003</v>
      </c>
    </row>
    <row r="241" spans="1:11" ht="14.4" customHeight="1" thickBot="1" x14ac:dyDescent="0.35">
      <c r="A241" s="701" t="s">
        <v>554</v>
      </c>
      <c r="B241" s="685">
        <v>2524.4043919414398</v>
      </c>
      <c r="C241" s="685">
        <v>2576.17029</v>
      </c>
      <c r="D241" s="686">
        <v>51.765898058558001</v>
      </c>
      <c r="E241" s="692">
        <v>1.020506182853</v>
      </c>
      <c r="F241" s="685">
        <v>2520.8422960753101</v>
      </c>
      <c r="G241" s="686">
        <v>1470.4913393772599</v>
      </c>
      <c r="H241" s="688">
        <v>175.16878</v>
      </c>
      <c r="I241" s="685">
        <v>1491.9648099999999</v>
      </c>
      <c r="J241" s="686">
        <v>21.473470622735999</v>
      </c>
      <c r="K241" s="693">
        <v>0.59185170461500003</v>
      </c>
    </row>
    <row r="242" spans="1:11" ht="14.4" customHeight="1" thickBot="1" x14ac:dyDescent="0.35">
      <c r="A242" s="702" t="s">
        <v>555</v>
      </c>
      <c r="B242" s="680">
        <v>2524.4043919414398</v>
      </c>
      <c r="C242" s="680">
        <v>2576.17029</v>
      </c>
      <c r="D242" s="681">
        <v>51.765898058558001</v>
      </c>
      <c r="E242" s="682">
        <v>1.020506182853</v>
      </c>
      <c r="F242" s="680">
        <v>2520.8422960753101</v>
      </c>
      <c r="G242" s="681">
        <v>1470.4913393772599</v>
      </c>
      <c r="H242" s="683">
        <v>175.16878</v>
      </c>
      <c r="I242" s="680">
        <v>1491.9648099999999</v>
      </c>
      <c r="J242" s="681">
        <v>21.473470622735999</v>
      </c>
      <c r="K242" s="684">
        <v>0.59185170461500003</v>
      </c>
    </row>
    <row r="243" spans="1:11" ht="14.4" customHeight="1" thickBot="1" x14ac:dyDescent="0.35">
      <c r="A243" s="701" t="s">
        <v>556</v>
      </c>
      <c r="B243" s="685">
        <v>0</v>
      </c>
      <c r="C243" s="685">
        <v>14.896000000000001</v>
      </c>
      <c r="D243" s="686">
        <v>14.896000000000001</v>
      </c>
      <c r="E243" s="687" t="s">
        <v>337</v>
      </c>
      <c r="F243" s="685">
        <v>0</v>
      </c>
      <c r="G243" s="686">
        <v>0</v>
      </c>
      <c r="H243" s="688">
        <v>0.79200000000000004</v>
      </c>
      <c r="I243" s="685">
        <v>7.3159999999999998</v>
      </c>
      <c r="J243" s="686">
        <v>7.3159999999999998</v>
      </c>
      <c r="K243" s="689" t="s">
        <v>337</v>
      </c>
    </row>
    <row r="244" spans="1:11" ht="14.4" customHeight="1" thickBot="1" x14ac:dyDescent="0.35">
      <c r="A244" s="702" t="s">
        <v>557</v>
      </c>
      <c r="B244" s="680">
        <v>0</v>
      </c>
      <c r="C244" s="680">
        <v>14.896000000000001</v>
      </c>
      <c r="D244" s="681">
        <v>14.896000000000001</v>
      </c>
      <c r="E244" s="690" t="s">
        <v>337</v>
      </c>
      <c r="F244" s="680">
        <v>0</v>
      </c>
      <c r="G244" s="681">
        <v>0</v>
      </c>
      <c r="H244" s="683">
        <v>0.79200000000000004</v>
      </c>
      <c r="I244" s="680">
        <v>7.3159999999999998</v>
      </c>
      <c r="J244" s="681">
        <v>7.3159999999999998</v>
      </c>
      <c r="K244" s="691" t="s">
        <v>337</v>
      </c>
    </row>
    <row r="245" spans="1:11" ht="14.4" customHeight="1" thickBot="1" x14ac:dyDescent="0.35">
      <c r="A245" s="701" t="s">
        <v>558</v>
      </c>
      <c r="B245" s="685">
        <v>1363.7916426162999</v>
      </c>
      <c r="C245" s="685">
        <v>1304.85925</v>
      </c>
      <c r="D245" s="686">
        <v>-58.932392616304</v>
      </c>
      <c r="E245" s="692">
        <v>0.95678783270400003</v>
      </c>
      <c r="F245" s="685">
        <v>1426.3591329604301</v>
      </c>
      <c r="G245" s="686">
        <v>832.04282756024895</v>
      </c>
      <c r="H245" s="688">
        <v>94.723709999999997</v>
      </c>
      <c r="I245" s="685">
        <v>669.25396999999998</v>
      </c>
      <c r="J245" s="686">
        <v>-162.788857560249</v>
      </c>
      <c r="K245" s="693">
        <v>0.469204392172</v>
      </c>
    </row>
    <row r="246" spans="1:11" ht="14.4" customHeight="1" thickBot="1" x14ac:dyDescent="0.35">
      <c r="A246" s="702" t="s">
        <v>559</v>
      </c>
      <c r="B246" s="680">
        <v>1363.7916426162999</v>
      </c>
      <c r="C246" s="680">
        <v>1304.85925</v>
      </c>
      <c r="D246" s="681">
        <v>-58.932392616304</v>
      </c>
      <c r="E246" s="682">
        <v>0.95678783270400003</v>
      </c>
      <c r="F246" s="680">
        <v>1426.3591329604301</v>
      </c>
      <c r="G246" s="681">
        <v>832.04282756024895</v>
      </c>
      <c r="H246" s="683">
        <v>94.723709999999997</v>
      </c>
      <c r="I246" s="680">
        <v>669.25396999999998</v>
      </c>
      <c r="J246" s="681">
        <v>-162.788857560249</v>
      </c>
      <c r="K246" s="684">
        <v>0.469204392172</v>
      </c>
    </row>
    <row r="247" spans="1:11" ht="14.4" customHeight="1" thickBot="1" x14ac:dyDescent="0.35">
      <c r="A247" s="701" t="s">
        <v>560</v>
      </c>
      <c r="B247" s="685">
        <v>0</v>
      </c>
      <c r="C247" s="685">
        <v>2029.9523200000001</v>
      </c>
      <c r="D247" s="686">
        <v>2029.9523200000001</v>
      </c>
      <c r="E247" s="687" t="s">
        <v>337</v>
      </c>
      <c r="F247" s="685">
        <v>0</v>
      </c>
      <c r="G247" s="686">
        <v>0</v>
      </c>
      <c r="H247" s="688">
        <v>203.65711999999999</v>
      </c>
      <c r="I247" s="685">
        <v>1361.1174000000001</v>
      </c>
      <c r="J247" s="686">
        <v>1361.1174000000001</v>
      </c>
      <c r="K247" s="689" t="s">
        <v>337</v>
      </c>
    </row>
    <row r="248" spans="1:11" ht="14.4" customHeight="1" thickBot="1" x14ac:dyDescent="0.35">
      <c r="A248" s="702" t="s">
        <v>561</v>
      </c>
      <c r="B248" s="680">
        <v>0</v>
      </c>
      <c r="C248" s="680">
        <v>2029.9523200000001</v>
      </c>
      <c r="D248" s="681">
        <v>2029.9523200000001</v>
      </c>
      <c r="E248" s="690" t="s">
        <v>337</v>
      </c>
      <c r="F248" s="680">
        <v>0</v>
      </c>
      <c r="G248" s="681">
        <v>0</v>
      </c>
      <c r="H248" s="683">
        <v>203.65711999999999</v>
      </c>
      <c r="I248" s="680">
        <v>1361.1174000000001</v>
      </c>
      <c r="J248" s="681">
        <v>1361.1174000000001</v>
      </c>
      <c r="K248" s="691" t="s">
        <v>337</v>
      </c>
    </row>
    <row r="249" spans="1:11" ht="14.4" customHeight="1" thickBot="1" x14ac:dyDescent="0.35">
      <c r="A249" s="701" t="s">
        <v>562</v>
      </c>
      <c r="B249" s="685">
        <v>8729.3608774206496</v>
      </c>
      <c r="C249" s="685">
        <v>8823.2049999999999</v>
      </c>
      <c r="D249" s="686">
        <v>93.844122579352003</v>
      </c>
      <c r="E249" s="692">
        <v>1.0107504001600001</v>
      </c>
      <c r="F249" s="685">
        <v>8094.8665999576497</v>
      </c>
      <c r="G249" s="686">
        <v>4722.0055166419597</v>
      </c>
      <c r="H249" s="688">
        <v>984.74856</v>
      </c>
      <c r="I249" s="685">
        <v>5343.5303700000004</v>
      </c>
      <c r="J249" s="686">
        <v>621.52485335803794</v>
      </c>
      <c r="K249" s="693">
        <v>0.66011345635100005</v>
      </c>
    </row>
    <row r="250" spans="1:11" ht="14.4" customHeight="1" thickBot="1" x14ac:dyDescent="0.35">
      <c r="A250" s="702" t="s">
        <v>563</v>
      </c>
      <c r="B250" s="680">
        <v>8729.3608774206496</v>
      </c>
      <c r="C250" s="680">
        <v>8823.2049999999999</v>
      </c>
      <c r="D250" s="681">
        <v>93.844122579352003</v>
      </c>
      <c r="E250" s="682">
        <v>1.0107504001600001</v>
      </c>
      <c r="F250" s="680">
        <v>8094.8665999576497</v>
      </c>
      <c r="G250" s="681">
        <v>4722.0055166419597</v>
      </c>
      <c r="H250" s="683">
        <v>984.74856</v>
      </c>
      <c r="I250" s="680">
        <v>5343.5303700000004</v>
      </c>
      <c r="J250" s="681">
        <v>621.52485335803794</v>
      </c>
      <c r="K250" s="684">
        <v>0.66011345635100005</v>
      </c>
    </row>
    <row r="251" spans="1:11" ht="14.4" customHeight="1" thickBot="1" x14ac:dyDescent="0.35">
      <c r="A251" s="698" t="s">
        <v>564</v>
      </c>
      <c r="B251" s="680">
        <v>0</v>
      </c>
      <c r="C251" s="680">
        <v>12.661580000000001</v>
      </c>
      <c r="D251" s="681">
        <v>12.661580000000001</v>
      </c>
      <c r="E251" s="690" t="s">
        <v>337</v>
      </c>
      <c r="F251" s="680">
        <v>0</v>
      </c>
      <c r="G251" s="681">
        <v>0</v>
      </c>
      <c r="H251" s="683">
        <v>0.44538</v>
      </c>
      <c r="I251" s="680">
        <v>4.6523000000000003</v>
      </c>
      <c r="J251" s="681">
        <v>4.6523000000000003</v>
      </c>
      <c r="K251" s="691" t="s">
        <v>337</v>
      </c>
    </row>
    <row r="252" spans="1:11" ht="14.4" customHeight="1" thickBot="1" x14ac:dyDescent="0.35">
      <c r="A252" s="703" t="s">
        <v>565</v>
      </c>
      <c r="B252" s="685">
        <v>0</v>
      </c>
      <c r="C252" s="685">
        <v>12.661580000000001</v>
      </c>
      <c r="D252" s="686">
        <v>12.661580000000001</v>
      </c>
      <c r="E252" s="687" t="s">
        <v>337</v>
      </c>
      <c r="F252" s="685">
        <v>0</v>
      </c>
      <c r="G252" s="686">
        <v>0</v>
      </c>
      <c r="H252" s="688">
        <v>0.44538</v>
      </c>
      <c r="I252" s="685">
        <v>4.6523000000000003</v>
      </c>
      <c r="J252" s="686">
        <v>4.6523000000000003</v>
      </c>
      <c r="K252" s="689" t="s">
        <v>337</v>
      </c>
    </row>
    <row r="253" spans="1:11" ht="14.4" customHeight="1" thickBot="1" x14ac:dyDescent="0.35">
      <c r="A253" s="705" t="s">
        <v>566</v>
      </c>
      <c r="B253" s="685">
        <v>0</v>
      </c>
      <c r="C253" s="685">
        <v>12.661580000000001</v>
      </c>
      <c r="D253" s="686">
        <v>12.661580000000001</v>
      </c>
      <c r="E253" s="687" t="s">
        <v>337</v>
      </c>
      <c r="F253" s="685">
        <v>0</v>
      </c>
      <c r="G253" s="686">
        <v>0</v>
      </c>
      <c r="H253" s="688">
        <v>0.44538</v>
      </c>
      <c r="I253" s="685">
        <v>4.6523000000000003</v>
      </c>
      <c r="J253" s="686">
        <v>4.6523000000000003</v>
      </c>
      <c r="K253" s="689" t="s">
        <v>337</v>
      </c>
    </row>
    <row r="254" spans="1:11" ht="14.4" customHeight="1" thickBot="1" x14ac:dyDescent="0.35">
      <c r="A254" s="701" t="s">
        <v>567</v>
      </c>
      <c r="B254" s="685">
        <v>0</v>
      </c>
      <c r="C254" s="685">
        <v>12.661580000000001</v>
      </c>
      <c r="D254" s="686">
        <v>12.661580000000001</v>
      </c>
      <c r="E254" s="687" t="s">
        <v>337</v>
      </c>
      <c r="F254" s="685">
        <v>0</v>
      </c>
      <c r="G254" s="686">
        <v>0</v>
      </c>
      <c r="H254" s="688">
        <v>0.44538</v>
      </c>
      <c r="I254" s="685">
        <v>4.6523000000000003</v>
      </c>
      <c r="J254" s="686">
        <v>4.6523000000000003</v>
      </c>
      <c r="K254" s="689" t="s">
        <v>337</v>
      </c>
    </row>
    <row r="255" spans="1:11" ht="14.4" customHeight="1" thickBot="1" x14ac:dyDescent="0.35">
      <c r="A255" s="702" t="s">
        <v>568</v>
      </c>
      <c r="B255" s="680">
        <v>0</v>
      </c>
      <c r="C255" s="680">
        <v>12.661580000000001</v>
      </c>
      <c r="D255" s="681">
        <v>12.661580000000001</v>
      </c>
      <c r="E255" s="690" t="s">
        <v>337</v>
      </c>
      <c r="F255" s="680">
        <v>0</v>
      </c>
      <c r="G255" s="681">
        <v>0</v>
      </c>
      <c r="H255" s="683">
        <v>0.44538</v>
      </c>
      <c r="I255" s="680">
        <v>4.6523000000000003</v>
      </c>
      <c r="J255" s="681">
        <v>4.6523000000000003</v>
      </c>
      <c r="K255" s="691" t="s">
        <v>337</v>
      </c>
    </row>
    <row r="256" spans="1:11" ht="14.4" customHeight="1" thickBot="1" x14ac:dyDescent="0.35">
      <c r="A256" s="706"/>
      <c r="B256" s="680">
        <v>-29008.711332114599</v>
      </c>
      <c r="C256" s="680">
        <v>-36383.550100000102</v>
      </c>
      <c r="D256" s="681">
        <v>-7374.8387678854497</v>
      </c>
      <c r="E256" s="682">
        <v>1.2542284172310001</v>
      </c>
      <c r="F256" s="680">
        <v>-36476.241035644802</v>
      </c>
      <c r="G256" s="681">
        <v>-21277.8072707928</v>
      </c>
      <c r="H256" s="683">
        <v>-4381.4476699999996</v>
      </c>
      <c r="I256" s="680">
        <v>-22058.67211</v>
      </c>
      <c r="J256" s="681">
        <v>-780.86483920723902</v>
      </c>
      <c r="K256" s="684">
        <v>0.60474082536200002</v>
      </c>
    </row>
    <row r="257" spans="1:11" ht="14.4" customHeight="1" thickBot="1" x14ac:dyDescent="0.35">
      <c r="A257" s="707" t="s">
        <v>66</v>
      </c>
      <c r="B257" s="694">
        <v>-29008.711332114599</v>
      </c>
      <c r="C257" s="694">
        <v>-36383.550100000102</v>
      </c>
      <c r="D257" s="695">
        <v>-7374.8387678854497</v>
      </c>
      <c r="E257" s="696" t="s">
        <v>337</v>
      </c>
      <c r="F257" s="694">
        <v>-36476.241035644802</v>
      </c>
      <c r="G257" s="695">
        <v>-21277.8072707928</v>
      </c>
      <c r="H257" s="694">
        <v>-4381.4476699999996</v>
      </c>
      <c r="I257" s="694">
        <v>-22058.67211</v>
      </c>
      <c r="J257" s="695">
        <v>-780.86483920724197</v>
      </c>
      <c r="K257" s="697">
        <v>0.60474082536200002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569</v>
      </c>
      <c r="B5" s="709" t="s">
        <v>570</v>
      </c>
      <c r="C5" s="710" t="s">
        <v>571</v>
      </c>
      <c r="D5" s="710" t="s">
        <v>571</v>
      </c>
      <c r="E5" s="710"/>
      <c r="F5" s="710" t="s">
        <v>571</v>
      </c>
      <c r="G5" s="710" t="s">
        <v>571</v>
      </c>
      <c r="H5" s="710" t="s">
        <v>571</v>
      </c>
      <c r="I5" s="711" t="s">
        <v>571</v>
      </c>
      <c r="J5" s="712" t="s">
        <v>74</v>
      </c>
    </row>
    <row r="6" spans="1:10" ht="14.4" customHeight="1" x14ac:dyDescent="0.3">
      <c r="A6" s="708" t="s">
        <v>569</v>
      </c>
      <c r="B6" s="709" t="s">
        <v>572</v>
      </c>
      <c r="C6" s="710">
        <v>2023.2046499999994</v>
      </c>
      <c r="D6" s="710">
        <v>2176.6217999999994</v>
      </c>
      <c r="E6" s="710"/>
      <c r="F6" s="710">
        <v>2138.7578399999998</v>
      </c>
      <c r="G6" s="710">
        <v>2174.3248310546874</v>
      </c>
      <c r="H6" s="710">
        <v>-35.566991054687605</v>
      </c>
      <c r="I6" s="711">
        <v>0.98364228263104769</v>
      </c>
      <c r="J6" s="712" t="s">
        <v>1</v>
      </c>
    </row>
    <row r="7" spans="1:10" ht="14.4" customHeight="1" x14ac:dyDescent="0.3">
      <c r="A7" s="708" t="s">
        <v>569</v>
      </c>
      <c r="B7" s="709" t="s">
        <v>573</v>
      </c>
      <c r="C7" s="710">
        <v>0</v>
      </c>
      <c r="D7" s="710">
        <v>891.95547999999985</v>
      </c>
      <c r="E7" s="710"/>
      <c r="F7" s="710">
        <v>882.28913000000011</v>
      </c>
      <c r="G7" s="710">
        <v>959.70318750000001</v>
      </c>
      <c r="H7" s="710">
        <v>-77.414057499999899</v>
      </c>
      <c r="I7" s="711">
        <v>0.91933541692024456</v>
      </c>
      <c r="J7" s="712" t="s">
        <v>1</v>
      </c>
    </row>
    <row r="8" spans="1:10" ht="14.4" customHeight="1" x14ac:dyDescent="0.3">
      <c r="A8" s="708" t="s">
        <v>569</v>
      </c>
      <c r="B8" s="709" t="s">
        <v>574</v>
      </c>
      <c r="C8" s="710">
        <v>953.09677999999985</v>
      </c>
      <c r="D8" s="710">
        <v>91.551059999999993</v>
      </c>
      <c r="E8" s="710"/>
      <c r="F8" s="710">
        <v>85.13121000000001</v>
      </c>
      <c r="G8" s="710">
        <v>125.76818945312499</v>
      </c>
      <c r="H8" s="710">
        <v>-40.636979453124979</v>
      </c>
      <c r="I8" s="711">
        <v>0.67688984289409071</v>
      </c>
      <c r="J8" s="712" t="s">
        <v>1</v>
      </c>
    </row>
    <row r="9" spans="1:10" ht="14.4" customHeight="1" x14ac:dyDescent="0.3">
      <c r="A9" s="708" t="s">
        <v>569</v>
      </c>
      <c r="B9" s="709" t="s">
        <v>575</v>
      </c>
      <c r="C9" s="710">
        <v>171.49326000000002</v>
      </c>
      <c r="D9" s="710">
        <v>144.62560000000002</v>
      </c>
      <c r="E9" s="710"/>
      <c r="F9" s="710">
        <v>223.46707999999995</v>
      </c>
      <c r="G9" s="710">
        <v>169.166666015625</v>
      </c>
      <c r="H9" s="710">
        <v>54.300413984374956</v>
      </c>
      <c r="I9" s="711">
        <v>1.3209876701084806</v>
      </c>
      <c r="J9" s="712" t="s">
        <v>1</v>
      </c>
    </row>
    <row r="10" spans="1:10" ht="14.4" customHeight="1" x14ac:dyDescent="0.3">
      <c r="A10" s="708" t="s">
        <v>569</v>
      </c>
      <c r="B10" s="709" t="s">
        <v>576</v>
      </c>
      <c r="C10" s="710">
        <v>364.39881000000003</v>
      </c>
      <c r="D10" s="710">
        <v>0</v>
      </c>
      <c r="E10" s="710"/>
      <c r="F10" s="710">
        <v>518.82613000000015</v>
      </c>
      <c r="G10" s="710">
        <v>0</v>
      </c>
      <c r="H10" s="710">
        <v>518.82613000000015</v>
      </c>
      <c r="I10" s="711" t="s">
        <v>571</v>
      </c>
      <c r="J10" s="712" t="s">
        <v>1</v>
      </c>
    </row>
    <row r="11" spans="1:10" ht="14.4" customHeight="1" x14ac:dyDescent="0.3">
      <c r="A11" s="708" t="s">
        <v>569</v>
      </c>
      <c r="B11" s="709" t="s">
        <v>577</v>
      </c>
      <c r="C11" s="710">
        <v>743.63218000000018</v>
      </c>
      <c r="D11" s="710">
        <v>1035.7737900000002</v>
      </c>
      <c r="E11" s="710"/>
      <c r="F11" s="710">
        <v>1265.3984200000002</v>
      </c>
      <c r="G11" s="710">
        <v>936.66040624999994</v>
      </c>
      <c r="H11" s="710">
        <v>328.73801375000028</v>
      </c>
      <c r="I11" s="711">
        <v>1.3509681967514042</v>
      </c>
      <c r="J11" s="712" t="s">
        <v>1</v>
      </c>
    </row>
    <row r="12" spans="1:10" ht="14.4" customHeight="1" x14ac:dyDescent="0.3">
      <c r="A12" s="708" t="s">
        <v>569</v>
      </c>
      <c r="B12" s="709" t="s">
        <v>578</v>
      </c>
      <c r="C12" s="710">
        <v>139.0136</v>
      </c>
      <c r="D12" s="710">
        <v>232.77891</v>
      </c>
      <c r="E12" s="710"/>
      <c r="F12" s="710">
        <v>251.42141999999996</v>
      </c>
      <c r="G12" s="710">
        <v>204.16666503906248</v>
      </c>
      <c r="H12" s="710">
        <v>47.254754960937476</v>
      </c>
      <c r="I12" s="711">
        <v>1.2314518628782833</v>
      </c>
      <c r="J12" s="712" t="s">
        <v>1</v>
      </c>
    </row>
    <row r="13" spans="1:10" ht="14.4" customHeight="1" x14ac:dyDescent="0.3">
      <c r="A13" s="708" t="s">
        <v>569</v>
      </c>
      <c r="B13" s="709" t="s">
        <v>579</v>
      </c>
      <c r="C13" s="710">
        <v>0</v>
      </c>
      <c r="D13" s="710">
        <v>0</v>
      </c>
      <c r="E13" s="710"/>
      <c r="F13" s="710">
        <v>0</v>
      </c>
      <c r="G13" s="710">
        <v>0</v>
      </c>
      <c r="H13" s="710">
        <v>0</v>
      </c>
      <c r="I13" s="711" t="s">
        <v>571</v>
      </c>
      <c r="J13" s="712" t="s">
        <v>1</v>
      </c>
    </row>
    <row r="14" spans="1:10" ht="14.4" customHeight="1" x14ac:dyDescent="0.3">
      <c r="A14" s="708" t="s">
        <v>569</v>
      </c>
      <c r="B14" s="709" t="s">
        <v>580</v>
      </c>
      <c r="C14" s="710">
        <v>175.53066000000001</v>
      </c>
      <c r="D14" s="710">
        <v>178.93887000000001</v>
      </c>
      <c r="E14" s="710"/>
      <c r="F14" s="710">
        <v>168.98538000000002</v>
      </c>
      <c r="G14" s="710">
        <v>169.1666616821289</v>
      </c>
      <c r="H14" s="710">
        <v>-0.1812816821288834</v>
      </c>
      <c r="I14" s="711">
        <v>0.99892838411347551</v>
      </c>
      <c r="J14" s="712" t="s">
        <v>1</v>
      </c>
    </row>
    <row r="15" spans="1:10" ht="14.4" customHeight="1" x14ac:dyDescent="0.3">
      <c r="A15" s="708" t="s">
        <v>569</v>
      </c>
      <c r="B15" s="709" t="s">
        <v>581</v>
      </c>
      <c r="C15" s="710">
        <v>4570.3699400000005</v>
      </c>
      <c r="D15" s="710">
        <v>4752.2455099999997</v>
      </c>
      <c r="E15" s="710"/>
      <c r="F15" s="710">
        <v>5534.2766099999999</v>
      </c>
      <c r="G15" s="710">
        <v>4738.9566069946286</v>
      </c>
      <c r="H15" s="710">
        <v>795.32000300537129</v>
      </c>
      <c r="I15" s="711">
        <v>1.1678259728800831</v>
      </c>
      <c r="J15" s="712" t="s">
        <v>582</v>
      </c>
    </row>
    <row r="17" spans="1:10" ht="14.4" customHeight="1" x14ac:dyDescent="0.3">
      <c r="A17" s="708" t="s">
        <v>569</v>
      </c>
      <c r="B17" s="709" t="s">
        <v>570</v>
      </c>
      <c r="C17" s="710" t="s">
        <v>571</v>
      </c>
      <c r="D17" s="710" t="s">
        <v>571</v>
      </c>
      <c r="E17" s="710"/>
      <c r="F17" s="710" t="s">
        <v>571</v>
      </c>
      <c r="G17" s="710" t="s">
        <v>571</v>
      </c>
      <c r="H17" s="710" t="s">
        <v>571</v>
      </c>
      <c r="I17" s="711" t="s">
        <v>571</v>
      </c>
      <c r="J17" s="712" t="s">
        <v>74</v>
      </c>
    </row>
    <row r="18" spans="1:10" ht="14.4" customHeight="1" x14ac:dyDescent="0.3">
      <c r="A18" s="708" t="s">
        <v>583</v>
      </c>
      <c r="B18" s="709" t="s">
        <v>584</v>
      </c>
      <c r="C18" s="710" t="s">
        <v>571</v>
      </c>
      <c r="D18" s="710" t="s">
        <v>571</v>
      </c>
      <c r="E18" s="710"/>
      <c r="F18" s="710" t="s">
        <v>571</v>
      </c>
      <c r="G18" s="710" t="s">
        <v>571</v>
      </c>
      <c r="H18" s="710" t="s">
        <v>571</v>
      </c>
      <c r="I18" s="711" t="s">
        <v>571</v>
      </c>
      <c r="J18" s="712" t="s">
        <v>0</v>
      </c>
    </row>
    <row r="19" spans="1:10" ht="14.4" customHeight="1" x14ac:dyDescent="0.3">
      <c r="A19" s="708" t="s">
        <v>583</v>
      </c>
      <c r="B19" s="709" t="s">
        <v>572</v>
      </c>
      <c r="C19" s="710">
        <v>379.4697799999999</v>
      </c>
      <c r="D19" s="710">
        <v>415.05582999999967</v>
      </c>
      <c r="E19" s="710"/>
      <c r="F19" s="710">
        <v>337.32858000000022</v>
      </c>
      <c r="G19" s="710">
        <v>386</v>
      </c>
      <c r="H19" s="710">
        <v>-48.671419999999785</v>
      </c>
      <c r="I19" s="711">
        <v>0.87390823834196951</v>
      </c>
      <c r="J19" s="712" t="s">
        <v>1</v>
      </c>
    </row>
    <row r="20" spans="1:10" ht="14.4" customHeight="1" x14ac:dyDescent="0.3">
      <c r="A20" s="708" t="s">
        <v>583</v>
      </c>
      <c r="B20" s="709" t="s">
        <v>573</v>
      </c>
      <c r="C20" s="710">
        <v>0</v>
      </c>
      <c r="D20" s="710">
        <v>245.78766000000005</v>
      </c>
      <c r="E20" s="710"/>
      <c r="F20" s="710">
        <v>156.95746000000003</v>
      </c>
      <c r="G20" s="710">
        <v>222</v>
      </c>
      <c r="H20" s="710">
        <v>-65.042539999999974</v>
      </c>
      <c r="I20" s="711">
        <v>0.70701558558558575</v>
      </c>
      <c r="J20" s="712" t="s">
        <v>1</v>
      </c>
    </row>
    <row r="21" spans="1:10" ht="14.4" customHeight="1" x14ac:dyDescent="0.3">
      <c r="A21" s="708" t="s">
        <v>583</v>
      </c>
      <c r="B21" s="709" t="s">
        <v>574</v>
      </c>
      <c r="C21" s="710">
        <v>235.87285999999992</v>
      </c>
      <c r="D21" s="710">
        <v>44.234689999999986</v>
      </c>
      <c r="E21" s="710"/>
      <c r="F21" s="710">
        <v>45.03304</v>
      </c>
      <c r="G21" s="710">
        <v>57</v>
      </c>
      <c r="H21" s="710">
        <v>-11.96696</v>
      </c>
      <c r="I21" s="711">
        <v>0.79005333333333327</v>
      </c>
      <c r="J21" s="712" t="s">
        <v>1</v>
      </c>
    </row>
    <row r="22" spans="1:10" ht="14.4" customHeight="1" x14ac:dyDescent="0.3">
      <c r="A22" s="708" t="s">
        <v>583</v>
      </c>
      <c r="B22" s="709" t="s">
        <v>575</v>
      </c>
      <c r="C22" s="710">
        <v>37.687320000000007</v>
      </c>
      <c r="D22" s="710">
        <v>30.595400000000001</v>
      </c>
      <c r="E22" s="710"/>
      <c r="F22" s="710">
        <v>11.556599999999998</v>
      </c>
      <c r="G22" s="710">
        <v>25</v>
      </c>
      <c r="H22" s="710">
        <v>-13.443400000000002</v>
      </c>
      <c r="I22" s="711">
        <v>0.4622639999999999</v>
      </c>
      <c r="J22" s="712" t="s">
        <v>1</v>
      </c>
    </row>
    <row r="23" spans="1:10" ht="14.4" customHeight="1" x14ac:dyDescent="0.3">
      <c r="A23" s="708" t="s">
        <v>583</v>
      </c>
      <c r="B23" s="709" t="s">
        <v>577</v>
      </c>
      <c r="C23" s="710">
        <v>146.93237000000008</v>
      </c>
      <c r="D23" s="710">
        <v>338.83218000000011</v>
      </c>
      <c r="E23" s="710"/>
      <c r="F23" s="710">
        <v>222.01614000000006</v>
      </c>
      <c r="G23" s="710">
        <v>191</v>
      </c>
      <c r="H23" s="710">
        <v>31.016140000000064</v>
      </c>
      <c r="I23" s="711">
        <v>1.1623881675392673</v>
      </c>
      <c r="J23" s="712" t="s">
        <v>1</v>
      </c>
    </row>
    <row r="24" spans="1:10" ht="14.4" customHeight="1" x14ac:dyDescent="0.3">
      <c r="A24" s="708" t="s">
        <v>583</v>
      </c>
      <c r="B24" s="709" t="s">
        <v>578</v>
      </c>
      <c r="C24" s="710">
        <v>17.384350000000001</v>
      </c>
      <c r="D24" s="710">
        <v>170.01486</v>
      </c>
      <c r="E24" s="710"/>
      <c r="F24" s="710">
        <v>166.35239999999996</v>
      </c>
      <c r="G24" s="710">
        <v>77</v>
      </c>
      <c r="H24" s="710">
        <v>89.35239999999996</v>
      </c>
      <c r="I24" s="711">
        <v>2.1604207792207788</v>
      </c>
      <c r="J24" s="712" t="s">
        <v>1</v>
      </c>
    </row>
    <row r="25" spans="1:10" ht="14.4" customHeight="1" x14ac:dyDescent="0.3">
      <c r="A25" s="708" t="s">
        <v>583</v>
      </c>
      <c r="B25" s="709" t="s">
        <v>580</v>
      </c>
      <c r="C25" s="710">
        <v>55.318749999999994</v>
      </c>
      <c r="D25" s="710">
        <v>56.38982</v>
      </c>
      <c r="E25" s="710"/>
      <c r="F25" s="710">
        <v>53.174770000000002</v>
      </c>
      <c r="G25" s="710">
        <v>53</v>
      </c>
      <c r="H25" s="710">
        <v>0.17477000000000231</v>
      </c>
      <c r="I25" s="711">
        <v>1.0032975471698113</v>
      </c>
      <c r="J25" s="712" t="s">
        <v>1</v>
      </c>
    </row>
    <row r="26" spans="1:10" ht="14.4" customHeight="1" x14ac:dyDescent="0.3">
      <c r="A26" s="708" t="s">
        <v>583</v>
      </c>
      <c r="B26" s="709" t="s">
        <v>585</v>
      </c>
      <c r="C26" s="710">
        <v>872.66543000000001</v>
      </c>
      <c r="D26" s="710">
        <v>1300.9104400000001</v>
      </c>
      <c r="E26" s="710"/>
      <c r="F26" s="710">
        <v>992.41899000000024</v>
      </c>
      <c r="G26" s="710">
        <v>1010</v>
      </c>
      <c r="H26" s="710">
        <v>-17.581009999999765</v>
      </c>
      <c r="I26" s="711">
        <v>0.98259305940594077</v>
      </c>
      <c r="J26" s="712" t="s">
        <v>586</v>
      </c>
    </row>
    <row r="27" spans="1:10" ht="14.4" customHeight="1" x14ac:dyDescent="0.3">
      <c r="A27" s="708" t="s">
        <v>571</v>
      </c>
      <c r="B27" s="709" t="s">
        <v>571</v>
      </c>
      <c r="C27" s="710" t="s">
        <v>571</v>
      </c>
      <c r="D27" s="710" t="s">
        <v>571</v>
      </c>
      <c r="E27" s="710"/>
      <c r="F27" s="710" t="s">
        <v>571</v>
      </c>
      <c r="G27" s="710" t="s">
        <v>571</v>
      </c>
      <c r="H27" s="710" t="s">
        <v>571</v>
      </c>
      <c r="I27" s="711" t="s">
        <v>571</v>
      </c>
      <c r="J27" s="712" t="s">
        <v>587</v>
      </c>
    </row>
    <row r="28" spans="1:10" ht="14.4" customHeight="1" x14ac:dyDescent="0.3">
      <c r="A28" s="708" t="s">
        <v>588</v>
      </c>
      <c r="B28" s="709" t="s">
        <v>589</v>
      </c>
      <c r="C28" s="710" t="s">
        <v>571</v>
      </c>
      <c r="D28" s="710" t="s">
        <v>571</v>
      </c>
      <c r="E28" s="710"/>
      <c r="F28" s="710" t="s">
        <v>571</v>
      </c>
      <c r="G28" s="710" t="s">
        <v>571</v>
      </c>
      <c r="H28" s="710" t="s">
        <v>571</v>
      </c>
      <c r="I28" s="711" t="s">
        <v>571</v>
      </c>
      <c r="J28" s="712" t="s">
        <v>0</v>
      </c>
    </row>
    <row r="29" spans="1:10" ht="14.4" customHeight="1" x14ac:dyDescent="0.3">
      <c r="A29" s="708" t="s">
        <v>588</v>
      </c>
      <c r="B29" s="709" t="s">
        <v>572</v>
      </c>
      <c r="C29" s="710">
        <v>451.25164000000001</v>
      </c>
      <c r="D29" s="710">
        <v>454.00731000000036</v>
      </c>
      <c r="E29" s="710"/>
      <c r="F29" s="710">
        <v>487.31790999999976</v>
      </c>
      <c r="G29" s="710">
        <v>469</v>
      </c>
      <c r="H29" s="710">
        <v>18.317909999999756</v>
      </c>
      <c r="I29" s="711">
        <v>1.0390573773987202</v>
      </c>
      <c r="J29" s="712" t="s">
        <v>1</v>
      </c>
    </row>
    <row r="30" spans="1:10" ht="14.4" customHeight="1" x14ac:dyDescent="0.3">
      <c r="A30" s="708" t="s">
        <v>588</v>
      </c>
      <c r="B30" s="709" t="s">
        <v>573</v>
      </c>
      <c r="C30" s="710">
        <v>0</v>
      </c>
      <c r="D30" s="710">
        <v>98.781239999999997</v>
      </c>
      <c r="E30" s="710"/>
      <c r="F30" s="710">
        <v>107.84169000000003</v>
      </c>
      <c r="G30" s="710">
        <v>111</v>
      </c>
      <c r="H30" s="710">
        <v>-3.1583099999999718</v>
      </c>
      <c r="I30" s="711">
        <v>0.97154675675675706</v>
      </c>
      <c r="J30" s="712" t="s">
        <v>1</v>
      </c>
    </row>
    <row r="31" spans="1:10" ht="14.4" customHeight="1" x14ac:dyDescent="0.3">
      <c r="A31" s="708" t="s">
        <v>588</v>
      </c>
      <c r="B31" s="709" t="s">
        <v>574</v>
      </c>
      <c r="C31" s="710">
        <v>108.32394000000001</v>
      </c>
      <c r="D31" s="710">
        <v>8.7736199999999993</v>
      </c>
      <c r="E31" s="710"/>
      <c r="F31" s="710">
        <v>10.418439999999999</v>
      </c>
      <c r="G31" s="710">
        <v>21</v>
      </c>
      <c r="H31" s="710">
        <v>-10.581560000000001</v>
      </c>
      <c r="I31" s="711">
        <v>0.49611619047619043</v>
      </c>
      <c r="J31" s="712" t="s">
        <v>1</v>
      </c>
    </row>
    <row r="32" spans="1:10" ht="14.4" customHeight="1" x14ac:dyDescent="0.3">
      <c r="A32" s="708" t="s">
        <v>588</v>
      </c>
      <c r="B32" s="709" t="s">
        <v>575</v>
      </c>
      <c r="C32" s="710">
        <v>21.6172</v>
      </c>
      <c r="D32" s="710">
        <v>19.351199999999999</v>
      </c>
      <c r="E32" s="710"/>
      <c r="F32" s="710">
        <v>63.366279999999996</v>
      </c>
      <c r="G32" s="710">
        <v>36</v>
      </c>
      <c r="H32" s="710">
        <v>27.366279999999996</v>
      </c>
      <c r="I32" s="711">
        <v>1.7601744444444443</v>
      </c>
      <c r="J32" s="712" t="s">
        <v>1</v>
      </c>
    </row>
    <row r="33" spans="1:10" ht="14.4" customHeight="1" x14ac:dyDescent="0.3">
      <c r="A33" s="708" t="s">
        <v>588</v>
      </c>
      <c r="B33" s="709" t="s">
        <v>576</v>
      </c>
      <c r="C33" s="710">
        <v>213.91001000000003</v>
      </c>
      <c r="D33" s="710">
        <v>0</v>
      </c>
      <c r="E33" s="710"/>
      <c r="F33" s="710">
        <v>80.799400000000006</v>
      </c>
      <c r="G33" s="710">
        <v>0</v>
      </c>
      <c r="H33" s="710">
        <v>80.799400000000006</v>
      </c>
      <c r="I33" s="711" t="s">
        <v>571</v>
      </c>
      <c r="J33" s="712" t="s">
        <v>1</v>
      </c>
    </row>
    <row r="34" spans="1:10" ht="14.4" customHeight="1" x14ac:dyDescent="0.3">
      <c r="A34" s="708" t="s">
        <v>588</v>
      </c>
      <c r="B34" s="709" t="s">
        <v>577</v>
      </c>
      <c r="C34" s="710">
        <v>229.14106000000007</v>
      </c>
      <c r="D34" s="710">
        <v>321.85634000000005</v>
      </c>
      <c r="E34" s="710"/>
      <c r="F34" s="710">
        <v>401.31429000000014</v>
      </c>
      <c r="G34" s="710">
        <v>305</v>
      </c>
      <c r="H34" s="710">
        <v>96.314290000000142</v>
      </c>
      <c r="I34" s="711">
        <v>1.3157845573770497</v>
      </c>
      <c r="J34" s="712" t="s">
        <v>1</v>
      </c>
    </row>
    <row r="35" spans="1:10" ht="14.4" customHeight="1" x14ac:dyDescent="0.3">
      <c r="A35" s="708" t="s">
        <v>588</v>
      </c>
      <c r="B35" s="709" t="s">
        <v>578</v>
      </c>
      <c r="C35" s="710">
        <v>2.8319399999999999</v>
      </c>
      <c r="D35" s="710">
        <v>15.868679999999999</v>
      </c>
      <c r="E35" s="710"/>
      <c r="F35" s="710">
        <v>4.3402100000000008</v>
      </c>
      <c r="G35" s="710">
        <v>74</v>
      </c>
      <c r="H35" s="710">
        <v>-69.659790000000001</v>
      </c>
      <c r="I35" s="711">
        <v>5.86514864864865E-2</v>
      </c>
      <c r="J35" s="712" t="s">
        <v>1</v>
      </c>
    </row>
    <row r="36" spans="1:10" ht="14.4" customHeight="1" x14ac:dyDescent="0.3">
      <c r="A36" s="708" t="s">
        <v>588</v>
      </c>
      <c r="B36" s="709" t="s">
        <v>580</v>
      </c>
      <c r="C36" s="710">
        <v>0.41399999999999998</v>
      </c>
      <c r="D36" s="710">
        <v>0.41399999999999998</v>
      </c>
      <c r="E36" s="710"/>
      <c r="F36" s="710">
        <v>0.41399999999999998</v>
      </c>
      <c r="G36" s="710">
        <v>1</v>
      </c>
      <c r="H36" s="710">
        <v>-0.58600000000000008</v>
      </c>
      <c r="I36" s="711">
        <v>0.41399999999999998</v>
      </c>
      <c r="J36" s="712" t="s">
        <v>1</v>
      </c>
    </row>
    <row r="37" spans="1:10" ht="14.4" customHeight="1" x14ac:dyDescent="0.3">
      <c r="A37" s="708" t="s">
        <v>588</v>
      </c>
      <c r="B37" s="709" t="s">
        <v>590</v>
      </c>
      <c r="C37" s="710">
        <v>1027.4897900000003</v>
      </c>
      <c r="D37" s="710">
        <v>919.0523900000004</v>
      </c>
      <c r="E37" s="710"/>
      <c r="F37" s="710">
        <v>1155.8122199999998</v>
      </c>
      <c r="G37" s="710">
        <v>1017</v>
      </c>
      <c r="H37" s="710">
        <v>138.8122199999998</v>
      </c>
      <c r="I37" s="711">
        <v>1.1364918584070793</v>
      </c>
      <c r="J37" s="712" t="s">
        <v>586</v>
      </c>
    </row>
    <row r="38" spans="1:10" ht="14.4" customHeight="1" x14ac:dyDescent="0.3">
      <c r="A38" s="708" t="s">
        <v>571</v>
      </c>
      <c r="B38" s="709" t="s">
        <v>571</v>
      </c>
      <c r="C38" s="710" t="s">
        <v>571</v>
      </c>
      <c r="D38" s="710" t="s">
        <v>571</v>
      </c>
      <c r="E38" s="710"/>
      <c r="F38" s="710" t="s">
        <v>571</v>
      </c>
      <c r="G38" s="710" t="s">
        <v>571</v>
      </c>
      <c r="H38" s="710" t="s">
        <v>571</v>
      </c>
      <c r="I38" s="711" t="s">
        <v>571</v>
      </c>
      <c r="J38" s="712" t="s">
        <v>587</v>
      </c>
    </row>
    <row r="39" spans="1:10" ht="14.4" customHeight="1" x14ac:dyDescent="0.3">
      <c r="A39" s="708" t="s">
        <v>591</v>
      </c>
      <c r="B39" s="709" t="s">
        <v>592</v>
      </c>
      <c r="C39" s="710" t="s">
        <v>571</v>
      </c>
      <c r="D39" s="710" t="s">
        <v>571</v>
      </c>
      <c r="E39" s="710"/>
      <c r="F39" s="710" t="s">
        <v>571</v>
      </c>
      <c r="G39" s="710" t="s">
        <v>571</v>
      </c>
      <c r="H39" s="710" t="s">
        <v>571</v>
      </c>
      <c r="I39" s="711" t="s">
        <v>571</v>
      </c>
      <c r="J39" s="712" t="s">
        <v>0</v>
      </c>
    </row>
    <row r="40" spans="1:10" ht="14.4" customHeight="1" x14ac:dyDescent="0.3">
      <c r="A40" s="708" t="s">
        <v>591</v>
      </c>
      <c r="B40" s="709" t="s">
        <v>572</v>
      </c>
      <c r="C40" s="710">
        <v>441.18395999999984</v>
      </c>
      <c r="D40" s="710">
        <v>506.97012000000001</v>
      </c>
      <c r="E40" s="710"/>
      <c r="F40" s="710">
        <v>543.22972999999956</v>
      </c>
      <c r="G40" s="710">
        <v>522</v>
      </c>
      <c r="H40" s="710">
        <v>21.229729999999563</v>
      </c>
      <c r="I40" s="711">
        <v>1.040669980842911</v>
      </c>
      <c r="J40" s="712" t="s">
        <v>1</v>
      </c>
    </row>
    <row r="41" spans="1:10" ht="14.4" customHeight="1" x14ac:dyDescent="0.3">
      <c r="A41" s="708" t="s">
        <v>591</v>
      </c>
      <c r="B41" s="709" t="s">
        <v>573</v>
      </c>
      <c r="C41" s="710">
        <v>0</v>
      </c>
      <c r="D41" s="710">
        <v>114.26247000000001</v>
      </c>
      <c r="E41" s="710"/>
      <c r="F41" s="710">
        <v>158.45230999999995</v>
      </c>
      <c r="G41" s="710">
        <v>170</v>
      </c>
      <c r="H41" s="710">
        <v>-11.547690000000046</v>
      </c>
      <c r="I41" s="711">
        <v>0.93207241176470557</v>
      </c>
      <c r="J41" s="712" t="s">
        <v>1</v>
      </c>
    </row>
    <row r="42" spans="1:10" ht="14.4" customHeight="1" x14ac:dyDescent="0.3">
      <c r="A42" s="708" t="s">
        <v>591</v>
      </c>
      <c r="B42" s="709" t="s">
        <v>574</v>
      </c>
      <c r="C42" s="710">
        <v>124.04985000000001</v>
      </c>
      <c r="D42" s="710">
        <v>14.013860000000001</v>
      </c>
      <c r="E42" s="710"/>
      <c r="F42" s="710">
        <v>16.192820000000005</v>
      </c>
      <c r="G42" s="710">
        <v>20</v>
      </c>
      <c r="H42" s="710">
        <v>-3.8071799999999953</v>
      </c>
      <c r="I42" s="711">
        <v>0.80964100000000028</v>
      </c>
      <c r="J42" s="712" t="s">
        <v>1</v>
      </c>
    </row>
    <row r="43" spans="1:10" ht="14.4" customHeight="1" x14ac:dyDescent="0.3">
      <c r="A43" s="708" t="s">
        <v>591</v>
      </c>
      <c r="B43" s="709" t="s">
        <v>575</v>
      </c>
      <c r="C43" s="710">
        <v>6.4349999999999996</v>
      </c>
      <c r="D43" s="710">
        <v>15.0458</v>
      </c>
      <c r="E43" s="710"/>
      <c r="F43" s="710">
        <v>91.469919999999988</v>
      </c>
      <c r="G43" s="710">
        <v>43</v>
      </c>
      <c r="H43" s="710">
        <v>48.469919999999988</v>
      </c>
      <c r="I43" s="711">
        <v>2.127207441860465</v>
      </c>
      <c r="J43" s="712" t="s">
        <v>1</v>
      </c>
    </row>
    <row r="44" spans="1:10" ht="14.4" customHeight="1" x14ac:dyDescent="0.3">
      <c r="A44" s="708" t="s">
        <v>591</v>
      </c>
      <c r="B44" s="709" t="s">
        <v>576</v>
      </c>
      <c r="C44" s="710">
        <v>150.48880000000003</v>
      </c>
      <c r="D44" s="710">
        <v>0</v>
      </c>
      <c r="E44" s="710"/>
      <c r="F44" s="710">
        <v>187.11789999999999</v>
      </c>
      <c r="G44" s="710">
        <v>0</v>
      </c>
      <c r="H44" s="710">
        <v>187.11789999999999</v>
      </c>
      <c r="I44" s="711" t="s">
        <v>571</v>
      </c>
      <c r="J44" s="712" t="s">
        <v>1</v>
      </c>
    </row>
    <row r="45" spans="1:10" ht="14.4" customHeight="1" x14ac:dyDescent="0.3">
      <c r="A45" s="708" t="s">
        <v>591</v>
      </c>
      <c r="B45" s="709" t="s">
        <v>577</v>
      </c>
      <c r="C45" s="710">
        <v>174.02300000000002</v>
      </c>
      <c r="D45" s="710">
        <v>226.32093999999998</v>
      </c>
      <c r="E45" s="710"/>
      <c r="F45" s="710">
        <v>372.00769000000008</v>
      </c>
      <c r="G45" s="710">
        <v>297</v>
      </c>
      <c r="H45" s="710">
        <v>75.007690000000082</v>
      </c>
      <c r="I45" s="711">
        <v>1.252551144781145</v>
      </c>
      <c r="J45" s="712" t="s">
        <v>1</v>
      </c>
    </row>
    <row r="46" spans="1:10" ht="14.4" customHeight="1" x14ac:dyDescent="0.3">
      <c r="A46" s="708" t="s">
        <v>591</v>
      </c>
      <c r="B46" s="709" t="s">
        <v>578</v>
      </c>
      <c r="C46" s="710">
        <v>16.170950000000001</v>
      </c>
      <c r="D46" s="710">
        <v>16.531680000000001</v>
      </c>
      <c r="E46" s="710"/>
      <c r="F46" s="710">
        <v>19.449579999999997</v>
      </c>
      <c r="G46" s="710">
        <v>9</v>
      </c>
      <c r="H46" s="710">
        <v>10.449579999999997</v>
      </c>
      <c r="I46" s="711">
        <v>2.161064444444444</v>
      </c>
      <c r="J46" s="712" t="s">
        <v>1</v>
      </c>
    </row>
    <row r="47" spans="1:10" ht="14.4" customHeight="1" x14ac:dyDescent="0.3">
      <c r="A47" s="708" t="s">
        <v>591</v>
      </c>
      <c r="B47" s="709" t="s">
        <v>579</v>
      </c>
      <c r="C47" s="710">
        <v>0</v>
      </c>
      <c r="D47" s="710">
        <v>0</v>
      </c>
      <c r="E47" s="710"/>
      <c r="F47" s="710">
        <v>0</v>
      </c>
      <c r="G47" s="710">
        <v>0</v>
      </c>
      <c r="H47" s="710">
        <v>0</v>
      </c>
      <c r="I47" s="711" t="s">
        <v>571</v>
      </c>
      <c r="J47" s="712" t="s">
        <v>1</v>
      </c>
    </row>
    <row r="48" spans="1:10" ht="14.4" customHeight="1" x14ac:dyDescent="0.3">
      <c r="A48" s="708" t="s">
        <v>591</v>
      </c>
      <c r="B48" s="709" t="s">
        <v>580</v>
      </c>
      <c r="C48" s="710">
        <v>0.82799999999999996</v>
      </c>
      <c r="D48" s="710">
        <v>1.6559999999999999</v>
      </c>
      <c r="E48" s="710"/>
      <c r="F48" s="710">
        <v>3.3119999999999998</v>
      </c>
      <c r="G48" s="710">
        <v>2</v>
      </c>
      <c r="H48" s="710">
        <v>1.3119999999999998</v>
      </c>
      <c r="I48" s="711">
        <v>1.6559999999999999</v>
      </c>
      <c r="J48" s="712" t="s">
        <v>1</v>
      </c>
    </row>
    <row r="49" spans="1:10" ht="14.4" customHeight="1" x14ac:dyDescent="0.3">
      <c r="A49" s="708" t="s">
        <v>591</v>
      </c>
      <c r="B49" s="709" t="s">
        <v>593</v>
      </c>
      <c r="C49" s="710">
        <v>913.1795599999997</v>
      </c>
      <c r="D49" s="710">
        <v>894.80087000000003</v>
      </c>
      <c r="E49" s="710"/>
      <c r="F49" s="710">
        <v>1391.2319499999994</v>
      </c>
      <c r="G49" s="710">
        <v>1063</v>
      </c>
      <c r="H49" s="710">
        <v>328.23194999999942</v>
      </c>
      <c r="I49" s="711">
        <v>1.3087788805268104</v>
      </c>
      <c r="J49" s="712" t="s">
        <v>586</v>
      </c>
    </row>
    <row r="50" spans="1:10" ht="14.4" customHeight="1" x14ac:dyDescent="0.3">
      <c r="A50" s="708" t="s">
        <v>571</v>
      </c>
      <c r="B50" s="709" t="s">
        <v>571</v>
      </c>
      <c r="C50" s="710" t="s">
        <v>571</v>
      </c>
      <c r="D50" s="710" t="s">
        <v>571</v>
      </c>
      <c r="E50" s="710"/>
      <c r="F50" s="710" t="s">
        <v>571</v>
      </c>
      <c r="G50" s="710" t="s">
        <v>571</v>
      </c>
      <c r="H50" s="710" t="s">
        <v>571</v>
      </c>
      <c r="I50" s="711" t="s">
        <v>571</v>
      </c>
      <c r="J50" s="712" t="s">
        <v>587</v>
      </c>
    </row>
    <row r="51" spans="1:10" ht="14.4" customHeight="1" x14ac:dyDescent="0.3">
      <c r="A51" s="708" t="s">
        <v>594</v>
      </c>
      <c r="B51" s="709" t="s">
        <v>595</v>
      </c>
      <c r="C51" s="710" t="s">
        <v>571</v>
      </c>
      <c r="D51" s="710" t="s">
        <v>571</v>
      </c>
      <c r="E51" s="710"/>
      <c r="F51" s="710" t="s">
        <v>571</v>
      </c>
      <c r="G51" s="710" t="s">
        <v>571</v>
      </c>
      <c r="H51" s="710" t="s">
        <v>571</v>
      </c>
      <c r="I51" s="711" t="s">
        <v>571</v>
      </c>
      <c r="J51" s="712" t="s">
        <v>0</v>
      </c>
    </row>
    <row r="52" spans="1:10" ht="14.4" customHeight="1" x14ac:dyDescent="0.3">
      <c r="A52" s="708" t="s">
        <v>594</v>
      </c>
      <c r="B52" s="709" t="s">
        <v>572</v>
      </c>
      <c r="C52" s="710">
        <v>19.713030000000003</v>
      </c>
      <c r="D52" s="710">
        <v>19.95232</v>
      </c>
      <c r="E52" s="710"/>
      <c r="F52" s="710">
        <v>16.606729999999999</v>
      </c>
      <c r="G52" s="710">
        <v>22</v>
      </c>
      <c r="H52" s="710">
        <v>-5.3932700000000011</v>
      </c>
      <c r="I52" s="711">
        <v>0.75485136363636363</v>
      </c>
      <c r="J52" s="712" t="s">
        <v>1</v>
      </c>
    </row>
    <row r="53" spans="1:10" ht="14.4" customHeight="1" x14ac:dyDescent="0.3">
      <c r="A53" s="708" t="s">
        <v>594</v>
      </c>
      <c r="B53" s="709" t="s">
        <v>580</v>
      </c>
      <c r="C53" s="710">
        <v>17.749580000000002</v>
      </c>
      <c r="D53" s="710">
        <v>18.382600000000004</v>
      </c>
      <c r="E53" s="710"/>
      <c r="F53" s="710">
        <v>17.862929999999999</v>
      </c>
      <c r="G53" s="710">
        <v>17</v>
      </c>
      <c r="H53" s="710">
        <v>0.86292999999999864</v>
      </c>
      <c r="I53" s="711">
        <v>1.0507605882352939</v>
      </c>
      <c r="J53" s="712" t="s">
        <v>1</v>
      </c>
    </row>
    <row r="54" spans="1:10" ht="14.4" customHeight="1" x14ac:dyDescent="0.3">
      <c r="A54" s="708" t="s">
        <v>594</v>
      </c>
      <c r="B54" s="709" t="s">
        <v>596</v>
      </c>
      <c r="C54" s="710">
        <v>37.462610000000005</v>
      </c>
      <c r="D54" s="710">
        <v>38.334920000000004</v>
      </c>
      <c r="E54" s="710"/>
      <c r="F54" s="710">
        <v>34.469659999999998</v>
      </c>
      <c r="G54" s="710">
        <v>39</v>
      </c>
      <c r="H54" s="710">
        <v>-4.5303400000000025</v>
      </c>
      <c r="I54" s="711">
        <v>0.8838374358974358</v>
      </c>
      <c r="J54" s="712" t="s">
        <v>586</v>
      </c>
    </row>
    <row r="55" spans="1:10" ht="14.4" customHeight="1" x14ac:dyDescent="0.3">
      <c r="A55" s="708" t="s">
        <v>571</v>
      </c>
      <c r="B55" s="709" t="s">
        <v>571</v>
      </c>
      <c r="C55" s="710" t="s">
        <v>571</v>
      </c>
      <c r="D55" s="710" t="s">
        <v>571</v>
      </c>
      <c r="E55" s="710"/>
      <c r="F55" s="710" t="s">
        <v>571</v>
      </c>
      <c r="G55" s="710" t="s">
        <v>571</v>
      </c>
      <c r="H55" s="710" t="s">
        <v>571</v>
      </c>
      <c r="I55" s="711" t="s">
        <v>571</v>
      </c>
      <c r="J55" s="712" t="s">
        <v>587</v>
      </c>
    </row>
    <row r="56" spans="1:10" ht="14.4" customHeight="1" x14ac:dyDescent="0.3">
      <c r="A56" s="708" t="s">
        <v>597</v>
      </c>
      <c r="B56" s="709" t="s">
        <v>598</v>
      </c>
      <c r="C56" s="710" t="s">
        <v>571</v>
      </c>
      <c r="D56" s="710" t="s">
        <v>571</v>
      </c>
      <c r="E56" s="710"/>
      <c r="F56" s="710" t="s">
        <v>571</v>
      </c>
      <c r="G56" s="710" t="s">
        <v>571</v>
      </c>
      <c r="H56" s="710" t="s">
        <v>571</v>
      </c>
      <c r="I56" s="711" t="s">
        <v>571</v>
      </c>
      <c r="J56" s="712" t="s">
        <v>0</v>
      </c>
    </row>
    <row r="57" spans="1:10" ht="14.4" customHeight="1" x14ac:dyDescent="0.3">
      <c r="A57" s="708" t="s">
        <v>597</v>
      </c>
      <c r="B57" s="709" t="s">
        <v>572</v>
      </c>
      <c r="C57" s="710">
        <v>660.20382999999981</v>
      </c>
      <c r="D57" s="710">
        <v>714.96291999999971</v>
      </c>
      <c r="E57" s="710"/>
      <c r="F57" s="710">
        <v>690.15846000000067</v>
      </c>
      <c r="G57" s="710">
        <v>716</v>
      </c>
      <c r="H57" s="710">
        <v>-25.841539999999327</v>
      </c>
      <c r="I57" s="711">
        <v>0.96390846368715177</v>
      </c>
      <c r="J57" s="712" t="s">
        <v>1</v>
      </c>
    </row>
    <row r="58" spans="1:10" ht="14.4" customHeight="1" x14ac:dyDescent="0.3">
      <c r="A58" s="708" t="s">
        <v>597</v>
      </c>
      <c r="B58" s="709" t="s">
        <v>573</v>
      </c>
      <c r="C58" s="710">
        <v>0</v>
      </c>
      <c r="D58" s="710">
        <v>433.12410999999986</v>
      </c>
      <c r="E58" s="710"/>
      <c r="F58" s="710">
        <v>459.03767000000005</v>
      </c>
      <c r="G58" s="710">
        <v>457</v>
      </c>
      <c r="H58" s="710">
        <v>2.0376700000000483</v>
      </c>
      <c r="I58" s="711">
        <v>1.004458796498906</v>
      </c>
      <c r="J58" s="712" t="s">
        <v>1</v>
      </c>
    </row>
    <row r="59" spans="1:10" ht="14.4" customHeight="1" x14ac:dyDescent="0.3">
      <c r="A59" s="708" t="s">
        <v>597</v>
      </c>
      <c r="B59" s="709" t="s">
        <v>574</v>
      </c>
      <c r="C59" s="710">
        <v>484.85012999999992</v>
      </c>
      <c r="D59" s="710">
        <v>24.528890000000001</v>
      </c>
      <c r="E59" s="710"/>
      <c r="F59" s="710">
        <v>13.486910000000002</v>
      </c>
      <c r="G59" s="710">
        <v>28</v>
      </c>
      <c r="H59" s="710">
        <v>-14.513089999999998</v>
      </c>
      <c r="I59" s="711">
        <v>0.4816753571428572</v>
      </c>
      <c r="J59" s="712" t="s">
        <v>1</v>
      </c>
    </row>
    <row r="60" spans="1:10" ht="14.4" customHeight="1" x14ac:dyDescent="0.3">
      <c r="A60" s="708" t="s">
        <v>597</v>
      </c>
      <c r="B60" s="709" t="s">
        <v>575</v>
      </c>
      <c r="C60" s="710">
        <v>105.75374000000001</v>
      </c>
      <c r="D60" s="710">
        <v>79.633200000000002</v>
      </c>
      <c r="E60" s="710"/>
      <c r="F60" s="710">
        <v>57.074280000000002</v>
      </c>
      <c r="G60" s="710">
        <v>65</v>
      </c>
      <c r="H60" s="710">
        <v>-7.9257199999999983</v>
      </c>
      <c r="I60" s="711">
        <v>0.8780658461538462</v>
      </c>
      <c r="J60" s="712" t="s">
        <v>1</v>
      </c>
    </row>
    <row r="61" spans="1:10" ht="14.4" customHeight="1" x14ac:dyDescent="0.3">
      <c r="A61" s="708" t="s">
        <v>597</v>
      </c>
      <c r="B61" s="709" t="s">
        <v>576</v>
      </c>
      <c r="C61" s="710">
        <v>0</v>
      </c>
      <c r="D61" s="710">
        <v>0</v>
      </c>
      <c r="E61" s="710"/>
      <c r="F61" s="710">
        <v>250.90883000000008</v>
      </c>
      <c r="G61" s="710">
        <v>0</v>
      </c>
      <c r="H61" s="710">
        <v>250.90883000000008</v>
      </c>
      <c r="I61" s="711" t="s">
        <v>571</v>
      </c>
      <c r="J61" s="712" t="s">
        <v>1</v>
      </c>
    </row>
    <row r="62" spans="1:10" ht="14.4" customHeight="1" x14ac:dyDescent="0.3">
      <c r="A62" s="708" t="s">
        <v>597</v>
      </c>
      <c r="B62" s="709" t="s">
        <v>577</v>
      </c>
      <c r="C62" s="710">
        <v>193.53575000000001</v>
      </c>
      <c r="D62" s="710">
        <v>148.76433000000006</v>
      </c>
      <c r="E62" s="710"/>
      <c r="F62" s="710">
        <v>270.06029999999993</v>
      </c>
      <c r="G62" s="710">
        <v>144</v>
      </c>
      <c r="H62" s="710">
        <v>126.06029999999993</v>
      </c>
      <c r="I62" s="711">
        <v>1.8754187499999995</v>
      </c>
      <c r="J62" s="712" t="s">
        <v>1</v>
      </c>
    </row>
    <row r="63" spans="1:10" ht="14.4" customHeight="1" x14ac:dyDescent="0.3">
      <c r="A63" s="708" t="s">
        <v>597</v>
      </c>
      <c r="B63" s="709" t="s">
        <v>578</v>
      </c>
      <c r="C63" s="710">
        <v>102.62635999999999</v>
      </c>
      <c r="D63" s="710">
        <v>30.363690000000002</v>
      </c>
      <c r="E63" s="710"/>
      <c r="F63" s="710">
        <v>61.279229999999998</v>
      </c>
      <c r="G63" s="710">
        <v>44</v>
      </c>
      <c r="H63" s="710">
        <v>17.279229999999998</v>
      </c>
      <c r="I63" s="711">
        <v>1.3927097727272726</v>
      </c>
      <c r="J63" s="712" t="s">
        <v>1</v>
      </c>
    </row>
    <row r="64" spans="1:10" ht="14.4" customHeight="1" x14ac:dyDescent="0.3">
      <c r="A64" s="708" t="s">
        <v>597</v>
      </c>
      <c r="B64" s="709" t="s">
        <v>580</v>
      </c>
      <c r="C64" s="710">
        <v>101.22033</v>
      </c>
      <c r="D64" s="710">
        <v>102.09644999999999</v>
      </c>
      <c r="E64" s="710"/>
      <c r="F64" s="710">
        <v>94.221680000000006</v>
      </c>
      <c r="G64" s="710">
        <v>96</v>
      </c>
      <c r="H64" s="710">
        <v>-1.7783199999999937</v>
      </c>
      <c r="I64" s="711">
        <v>0.98147583333333344</v>
      </c>
      <c r="J64" s="712" t="s">
        <v>1</v>
      </c>
    </row>
    <row r="65" spans="1:10" ht="14.4" customHeight="1" x14ac:dyDescent="0.3">
      <c r="A65" s="708" t="s">
        <v>597</v>
      </c>
      <c r="B65" s="709" t="s">
        <v>599</v>
      </c>
      <c r="C65" s="710">
        <v>1648.1901399999999</v>
      </c>
      <c r="D65" s="710">
        <v>1533.4735899999996</v>
      </c>
      <c r="E65" s="710"/>
      <c r="F65" s="710">
        <v>1896.227360000001</v>
      </c>
      <c r="G65" s="710">
        <v>1551</v>
      </c>
      <c r="H65" s="710">
        <v>345.227360000001</v>
      </c>
      <c r="I65" s="711">
        <v>1.2225837266279826</v>
      </c>
      <c r="J65" s="712" t="s">
        <v>586</v>
      </c>
    </row>
    <row r="66" spans="1:10" ht="14.4" customHeight="1" x14ac:dyDescent="0.3">
      <c r="A66" s="708" t="s">
        <v>571</v>
      </c>
      <c r="B66" s="709" t="s">
        <v>571</v>
      </c>
      <c r="C66" s="710" t="s">
        <v>571</v>
      </c>
      <c r="D66" s="710" t="s">
        <v>571</v>
      </c>
      <c r="E66" s="710"/>
      <c r="F66" s="710" t="s">
        <v>571</v>
      </c>
      <c r="G66" s="710" t="s">
        <v>571</v>
      </c>
      <c r="H66" s="710" t="s">
        <v>571</v>
      </c>
      <c r="I66" s="711" t="s">
        <v>571</v>
      </c>
      <c r="J66" s="712" t="s">
        <v>587</v>
      </c>
    </row>
    <row r="67" spans="1:10" ht="14.4" customHeight="1" x14ac:dyDescent="0.3">
      <c r="A67" s="708" t="s">
        <v>600</v>
      </c>
      <c r="B67" s="709" t="s">
        <v>601</v>
      </c>
      <c r="C67" s="710" t="s">
        <v>571</v>
      </c>
      <c r="D67" s="710" t="s">
        <v>571</v>
      </c>
      <c r="E67" s="710"/>
      <c r="F67" s="710" t="s">
        <v>571</v>
      </c>
      <c r="G67" s="710" t="s">
        <v>571</v>
      </c>
      <c r="H67" s="710" t="s">
        <v>571</v>
      </c>
      <c r="I67" s="711" t="s">
        <v>571</v>
      </c>
      <c r="J67" s="712" t="s">
        <v>0</v>
      </c>
    </row>
    <row r="68" spans="1:10" ht="14.4" customHeight="1" x14ac:dyDescent="0.3">
      <c r="A68" s="708" t="s">
        <v>600</v>
      </c>
      <c r="B68" s="709" t="s">
        <v>572</v>
      </c>
      <c r="C68" s="710">
        <v>54.410609999999998</v>
      </c>
      <c r="D68" s="710">
        <v>51.542199999999994</v>
      </c>
      <c r="E68" s="710"/>
      <c r="F68" s="710">
        <v>50.374810000000004</v>
      </c>
      <c r="G68" s="710">
        <v>45</v>
      </c>
      <c r="H68" s="710">
        <v>5.3748100000000036</v>
      </c>
      <c r="I68" s="711">
        <v>1.1194402222222224</v>
      </c>
      <c r="J68" s="712" t="s">
        <v>1</v>
      </c>
    </row>
    <row r="69" spans="1:10" ht="14.4" customHeight="1" x14ac:dyDescent="0.3">
      <c r="A69" s="708" t="s">
        <v>600</v>
      </c>
      <c r="B69" s="709" t="s">
        <v>602</v>
      </c>
      <c r="C69" s="710">
        <v>54.410609999999998</v>
      </c>
      <c r="D69" s="710">
        <v>51.542199999999994</v>
      </c>
      <c r="E69" s="710"/>
      <c r="F69" s="710">
        <v>50.374810000000004</v>
      </c>
      <c r="G69" s="710">
        <v>45</v>
      </c>
      <c r="H69" s="710">
        <v>5.3748100000000036</v>
      </c>
      <c r="I69" s="711">
        <v>1.1194402222222224</v>
      </c>
      <c r="J69" s="712" t="s">
        <v>586</v>
      </c>
    </row>
    <row r="70" spans="1:10" ht="14.4" customHeight="1" x14ac:dyDescent="0.3">
      <c r="A70" s="708" t="s">
        <v>571</v>
      </c>
      <c r="B70" s="709" t="s">
        <v>571</v>
      </c>
      <c r="C70" s="710" t="s">
        <v>571</v>
      </c>
      <c r="D70" s="710" t="s">
        <v>571</v>
      </c>
      <c r="E70" s="710"/>
      <c r="F70" s="710" t="s">
        <v>571</v>
      </c>
      <c r="G70" s="710" t="s">
        <v>571</v>
      </c>
      <c r="H70" s="710" t="s">
        <v>571</v>
      </c>
      <c r="I70" s="711" t="s">
        <v>571</v>
      </c>
      <c r="J70" s="712" t="s">
        <v>587</v>
      </c>
    </row>
    <row r="71" spans="1:10" ht="14.4" customHeight="1" x14ac:dyDescent="0.3">
      <c r="A71" s="708" t="s">
        <v>603</v>
      </c>
      <c r="B71" s="709" t="s">
        <v>604</v>
      </c>
      <c r="C71" s="710" t="s">
        <v>571</v>
      </c>
      <c r="D71" s="710" t="s">
        <v>571</v>
      </c>
      <c r="E71" s="710"/>
      <c r="F71" s="710" t="s">
        <v>571</v>
      </c>
      <c r="G71" s="710" t="s">
        <v>571</v>
      </c>
      <c r="H71" s="710" t="s">
        <v>571</v>
      </c>
      <c r="I71" s="711" t="s">
        <v>571</v>
      </c>
      <c r="J71" s="712" t="s">
        <v>0</v>
      </c>
    </row>
    <row r="72" spans="1:10" ht="14.4" customHeight="1" x14ac:dyDescent="0.3">
      <c r="A72" s="708" t="s">
        <v>603</v>
      </c>
      <c r="B72" s="709" t="s">
        <v>572</v>
      </c>
      <c r="C72" s="710">
        <v>16.971799999999998</v>
      </c>
      <c r="D72" s="710">
        <v>14.1311</v>
      </c>
      <c r="E72" s="710"/>
      <c r="F72" s="710">
        <v>13.741620000000003</v>
      </c>
      <c r="G72" s="710">
        <v>15</v>
      </c>
      <c r="H72" s="710">
        <v>-1.2583799999999972</v>
      </c>
      <c r="I72" s="711">
        <v>0.91610800000000014</v>
      </c>
      <c r="J72" s="712" t="s">
        <v>1</v>
      </c>
    </row>
    <row r="73" spans="1:10" ht="14.4" customHeight="1" x14ac:dyDescent="0.3">
      <c r="A73" s="708" t="s">
        <v>603</v>
      </c>
      <c r="B73" s="709" t="s">
        <v>574</v>
      </c>
      <c r="C73" s="710">
        <v>0</v>
      </c>
      <c r="D73" s="710">
        <v>0</v>
      </c>
      <c r="E73" s="710"/>
      <c r="F73" s="710">
        <v>0</v>
      </c>
      <c r="G73" s="710">
        <v>0</v>
      </c>
      <c r="H73" s="710">
        <v>0</v>
      </c>
      <c r="I73" s="711" t="s">
        <v>571</v>
      </c>
      <c r="J73" s="712" t="s">
        <v>1</v>
      </c>
    </row>
    <row r="74" spans="1:10" ht="14.4" customHeight="1" x14ac:dyDescent="0.3">
      <c r="A74" s="708" t="s">
        <v>603</v>
      </c>
      <c r="B74" s="709" t="s">
        <v>579</v>
      </c>
      <c r="C74" s="710">
        <v>0</v>
      </c>
      <c r="D74" s="710">
        <v>0</v>
      </c>
      <c r="E74" s="710"/>
      <c r="F74" s="710">
        <v>0</v>
      </c>
      <c r="G74" s="710">
        <v>0</v>
      </c>
      <c r="H74" s="710">
        <v>0</v>
      </c>
      <c r="I74" s="711" t="s">
        <v>571</v>
      </c>
      <c r="J74" s="712" t="s">
        <v>1</v>
      </c>
    </row>
    <row r="75" spans="1:10" ht="14.4" customHeight="1" x14ac:dyDescent="0.3">
      <c r="A75" s="708" t="s">
        <v>603</v>
      </c>
      <c r="B75" s="709" t="s">
        <v>605</v>
      </c>
      <c r="C75" s="710">
        <v>16.971799999999998</v>
      </c>
      <c r="D75" s="710">
        <v>14.1311</v>
      </c>
      <c r="E75" s="710"/>
      <c r="F75" s="710">
        <v>13.741620000000003</v>
      </c>
      <c r="G75" s="710">
        <v>15</v>
      </c>
      <c r="H75" s="710">
        <v>-1.2583799999999972</v>
      </c>
      <c r="I75" s="711">
        <v>0.91610800000000014</v>
      </c>
      <c r="J75" s="712" t="s">
        <v>586</v>
      </c>
    </row>
    <row r="76" spans="1:10" ht="14.4" customHeight="1" x14ac:dyDescent="0.3">
      <c r="A76" s="708" t="s">
        <v>571</v>
      </c>
      <c r="B76" s="709" t="s">
        <v>571</v>
      </c>
      <c r="C76" s="710" t="s">
        <v>571</v>
      </c>
      <c r="D76" s="710" t="s">
        <v>571</v>
      </c>
      <c r="E76" s="710"/>
      <c r="F76" s="710" t="s">
        <v>571</v>
      </c>
      <c r="G76" s="710" t="s">
        <v>571</v>
      </c>
      <c r="H76" s="710" t="s">
        <v>571</v>
      </c>
      <c r="I76" s="711" t="s">
        <v>571</v>
      </c>
      <c r="J76" s="712" t="s">
        <v>587</v>
      </c>
    </row>
    <row r="77" spans="1:10" ht="14.4" customHeight="1" x14ac:dyDescent="0.3">
      <c r="A77" s="708" t="s">
        <v>569</v>
      </c>
      <c r="B77" s="709" t="s">
        <v>581</v>
      </c>
      <c r="C77" s="710">
        <v>4570.3699400000005</v>
      </c>
      <c r="D77" s="710">
        <v>4752.2455099999997</v>
      </c>
      <c r="E77" s="710"/>
      <c r="F77" s="710">
        <v>5534.2766099999999</v>
      </c>
      <c r="G77" s="710">
        <v>4739</v>
      </c>
      <c r="H77" s="710">
        <v>795.27660999999989</v>
      </c>
      <c r="I77" s="711">
        <v>1.1678152795948513</v>
      </c>
      <c r="J77" s="712" t="s">
        <v>582</v>
      </c>
    </row>
  </sheetData>
  <mergeCells count="3">
    <mergeCell ref="F3:I3"/>
    <mergeCell ref="C4:D4"/>
    <mergeCell ref="A1:I1"/>
  </mergeCells>
  <conditionalFormatting sqref="F16 F78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77">
    <cfRule type="expression" dxfId="71" priority="5">
      <formula>$H17&gt;0</formula>
    </cfRule>
  </conditionalFormatting>
  <conditionalFormatting sqref="A17:A77">
    <cfRule type="expression" dxfId="70" priority="2">
      <formula>AND($J17&lt;&gt;"mezeraKL",$J17&lt;&gt;"")</formula>
    </cfRule>
  </conditionalFormatting>
  <conditionalFormatting sqref="I17:I77">
    <cfRule type="expression" dxfId="69" priority="6">
      <formula>$I17&gt;1</formula>
    </cfRule>
  </conditionalFormatting>
  <conditionalFormatting sqref="B17:B77">
    <cfRule type="expression" dxfId="68" priority="1">
      <formula>OR($J17="NS",$J17="SumaNS",$J17="Účet")</formula>
    </cfRule>
  </conditionalFormatting>
  <conditionalFormatting sqref="A17:D77 F17:I77">
    <cfRule type="expression" dxfId="67" priority="8">
      <formula>AND($J17&lt;&gt;"",$J17&lt;&gt;"mezeraKL")</formula>
    </cfRule>
  </conditionalFormatting>
  <conditionalFormatting sqref="B17:D77 F17:I77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321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232.56519313220647</v>
      </c>
      <c r="M3" s="203">
        <f>SUBTOTAL(9,M5:M1048576)</f>
        <v>23070.049999999996</v>
      </c>
      <c r="N3" s="204">
        <f>SUBTOTAL(9,N5:N1048576)</f>
        <v>5365290.6338196592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569</v>
      </c>
      <c r="B5" s="720" t="s">
        <v>570</v>
      </c>
      <c r="C5" s="721" t="s">
        <v>583</v>
      </c>
      <c r="D5" s="722" t="s">
        <v>584</v>
      </c>
      <c r="E5" s="723">
        <v>50113001</v>
      </c>
      <c r="F5" s="722" t="s">
        <v>606</v>
      </c>
      <c r="G5" s="721" t="s">
        <v>607</v>
      </c>
      <c r="H5" s="721">
        <v>846758</v>
      </c>
      <c r="I5" s="721">
        <v>103387</v>
      </c>
      <c r="J5" s="721" t="s">
        <v>608</v>
      </c>
      <c r="K5" s="721" t="s">
        <v>609</v>
      </c>
      <c r="L5" s="724">
        <v>73.47</v>
      </c>
      <c r="M5" s="724">
        <v>13</v>
      </c>
      <c r="N5" s="725">
        <v>955.1099999999999</v>
      </c>
    </row>
    <row r="6" spans="1:14" ht="14.4" customHeight="1" x14ac:dyDescent="0.3">
      <c r="A6" s="726" t="s">
        <v>569</v>
      </c>
      <c r="B6" s="727" t="s">
        <v>570</v>
      </c>
      <c r="C6" s="728" t="s">
        <v>583</v>
      </c>
      <c r="D6" s="729" t="s">
        <v>584</v>
      </c>
      <c r="E6" s="730">
        <v>50113001</v>
      </c>
      <c r="F6" s="729" t="s">
        <v>606</v>
      </c>
      <c r="G6" s="728" t="s">
        <v>607</v>
      </c>
      <c r="H6" s="728">
        <v>176064</v>
      </c>
      <c r="I6" s="728">
        <v>76064</v>
      </c>
      <c r="J6" s="728" t="s">
        <v>610</v>
      </c>
      <c r="K6" s="728" t="s">
        <v>611</v>
      </c>
      <c r="L6" s="731">
        <v>77.549999999999983</v>
      </c>
      <c r="M6" s="731">
        <v>2</v>
      </c>
      <c r="N6" s="732">
        <v>155.09999999999997</v>
      </c>
    </row>
    <row r="7" spans="1:14" ht="14.4" customHeight="1" x14ac:dyDescent="0.3">
      <c r="A7" s="726" t="s">
        <v>569</v>
      </c>
      <c r="B7" s="727" t="s">
        <v>570</v>
      </c>
      <c r="C7" s="728" t="s">
        <v>583</v>
      </c>
      <c r="D7" s="729" t="s">
        <v>584</v>
      </c>
      <c r="E7" s="730">
        <v>50113001</v>
      </c>
      <c r="F7" s="729" t="s">
        <v>606</v>
      </c>
      <c r="G7" s="728" t="s">
        <v>607</v>
      </c>
      <c r="H7" s="728">
        <v>100362</v>
      </c>
      <c r="I7" s="728">
        <v>362</v>
      </c>
      <c r="J7" s="728" t="s">
        <v>612</v>
      </c>
      <c r="K7" s="728" t="s">
        <v>613</v>
      </c>
      <c r="L7" s="731">
        <v>87.200000000000017</v>
      </c>
      <c r="M7" s="731">
        <v>2</v>
      </c>
      <c r="N7" s="732">
        <v>174.40000000000003</v>
      </c>
    </row>
    <row r="8" spans="1:14" ht="14.4" customHeight="1" x14ac:dyDescent="0.3">
      <c r="A8" s="726" t="s">
        <v>569</v>
      </c>
      <c r="B8" s="727" t="s">
        <v>570</v>
      </c>
      <c r="C8" s="728" t="s">
        <v>583</v>
      </c>
      <c r="D8" s="729" t="s">
        <v>584</v>
      </c>
      <c r="E8" s="730">
        <v>50113001</v>
      </c>
      <c r="F8" s="729" t="s">
        <v>606</v>
      </c>
      <c r="G8" s="728" t="s">
        <v>607</v>
      </c>
      <c r="H8" s="728">
        <v>845008</v>
      </c>
      <c r="I8" s="728">
        <v>107806</v>
      </c>
      <c r="J8" s="728" t="s">
        <v>614</v>
      </c>
      <c r="K8" s="728" t="s">
        <v>615</v>
      </c>
      <c r="L8" s="731">
        <v>63.689930492643001</v>
      </c>
      <c r="M8" s="731">
        <v>16</v>
      </c>
      <c r="N8" s="732">
        <v>1019.038887882288</v>
      </c>
    </row>
    <row r="9" spans="1:14" ht="14.4" customHeight="1" x14ac:dyDescent="0.3">
      <c r="A9" s="726" t="s">
        <v>569</v>
      </c>
      <c r="B9" s="727" t="s">
        <v>570</v>
      </c>
      <c r="C9" s="728" t="s">
        <v>583</v>
      </c>
      <c r="D9" s="729" t="s">
        <v>584</v>
      </c>
      <c r="E9" s="730">
        <v>50113001</v>
      </c>
      <c r="F9" s="729" t="s">
        <v>606</v>
      </c>
      <c r="G9" s="728" t="s">
        <v>607</v>
      </c>
      <c r="H9" s="728">
        <v>176954</v>
      </c>
      <c r="I9" s="728">
        <v>176954</v>
      </c>
      <c r="J9" s="728" t="s">
        <v>616</v>
      </c>
      <c r="K9" s="728" t="s">
        <v>617</v>
      </c>
      <c r="L9" s="731">
        <v>95.360999999999976</v>
      </c>
      <c r="M9" s="731">
        <v>3</v>
      </c>
      <c r="N9" s="732">
        <v>286.08299999999991</v>
      </c>
    </row>
    <row r="10" spans="1:14" ht="14.4" customHeight="1" x14ac:dyDescent="0.3">
      <c r="A10" s="726" t="s">
        <v>569</v>
      </c>
      <c r="B10" s="727" t="s">
        <v>570</v>
      </c>
      <c r="C10" s="728" t="s">
        <v>583</v>
      </c>
      <c r="D10" s="729" t="s">
        <v>584</v>
      </c>
      <c r="E10" s="730">
        <v>50113001</v>
      </c>
      <c r="F10" s="729" t="s">
        <v>606</v>
      </c>
      <c r="G10" s="728" t="s">
        <v>607</v>
      </c>
      <c r="H10" s="728">
        <v>167547</v>
      </c>
      <c r="I10" s="728">
        <v>67547</v>
      </c>
      <c r="J10" s="728" t="s">
        <v>618</v>
      </c>
      <c r="K10" s="728" t="s">
        <v>619</v>
      </c>
      <c r="L10" s="731">
        <v>46.801052631578941</v>
      </c>
      <c r="M10" s="731">
        <v>38</v>
      </c>
      <c r="N10" s="732">
        <v>1778.4399999999998</v>
      </c>
    </row>
    <row r="11" spans="1:14" ht="14.4" customHeight="1" x14ac:dyDescent="0.3">
      <c r="A11" s="726" t="s">
        <v>569</v>
      </c>
      <c r="B11" s="727" t="s">
        <v>570</v>
      </c>
      <c r="C11" s="728" t="s">
        <v>583</v>
      </c>
      <c r="D11" s="729" t="s">
        <v>584</v>
      </c>
      <c r="E11" s="730">
        <v>50113001</v>
      </c>
      <c r="F11" s="729" t="s">
        <v>606</v>
      </c>
      <c r="G11" s="728" t="s">
        <v>607</v>
      </c>
      <c r="H11" s="728">
        <v>194920</v>
      </c>
      <c r="I11" s="728">
        <v>94920</v>
      </c>
      <c r="J11" s="728" t="s">
        <v>620</v>
      </c>
      <c r="K11" s="728" t="s">
        <v>621</v>
      </c>
      <c r="L11" s="731">
        <v>68.806829179978607</v>
      </c>
      <c r="M11" s="731">
        <v>19</v>
      </c>
      <c r="N11" s="732">
        <v>1307.3297544195934</v>
      </c>
    </row>
    <row r="12" spans="1:14" ht="14.4" customHeight="1" x14ac:dyDescent="0.3">
      <c r="A12" s="726" t="s">
        <v>569</v>
      </c>
      <c r="B12" s="727" t="s">
        <v>570</v>
      </c>
      <c r="C12" s="728" t="s">
        <v>583</v>
      </c>
      <c r="D12" s="729" t="s">
        <v>584</v>
      </c>
      <c r="E12" s="730">
        <v>50113001</v>
      </c>
      <c r="F12" s="729" t="s">
        <v>606</v>
      </c>
      <c r="G12" s="728" t="s">
        <v>607</v>
      </c>
      <c r="H12" s="728">
        <v>188518</v>
      </c>
      <c r="I12" s="728">
        <v>88518</v>
      </c>
      <c r="J12" s="728" t="s">
        <v>622</v>
      </c>
      <c r="K12" s="728" t="s">
        <v>623</v>
      </c>
      <c r="L12" s="731">
        <v>38.04999999999999</v>
      </c>
      <c r="M12" s="731">
        <v>1</v>
      </c>
      <c r="N12" s="732">
        <v>38.04999999999999</v>
      </c>
    </row>
    <row r="13" spans="1:14" ht="14.4" customHeight="1" x14ac:dyDescent="0.3">
      <c r="A13" s="726" t="s">
        <v>569</v>
      </c>
      <c r="B13" s="727" t="s">
        <v>570</v>
      </c>
      <c r="C13" s="728" t="s">
        <v>583</v>
      </c>
      <c r="D13" s="729" t="s">
        <v>584</v>
      </c>
      <c r="E13" s="730">
        <v>50113001</v>
      </c>
      <c r="F13" s="729" t="s">
        <v>606</v>
      </c>
      <c r="G13" s="728" t="s">
        <v>607</v>
      </c>
      <c r="H13" s="728">
        <v>845369</v>
      </c>
      <c r="I13" s="728">
        <v>107987</v>
      </c>
      <c r="J13" s="728" t="s">
        <v>624</v>
      </c>
      <c r="K13" s="728" t="s">
        <v>625</v>
      </c>
      <c r="L13" s="731">
        <v>112.95995969169286</v>
      </c>
      <c r="M13" s="731">
        <v>6</v>
      </c>
      <c r="N13" s="732">
        <v>677.75975815015715</v>
      </c>
    </row>
    <row r="14" spans="1:14" ht="14.4" customHeight="1" x14ac:dyDescent="0.3">
      <c r="A14" s="726" t="s">
        <v>569</v>
      </c>
      <c r="B14" s="727" t="s">
        <v>570</v>
      </c>
      <c r="C14" s="728" t="s">
        <v>583</v>
      </c>
      <c r="D14" s="729" t="s">
        <v>584</v>
      </c>
      <c r="E14" s="730">
        <v>50113001</v>
      </c>
      <c r="F14" s="729" t="s">
        <v>606</v>
      </c>
      <c r="G14" s="728" t="s">
        <v>607</v>
      </c>
      <c r="H14" s="728">
        <v>196610</v>
      </c>
      <c r="I14" s="728">
        <v>96610</v>
      </c>
      <c r="J14" s="728" t="s">
        <v>626</v>
      </c>
      <c r="K14" s="728" t="s">
        <v>627</v>
      </c>
      <c r="L14" s="731">
        <v>46.709999999999994</v>
      </c>
      <c r="M14" s="731">
        <v>4</v>
      </c>
      <c r="N14" s="732">
        <v>186.83999999999997</v>
      </c>
    </row>
    <row r="15" spans="1:14" ht="14.4" customHeight="1" x14ac:dyDescent="0.3">
      <c r="A15" s="726" t="s">
        <v>569</v>
      </c>
      <c r="B15" s="727" t="s">
        <v>570</v>
      </c>
      <c r="C15" s="728" t="s">
        <v>583</v>
      </c>
      <c r="D15" s="729" t="s">
        <v>584</v>
      </c>
      <c r="E15" s="730">
        <v>50113001</v>
      </c>
      <c r="F15" s="729" t="s">
        <v>606</v>
      </c>
      <c r="G15" s="728" t="s">
        <v>571</v>
      </c>
      <c r="H15" s="728">
        <v>847488</v>
      </c>
      <c r="I15" s="728">
        <v>107869</v>
      </c>
      <c r="J15" s="728" t="s">
        <v>628</v>
      </c>
      <c r="K15" s="728" t="s">
        <v>629</v>
      </c>
      <c r="L15" s="731">
        <v>68.550000000000011</v>
      </c>
      <c r="M15" s="731">
        <v>1</v>
      </c>
      <c r="N15" s="732">
        <v>68.550000000000011</v>
      </c>
    </row>
    <row r="16" spans="1:14" ht="14.4" customHeight="1" x14ac:dyDescent="0.3">
      <c r="A16" s="726" t="s">
        <v>569</v>
      </c>
      <c r="B16" s="727" t="s">
        <v>570</v>
      </c>
      <c r="C16" s="728" t="s">
        <v>583</v>
      </c>
      <c r="D16" s="729" t="s">
        <v>584</v>
      </c>
      <c r="E16" s="730">
        <v>50113001</v>
      </c>
      <c r="F16" s="729" t="s">
        <v>606</v>
      </c>
      <c r="G16" s="728" t="s">
        <v>571</v>
      </c>
      <c r="H16" s="728">
        <v>849561</v>
      </c>
      <c r="I16" s="728">
        <v>125060</v>
      </c>
      <c r="J16" s="728" t="s">
        <v>630</v>
      </c>
      <c r="K16" s="728" t="s">
        <v>631</v>
      </c>
      <c r="L16" s="731">
        <v>34.670032881263275</v>
      </c>
      <c r="M16" s="731">
        <v>1</v>
      </c>
      <c r="N16" s="732">
        <v>34.670032881263275</v>
      </c>
    </row>
    <row r="17" spans="1:14" ht="14.4" customHeight="1" x14ac:dyDescent="0.3">
      <c r="A17" s="726" t="s">
        <v>569</v>
      </c>
      <c r="B17" s="727" t="s">
        <v>570</v>
      </c>
      <c r="C17" s="728" t="s">
        <v>583</v>
      </c>
      <c r="D17" s="729" t="s">
        <v>584</v>
      </c>
      <c r="E17" s="730">
        <v>50113001</v>
      </c>
      <c r="F17" s="729" t="s">
        <v>606</v>
      </c>
      <c r="G17" s="728" t="s">
        <v>607</v>
      </c>
      <c r="H17" s="728">
        <v>189244</v>
      </c>
      <c r="I17" s="728">
        <v>89244</v>
      </c>
      <c r="J17" s="728" t="s">
        <v>632</v>
      </c>
      <c r="K17" s="728" t="s">
        <v>633</v>
      </c>
      <c r="L17" s="731">
        <v>20.759250290434402</v>
      </c>
      <c r="M17" s="731">
        <v>80</v>
      </c>
      <c r="N17" s="732">
        <v>1660.7400232347522</v>
      </c>
    </row>
    <row r="18" spans="1:14" ht="14.4" customHeight="1" x14ac:dyDescent="0.3">
      <c r="A18" s="726" t="s">
        <v>569</v>
      </c>
      <c r="B18" s="727" t="s">
        <v>570</v>
      </c>
      <c r="C18" s="728" t="s">
        <v>583</v>
      </c>
      <c r="D18" s="729" t="s">
        <v>584</v>
      </c>
      <c r="E18" s="730">
        <v>50113001</v>
      </c>
      <c r="F18" s="729" t="s">
        <v>606</v>
      </c>
      <c r="G18" s="728" t="s">
        <v>607</v>
      </c>
      <c r="H18" s="728">
        <v>110555</v>
      </c>
      <c r="I18" s="728">
        <v>10555</v>
      </c>
      <c r="J18" s="728" t="s">
        <v>634</v>
      </c>
      <c r="K18" s="728" t="s">
        <v>635</v>
      </c>
      <c r="L18" s="731">
        <v>254.97999816532283</v>
      </c>
      <c r="M18" s="731">
        <v>5</v>
      </c>
      <c r="N18" s="732">
        <v>1274.8999908266142</v>
      </c>
    </row>
    <row r="19" spans="1:14" ht="14.4" customHeight="1" x14ac:dyDescent="0.3">
      <c r="A19" s="726" t="s">
        <v>569</v>
      </c>
      <c r="B19" s="727" t="s">
        <v>570</v>
      </c>
      <c r="C19" s="728" t="s">
        <v>583</v>
      </c>
      <c r="D19" s="729" t="s">
        <v>584</v>
      </c>
      <c r="E19" s="730">
        <v>50113001</v>
      </c>
      <c r="F19" s="729" t="s">
        <v>606</v>
      </c>
      <c r="G19" s="728" t="s">
        <v>607</v>
      </c>
      <c r="H19" s="728">
        <v>169755</v>
      </c>
      <c r="I19" s="728">
        <v>69755</v>
      </c>
      <c r="J19" s="728" t="s">
        <v>636</v>
      </c>
      <c r="K19" s="728" t="s">
        <v>637</v>
      </c>
      <c r="L19" s="731">
        <v>36.93</v>
      </c>
      <c r="M19" s="731">
        <v>4</v>
      </c>
      <c r="N19" s="732">
        <v>147.72</v>
      </c>
    </row>
    <row r="20" spans="1:14" ht="14.4" customHeight="1" x14ac:dyDescent="0.3">
      <c r="A20" s="726" t="s">
        <v>569</v>
      </c>
      <c r="B20" s="727" t="s">
        <v>570</v>
      </c>
      <c r="C20" s="728" t="s">
        <v>583</v>
      </c>
      <c r="D20" s="729" t="s">
        <v>584</v>
      </c>
      <c r="E20" s="730">
        <v>50113001</v>
      </c>
      <c r="F20" s="729" t="s">
        <v>606</v>
      </c>
      <c r="G20" s="728" t="s">
        <v>607</v>
      </c>
      <c r="H20" s="728">
        <v>192351</v>
      </c>
      <c r="I20" s="728">
        <v>92351</v>
      </c>
      <c r="J20" s="728" t="s">
        <v>638</v>
      </c>
      <c r="K20" s="728" t="s">
        <v>639</v>
      </c>
      <c r="L20" s="731">
        <v>86.219500000000011</v>
      </c>
      <c r="M20" s="731">
        <v>4</v>
      </c>
      <c r="N20" s="732">
        <v>344.87800000000004</v>
      </c>
    </row>
    <row r="21" spans="1:14" ht="14.4" customHeight="1" x14ac:dyDescent="0.3">
      <c r="A21" s="726" t="s">
        <v>569</v>
      </c>
      <c r="B21" s="727" t="s">
        <v>570</v>
      </c>
      <c r="C21" s="728" t="s">
        <v>583</v>
      </c>
      <c r="D21" s="729" t="s">
        <v>584</v>
      </c>
      <c r="E21" s="730">
        <v>50113001</v>
      </c>
      <c r="F21" s="729" t="s">
        <v>606</v>
      </c>
      <c r="G21" s="728" t="s">
        <v>607</v>
      </c>
      <c r="H21" s="728">
        <v>176496</v>
      </c>
      <c r="I21" s="728">
        <v>76496</v>
      </c>
      <c r="J21" s="728" t="s">
        <v>640</v>
      </c>
      <c r="K21" s="728" t="s">
        <v>641</v>
      </c>
      <c r="L21" s="731">
        <v>125.43</v>
      </c>
      <c r="M21" s="731">
        <v>2</v>
      </c>
      <c r="N21" s="732">
        <v>250.86</v>
      </c>
    </row>
    <row r="22" spans="1:14" ht="14.4" customHeight="1" x14ac:dyDescent="0.3">
      <c r="A22" s="726" t="s">
        <v>569</v>
      </c>
      <c r="B22" s="727" t="s">
        <v>570</v>
      </c>
      <c r="C22" s="728" t="s">
        <v>583</v>
      </c>
      <c r="D22" s="729" t="s">
        <v>584</v>
      </c>
      <c r="E22" s="730">
        <v>50113001</v>
      </c>
      <c r="F22" s="729" t="s">
        <v>606</v>
      </c>
      <c r="G22" s="728" t="s">
        <v>642</v>
      </c>
      <c r="H22" s="728">
        <v>132225</v>
      </c>
      <c r="I22" s="728">
        <v>32225</v>
      </c>
      <c r="J22" s="728" t="s">
        <v>643</v>
      </c>
      <c r="K22" s="728" t="s">
        <v>644</v>
      </c>
      <c r="L22" s="731">
        <v>73.930000000000007</v>
      </c>
      <c r="M22" s="731">
        <v>1</v>
      </c>
      <c r="N22" s="732">
        <v>73.930000000000007</v>
      </c>
    </row>
    <row r="23" spans="1:14" ht="14.4" customHeight="1" x14ac:dyDescent="0.3">
      <c r="A23" s="726" t="s">
        <v>569</v>
      </c>
      <c r="B23" s="727" t="s">
        <v>570</v>
      </c>
      <c r="C23" s="728" t="s">
        <v>583</v>
      </c>
      <c r="D23" s="729" t="s">
        <v>584</v>
      </c>
      <c r="E23" s="730">
        <v>50113001</v>
      </c>
      <c r="F23" s="729" t="s">
        <v>606</v>
      </c>
      <c r="G23" s="728" t="s">
        <v>642</v>
      </c>
      <c r="H23" s="728">
        <v>158037</v>
      </c>
      <c r="I23" s="728">
        <v>58037</v>
      </c>
      <c r="J23" s="728" t="s">
        <v>645</v>
      </c>
      <c r="K23" s="728" t="s">
        <v>646</v>
      </c>
      <c r="L23" s="731">
        <v>95.11999999999999</v>
      </c>
      <c r="M23" s="731">
        <v>1</v>
      </c>
      <c r="N23" s="732">
        <v>95.11999999999999</v>
      </c>
    </row>
    <row r="24" spans="1:14" ht="14.4" customHeight="1" x14ac:dyDescent="0.3">
      <c r="A24" s="726" t="s">
        <v>569</v>
      </c>
      <c r="B24" s="727" t="s">
        <v>570</v>
      </c>
      <c r="C24" s="728" t="s">
        <v>583</v>
      </c>
      <c r="D24" s="729" t="s">
        <v>584</v>
      </c>
      <c r="E24" s="730">
        <v>50113001</v>
      </c>
      <c r="F24" s="729" t="s">
        <v>606</v>
      </c>
      <c r="G24" s="728" t="s">
        <v>607</v>
      </c>
      <c r="H24" s="728">
        <v>197068</v>
      </c>
      <c r="I24" s="728">
        <v>197068</v>
      </c>
      <c r="J24" s="728" t="s">
        <v>647</v>
      </c>
      <c r="K24" s="728" t="s">
        <v>648</v>
      </c>
      <c r="L24" s="731">
        <v>138.46999999999997</v>
      </c>
      <c r="M24" s="731">
        <v>1</v>
      </c>
      <c r="N24" s="732">
        <v>138.46999999999997</v>
      </c>
    </row>
    <row r="25" spans="1:14" ht="14.4" customHeight="1" x14ac:dyDescent="0.3">
      <c r="A25" s="726" t="s">
        <v>569</v>
      </c>
      <c r="B25" s="727" t="s">
        <v>570</v>
      </c>
      <c r="C25" s="728" t="s">
        <v>583</v>
      </c>
      <c r="D25" s="729" t="s">
        <v>584</v>
      </c>
      <c r="E25" s="730">
        <v>50113001</v>
      </c>
      <c r="F25" s="729" t="s">
        <v>606</v>
      </c>
      <c r="G25" s="728" t="s">
        <v>607</v>
      </c>
      <c r="H25" s="728">
        <v>16321</v>
      </c>
      <c r="I25" s="728">
        <v>16321</v>
      </c>
      <c r="J25" s="728" t="s">
        <v>649</v>
      </c>
      <c r="K25" s="728" t="s">
        <v>650</v>
      </c>
      <c r="L25" s="731">
        <v>214.64000000000004</v>
      </c>
      <c r="M25" s="731">
        <v>1</v>
      </c>
      <c r="N25" s="732">
        <v>214.64000000000004</v>
      </c>
    </row>
    <row r="26" spans="1:14" ht="14.4" customHeight="1" x14ac:dyDescent="0.3">
      <c r="A26" s="726" t="s">
        <v>569</v>
      </c>
      <c r="B26" s="727" t="s">
        <v>570</v>
      </c>
      <c r="C26" s="728" t="s">
        <v>583</v>
      </c>
      <c r="D26" s="729" t="s">
        <v>584</v>
      </c>
      <c r="E26" s="730">
        <v>50113001</v>
      </c>
      <c r="F26" s="729" t="s">
        <v>606</v>
      </c>
      <c r="G26" s="728" t="s">
        <v>607</v>
      </c>
      <c r="H26" s="728">
        <v>116320</v>
      </c>
      <c r="I26" s="728">
        <v>16320</v>
      </c>
      <c r="J26" s="728" t="s">
        <v>649</v>
      </c>
      <c r="K26" s="728" t="s">
        <v>651</v>
      </c>
      <c r="L26" s="731">
        <v>117.96000000000002</v>
      </c>
      <c r="M26" s="731">
        <v>1</v>
      </c>
      <c r="N26" s="732">
        <v>117.96000000000002</v>
      </c>
    </row>
    <row r="27" spans="1:14" ht="14.4" customHeight="1" x14ac:dyDescent="0.3">
      <c r="A27" s="726" t="s">
        <v>569</v>
      </c>
      <c r="B27" s="727" t="s">
        <v>570</v>
      </c>
      <c r="C27" s="728" t="s">
        <v>583</v>
      </c>
      <c r="D27" s="729" t="s">
        <v>584</v>
      </c>
      <c r="E27" s="730">
        <v>50113001</v>
      </c>
      <c r="F27" s="729" t="s">
        <v>606</v>
      </c>
      <c r="G27" s="728" t="s">
        <v>607</v>
      </c>
      <c r="H27" s="728">
        <v>151621</v>
      </c>
      <c r="I27" s="728">
        <v>51621</v>
      </c>
      <c r="J27" s="728" t="s">
        <v>652</v>
      </c>
      <c r="K27" s="728" t="s">
        <v>653</v>
      </c>
      <c r="L27" s="731">
        <v>44.895770056199439</v>
      </c>
      <c r="M27" s="731">
        <v>67</v>
      </c>
      <c r="N27" s="732">
        <v>3008.0165937653624</v>
      </c>
    </row>
    <row r="28" spans="1:14" ht="14.4" customHeight="1" x14ac:dyDescent="0.3">
      <c r="A28" s="726" t="s">
        <v>569</v>
      </c>
      <c r="B28" s="727" t="s">
        <v>570</v>
      </c>
      <c r="C28" s="728" t="s">
        <v>583</v>
      </c>
      <c r="D28" s="729" t="s">
        <v>584</v>
      </c>
      <c r="E28" s="730">
        <v>50113001</v>
      </c>
      <c r="F28" s="729" t="s">
        <v>606</v>
      </c>
      <c r="G28" s="728" t="s">
        <v>607</v>
      </c>
      <c r="H28" s="728">
        <v>199466</v>
      </c>
      <c r="I28" s="728">
        <v>199466</v>
      </c>
      <c r="J28" s="728" t="s">
        <v>654</v>
      </c>
      <c r="K28" s="728" t="s">
        <v>655</v>
      </c>
      <c r="L28" s="731">
        <v>91.999999999999972</v>
      </c>
      <c r="M28" s="731">
        <v>1</v>
      </c>
      <c r="N28" s="732">
        <v>91.999999999999972</v>
      </c>
    </row>
    <row r="29" spans="1:14" ht="14.4" customHeight="1" x14ac:dyDescent="0.3">
      <c r="A29" s="726" t="s">
        <v>569</v>
      </c>
      <c r="B29" s="727" t="s">
        <v>570</v>
      </c>
      <c r="C29" s="728" t="s">
        <v>583</v>
      </c>
      <c r="D29" s="729" t="s">
        <v>584</v>
      </c>
      <c r="E29" s="730">
        <v>50113001</v>
      </c>
      <c r="F29" s="729" t="s">
        <v>606</v>
      </c>
      <c r="G29" s="728" t="s">
        <v>607</v>
      </c>
      <c r="H29" s="728">
        <v>850642</v>
      </c>
      <c r="I29" s="728">
        <v>169673</v>
      </c>
      <c r="J29" s="728" t="s">
        <v>656</v>
      </c>
      <c r="K29" s="728" t="s">
        <v>657</v>
      </c>
      <c r="L29" s="731">
        <v>131.62</v>
      </c>
      <c r="M29" s="731">
        <v>1</v>
      </c>
      <c r="N29" s="732">
        <v>131.62</v>
      </c>
    </row>
    <row r="30" spans="1:14" ht="14.4" customHeight="1" x14ac:dyDescent="0.3">
      <c r="A30" s="726" t="s">
        <v>569</v>
      </c>
      <c r="B30" s="727" t="s">
        <v>570</v>
      </c>
      <c r="C30" s="728" t="s">
        <v>583</v>
      </c>
      <c r="D30" s="729" t="s">
        <v>584</v>
      </c>
      <c r="E30" s="730">
        <v>50113001</v>
      </c>
      <c r="F30" s="729" t="s">
        <v>606</v>
      </c>
      <c r="G30" s="728" t="s">
        <v>642</v>
      </c>
      <c r="H30" s="728">
        <v>849990</v>
      </c>
      <c r="I30" s="728">
        <v>102596</v>
      </c>
      <c r="J30" s="728" t="s">
        <v>658</v>
      </c>
      <c r="K30" s="728" t="s">
        <v>659</v>
      </c>
      <c r="L30" s="731">
        <v>24.93000000000001</v>
      </c>
      <c r="M30" s="731">
        <v>1</v>
      </c>
      <c r="N30" s="732">
        <v>24.93000000000001</v>
      </c>
    </row>
    <row r="31" spans="1:14" ht="14.4" customHeight="1" x14ac:dyDescent="0.3">
      <c r="A31" s="726" t="s">
        <v>569</v>
      </c>
      <c r="B31" s="727" t="s">
        <v>570</v>
      </c>
      <c r="C31" s="728" t="s">
        <v>583</v>
      </c>
      <c r="D31" s="729" t="s">
        <v>584</v>
      </c>
      <c r="E31" s="730">
        <v>50113001</v>
      </c>
      <c r="F31" s="729" t="s">
        <v>606</v>
      </c>
      <c r="G31" s="728" t="s">
        <v>642</v>
      </c>
      <c r="H31" s="728">
        <v>104063</v>
      </c>
      <c r="I31" s="728">
        <v>4063</v>
      </c>
      <c r="J31" s="728" t="s">
        <v>660</v>
      </c>
      <c r="K31" s="728" t="s">
        <v>661</v>
      </c>
      <c r="L31" s="731">
        <v>101.70000000000005</v>
      </c>
      <c r="M31" s="731">
        <v>1</v>
      </c>
      <c r="N31" s="732">
        <v>101.70000000000005</v>
      </c>
    </row>
    <row r="32" spans="1:14" ht="14.4" customHeight="1" x14ac:dyDescent="0.3">
      <c r="A32" s="726" t="s">
        <v>569</v>
      </c>
      <c r="B32" s="727" t="s">
        <v>570</v>
      </c>
      <c r="C32" s="728" t="s">
        <v>583</v>
      </c>
      <c r="D32" s="729" t="s">
        <v>584</v>
      </c>
      <c r="E32" s="730">
        <v>50113001</v>
      </c>
      <c r="F32" s="729" t="s">
        <v>606</v>
      </c>
      <c r="G32" s="728" t="s">
        <v>642</v>
      </c>
      <c r="H32" s="728">
        <v>117431</v>
      </c>
      <c r="I32" s="728">
        <v>17431</v>
      </c>
      <c r="J32" s="728" t="s">
        <v>662</v>
      </c>
      <c r="K32" s="728" t="s">
        <v>615</v>
      </c>
      <c r="L32" s="731">
        <v>27.295000000000002</v>
      </c>
      <c r="M32" s="731">
        <v>4</v>
      </c>
      <c r="N32" s="732">
        <v>109.18</v>
      </c>
    </row>
    <row r="33" spans="1:14" ht="14.4" customHeight="1" x14ac:dyDescent="0.3">
      <c r="A33" s="726" t="s">
        <v>569</v>
      </c>
      <c r="B33" s="727" t="s">
        <v>570</v>
      </c>
      <c r="C33" s="728" t="s">
        <v>583</v>
      </c>
      <c r="D33" s="729" t="s">
        <v>584</v>
      </c>
      <c r="E33" s="730">
        <v>50113001</v>
      </c>
      <c r="F33" s="729" t="s">
        <v>606</v>
      </c>
      <c r="G33" s="728" t="s">
        <v>607</v>
      </c>
      <c r="H33" s="728">
        <v>156992</v>
      </c>
      <c r="I33" s="728">
        <v>56992</v>
      </c>
      <c r="J33" s="728" t="s">
        <v>663</v>
      </c>
      <c r="K33" s="728" t="s">
        <v>664</v>
      </c>
      <c r="L33" s="731">
        <v>61.594705882352933</v>
      </c>
      <c r="M33" s="731">
        <v>17</v>
      </c>
      <c r="N33" s="732">
        <v>1047.1099999999999</v>
      </c>
    </row>
    <row r="34" spans="1:14" ht="14.4" customHeight="1" x14ac:dyDescent="0.3">
      <c r="A34" s="726" t="s">
        <v>569</v>
      </c>
      <c r="B34" s="727" t="s">
        <v>570</v>
      </c>
      <c r="C34" s="728" t="s">
        <v>583</v>
      </c>
      <c r="D34" s="729" t="s">
        <v>584</v>
      </c>
      <c r="E34" s="730">
        <v>50113001</v>
      </c>
      <c r="F34" s="729" t="s">
        <v>606</v>
      </c>
      <c r="G34" s="728" t="s">
        <v>607</v>
      </c>
      <c r="H34" s="728">
        <v>156993</v>
      </c>
      <c r="I34" s="728">
        <v>56993</v>
      </c>
      <c r="J34" s="728" t="s">
        <v>665</v>
      </c>
      <c r="K34" s="728" t="s">
        <v>666</v>
      </c>
      <c r="L34" s="731">
        <v>73.659969806628496</v>
      </c>
      <c r="M34" s="731">
        <v>12</v>
      </c>
      <c r="N34" s="732">
        <v>883.91963767954189</v>
      </c>
    </row>
    <row r="35" spans="1:14" ht="14.4" customHeight="1" x14ac:dyDescent="0.3">
      <c r="A35" s="726" t="s">
        <v>569</v>
      </c>
      <c r="B35" s="727" t="s">
        <v>570</v>
      </c>
      <c r="C35" s="728" t="s">
        <v>583</v>
      </c>
      <c r="D35" s="729" t="s">
        <v>584</v>
      </c>
      <c r="E35" s="730">
        <v>50113001</v>
      </c>
      <c r="F35" s="729" t="s">
        <v>606</v>
      </c>
      <c r="G35" s="728" t="s">
        <v>607</v>
      </c>
      <c r="H35" s="728">
        <v>849382</v>
      </c>
      <c r="I35" s="728">
        <v>119697</v>
      </c>
      <c r="J35" s="728" t="s">
        <v>667</v>
      </c>
      <c r="K35" s="728" t="s">
        <v>668</v>
      </c>
      <c r="L35" s="731">
        <v>173.40000000000009</v>
      </c>
      <c r="M35" s="731">
        <v>1</v>
      </c>
      <c r="N35" s="732">
        <v>173.40000000000009</v>
      </c>
    </row>
    <row r="36" spans="1:14" ht="14.4" customHeight="1" x14ac:dyDescent="0.3">
      <c r="A36" s="726" t="s">
        <v>569</v>
      </c>
      <c r="B36" s="727" t="s">
        <v>570</v>
      </c>
      <c r="C36" s="728" t="s">
        <v>583</v>
      </c>
      <c r="D36" s="729" t="s">
        <v>584</v>
      </c>
      <c r="E36" s="730">
        <v>50113001</v>
      </c>
      <c r="F36" s="729" t="s">
        <v>606</v>
      </c>
      <c r="G36" s="728" t="s">
        <v>642</v>
      </c>
      <c r="H36" s="728">
        <v>214435</v>
      </c>
      <c r="I36" s="728">
        <v>214435</v>
      </c>
      <c r="J36" s="728" t="s">
        <v>669</v>
      </c>
      <c r="K36" s="728" t="s">
        <v>670</v>
      </c>
      <c r="L36" s="731">
        <v>79.591515151515154</v>
      </c>
      <c r="M36" s="731">
        <v>33</v>
      </c>
      <c r="N36" s="732">
        <v>2626.52</v>
      </c>
    </row>
    <row r="37" spans="1:14" ht="14.4" customHeight="1" x14ac:dyDescent="0.3">
      <c r="A37" s="726" t="s">
        <v>569</v>
      </c>
      <c r="B37" s="727" t="s">
        <v>570</v>
      </c>
      <c r="C37" s="728" t="s">
        <v>583</v>
      </c>
      <c r="D37" s="729" t="s">
        <v>584</v>
      </c>
      <c r="E37" s="730">
        <v>50113001</v>
      </c>
      <c r="F37" s="729" t="s">
        <v>606</v>
      </c>
      <c r="G37" s="728" t="s">
        <v>642</v>
      </c>
      <c r="H37" s="728">
        <v>214427</v>
      </c>
      <c r="I37" s="728">
        <v>214427</v>
      </c>
      <c r="J37" s="728" t="s">
        <v>671</v>
      </c>
      <c r="K37" s="728" t="s">
        <v>672</v>
      </c>
      <c r="L37" s="731">
        <v>67.527614701978735</v>
      </c>
      <c r="M37" s="731">
        <v>340</v>
      </c>
      <c r="N37" s="732">
        <v>22959.38899867277</v>
      </c>
    </row>
    <row r="38" spans="1:14" ht="14.4" customHeight="1" x14ac:dyDescent="0.3">
      <c r="A38" s="726" t="s">
        <v>569</v>
      </c>
      <c r="B38" s="727" t="s">
        <v>570</v>
      </c>
      <c r="C38" s="728" t="s">
        <v>583</v>
      </c>
      <c r="D38" s="729" t="s">
        <v>584</v>
      </c>
      <c r="E38" s="730">
        <v>50113001</v>
      </c>
      <c r="F38" s="729" t="s">
        <v>606</v>
      </c>
      <c r="G38" s="728" t="s">
        <v>642</v>
      </c>
      <c r="H38" s="728">
        <v>113767</v>
      </c>
      <c r="I38" s="728">
        <v>13767</v>
      </c>
      <c r="J38" s="728" t="s">
        <v>673</v>
      </c>
      <c r="K38" s="728" t="s">
        <v>674</v>
      </c>
      <c r="L38" s="731">
        <v>45.189999999999976</v>
      </c>
      <c r="M38" s="731">
        <v>3</v>
      </c>
      <c r="N38" s="732">
        <v>135.56999999999994</v>
      </c>
    </row>
    <row r="39" spans="1:14" ht="14.4" customHeight="1" x14ac:dyDescent="0.3">
      <c r="A39" s="726" t="s">
        <v>569</v>
      </c>
      <c r="B39" s="727" t="s">
        <v>570</v>
      </c>
      <c r="C39" s="728" t="s">
        <v>583</v>
      </c>
      <c r="D39" s="729" t="s">
        <v>584</v>
      </c>
      <c r="E39" s="730">
        <v>50113001</v>
      </c>
      <c r="F39" s="729" t="s">
        <v>606</v>
      </c>
      <c r="G39" s="728" t="s">
        <v>642</v>
      </c>
      <c r="H39" s="728">
        <v>113768</v>
      </c>
      <c r="I39" s="728">
        <v>13768</v>
      </c>
      <c r="J39" s="728" t="s">
        <v>673</v>
      </c>
      <c r="K39" s="728" t="s">
        <v>675</v>
      </c>
      <c r="L39" s="731">
        <v>90.379999999999939</v>
      </c>
      <c r="M39" s="731">
        <v>1</v>
      </c>
      <c r="N39" s="732">
        <v>90.379999999999939</v>
      </c>
    </row>
    <row r="40" spans="1:14" ht="14.4" customHeight="1" x14ac:dyDescent="0.3">
      <c r="A40" s="726" t="s">
        <v>569</v>
      </c>
      <c r="B40" s="727" t="s">
        <v>570</v>
      </c>
      <c r="C40" s="728" t="s">
        <v>583</v>
      </c>
      <c r="D40" s="729" t="s">
        <v>584</v>
      </c>
      <c r="E40" s="730">
        <v>50113001</v>
      </c>
      <c r="F40" s="729" t="s">
        <v>606</v>
      </c>
      <c r="G40" s="728" t="s">
        <v>607</v>
      </c>
      <c r="H40" s="728">
        <v>193104</v>
      </c>
      <c r="I40" s="728">
        <v>93104</v>
      </c>
      <c r="J40" s="728" t="s">
        <v>676</v>
      </c>
      <c r="K40" s="728" t="s">
        <v>677</v>
      </c>
      <c r="L40" s="731">
        <v>47.538332269386849</v>
      </c>
      <c r="M40" s="731">
        <v>26</v>
      </c>
      <c r="N40" s="732">
        <v>1235.9966390040581</v>
      </c>
    </row>
    <row r="41" spans="1:14" ht="14.4" customHeight="1" x14ac:dyDescent="0.3">
      <c r="A41" s="726" t="s">
        <v>569</v>
      </c>
      <c r="B41" s="727" t="s">
        <v>570</v>
      </c>
      <c r="C41" s="728" t="s">
        <v>583</v>
      </c>
      <c r="D41" s="729" t="s">
        <v>584</v>
      </c>
      <c r="E41" s="730">
        <v>50113001</v>
      </c>
      <c r="F41" s="729" t="s">
        <v>606</v>
      </c>
      <c r="G41" s="728" t="s">
        <v>607</v>
      </c>
      <c r="H41" s="728">
        <v>193105</v>
      </c>
      <c r="I41" s="728">
        <v>93105</v>
      </c>
      <c r="J41" s="728" t="s">
        <v>676</v>
      </c>
      <c r="K41" s="728" t="s">
        <v>678</v>
      </c>
      <c r="L41" s="731">
        <v>209.17602420890583</v>
      </c>
      <c r="M41" s="731">
        <v>15</v>
      </c>
      <c r="N41" s="732">
        <v>3137.6403631335875</v>
      </c>
    </row>
    <row r="42" spans="1:14" ht="14.4" customHeight="1" x14ac:dyDescent="0.3">
      <c r="A42" s="726" t="s">
        <v>569</v>
      </c>
      <c r="B42" s="727" t="s">
        <v>570</v>
      </c>
      <c r="C42" s="728" t="s">
        <v>583</v>
      </c>
      <c r="D42" s="729" t="s">
        <v>584</v>
      </c>
      <c r="E42" s="730">
        <v>50113001</v>
      </c>
      <c r="F42" s="729" t="s">
        <v>606</v>
      </c>
      <c r="G42" s="728" t="s">
        <v>607</v>
      </c>
      <c r="H42" s="728">
        <v>184090</v>
      </c>
      <c r="I42" s="728">
        <v>84090</v>
      </c>
      <c r="J42" s="728" t="s">
        <v>679</v>
      </c>
      <c r="K42" s="728" t="s">
        <v>680</v>
      </c>
      <c r="L42" s="731">
        <v>60.139649973668327</v>
      </c>
      <c r="M42" s="731">
        <v>1</v>
      </c>
      <c r="N42" s="732">
        <v>60.139649973668327</v>
      </c>
    </row>
    <row r="43" spans="1:14" ht="14.4" customHeight="1" x14ac:dyDescent="0.3">
      <c r="A43" s="726" t="s">
        <v>569</v>
      </c>
      <c r="B43" s="727" t="s">
        <v>570</v>
      </c>
      <c r="C43" s="728" t="s">
        <v>583</v>
      </c>
      <c r="D43" s="729" t="s">
        <v>584</v>
      </c>
      <c r="E43" s="730">
        <v>50113001</v>
      </c>
      <c r="F43" s="729" t="s">
        <v>606</v>
      </c>
      <c r="G43" s="728" t="s">
        <v>607</v>
      </c>
      <c r="H43" s="728">
        <v>102477</v>
      </c>
      <c r="I43" s="728">
        <v>2477</v>
      </c>
      <c r="J43" s="728" t="s">
        <v>681</v>
      </c>
      <c r="K43" s="728" t="s">
        <v>682</v>
      </c>
      <c r="L43" s="731">
        <v>40.13275862068965</v>
      </c>
      <c r="M43" s="731">
        <v>29</v>
      </c>
      <c r="N43" s="732">
        <v>1163.8499999999999</v>
      </c>
    </row>
    <row r="44" spans="1:14" ht="14.4" customHeight="1" x14ac:dyDescent="0.3">
      <c r="A44" s="726" t="s">
        <v>569</v>
      </c>
      <c r="B44" s="727" t="s">
        <v>570</v>
      </c>
      <c r="C44" s="728" t="s">
        <v>583</v>
      </c>
      <c r="D44" s="729" t="s">
        <v>584</v>
      </c>
      <c r="E44" s="730">
        <v>50113001</v>
      </c>
      <c r="F44" s="729" t="s">
        <v>606</v>
      </c>
      <c r="G44" s="728" t="s">
        <v>607</v>
      </c>
      <c r="H44" s="728">
        <v>102478</v>
      </c>
      <c r="I44" s="728">
        <v>2478</v>
      </c>
      <c r="J44" s="728" t="s">
        <v>681</v>
      </c>
      <c r="K44" s="728" t="s">
        <v>683</v>
      </c>
      <c r="L44" s="731">
        <v>77.580882352941174</v>
      </c>
      <c r="M44" s="731">
        <v>34</v>
      </c>
      <c r="N44" s="732">
        <v>2637.75</v>
      </c>
    </row>
    <row r="45" spans="1:14" ht="14.4" customHeight="1" x14ac:dyDescent="0.3">
      <c r="A45" s="726" t="s">
        <v>569</v>
      </c>
      <c r="B45" s="727" t="s">
        <v>570</v>
      </c>
      <c r="C45" s="728" t="s">
        <v>583</v>
      </c>
      <c r="D45" s="729" t="s">
        <v>584</v>
      </c>
      <c r="E45" s="730">
        <v>50113001</v>
      </c>
      <c r="F45" s="729" t="s">
        <v>606</v>
      </c>
      <c r="G45" s="728" t="s">
        <v>607</v>
      </c>
      <c r="H45" s="728">
        <v>117011</v>
      </c>
      <c r="I45" s="728">
        <v>17011</v>
      </c>
      <c r="J45" s="728" t="s">
        <v>684</v>
      </c>
      <c r="K45" s="728" t="s">
        <v>685</v>
      </c>
      <c r="L45" s="731">
        <v>148.66630699878519</v>
      </c>
      <c r="M45" s="731">
        <v>54</v>
      </c>
      <c r="N45" s="732">
        <v>8027.9805779344006</v>
      </c>
    </row>
    <row r="46" spans="1:14" ht="14.4" customHeight="1" x14ac:dyDescent="0.3">
      <c r="A46" s="726" t="s">
        <v>569</v>
      </c>
      <c r="B46" s="727" t="s">
        <v>570</v>
      </c>
      <c r="C46" s="728" t="s">
        <v>583</v>
      </c>
      <c r="D46" s="729" t="s">
        <v>584</v>
      </c>
      <c r="E46" s="730">
        <v>50113001</v>
      </c>
      <c r="F46" s="729" t="s">
        <v>606</v>
      </c>
      <c r="G46" s="728" t="s">
        <v>607</v>
      </c>
      <c r="H46" s="728">
        <v>108499</v>
      </c>
      <c r="I46" s="728">
        <v>8499</v>
      </c>
      <c r="J46" s="728" t="s">
        <v>686</v>
      </c>
      <c r="K46" s="728" t="s">
        <v>687</v>
      </c>
      <c r="L46" s="731">
        <v>111.52010460439431</v>
      </c>
      <c r="M46" s="731">
        <v>32</v>
      </c>
      <c r="N46" s="732">
        <v>3568.6433473406178</v>
      </c>
    </row>
    <row r="47" spans="1:14" ht="14.4" customHeight="1" x14ac:dyDescent="0.3">
      <c r="A47" s="726" t="s">
        <v>569</v>
      </c>
      <c r="B47" s="727" t="s">
        <v>570</v>
      </c>
      <c r="C47" s="728" t="s">
        <v>583</v>
      </c>
      <c r="D47" s="729" t="s">
        <v>584</v>
      </c>
      <c r="E47" s="730">
        <v>50113001</v>
      </c>
      <c r="F47" s="729" t="s">
        <v>606</v>
      </c>
      <c r="G47" s="728" t="s">
        <v>607</v>
      </c>
      <c r="H47" s="728">
        <v>102479</v>
      </c>
      <c r="I47" s="728">
        <v>2479</v>
      </c>
      <c r="J47" s="728" t="s">
        <v>688</v>
      </c>
      <c r="K47" s="728" t="s">
        <v>689</v>
      </c>
      <c r="L47" s="731">
        <v>66.030000000000015</v>
      </c>
      <c r="M47" s="731">
        <v>3</v>
      </c>
      <c r="N47" s="732">
        <v>198.09000000000003</v>
      </c>
    </row>
    <row r="48" spans="1:14" ht="14.4" customHeight="1" x14ac:dyDescent="0.3">
      <c r="A48" s="726" t="s">
        <v>569</v>
      </c>
      <c r="B48" s="727" t="s">
        <v>570</v>
      </c>
      <c r="C48" s="728" t="s">
        <v>583</v>
      </c>
      <c r="D48" s="729" t="s">
        <v>584</v>
      </c>
      <c r="E48" s="730">
        <v>50113001</v>
      </c>
      <c r="F48" s="729" t="s">
        <v>606</v>
      </c>
      <c r="G48" s="728" t="s">
        <v>607</v>
      </c>
      <c r="H48" s="728">
        <v>158425</v>
      </c>
      <c r="I48" s="728">
        <v>58425</v>
      </c>
      <c r="J48" s="728" t="s">
        <v>690</v>
      </c>
      <c r="K48" s="728" t="s">
        <v>691</v>
      </c>
      <c r="L48" s="731">
        <v>82.308666666666667</v>
      </c>
      <c r="M48" s="731">
        <v>15</v>
      </c>
      <c r="N48" s="732">
        <v>1234.6300000000001</v>
      </c>
    </row>
    <row r="49" spans="1:14" ht="14.4" customHeight="1" x14ac:dyDescent="0.3">
      <c r="A49" s="726" t="s">
        <v>569</v>
      </c>
      <c r="B49" s="727" t="s">
        <v>570</v>
      </c>
      <c r="C49" s="728" t="s">
        <v>583</v>
      </c>
      <c r="D49" s="729" t="s">
        <v>584</v>
      </c>
      <c r="E49" s="730">
        <v>50113001</v>
      </c>
      <c r="F49" s="729" t="s">
        <v>606</v>
      </c>
      <c r="G49" s="728" t="s">
        <v>642</v>
      </c>
      <c r="H49" s="728">
        <v>181456</v>
      </c>
      <c r="I49" s="728">
        <v>81456</v>
      </c>
      <c r="J49" s="728" t="s">
        <v>692</v>
      </c>
      <c r="K49" s="728" t="s">
        <v>693</v>
      </c>
      <c r="L49" s="731">
        <v>66.730000000000018</v>
      </c>
      <c r="M49" s="731">
        <v>1</v>
      </c>
      <c r="N49" s="732">
        <v>66.730000000000018</v>
      </c>
    </row>
    <row r="50" spans="1:14" ht="14.4" customHeight="1" x14ac:dyDescent="0.3">
      <c r="A50" s="726" t="s">
        <v>569</v>
      </c>
      <c r="B50" s="727" t="s">
        <v>570</v>
      </c>
      <c r="C50" s="728" t="s">
        <v>583</v>
      </c>
      <c r="D50" s="729" t="s">
        <v>584</v>
      </c>
      <c r="E50" s="730">
        <v>50113001</v>
      </c>
      <c r="F50" s="729" t="s">
        <v>606</v>
      </c>
      <c r="G50" s="728" t="s">
        <v>642</v>
      </c>
      <c r="H50" s="728">
        <v>215715</v>
      </c>
      <c r="I50" s="728">
        <v>215715</v>
      </c>
      <c r="J50" s="728" t="s">
        <v>692</v>
      </c>
      <c r="K50" s="728" t="s">
        <v>694</v>
      </c>
      <c r="L50" s="731">
        <v>66.600000000000009</v>
      </c>
      <c r="M50" s="731">
        <v>3</v>
      </c>
      <c r="N50" s="732">
        <v>199.80000000000004</v>
      </c>
    </row>
    <row r="51" spans="1:14" ht="14.4" customHeight="1" x14ac:dyDescent="0.3">
      <c r="A51" s="726" t="s">
        <v>569</v>
      </c>
      <c r="B51" s="727" t="s">
        <v>570</v>
      </c>
      <c r="C51" s="728" t="s">
        <v>583</v>
      </c>
      <c r="D51" s="729" t="s">
        <v>584</v>
      </c>
      <c r="E51" s="730">
        <v>50113001</v>
      </c>
      <c r="F51" s="729" t="s">
        <v>606</v>
      </c>
      <c r="G51" s="728" t="s">
        <v>571</v>
      </c>
      <c r="H51" s="728">
        <v>159449</v>
      </c>
      <c r="I51" s="728">
        <v>59449</v>
      </c>
      <c r="J51" s="728" t="s">
        <v>695</v>
      </c>
      <c r="K51" s="728" t="s">
        <v>696</v>
      </c>
      <c r="L51" s="731">
        <v>774.51</v>
      </c>
      <c r="M51" s="731">
        <v>1</v>
      </c>
      <c r="N51" s="732">
        <v>774.51</v>
      </c>
    </row>
    <row r="52" spans="1:14" ht="14.4" customHeight="1" x14ac:dyDescent="0.3">
      <c r="A52" s="726" t="s">
        <v>569</v>
      </c>
      <c r="B52" s="727" t="s">
        <v>570</v>
      </c>
      <c r="C52" s="728" t="s">
        <v>583</v>
      </c>
      <c r="D52" s="729" t="s">
        <v>584</v>
      </c>
      <c r="E52" s="730">
        <v>50113001</v>
      </c>
      <c r="F52" s="729" t="s">
        <v>606</v>
      </c>
      <c r="G52" s="728" t="s">
        <v>607</v>
      </c>
      <c r="H52" s="728">
        <v>920200</v>
      </c>
      <c r="I52" s="728">
        <v>15877</v>
      </c>
      <c r="J52" s="728" t="s">
        <v>697</v>
      </c>
      <c r="K52" s="728" t="s">
        <v>571</v>
      </c>
      <c r="L52" s="731">
        <v>252.97800000000001</v>
      </c>
      <c r="M52" s="731">
        <v>1</v>
      </c>
      <c r="N52" s="732">
        <v>252.97800000000001</v>
      </c>
    </row>
    <row r="53" spans="1:14" ht="14.4" customHeight="1" x14ac:dyDescent="0.3">
      <c r="A53" s="726" t="s">
        <v>569</v>
      </c>
      <c r="B53" s="727" t="s">
        <v>570</v>
      </c>
      <c r="C53" s="728" t="s">
        <v>583</v>
      </c>
      <c r="D53" s="729" t="s">
        <v>584</v>
      </c>
      <c r="E53" s="730">
        <v>50113001</v>
      </c>
      <c r="F53" s="729" t="s">
        <v>606</v>
      </c>
      <c r="G53" s="728" t="s">
        <v>607</v>
      </c>
      <c r="H53" s="728">
        <v>500355</v>
      </c>
      <c r="I53" s="728">
        <v>15879</v>
      </c>
      <c r="J53" s="728" t="s">
        <v>698</v>
      </c>
      <c r="K53" s="728" t="s">
        <v>571</v>
      </c>
      <c r="L53" s="731">
        <v>97.051999099859813</v>
      </c>
      <c r="M53" s="731">
        <v>1</v>
      </c>
      <c r="N53" s="732">
        <v>97.051999099859813</v>
      </c>
    </row>
    <row r="54" spans="1:14" ht="14.4" customHeight="1" x14ac:dyDescent="0.3">
      <c r="A54" s="726" t="s">
        <v>569</v>
      </c>
      <c r="B54" s="727" t="s">
        <v>570</v>
      </c>
      <c r="C54" s="728" t="s">
        <v>583</v>
      </c>
      <c r="D54" s="729" t="s">
        <v>584</v>
      </c>
      <c r="E54" s="730">
        <v>50113001</v>
      </c>
      <c r="F54" s="729" t="s">
        <v>606</v>
      </c>
      <c r="G54" s="728" t="s">
        <v>607</v>
      </c>
      <c r="H54" s="728">
        <v>23987</v>
      </c>
      <c r="I54" s="728">
        <v>23987</v>
      </c>
      <c r="J54" s="728" t="s">
        <v>699</v>
      </c>
      <c r="K54" s="728" t="s">
        <v>700</v>
      </c>
      <c r="L54" s="731">
        <v>175.03020000000001</v>
      </c>
      <c r="M54" s="731">
        <v>1</v>
      </c>
      <c r="N54" s="732">
        <v>175.03020000000001</v>
      </c>
    </row>
    <row r="55" spans="1:14" ht="14.4" customHeight="1" x14ac:dyDescent="0.3">
      <c r="A55" s="726" t="s">
        <v>569</v>
      </c>
      <c r="B55" s="727" t="s">
        <v>570</v>
      </c>
      <c r="C55" s="728" t="s">
        <v>583</v>
      </c>
      <c r="D55" s="729" t="s">
        <v>584</v>
      </c>
      <c r="E55" s="730">
        <v>50113001</v>
      </c>
      <c r="F55" s="729" t="s">
        <v>606</v>
      </c>
      <c r="G55" s="728" t="s">
        <v>607</v>
      </c>
      <c r="H55" s="728">
        <v>500087</v>
      </c>
      <c r="I55" s="728">
        <v>0</v>
      </c>
      <c r="J55" s="728" t="s">
        <v>701</v>
      </c>
      <c r="K55" s="728" t="s">
        <v>571</v>
      </c>
      <c r="L55" s="731">
        <v>846.77</v>
      </c>
      <c r="M55" s="731">
        <v>2</v>
      </c>
      <c r="N55" s="732">
        <v>1693.54</v>
      </c>
    </row>
    <row r="56" spans="1:14" ht="14.4" customHeight="1" x14ac:dyDescent="0.3">
      <c r="A56" s="726" t="s">
        <v>569</v>
      </c>
      <c r="B56" s="727" t="s">
        <v>570</v>
      </c>
      <c r="C56" s="728" t="s">
        <v>583</v>
      </c>
      <c r="D56" s="729" t="s">
        <v>584</v>
      </c>
      <c r="E56" s="730">
        <v>50113001</v>
      </c>
      <c r="F56" s="729" t="s">
        <v>606</v>
      </c>
      <c r="G56" s="728" t="s">
        <v>607</v>
      </c>
      <c r="H56" s="728">
        <v>500088</v>
      </c>
      <c r="I56" s="728">
        <v>0</v>
      </c>
      <c r="J56" s="728" t="s">
        <v>702</v>
      </c>
      <c r="K56" s="728" t="s">
        <v>571</v>
      </c>
      <c r="L56" s="731">
        <v>229.91005308732002</v>
      </c>
      <c r="M56" s="731">
        <v>1</v>
      </c>
      <c r="N56" s="732">
        <v>229.91005308732002</v>
      </c>
    </row>
    <row r="57" spans="1:14" ht="14.4" customHeight="1" x14ac:dyDescent="0.3">
      <c r="A57" s="726" t="s">
        <v>569</v>
      </c>
      <c r="B57" s="727" t="s">
        <v>570</v>
      </c>
      <c r="C57" s="728" t="s">
        <v>583</v>
      </c>
      <c r="D57" s="729" t="s">
        <v>584</v>
      </c>
      <c r="E57" s="730">
        <v>50113001</v>
      </c>
      <c r="F57" s="729" t="s">
        <v>606</v>
      </c>
      <c r="G57" s="728" t="s">
        <v>607</v>
      </c>
      <c r="H57" s="728">
        <v>900240</v>
      </c>
      <c r="I57" s="728">
        <v>0</v>
      </c>
      <c r="J57" s="728" t="s">
        <v>703</v>
      </c>
      <c r="K57" s="728" t="s">
        <v>571</v>
      </c>
      <c r="L57" s="731">
        <v>67.760001422057798</v>
      </c>
      <c r="M57" s="731">
        <v>7</v>
      </c>
      <c r="N57" s="732">
        <v>474.32000995440455</v>
      </c>
    </row>
    <row r="58" spans="1:14" ht="14.4" customHeight="1" x14ac:dyDescent="0.3">
      <c r="A58" s="726" t="s">
        <v>569</v>
      </c>
      <c r="B58" s="727" t="s">
        <v>570</v>
      </c>
      <c r="C58" s="728" t="s">
        <v>583</v>
      </c>
      <c r="D58" s="729" t="s">
        <v>584</v>
      </c>
      <c r="E58" s="730">
        <v>50113001</v>
      </c>
      <c r="F58" s="729" t="s">
        <v>606</v>
      </c>
      <c r="G58" s="728" t="s">
        <v>607</v>
      </c>
      <c r="H58" s="728">
        <v>162083</v>
      </c>
      <c r="I58" s="728">
        <v>162083</v>
      </c>
      <c r="J58" s="728" t="s">
        <v>704</v>
      </c>
      <c r="K58" s="728" t="s">
        <v>705</v>
      </c>
      <c r="L58" s="731">
        <v>427.23000000000019</v>
      </c>
      <c r="M58" s="731">
        <v>10</v>
      </c>
      <c r="N58" s="732">
        <v>4272.300000000002</v>
      </c>
    </row>
    <row r="59" spans="1:14" ht="14.4" customHeight="1" x14ac:dyDescent="0.3">
      <c r="A59" s="726" t="s">
        <v>569</v>
      </c>
      <c r="B59" s="727" t="s">
        <v>570</v>
      </c>
      <c r="C59" s="728" t="s">
        <v>583</v>
      </c>
      <c r="D59" s="729" t="s">
        <v>584</v>
      </c>
      <c r="E59" s="730">
        <v>50113001</v>
      </c>
      <c r="F59" s="729" t="s">
        <v>606</v>
      </c>
      <c r="G59" s="728" t="s">
        <v>607</v>
      </c>
      <c r="H59" s="728">
        <v>202796</v>
      </c>
      <c r="I59" s="728">
        <v>202796</v>
      </c>
      <c r="J59" s="728" t="s">
        <v>704</v>
      </c>
      <c r="K59" s="728" t="s">
        <v>706</v>
      </c>
      <c r="L59" s="731">
        <v>295.27999999999997</v>
      </c>
      <c r="M59" s="731">
        <v>2</v>
      </c>
      <c r="N59" s="732">
        <v>590.55999999999995</v>
      </c>
    </row>
    <row r="60" spans="1:14" ht="14.4" customHeight="1" x14ac:dyDescent="0.3">
      <c r="A60" s="726" t="s">
        <v>569</v>
      </c>
      <c r="B60" s="727" t="s">
        <v>570</v>
      </c>
      <c r="C60" s="728" t="s">
        <v>583</v>
      </c>
      <c r="D60" s="729" t="s">
        <v>584</v>
      </c>
      <c r="E60" s="730">
        <v>50113001</v>
      </c>
      <c r="F60" s="729" t="s">
        <v>606</v>
      </c>
      <c r="G60" s="728" t="s">
        <v>607</v>
      </c>
      <c r="H60" s="728">
        <v>157586</v>
      </c>
      <c r="I60" s="728">
        <v>57586</v>
      </c>
      <c r="J60" s="728" t="s">
        <v>707</v>
      </c>
      <c r="K60" s="728" t="s">
        <v>708</v>
      </c>
      <c r="L60" s="731">
        <v>74.220000000000056</v>
      </c>
      <c r="M60" s="731">
        <v>1</v>
      </c>
      <c r="N60" s="732">
        <v>74.220000000000056</v>
      </c>
    </row>
    <row r="61" spans="1:14" ht="14.4" customHeight="1" x14ac:dyDescent="0.3">
      <c r="A61" s="726" t="s">
        <v>569</v>
      </c>
      <c r="B61" s="727" t="s">
        <v>570</v>
      </c>
      <c r="C61" s="728" t="s">
        <v>583</v>
      </c>
      <c r="D61" s="729" t="s">
        <v>584</v>
      </c>
      <c r="E61" s="730">
        <v>50113001</v>
      </c>
      <c r="F61" s="729" t="s">
        <v>606</v>
      </c>
      <c r="G61" s="728" t="s">
        <v>607</v>
      </c>
      <c r="H61" s="728">
        <v>846413</v>
      </c>
      <c r="I61" s="728">
        <v>57585</v>
      </c>
      <c r="J61" s="728" t="s">
        <v>709</v>
      </c>
      <c r="K61" s="728" t="s">
        <v>710</v>
      </c>
      <c r="L61" s="731">
        <v>133.94666666666663</v>
      </c>
      <c r="M61" s="731">
        <v>3</v>
      </c>
      <c r="N61" s="732">
        <v>401.83999999999992</v>
      </c>
    </row>
    <row r="62" spans="1:14" ht="14.4" customHeight="1" x14ac:dyDescent="0.3">
      <c r="A62" s="726" t="s">
        <v>569</v>
      </c>
      <c r="B62" s="727" t="s">
        <v>570</v>
      </c>
      <c r="C62" s="728" t="s">
        <v>583</v>
      </c>
      <c r="D62" s="729" t="s">
        <v>584</v>
      </c>
      <c r="E62" s="730">
        <v>50113001</v>
      </c>
      <c r="F62" s="729" t="s">
        <v>606</v>
      </c>
      <c r="G62" s="728" t="s">
        <v>607</v>
      </c>
      <c r="H62" s="728">
        <v>214902</v>
      </c>
      <c r="I62" s="728">
        <v>214902</v>
      </c>
      <c r="J62" s="728" t="s">
        <v>711</v>
      </c>
      <c r="K62" s="728" t="s">
        <v>712</v>
      </c>
      <c r="L62" s="731">
        <v>56.74</v>
      </c>
      <c r="M62" s="731">
        <v>1</v>
      </c>
      <c r="N62" s="732">
        <v>56.74</v>
      </c>
    </row>
    <row r="63" spans="1:14" ht="14.4" customHeight="1" x14ac:dyDescent="0.3">
      <c r="A63" s="726" t="s">
        <v>569</v>
      </c>
      <c r="B63" s="727" t="s">
        <v>570</v>
      </c>
      <c r="C63" s="728" t="s">
        <v>583</v>
      </c>
      <c r="D63" s="729" t="s">
        <v>584</v>
      </c>
      <c r="E63" s="730">
        <v>50113001</v>
      </c>
      <c r="F63" s="729" t="s">
        <v>606</v>
      </c>
      <c r="G63" s="728" t="s">
        <v>607</v>
      </c>
      <c r="H63" s="728">
        <v>214904</v>
      </c>
      <c r="I63" s="728">
        <v>214904</v>
      </c>
      <c r="J63" s="728" t="s">
        <v>713</v>
      </c>
      <c r="K63" s="728" t="s">
        <v>714</v>
      </c>
      <c r="L63" s="731">
        <v>81.509999999999991</v>
      </c>
      <c r="M63" s="731">
        <v>3</v>
      </c>
      <c r="N63" s="732">
        <v>244.52999999999997</v>
      </c>
    </row>
    <row r="64" spans="1:14" ht="14.4" customHeight="1" x14ac:dyDescent="0.3">
      <c r="A64" s="726" t="s">
        <v>569</v>
      </c>
      <c r="B64" s="727" t="s">
        <v>570</v>
      </c>
      <c r="C64" s="728" t="s">
        <v>583</v>
      </c>
      <c r="D64" s="729" t="s">
        <v>584</v>
      </c>
      <c r="E64" s="730">
        <v>50113001</v>
      </c>
      <c r="F64" s="729" t="s">
        <v>606</v>
      </c>
      <c r="G64" s="728" t="s">
        <v>607</v>
      </c>
      <c r="H64" s="728">
        <v>214906</v>
      </c>
      <c r="I64" s="728">
        <v>214906</v>
      </c>
      <c r="J64" s="728" t="s">
        <v>715</v>
      </c>
      <c r="K64" s="728" t="s">
        <v>716</v>
      </c>
      <c r="L64" s="731">
        <v>117.93999999999998</v>
      </c>
      <c r="M64" s="731">
        <v>1</v>
      </c>
      <c r="N64" s="732">
        <v>117.93999999999998</v>
      </c>
    </row>
    <row r="65" spans="1:14" ht="14.4" customHeight="1" x14ac:dyDescent="0.3">
      <c r="A65" s="726" t="s">
        <v>569</v>
      </c>
      <c r="B65" s="727" t="s">
        <v>570</v>
      </c>
      <c r="C65" s="728" t="s">
        <v>583</v>
      </c>
      <c r="D65" s="729" t="s">
        <v>584</v>
      </c>
      <c r="E65" s="730">
        <v>50113001</v>
      </c>
      <c r="F65" s="729" t="s">
        <v>606</v>
      </c>
      <c r="G65" s="728" t="s">
        <v>642</v>
      </c>
      <c r="H65" s="728">
        <v>169189</v>
      </c>
      <c r="I65" s="728">
        <v>69189</v>
      </c>
      <c r="J65" s="728" t="s">
        <v>717</v>
      </c>
      <c r="K65" s="728" t="s">
        <v>718</v>
      </c>
      <c r="L65" s="731">
        <v>61.529999999999987</v>
      </c>
      <c r="M65" s="731">
        <v>1</v>
      </c>
      <c r="N65" s="732">
        <v>61.529999999999987</v>
      </c>
    </row>
    <row r="66" spans="1:14" ht="14.4" customHeight="1" x14ac:dyDescent="0.3">
      <c r="A66" s="726" t="s">
        <v>569</v>
      </c>
      <c r="B66" s="727" t="s">
        <v>570</v>
      </c>
      <c r="C66" s="728" t="s">
        <v>583</v>
      </c>
      <c r="D66" s="729" t="s">
        <v>584</v>
      </c>
      <c r="E66" s="730">
        <v>50113001</v>
      </c>
      <c r="F66" s="729" t="s">
        <v>606</v>
      </c>
      <c r="G66" s="728" t="s">
        <v>607</v>
      </c>
      <c r="H66" s="728">
        <v>193779</v>
      </c>
      <c r="I66" s="728">
        <v>93779</v>
      </c>
      <c r="J66" s="728" t="s">
        <v>719</v>
      </c>
      <c r="K66" s="728" t="s">
        <v>720</v>
      </c>
      <c r="L66" s="731">
        <v>67.400000000000006</v>
      </c>
      <c r="M66" s="731">
        <v>5</v>
      </c>
      <c r="N66" s="732">
        <v>337.00000000000006</v>
      </c>
    </row>
    <row r="67" spans="1:14" ht="14.4" customHeight="1" x14ac:dyDescent="0.3">
      <c r="A67" s="726" t="s">
        <v>569</v>
      </c>
      <c r="B67" s="727" t="s">
        <v>570</v>
      </c>
      <c r="C67" s="728" t="s">
        <v>583</v>
      </c>
      <c r="D67" s="729" t="s">
        <v>584</v>
      </c>
      <c r="E67" s="730">
        <v>50113001</v>
      </c>
      <c r="F67" s="729" t="s">
        <v>606</v>
      </c>
      <c r="G67" s="728" t="s">
        <v>607</v>
      </c>
      <c r="H67" s="728">
        <v>158827</v>
      </c>
      <c r="I67" s="728">
        <v>58827</v>
      </c>
      <c r="J67" s="728" t="s">
        <v>721</v>
      </c>
      <c r="K67" s="728" t="s">
        <v>722</v>
      </c>
      <c r="L67" s="731">
        <v>174.679</v>
      </c>
      <c r="M67" s="731">
        <v>10</v>
      </c>
      <c r="N67" s="732">
        <v>1746.79</v>
      </c>
    </row>
    <row r="68" spans="1:14" ht="14.4" customHeight="1" x14ac:dyDescent="0.3">
      <c r="A68" s="726" t="s">
        <v>569</v>
      </c>
      <c r="B68" s="727" t="s">
        <v>570</v>
      </c>
      <c r="C68" s="728" t="s">
        <v>583</v>
      </c>
      <c r="D68" s="729" t="s">
        <v>584</v>
      </c>
      <c r="E68" s="730">
        <v>50113001</v>
      </c>
      <c r="F68" s="729" t="s">
        <v>606</v>
      </c>
      <c r="G68" s="728" t="s">
        <v>642</v>
      </c>
      <c r="H68" s="728">
        <v>213477</v>
      </c>
      <c r="I68" s="728">
        <v>213477</v>
      </c>
      <c r="J68" s="728" t="s">
        <v>723</v>
      </c>
      <c r="K68" s="728" t="s">
        <v>724</v>
      </c>
      <c r="L68" s="731">
        <v>3300</v>
      </c>
      <c r="M68" s="731">
        <v>26</v>
      </c>
      <c r="N68" s="732">
        <v>85800</v>
      </c>
    </row>
    <row r="69" spans="1:14" ht="14.4" customHeight="1" x14ac:dyDescent="0.3">
      <c r="A69" s="726" t="s">
        <v>569</v>
      </c>
      <c r="B69" s="727" t="s">
        <v>570</v>
      </c>
      <c r="C69" s="728" t="s">
        <v>583</v>
      </c>
      <c r="D69" s="729" t="s">
        <v>584</v>
      </c>
      <c r="E69" s="730">
        <v>50113001</v>
      </c>
      <c r="F69" s="729" t="s">
        <v>606</v>
      </c>
      <c r="G69" s="728" t="s">
        <v>642</v>
      </c>
      <c r="H69" s="728">
        <v>213487</v>
      </c>
      <c r="I69" s="728">
        <v>213487</v>
      </c>
      <c r="J69" s="728" t="s">
        <v>725</v>
      </c>
      <c r="K69" s="728" t="s">
        <v>726</v>
      </c>
      <c r="L69" s="731">
        <v>301.46962465242143</v>
      </c>
      <c r="M69" s="731">
        <v>4</v>
      </c>
      <c r="N69" s="732">
        <v>1205.8784986096857</v>
      </c>
    </row>
    <row r="70" spans="1:14" ht="14.4" customHeight="1" x14ac:dyDescent="0.3">
      <c r="A70" s="726" t="s">
        <v>569</v>
      </c>
      <c r="B70" s="727" t="s">
        <v>570</v>
      </c>
      <c r="C70" s="728" t="s">
        <v>583</v>
      </c>
      <c r="D70" s="729" t="s">
        <v>584</v>
      </c>
      <c r="E70" s="730">
        <v>50113001</v>
      </c>
      <c r="F70" s="729" t="s">
        <v>606</v>
      </c>
      <c r="G70" s="728" t="s">
        <v>642</v>
      </c>
      <c r="H70" s="728">
        <v>213489</v>
      </c>
      <c r="I70" s="728">
        <v>213489</v>
      </c>
      <c r="J70" s="728" t="s">
        <v>725</v>
      </c>
      <c r="K70" s="728" t="s">
        <v>727</v>
      </c>
      <c r="L70" s="731">
        <v>630.66</v>
      </c>
      <c r="M70" s="731">
        <v>1</v>
      </c>
      <c r="N70" s="732">
        <v>630.66</v>
      </c>
    </row>
    <row r="71" spans="1:14" ht="14.4" customHeight="1" x14ac:dyDescent="0.3">
      <c r="A71" s="726" t="s">
        <v>569</v>
      </c>
      <c r="B71" s="727" t="s">
        <v>570</v>
      </c>
      <c r="C71" s="728" t="s">
        <v>583</v>
      </c>
      <c r="D71" s="729" t="s">
        <v>584</v>
      </c>
      <c r="E71" s="730">
        <v>50113001</v>
      </c>
      <c r="F71" s="729" t="s">
        <v>606</v>
      </c>
      <c r="G71" s="728" t="s">
        <v>642</v>
      </c>
      <c r="H71" s="728">
        <v>213494</v>
      </c>
      <c r="I71" s="728">
        <v>213494</v>
      </c>
      <c r="J71" s="728" t="s">
        <v>725</v>
      </c>
      <c r="K71" s="728" t="s">
        <v>728</v>
      </c>
      <c r="L71" s="731">
        <v>408.95</v>
      </c>
      <c r="M71" s="731">
        <v>22</v>
      </c>
      <c r="N71" s="732">
        <v>8996.9</v>
      </c>
    </row>
    <row r="72" spans="1:14" ht="14.4" customHeight="1" x14ac:dyDescent="0.3">
      <c r="A72" s="726" t="s">
        <v>569</v>
      </c>
      <c r="B72" s="727" t="s">
        <v>570</v>
      </c>
      <c r="C72" s="728" t="s">
        <v>583</v>
      </c>
      <c r="D72" s="729" t="s">
        <v>584</v>
      </c>
      <c r="E72" s="730">
        <v>50113001</v>
      </c>
      <c r="F72" s="729" t="s">
        <v>606</v>
      </c>
      <c r="G72" s="728" t="s">
        <v>642</v>
      </c>
      <c r="H72" s="728">
        <v>159808</v>
      </c>
      <c r="I72" s="728">
        <v>59808</v>
      </c>
      <c r="J72" s="728" t="s">
        <v>729</v>
      </c>
      <c r="K72" s="728" t="s">
        <v>730</v>
      </c>
      <c r="L72" s="731">
        <v>1963.8</v>
      </c>
      <c r="M72" s="731">
        <v>1</v>
      </c>
      <c r="N72" s="732">
        <v>1963.8</v>
      </c>
    </row>
    <row r="73" spans="1:14" ht="14.4" customHeight="1" x14ac:dyDescent="0.3">
      <c r="A73" s="726" t="s">
        <v>569</v>
      </c>
      <c r="B73" s="727" t="s">
        <v>570</v>
      </c>
      <c r="C73" s="728" t="s">
        <v>583</v>
      </c>
      <c r="D73" s="729" t="s">
        <v>584</v>
      </c>
      <c r="E73" s="730">
        <v>50113001</v>
      </c>
      <c r="F73" s="729" t="s">
        <v>606</v>
      </c>
      <c r="G73" s="728" t="s">
        <v>571</v>
      </c>
      <c r="H73" s="728">
        <v>198219</v>
      </c>
      <c r="I73" s="728">
        <v>98219</v>
      </c>
      <c r="J73" s="728" t="s">
        <v>731</v>
      </c>
      <c r="K73" s="728" t="s">
        <v>732</v>
      </c>
      <c r="L73" s="731">
        <v>59.300000000000011</v>
      </c>
      <c r="M73" s="731">
        <v>2</v>
      </c>
      <c r="N73" s="732">
        <v>118.60000000000002</v>
      </c>
    </row>
    <row r="74" spans="1:14" ht="14.4" customHeight="1" x14ac:dyDescent="0.3">
      <c r="A74" s="726" t="s">
        <v>569</v>
      </c>
      <c r="B74" s="727" t="s">
        <v>570</v>
      </c>
      <c r="C74" s="728" t="s">
        <v>583</v>
      </c>
      <c r="D74" s="729" t="s">
        <v>584</v>
      </c>
      <c r="E74" s="730">
        <v>50113001</v>
      </c>
      <c r="F74" s="729" t="s">
        <v>606</v>
      </c>
      <c r="G74" s="728" t="s">
        <v>642</v>
      </c>
      <c r="H74" s="728">
        <v>156804</v>
      </c>
      <c r="I74" s="728">
        <v>56804</v>
      </c>
      <c r="J74" s="728" t="s">
        <v>733</v>
      </c>
      <c r="K74" s="728" t="s">
        <v>732</v>
      </c>
      <c r="L74" s="731">
        <v>31.870000000000015</v>
      </c>
      <c r="M74" s="731">
        <v>1</v>
      </c>
      <c r="N74" s="732">
        <v>31.870000000000015</v>
      </c>
    </row>
    <row r="75" spans="1:14" ht="14.4" customHeight="1" x14ac:dyDescent="0.3">
      <c r="A75" s="726" t="s">
        <v>569</v>
      </c>
      <c r="B75" s="727" t="s">
        <v>570</v>
      </c>
      <c r="C75" s="728" t="s">
        <v>583</v>
      </c>
      <c r="D75" s="729" t="s">
        <v>584</v>
      </c>
      <c r="E75" s="730">
        <v>50113001</v>
      </c>
      <c r="F75" s="729" t="s">
        <v>606</v>
      </c>
      <c r="G75" s="728" t="s">
        <v>642</v>
      </c>
      <c r="H75" s="728">
        <v>156805</v>
      </c>
      <c r="I75" s="728">
        <v>56805</v>
      </c>
      <c r="J75" s="728" t="s">
        <v>733</v>
      </c>
      <c r="K75" s="728" t="s">
        <v>734</v>
      </c>
      <c r="L75" s="731">
        <v>59.110000000000028</v>
      </c>
      <c r="M75" s="731">
        <v>1</v>
      </c>
      <c r="N75" s="732">
        <v>59.110000000000028</v>
      </c>
    </row>
    <row r="76" spans="1:14" ht="14.4" customHeight="1" x14ac:dyDescent="0.3">
      <c r="A76" s="726" t="s">
        <v>569</v>
      </c>
      <c r="B76" s="727" t="s">
        <v>570</v>
      </c>
      <c r="C76" s="728" t="s">
        <v>583</v>
      </c>
      <c r="D76" s="729" t="s">
        <v>584</v>
      </c>
      <c r="E76" s="730">
        <v>50113001</v>
      </c>
      <c r="F76" s="729" t="s">
        <v>606</v>
      </c>
      <c r="G76" s="728" t="s">
        <v>607</v>
      </c>
      <c r="H76" s="728">
        <v>102133</v>
      </c>
      <c r="I76" s="728">
        <v>2133</v>
      </c>
      <c r="J76" s="728" t="s">
        <v>735</v>
      </c>
      <c r="K76" s="728" t="s">
        <v>736</v>
      </c>
      <c r="L76" s="731">
        <v>28.126129032258063</v>
      </c>
      <c r="M76" s="731">
        <v>31</v>
      </c>
      <c r="N76" s="732">
        <v>871.91</v>
      </c>
    </row>
    <row r="77" spans="1:14" ht="14.4" customHeight="1" x14ac:dyDescent="0.3">
      <c r="A77" s="726" t="s">
        <v>569</v>
      </c>
      <c r="B77" s="727" t="s">
        <v>570</v>
      </c>
      <c r="C77" s="728" t="s">
        <v>583</v>
      </c>
      <c r="D77" s="729" t="s">
        <v>584</v>
      </c>
      <c r="E77" s="730">
        <v>50113001</v>
      </c>
      <c r="F77" s="729" t="s">
        <v>606</v>
      </c>
      <c r="G77" s="728" t="s">
        <v>607</v>
      </c>
      <c r="H77" s="728">
        <v>111337</v>
      </c>
      <c r="I77" s="728">
        <v>52421</v>
      </c>
      <c r="J77" s="728" t="s">
        <v>737</v>
      </c>
      <c r="K77" s="728" t="s">
        <v>738</v>
      </c>
      <c r="L77" s="731">
        <v>74.880000000000024</v>
      </c>
      <c r="M77" s="731">
        <v>4</v>
      </c>
      <c r="N77" s="732">
        <v>299.5200000000001</v>
      </c>
    </row>
    <row r="78" spans="1:14" ht="14.4" customHeight="1" x14ac:dyDescent="0.3">
      <c r="A78" s="726" t="s">
        <v>569</v>
      </c>
      <c r="B78" s="727" t="s">
        <v>570</v>
      </c>
      <c r="C78" s="728" t="s">
        <v>583</v>
      </c>
      <c r="D78" s="729" t="s">
        <v>584</v>
      </c>
      <c r="E78" s="730">
        <v>50113001</v>
      </c>
      <c r="F78" s="729" t="s">
        <v>606</v>
      </c>
      <c r="G78" s="728" t="s">
        <v>607</v>
      </c>
      <c r="H78" s="728">
        <v>31915</v>
      </c>
      <c r="I78" s="728">
        <v>31915</v>
      </c>
      <c r="J78" s="728" t="s">
        <v>739</v>
      </c>
      <c r="K78" s="728" t="s">
        <v>740</v>
      </c>
      <c r="L78" s="731">
        <v>173.68999997263737</v>
      </c>
      <c r="M78" s="731">
        <v>31.700000000000017</v>
      </c>
      <c r="N78" s="732">
        <v>5505.9729991326076</v>
      </c>
    </row>
    <row r="79" spans="1:14" ht="14.4" customHeight="1" x14ac:dyDescent="0.3">
      <c r="A79" s="726" t="s">
        <v>569</v>
      </c>
      <c r="B79" s="727" t="s">
        <v>570</v>
      </c>
      <c r="C79" s="728" t="s">
        <v>583</v>
      </c>
      <c r="D79" s="729" t="s">
        <v>584</v>
      </c>
      <c r="E79" s="730">
        <v>50113001</v>
      </c>
      <c r="F79" s="729" t="s">
        <v>606</v>
      </c>
      <c r="G79" s="728" t="s">
        <v>607</v>
      </c>
      <c r="H79" s="728">
        <v>47249</v>
      </c>
      <c r="I79" s="728">
        <v>47249</v>
      </c>
      <c r="J79" s="728" t="s">
        <v>741</v>
      </c>
      <c r="K79" s="728" t="s">
        <v>742</v>
      </c>
      <c r="L79" s="731">
        <v>126.5</v>
      </c>
      <c r="M79" s="731">
        <v>8</v>
      </c>
      <c r="N79" s="732">
        <v>1012</v>
      </c>
    </row>
    <row r="80" spans="1:14" ht="14.4" customHeight="1" x14ac:dyDescent="0.3">
      <c r="A80" s="726" t="s">
        <v>569</v>
      </c>
      <c r="B80" s="727" t="s">
        <v>570</v>
      </c>
      <c r="C80" s="728" t="s">
        <v>583</v>
      </c>
      <c r="D80" s="729" t="s">
        <v>584</v>
      </c>
      <c r="E80" s="730">
        <v>50113001</v>
      </c>
      <c r="F80" s="729" t="s">
        <v>606</v>
      </c>
      <c r="G80" s="728" t="s">
        <v>607</v>
      </c>
      <c r="H80" s="728">
        <v>47256</v>
      </c>
      <c r="I80" s="728">
        <v>47256</v>
      </c>
      <c r="J80" s="728" t="s">
        <v>741</v>
      </c>
      <c r="K80" s="728" t="s">
        <v>743</v>
      </c>
      <c r="L80" s="731">
        <v>222.2</v>
      </c>
      <c r="M80" s="731">
        <v>1</v>
      </c>
      <c r="N80" s="732">
        <v>222.2</v>
      </c>
    </row>
    <row r="81" spans="1:14" ht="14.4" customHeight="1" x14ac:dyDescent="0.3">
      <c r="A81" s="726" t="s">
        <v>569</v>
      </c>
      <c r="B81" s="727" t="s">
        <v>570</v>
      </c>
      <c r="C81" s="728" t="s">
        <v>583</v>
      </c>
      <c r="D81" s="729" t="s">
        <v>584</v>
      </c>
      <c r="E81" s="730">
        <v>50113001</v>
      </c>
      <c r="F81" s="729" t="s">
        <v>606</v>
      </c>
      <c r="G81" s="728" t="s">
        <v>607</v>
      </c>
      <c r="H81" s="728">
        <v>106092</v>
      </c>
      <c r="I81" s="728">
        <v>6092</v>
      </c>
      <c r="J81" s="728" t="s">
        <v>744</v>
      </c>
      <c r="K81" s="728" t="s">
        <v>661</v>
      </c>
      <c r="L81" s="731">
        <v>282.42999999999995</v>
      </c>
      <c r="M81" s="731">
        <v>1</v>
      </c>
      <c r="N81" s="732">
        <v>282.42999999999995</v>
      </c>
    </row>
    <row r="82" spans="1:14" ht="14.4" customHeight="1" x14ac:dyDescent="0.3">
      <c r="A82" s="726" t="s">
        <v>569</v>
      </c>
      <c r="B82" s="727" t="s">
        <v>570</v>
      </c>
      <c r="C82" s="728" t="s">
        <v>583</v>
      </c>
      <c r="D82" s="729" t="s">
        <v>584</v>
      </c>
      <c r="E82" s="730">
        <v>50113001</v>
      </c>
      <c r="F82" s="729" t="s">
        <v>606</v>
      </c>
      <c r="G82" s="728" t="s">
        <v>571</v>
      </c>
      <c r="H82" s="728">
        <v>103575</v>
      </c>
      <c r="I82" s="728">
        <v>3575</v>
      </c>
      <c r="J82" s="728" t="s">
        <v>745</v>
      </c>
      <c r="K82" s="728" t="s">
        <v>746</v>
      </c>
      <c r="L82" s="731">
        <v>66.612000000000009</v>
      </c>
      <c r="M82" s="731">
        <v>25</v>
      </c>
      <c r="N82" s="732">
        <v>1665.3000000000002</v>
      </c>
    </row>
    <row r="83" spans="1:14" ht="14.4" customHeight="1" x14ac:dyDescent="0.3">
      <c r="A83" s="726" t="s">
        <v>569</v>
      </c>
      <c r="B83" s="727" t="s">
        <v>570</v>
      </c>
      <c r="C83" s="728" t="s">
        <v>583</v>
      </c>
      <c r="D83" s="729" t="s">
        <v>584</v>
      </c>
      <c r="E83" s="730">
        <v>50113001</v>
      </c>
      <c r="F83" s="729" t="s">
        <v>606</v>
      </c>
      <c r="G83" s="728" t="s">
        <v>607</v>
      </c>
      <c r="H83" s="728">
        <v>147193</v>
      </c>
      <c r="I83" s="728">
        <v>47193</v>
      </c>
      <c r="J83" s="728" t="s">
        <v>747</v>
      </c>
      <c r="K83" s="728" t="s">
        <v>748</v>
      </c>
      <c r="L83" s="731">
        <v>215.83399999999997</v>
      </c>
      <c r="M83" s="731">
        <v>5</v>
      </c>
      <c r="N83" s="732">
        <v>1079.1699999999998</v>
      </c>
    </row>
    <row r="84" spans="1:14" ht="14.4" customHeight="1" x14ac:dyDescent="0.3">
      <c r="A84" s="726" t="s">
        <v>569</v>
      </c>
      <c r="B84" s="727" t="s">
        <v>570</v>
      </c>
      <c r="C84" s="728" t="s">
        <v>583</v>
      </c>
      <c r="D84" s="729" t="s">
        <v>584</v>
      </c>
      <c r="E84" s="730">
        <v>50113001</v>
      </c>
      <c r="F84" s="729" t="s">
        <v>606</v>
      </c>
      <c r="G84" s="728" t="s">
        <v>607</v>
      </c>
      <c r="H84" s="728">
        <v>100858</v>
      </c>
      <c r="I84" s="728">
        <v>858</v>
      </c>
      <c r="J84" s="728" t="s">
        <v>749</v>
      </c>
      <c r="K84" s="728" t="s">
        <v>750</v>
      </c>
      <c r="L84" s="731">
        <v>28.520000000000014</v>
      </c>
      <c r="M84" s="731">
        <v>1</v>
      </c>
      <c r="N84" s="732">
        <v>28.520000000000014</v>
      </c>
    </row>
    <row r="85" spans="1:14" ht="14.4" customHeight="1" x14ac:dyDescent="0.3">
      <c r="A85" s="726" t="s">
        <v>569</v>
      </c>
      <c r="B85" s="727" t="s">
        <v>570</v>
      </c>
      <c r="C85" s="728" t="s">
        <v>583</v>
      </c>
      <c r="D85" s="729" t="s">
        <v>584</v>
      </c>
      <c r="E85" s="730">
        <v>50113001</v>
      </c>
      <c r="F85" s="729" t="s">
        <v>606</v>
      </c>
      <c r="G85" s="728" t="s">
        <v>607</v>
      </c>
      <c r="H85" s="728">
        <v>124067</v>
      </c>
      <c r="I85" s="728">
        <v>124067</v>
      </c>
      <c r="J85" s="728" t="s">
        <v>751</v>
      </c>
      <c r="K85" s="728" t="s">
        <v>752</v>
      </c>
      <c r="L85" s="731">
        <v>36.669930810986777</v>
      </c>
      <c r="M85" s="731">
        <v>52</v>
      </c>
      <c r="N85" s="732">
        <v>1906.8364021713126</v>
      </c>
    </row>
    <row r="86" spans="1:14" ht="14.4" customHeight="1" x14ac:dyDescent="0.3">
      <c r="A86" s="726" t="s">
        <v>569</v>
      </c>
      <c r="B86" s="727" t="s">
        <v>570</v>
      </c>
      <c r="C86" s="728" t="s">
        <v>583</v>
      </c>
      <c r="D86" s="729" t="s">
        <v>584</v>
      </c>
      <c r="E86" s="730">
        <v>50113001</v>
      </c>
      <c r="F86" s="729" t="s">
        <v>606</v>
      </c>
      <c r="G86" s="728" t="s">
        <v>607</v>
      </c>
      <c r="H86" s="728">
        <v>216572</v>
      </c>
      <c r="I86" s="728">
        <v>216572</v>
      </c>
      <c r="J86" s="728" t="s">
        <v>751</v>
      </c>
      <c r="K86" s="728" t="s">
        <v>752</v>
      </c>
      <c r="L86" s="731">
        <v>36.29</v>
      </c>
      <c r="M86" s="731">
        <v>36</v>
      </c>
      <c r="N86" s="732">
        <v>1306.44</v>
      </c>
    </row>
    <row r="87" spans="1:14" ht="14.4" customHeight="1" x14ac:dyDescent="0.3">
      <c r="A87" s="726" t="s">
        <v>569</v>
      </c>
      <c r="B87" s="727" t="s">
        <v>570</v>
      </c>
      <c r="C87" s="728" t="s">
        <v>583</v>
      </c>
      <c r="D87" s="729" t="s">
        <v>584</v>
      </c>
      <c r="E87" s="730">
        <v>50113001</v>
      </c>
      <c r="F87" s="729" t="s">
        <v>606</v>
      </c>
      <c r="G87" s="728" t="s">
        <v>607</v>
      </c>
      <c r="H87" s="728">
        <v>109159</v>
      </c>
      <c r="I87" s="728">
        <v>9159</v>
      </c>
      <c r="J87" s="728" t="s">
        <v>753</v>
      </c>
      <c r="K87" s="728" t="s">
        <v>754</v>
      </c>
      <c r="L87" s="731">
        <v>126.48497400197408</v>
      </c>
      <c r="M87" s="731">
        <v>8</v>
      </c>
      <c r="N87" s="732">
        <v>1011.8797920157926</v>
      </c>
    </row>
    <row r="88" spans="1:14" ht="14.4" customHeight="1" x14ac:dyDescent="0.3">
      <c r="A88" s="726" t="s">
        <v>569</v>
      </c>
      <c r="B88" s="727" t="s">
        <v>570</v>
      </c>
      <c r="C88" s="728" t="s">
        <v>583</v>
      </c>
      <c r="D88" s="729" t="s">
        <v>584</v>
      </c>
      <c r="E88" s="730">
        <v>50113001</v>
      </c>
      <c r="F88" s="729" t="s">
        <v>606</v>
      </c>
      <c r="G88" s="728" t="s">
        <v>607</v>
      </c>
      <c r="H88" s="728">
        <v>51366</v>
      </c>
      <c r="I88" s="728">
        <v>51366</v>
      </c>
      <c r="J88" s="728" t="s">
        <v>755</v>
      </c>
      <c r="K88" s="728" t="s">
        <v>756</v>
      </c>
      <c r="L88" s="731">
        <v>171.60000042587296</v>
      </c>
      <c r="M88" s="731">
        <v>223</v>
      </c>
      <c r="N88" s="732">
        <v>38266.800094969673</v>
      </c>
    </row>
    <row r="89" spans="1:14" ht="14.4" customHeight="1" x14ac:dyDescent="0.3">
      <c r="A89" s="726" t="s">
        <v>569</v>
      </c>
      <c r="B89" s="727" t="s">
        <v>570</v>
      </c>
      <c r="C89" s="728" t="s">
        <v>583</v>
      </c>
      <c r="D89" s="729" t="s">
        <v>584</v>
      </c>
      <c r="E89" s="730">
        <v>50113001</v>
      </c>
      <c r="F89" s="729" t="s">
        <v>606</v>
      </c>
      <c r="G89" s="728" t="s">
        <v>607</v>
      </c>
      <c r="H89" s="728">
        <v>51367</v>
      </c>
      <c r="I89" s="728">
        <v>51367</v>
      </c>
      <c r="J89" s="728" t="s">
        <v>755</v>
      </c>
      <c r="K89" s="728" t="s">
        <v>757</v>
      </c>
      <c r="L89" s="731">
        <v>92.949999814219368</v>
      </c>
      <c r="M89" s="731">
        <v>54</v>
      </c>
      <c r="N89" s="732">
        <v>5019.2999899678462</v>
      </c>
    </row>
    <row r="90" spans="1:14" ht="14.4" customHeight="1" x14ac:dyDescent="0.3">
      <c r="A90" s="726" t="s">
        <v>569</v>
      </c>
      <c r="B90" s="727" t="s">
        <v>570</v>
      </c>
      <c r="C90" s="728" t="s">
        <v>583</v>
      </c>
      <c r="D90" s="729" t="s">
        <v>584</v>
      </c>
      <c r="E90" s="730">
        <v>50113001</v>
      </c>
      <c r="F90" s="729" t="s">
        <v>606</v>
      </c>
      <c r="G90" s="728" t="s">
        <v>607</v>
      </c>
      <c r="H90" s="728">
        <v>51383</v>
      </c>
      <c r="I90" s="728">
        <v>51383</v>
      </c>
      <c r="J90" s="728" t="s">
        <v>755</v>
      </c>
      <c r="K90" s="728" t="s">
        <v>758</v>
      </c>
      <c r="L90" s="731">
        <v>93.5</v>
      </c>
      <c r="M90" s="731">
        <v>17</v>
      </c>
      <c r="N90" s="732">
        <v>1589.5</v>
      </c>
    </row>
    <row r="91" spans="1:14" ht="14.4" customHeight="1" x14ac:dyDescent="0.3">
      <c r="A91" s="726" t="s">
        <v>569</v>
      </c>
      <c r="B91" s="727" t="s">
        <v>570</v>
      </c>
      <c r="C91" s="728" t="s">
        <v>583</v>
      </c>
      <c r="D91" s="729" t="s">
        <v>584</v>
      </c>
      <c r="E91" s="730">
        <v>50113001</v>
      </c>
      <c r="F91" s="729" t="s">
        <v>606</v>
      </c>
      <c r="G91" s="728" t="s">
        <v>607</v>
      </c>
      <c r="H91" s="728">
        <v>132082</v>
      </c>
      <c r="I91" s="728">
        <v>32082</v>
      </c>
      <c r="J91" s="728" t="s">
        <v>759</v>
      </c>
      <c r="K91" s="728" t="s">
        <v>760</v>
      </c>
      <c r="L91" s="731">
        <v>82.96</v>
      </c>
      <c r="M91" s="731">
        <v>1</v>
      </c>
      <c r="N91" s="732">
        <v>82.96</v>
      </c>
    </row>
    <row r="92" spans="1:14" ht="14.4" customHeight="1" x14ac:dyDescent="0.3">
      <c r="A92" s="726" t="s">
        <v>569</v>
      </c>
      <c r="B92" s="727" t="s">
        <v>570</v>
      </c>
      <c r="C92" s="728" t="s">
        <v>583</v>
      </c>
      <c r="D92" s="729" t="s">
        <v>584</v>
      </c>
      <c r="E92" s="730">
        <v>50113001</v>
      </c>
      <c r="F92" s="729" t="s">
        <v>606</v>
      </c>
      <c r="G92" s="728" t="s">
        <v>607</v>
      </c>
      <c r="H92" s="728">
        <v>132272</v>
      </c>
      <c r="I92" s="728">
        <v>146257</v>
      </c>
      <c r="J92" s="728" t="s">
        <v>761</v>
      </c>
      <c r="K92" s="728" t="s">
        <v>762</v>
      </c>
      <c r="L92" s="731">
        <v>76.555999999999997</v>
      </c>
      <c r="M92" s="731">
        <v>5</v>
      </c>
      <c r="N92" s="732">
        <v>382.78</v>
      </c>
    </row>
    <row r="93" spans="1:14" ht="14.4" customHeight="1" x14ac:dyDescent="0.3">
      <c r="A93" s="726" t="s">
        <v>569</v>
      </c>
      <c r="B93" s="727" t="s">
        <v>570</v>
      </c>
      <c r="C93" s="728" t="s">
        <v>583</v>
      </c>
      <c r="D93" s="729" t="s">
        <v>584</v>
      </c>
      <c r="E93" s="730">
        <v>50113001</v>
      </c>
      <c r="F93" s="729" t="s">
        <v>606</v>
      </c>
      <c r="G93" s="728" t="s">
        <v>607</v>
      </c>
      <c r="H93" s="728">
        <v>146991</v>
      </c>
      <c r="I93" s="728">
        <v>46991</v>
      </c>
      <c r="J93" s="728" t="s">
        <v>761</v>
      </c>
      <c r="K93" s="728" t="s">
        <v>763</v>
      </c>
      <c r="L93" s="731">
        <v>138.84</v>
      </c>
      <c r="M93" s="731">
        <v>2</v>
      </c>
      <c r="N93" s="732">
        <v>277.68</v>
      </c>
    </row>
    <row r="94" spans="1:14" ht="14.4" customHeight="1" x14ac:dyDescent="0.3">
      <c r="A94" s="726" t="s">
        <v>569</v>
      </c>
      <c r="B94" s="727" t="s">
        <v>570</v>
      </c>
      <c r="C94" s="728" t="s">
        <v>583</v>
      </c>
      <c r="D94" s="729" t="s">
        <v>584</v>
      </c>
      <c r="E94" s="730">
        <v>50113001</v>
      </c>
      <c r="F94" s="729" t="s">
        <v>606</v>
      </c>
      <c r="G94" s="728" t="s">
        <v>607</v>
      </c>
      <c r="H94" s="728">
        <v>146256</v>
      </c>
      <c r="I94" s="728">
        <v>146256</v>
      </c>
      <c r="J94" s="728" t="s">
        <v>764</v>
      </c>
      <c r="K94" s="728" t="s">
        <v>765</v>
      </c>
      <c r="L94" s="731">
        <v>138.84</v>
      </c>
      <c r="M94" s="731">
        <v>3</v>
      </c>
      <c r="N94" s="732">
        <v>416.52</v>
      </c>
    </row>
    <row r="95" spans="1:14" ht="14.4" customHeight="1" x14ac:dyDescent="0.3">
      <c r="A95" s="726" t="s">
        <v>569</v>
      </c>
      <c r="B95" s="727" t="s">
        <v>570</v>
      </c>
      <c r="C95" s="728" t="s">
        <v>583</v>
      </c>
      <c r="D95" s="729" t="s">
        <v>584</v>
      </c>
      <c r="E95" s="730">
        <v>50113001</v>
      </c>
      <c r="F95" s="729" t="s">
        <v>606</v>
      </c>
      <c r="G95" s="728" t="s">
        <v>607</v>
      </c>
      <c r="H95" s="728">
        <v>193724</v>
      </c>
      <c r="I95" s="728">
        <v>93724</v>
      </c>
      <c r="J95" s="728" t="s">
        <v>766</v>
      </c>
      <c r="K95" s="728" t="s">
        <v>767</v>
      </c>
      <c r="L95" s="731">
        <v>68.789999999999992</v>
      </c>
      <c r="M95" s="731">
        <v>4</v>
      </c>
      <c r="N95" s="732">
        <v>275.15999999999997</v>
      </c>
    </row>
    <row r="96" spans="1:14" ht="14.4" customHeight="1" x14ac:dyDescent="0.3">
      <c r="A96" s="726" t="s">
        <v>569</v>
      </c>
      <c r="B96" s="727" t="s">
        <v>570</v>
      </c>
      <c r="C96" s="728" t="s">
        <v>583</v>
      </c>
      <c r="D96" s="729" t="s">
        <v>584</v>
      </c>
      <c r="E96" s="730">
        <v>50113001</v>
      </c>
      <c r="F96" s="729" t="s">
        <v>606</v>
      </c>
      <c r="G96" s="728" t="s">
        <v>607</v>
      </c>
      <c r="H96" s="728">
        <v>193723</v>
      </c>
      <c r="I96" s="728">
        <v>93723</v>
      </c>
      <c r="J96" s="728" t="s">
        <v>768</v>
      </c>
      <c r="K96" s="728" t="s">
        <v>769</v>
      </c>
      <c r="L96" s="731">
        <v>40.560000000000009</v>
      </c>
      <c r="M96" s="731">
        <v>3</v>
      </c>
      <c r="N96" s="732">
        <v>121.68000000000004</v>
      </c>
    </row>
    <row r="97" spans="1:14" ht="14.4" customHeight="1" x14ac:dyDescent="0.3">
      <c r="A97" s="726" t="s">
        <v>569</v>
      </c>
      <c r="B97" s="727" t="s">
        <v>570</v>
      </c>
      <c r="C97" s="728" t="s">
        <v>583</v>
      </c>
      <c r="D97" s="729" t="s">
        <v>584</v>
      </c>
      <c r="E97" s="730">
        <v>50113001</v>
      </c>
      <c r="F97" s="729" t="s">
        <v>606</v>
      </c>
      <c r="G97" s="728" t="s">
        <v>607</v>
      </c>
      <c r="H97" s="728">
        <v>208465</v>
      </c>
      <c r="I97" s="728">
        <v>208465</v>
      </c>
      <c r="J97" s="728" t="s">
        <v>770</v>
      </c>
      <c r="K97" s="728" t="s">
        <v>771</v>
      </c>
      <c r="L97" s="731">
        <v>2234.6500000000005</v>
      </c>
      <c r="M97" s="731">
        <v>1</v>
      </c>
      <c r="N97" s="732">
        <v>2234.6500000000005</v>
      </c>
    </row>
    <row r="98" spans="1:14" ht="14.4" customHeight="1" x14ac:dyDescent="0.3">
      <c r="A98" s="726" t="s">
        <v>569</v>
      </c>
      <c r="B98" s="727" t="s">
        <v>570</v>
      </c>
      <c r="C98" s="728" t="s">
        <v>583</v>
      </c>
      <c r="D98" s="729" t="s">
        <v>584</v>
      </c>
      <c r="E98" s="730">
        <v>50113001</v>
      </c>
      <c r="F98" s="729" t="s">
        <v>606</v>
      </c>
      <c r="G98" s="728" t="s">
        <v>607</v>
      </c>
      <c r="H98" s="728">
        <v>169671</v>
      </c>
      <c r="I98" s="728">
        <v>69671</v>
      </c>
      <c r="J98" s="728" t="s">
        <v>772</v>
      </c>
      <c r="K98" s="728" t="s">
        <v>773</v>
      </c>
      <c r="L98" s="731">
        <v>105.80999999999999</v>
      </c>
      <c r="M98" s="731">
        <v>5</v>
      </c>
      <c r="N98" s="732">
        <v>529.04999999999995</v>
      </c>
    </row>
    <row r="99" spans="1:14" ht="14.4" customHeight="1" x14ac:dyDescent="0.3">
      <c r="A99" s="726" t="s">
        <v>569</v>
      </c>
      <c r="B99" s="727" t="s">
        <v>570</v>
      </c>
      <c r="C99" s="728" t="s">
        <v>583</v>
      </c>
      <c r="D99" s="729" t="s">
        <v>584</v>
      </c>
      <c r="E99" s="730">
        <v>50113001</v>
      </c>
      <c r="F99" s="729" t="s">
        <v>606</v>
      </c>
      <c r="G99" s="728" t="s">
        <v>607</v>
      </c>
      <c r="H99" s="728">
        <v>134824</v>
      </c>
      <c r="I99" s="728">
        <v>134824</v>
      </c>
      <c r="J99" s="728" t="s">
        <v>774</v>
      </c>
      <c r="K99" s="728" t="s">
        <v>775</v>
      </c>
      <c r="L99" s="731">
        <v>199.97999999999993</v>
      </c>
      <c r="M99" s="731">
        <v>61</v>
      </c>
      <c r="N99" s="732">
        <v>12198.779999999995</v>
      </c>
    </row>
    <row r="100" spans="1:14" ht="14.4" customHeight="1" x14ac:dyDescent="0.3">
      <c r="A100" s="726" t="s">
        <v>569</v>
      </c>
      <c r="B100" s="727" t="s">
        <v>570</v>
      </c>
      <c r="C100" s="728" t="s">
        <v>583</v>
      </c>
      <c r="D100" s="729" t="s">
        <v>584</v>
      </c>
      <c r="E100" s="730">
        <v>50113001</v>
      </c>
      <c r="F100" s="729" t="s">
        <v>606</v>
      </c>
      <c r="G100" s="728" t="s">
        <v>607</v>
      </c>
      <c r="H100" s="728">
        <v>117189</v>
      </c>
      <c r="I100" s="728">
        <v>17189</v>
      </c>
      <c r="J100" s="728" t="s">
        <v>776</v>
      </c>
      <c r="K100" s="728" t="s">
        <v>777</v>
      </c>
      <c r="L100" s="731">
        <v>43.319986509309757</v>
      </c>
      <c r="M100" s="731">
        <v>5</v>
      </c>
      <c r="N100" s="732">
        <v>216.59993254654879</v>
      </c>
    </row>
    <row r="101" spans="1:14" ht="14.4" customHeight="1" x14ac:dyDescent="0.3">
      <c r="A101" s="726" t="s">
        <v>569</v>
      </c>
      <c r="B101" s="727" t="s">
        <v>570</v>
      </c>
      <c r="C101" s="728" t="s">
        <v>583</v>
      </c>
      <c r="D101" s="729" t="s">
        <v>584</v>
      </c>
      <c r="E101" s="730">
        <v>50113001</v>
      </c>
      <c r="F101" s="729" t="s">
        <v>606</v>
      </c>
      <c r="G101" s="728" t="s">
        <v>607</v>
      </c>
      <c r="H101" s="728">
        <v>848725</v>
      </c>
      <c r="I101" s="728">
        <v>107677</v>
      </c>
      <c r="J101" s="728" t="s">
        <v>778</v>
      </c>
      <c r="K101" s="728" t="s">
        <v>779</v>
      </c>
      <c r="L101" s="731">
        <v>382.11</v>
      </c>
      <c r="M101" s="731">
        <v>2</v>
      </c>
      <c r="N101" s="732">
        <v>764.22</v>
      </c>
    </row>
    <row r="102" spans="1:14" ht="14.4" customHeight="1" x14ac:dyDescent="0.3">
      <c r="A102" s="726" t="s">
        <v>569</v>
      </c>
      <c r="B102" s="727" t="s">
        <v>570</v>
      </c>
      <c r="C102" s="728" t="s">
        <v>583</v>
      </c>
      <c r="D102" s="729" t="s">
        <v>584</v>
      </c>
      <c r="E102" s="730">
        <v>50113001</v>
      </c>
      <c r="F102" s="729" t="s">
        <v>606</v>
      </c>
      <c r="G102" s="728" t="s">
        <v>607</v>
      </c>
      <c r="H102" s="728">
        <v>100489</v>
      </c>
      <c r="I102" s="728">
        <v>489</v>
      </c>
      <c r="J102" s="728" t="s">
        <v>780</v>
      </c>
      <c r="K102" s="728" t="s">
        <v>781</v>
      </c>
      <c r="L102" s="731">
        <v>42.074718749483246</v>
      </c>
      <c r="M102" s="731">
        <v>17</v>
      </c>
      <c r="N102" s="732">
        <v>715.27021874121522</v>
      </c>
    </row>
    <row r="103" spans="1:14" ht="14.4" customHeight="1" x14ac:dyDescent="0.3">
      <c r="A103" s="726" t="s">
        <v>569</v>
      </c>
      <c r="B103" s="727" t="s">
        <v>570</v>
      </c>
      <c r="C103" s="728" t="s">
        <v>583</v>
      </c>
      <c r="D103" s="729" t="s">
        <v>584</v>
      </c>
      <c r="E103" s="730">
        <v>50113001</v>
      </c>
      <c r="F103" s="729" t="s">
        <v>606</v>
      </c>
      <c r="G103" s="728" t="s">
        <v>607</v>
      </c>
      <c r="H103" s="728">
        <v>100720</v>
      </c>
      <c r="I103" s="728">
        <v>720</v>
      </c>
      <c r="J103" s="728" t="s">
        <v>780</v>
      </c>
      <c r="K103" s="728" t="s">
        <v>782</v>
      </c>
      <c r="L103" s="731">
        <v>79.071272957164823</v>
      </c>
      <c r="M103" s="731">
        <v>10</v>
      </c>
      <c r="N103" s="732">
        <v>790.7127295716482</v>
      </c>
    </row>
    <row r="104" spans="1:14" ht="14.4" customHeight="1" x14ac:dyDescent="0.3">
      <c r="A104" s="726" t="s">
        <v>569</v>
      </c>
      <c r="B104" s="727" t="s">
        <v>570</v>
      </c>
      <c r="C104" s="728" t="s">
        <v>583</v>
      </c>
      <c r="D104" s="729" t="s">
        <v>584</v>
      </c>
      <c r="E104" s="730">
        <v>50113001</v>
      </c>
      <c r="F104" s="729" t="s">
        <v>606</v>
      </c>
      <c r="G104" s="728" t="s">
        <v>642</v>
      </c>
      <c r="H104" s="728">
        <v>166760</v>
      </c>
      <c r="I104" s="728">
        <v>166760</v>
      </c>
      <c r="J104" s="728" t="s">
        <v>783</v>
      </c>
      <c r="K104" s="728" t="s">
        <v>784</v>
      </c>
      <c r="L104" s="731">
        <v>149.12999999999997</v>
      </c>
      <c r="M104" s="731">
        <v>6</v>
      </c>
      <c r="N104" s="732">
        <v>894.77999999999986</v>
      </c>
    </row>
    <row r="105" spans="1:14" ht="14.4" customHeight="1" x14ac:dyDescent="0.3">
      <c r="A105" s="726" t="s">
        <v>569</v>
      </c>
      <c r="B105" s="727" t="s">
        <v>570</v>
      </c>
      <c r="C105" s="728" t="s">
        <v>583</v>
      </c>
      <c r="D105" s="729" t="s">
        <v>584</v>
      </c>
      <c r="E105" s="730">
        <v>50113001</v>
      </c>
      <c r="F105" s="729" t="s">
        <v>606</v>
      </c>
      <c r="G105" s="728" t="s">
        <v>607</v>
      </c>
      <c r="H105" s="728">
        <v>930661</v>
      </c>
      <c r="I105" s="728">
        <v>0</v>
      </c>
      <c r="J105" s="728" t="s">
        <v>785</v>
      </c>
      <c r="K105" s="728" t="s">
        <v>571</v>
      </c>
      <c r="L105" s="731">
        <v>316.91652723714981</v>
      </c>
      <c r="M105" s="731">
        <v>4</v>
      </c>
      <c r="N105" s="732">
        <v>1267.6661089485992</v>
      </c>
    </row>
    <row r="106" spans="1:14" ht="14.4" customHeight="1" x14ac:dyDescent="0.3">
      <c r="A106" s="726" t="s">
        <v>569</v>
      </c>
      <c r="B106" s="727" t="s">
        <v>570</v>
      </c>
      <c r="C106" s="728" t="s">
        <v>583</v>
      </c>
      <c r="D106" s="729" t="s">
        <v>584</v>
      </c>
      <c r="E106" s="730">
        <v>50113001</v>
      </c>
      <c r="F106" s="729" t="s">
        <v>606</v>
      </c>
      <c r="G106" s="728" t="s">
        <v>607</v>
      </c>
      <c r="H106" s="728">
        <v>500326</v>
      </c>
      <c r="I106" s="728">
        <v>1000</v>
      </c>
      <c r="J106" s="728" t="s">
        <v>786</v>
      </c>
      <c r="K106" s="728" t="s">
        <v>571</v>
      </c>
      <c r="L106" s="731">
        <v>110.93293349883496</v>
      </c>
      <c r="M106" s="731">
        <v>7</v>
      </c>
      <c r="N106" s="732">
        <v>776.53053449184472</v>
      </c>
    </row>
    <row r="107" spans="1:14" ht="14.4" customHeight="1" x14ac:dyDescent="0.3">
      <c r="A107" s="726" t="s">
        <v>569</v>
      </c>
      <c r="B107" s="727" t="s">
        <v>570</v>
      </c>
      <c r="C107" s="728" t="s">
        <v>583</v>
      </c>
      <c r="D107" s="729" t="s">
        <v>584</v>
      </c>
      <c r="E107" s="730">
        <v>50113001</v>
      </c>
      <c r="F107" s="729" t="s">
        <v>606</v>
      </c>
      <c r="G107" s="728" t="s">
        <v>607</v>
      </c>
      <c r="H107" s="728">
        <v>844350</v>
      </c>
      <c r="I107" s="728">
        <v>0</v>
      </c>
      <c r="J107" s="728" t="s">
        <v>787</v>
      </c>
      <c r="K107" s="728" t="s">
        <v>571</v>
      </c>
      <c r="L107" s="731">
        <v>37.005440032395974</v>
      </c>
      <c r="M107" s="731">
        <v>2</v>
      </c>
      <c r="N107" s="732">
        <v>74.010880064791948</v>
      </c>
    </row>
    <row r="108" spans="1:14" ht="14.4" customHeight="1" x14ac:dyDescent="0.3">
      <c r="A108" s="726" t="s">
        <v>569</v>
      </c>
      <c r="B108" s="727" t="s">
        <v>570</v>
      </c>
      <c r="C108" s="728" t="s">
        <v>583</v>
      </c>
      <c r="D108" s="729" t="s">
        <v>584</v>
      </c>
      <c r="E108" s="730">
        <v>50113001</v>
      </c>
      <c r="F108" s="729" t="s">
        <v>606</v>
      </c>
      <c r="G108" s="728" t="s">
        <v>607</v>
      </c>
      <c r="H108" s="728">
        <v>397238</v>
      </c>
      <c r="I108" s="728">
        <v>0</v>
      </c>
      <c r="J108" s="728" t="s">
        <v>788</v>
      </c>
      <c r="K108" s="728" t="s">
        <v>571</v>
      </c>
      <c r="L108" s="731">
        <v>93.520921295321386</v>
      </c>
      <c r="M108" s="731">
        <v>5</v>
      </c>
      <c r="N108" s="732">
        <v>467.60460647660693</v>
      </c>
    </row>
    <row r="109" spans="1:14" ht="14.4" customHeight="1" x14ac:dyDescent="0.3">
      <c r="A109" s="726" t="s">
        <v>569</v>
      </c>
      <c r="B109" s="727" t="s">
        <v>570</v>
      </c>
      <c r="C109" s="728" t="s">
        <v>583</v>
      </c>
      <c r="D109" s="729" t="s">
        <v>584</v>
      </c>
      <c r="E109" s="730">
        <v>50113001</v>
      </c>
      <c r="F109" s="729" t="s">
        <v>606</v>
      </c>
      <c r="G109" s="728" t="s">
        <v>607</v>
      </c>
      <c r="H109" s="728">
        <v>395019</v>
      </c>
      <c r="I109" s="728">
        <v>0</v>
      </c>
      <c r="J109" s="728" t="s">
        <v>789</v>
      </c>
      <c r="K109" s="728" t="s">
        <v>571</v>
      </c>
      <c r="L109" s="731">
        <v>81.650008753120929</v>
      </c>
      <c r="M109" s="731">
        <v>8</v>
      </c>
      <c r="N109" s="732">
        <v>653.20007002496743</v>
      </c>
    </row>
    <row r="110" spans="1:14" ht="14.4" customHeight="1" x14ac:dyDescent="0.3">
      <c r="A110" s="726" t="s">
        <v>569</v>
      </c>
      <c r="B110" s="727" t="s">
        <v>570</v>
      </c>
      <c r="C110" s="728" t="s">
        <v>583</v>
      </c>
      <c r="D110" s="729" t="s">
        <v>584</v>
      </c>
      <c r="E110" s="730">
        <v>50113001</v>
      </c>
      <c r="F110" s="729" t="s">
        <v>606</v>
      </c>
      <c r="G110" s="728" t="s">
        <v>607</v>
      </c>
      <c r="H110" s="728">
        <v>900034</v>
      </c>
      <c r="I110" s="728">
        <v>0</v>
      </c>
      <c r="J110" s="728" t="s">
        <v>790</v>
      </c>
      <c r="K110" s="728" t="s">
        <v>571</v>
      </c>
      <c r="L110" s="731">
        <v>89.682991065707256</v>
      </c>
      <c r="M110" s="731">
        <v>1</v>
      </c>
      <c r="N110" s="732">
        <v>89.682991065707256</v>
      </c>
    </row>
    <row r="111" spans="1:14" ht="14.4" customHeight="1" x14ac:dyDescent="0.3">
      <c r="A111" s="726" t="s">
        <v>569</v>
      </c>
      <c r="B111" s="727" t="s">
        <v>570</v>
      </c>
      <c r="C111" s="728" t="s">
        <v>583</v>
      </c>
      <c r="D111" s="729" t="s">
        <v>584</v>
      </c>
      <c r="E111" s="730">
        <v>50113001</v>
      </c>
      <c r="F111" s="729" t="s">
        <v>606</v>
      </c>
      <c r="G111" s="728" t="s">
        <v>607</v>
      </c>
      <c r="H111" s="728">
        <v>900321</v>
      </c>
      <c r="I111" s="728">
        <v>0</v>
      </c>
      <c r="J111" s="728" t="s">
        <v>791</v>
      </c>
      <c r="K111" s="728" t="s">
        <v>571</v>
      </c>
      <c r="L111" s="731">
        <v>388.77306684738249</v>
      </c>
      <c r="M111" s="731">
        <v>2</v>
      </c>
      <c r="N111" s="732">
        <v>777.54613369476499</v>
      </c>
    </row>
    <row r="112" spans="1:14" ht="14.4" customHeight="1" x14ac:dyDescent="0.3">
      <c r="A112" s="726" t="s">
        <v>569</v>
      </c>
      <c r="B112" s="727" t="s">
        <v>570</v>
      </c>
      <c r="C112" s="728" t="s">
        <v>583</v>
      </c>
      <c r="D112" s="729" t="s">
        <v>584</v>
      </c>
      <c r="E112" s="730">
        <v>50113001</v>
      </c>
      <c r="F112" s="729" t="s">
        <v>606</v>
      </c>
      <c r="G112" s="728" t="s">
        <v>607</v>
      </c>
      <c r="H112" s="728">
        <v>921394</v>
      </c>
      <c r="I112" s="728">
        <v>0</v>
      </c>
      <c r="J112" s="728" t="s">
        <v>792</v>
      </c>
      <c r="K112" s="728" t="s">
        <v>571</v>
      </c>
      <c r="L112" s="731">
        <v>457.11438507346327</v>
      </c>
      <c r="M112" s="731">
        <v>9</v>
      </c>
      <c r="N112" s="732">
        <v>4114.0294656611695</v>
      </c>
    </row>
    <row r="113" spans="1:14" ht="14.4" customHeight="1" x14ac:dyDescent="0.3">
      <c r="A113" s="726" t="s">
        <v>569</v>
      </c>
      <c r="B113" s="727" t="s">
        <v>570</v>
      </c>
      <c r="C113" s="728" t="s">
        <v>583</v>
      </c>
      <c r="D113" s="729" t="s">
        <v>584</v>
      </c>
      <c r="E113" s="730">
        <v>50113001</v>
      </c>
      <c r="F113" s="729" t="s">
        <v>606</v>
      </c>
      <c r="G113" s="728" t="s">
        <v>607</v>
      </c>
      <c r="H113" s="728">
        <v>921230</v>
      </c>
      <c r="I113" s="728">
        <v>0</v>
      </c>
      <c r="J113" s="728" t="s">
        <v>793</v>
      </c>
      <c r="K113" s="728" t="s">
        <v>571</v>
      </c>
      <c r="L113" s="731">
        <v>38.957639239683935</v>
      </c>
      <c r="M113" s="731">
        <v>11</v>
      </c>
      <c r="N113" s="732">
        <v>428.53403163652331</v>
      </c>
    </row>
    <row r="114" spans="1:14" ht="14.4" customHeight="1" x14ac:dyDescent="0.3">
      <c r="A114" s="726" t="s">
        <v>569</v>
      </c>
      <c r="B114" s="727" t="s">
        <v>570</v>
      </c>
      <c r="C114" s="728" t="s">
        <v>583</v>
      </c>
      <c r="D114" s="729" t="s">
        <v>584</v>
      </c>
      <c r="E114" s="730">
        <v>50113001</v>
      </c>
      <c r="F114" s="729" t="s">
        <v>606</v>
      </c>
      <c r="G114" s="728" t="s">
        <v>607</v>
      </c>
      <c r="H114" s="728">
        <v>990947</v>
      </c>
      <c r="I114" s="728">
        <v>0</v>
      </c>
      <c r="J114" s="728" t="s">
        <v>794</v>
      </c>
      <c r="K114" s="728" t="s">
        <v>571</v>
      </c>
      <c r="L114" s="731">
        <v>916.43885265549955</v>
      </c>
      <c r="M114" s="731">
        <v>4</v>
      </c>
      <c r="N114" s="732">
        <v>3665.7554106219982</v>
      </c>
    </row>
    <row r="115" spans="1:14" ht="14.4" customHeight="1" x14ac:dyDescent="0.3">
      <c r="A115" s="726" t="s">
        <v>569</v>
      </c>
      <c r="B115" s="727" t="s">
        <v>570</v>
      </c>
      <c r="C115" s="728" t="s">
        <v>583</v>
      </c>
      <c r="D115" s="729" t="s">
        <v>584</v>
      </c>
      <c r="E115" s="730">
        <v>50113001</v>
      </c>
      <c r="F115" s="729" t="s">
        <v>606</v>
      </c>
      <c r="G115" s="728" t="s">
        <v>607</v>
      </c>
      <c r="H115" s="728">
        <v>119570</v>
      </c>
      <c r="I115" s="728">
        <v>19570</v>
      </c>
      <c r="J115" s="728" t="s">
        <v>795</v>
      </c>
      <c r="K115" s="728" t="s">
        <v>796</v>
      </c>
      <c r="L115" s="731">
        <v>170.02000000000004</v>
      </c>
      <c r="M115" s="731">
        <v>1</v>
      </c>
      <c r="N115" s="732">
        <v>170.02000000000004</v>
      </c>
    </row>
    <row r="116" spans="1:14" ht="14.4" customHeight="1" x14ac:dyDescent="0.3">
      <c r="A116" s="726" t="s">
        <v>569</v>
      </c>
      <c r="B116" s="727" t="s">
        <v>570</v>
      </c>
      <c r="C116" s="728" t="s">
        <v>583</v>
      </c>
      <c r="D116" s="729" t="s">
        <v>584</v>
      </c>
      <c r="E116" s="730">
        <v>50113001</v>
      </c>
      <c r="F116" s="729" t="s">
        <v>606</v>
      </c>
      <c r="G116" s="728" t="s">
        <v>607</v>
      </c>
      <c r="H116" s="728">
        <v>185809</v>
      </c>
      <c r="I116" s="728">
        <v>85809</v>
      </c>
      <c r="J116" s="728" t="s">
        <v>797</v>
      </c>
      <c r="K116" s="728" t="s">
        <v>798</v>
      </c>
      <c r="L116" s="731">
        <v>53.389999999999993</v>
      </c>
      <c r="M116" s="731">
        <v>1</v>
      </c>
      <c r="N116" s="732">
        <v>53.389999999999993</v>
      </c>
    </row>
    <row r="117" spans="1:14" ht="14.4" customHeight="1" x14ac:dyDescent="0.3">
      <c r="A117" s="726" t="s">
        <v>569</v>
      </c>
      <c r="B117" s="727" t="s">
        <v>570</v>
      </c>
      <c r="C117" s="728" t="s">
        <v>583</v>
      </c>
      <c r="D117" s="729" t="s">
        <v>584</v>
      </c>
      <c r="E117" s="730">
        <v>50113001</v>
      </c>
      <c r="F117" s="729" t="s">
        <v>606</v>
      </c>
      <c r="G117" s="728" t="s">
        <v>642</v>
      </c>
      <c r="H117" s="728">
        <v>169714</v>
      </c>
      <c r="I117" s="728">
        <v>169714</v>
      </c>
      <c r="J117" s="728" t="s">
        <v>799</v>
      </c>
      <c r="K117" s="728" t="s">
        <v>800</v>
      </c>
      <c r="L117" s="731">
        <v>113.04999999999997</v>
      </c>
      <c r="M117" s="731">
        <v>2</v>
      </c>
      <c r="N117" s="732">
        <v>226.09999999999994</v>
      </c>
    </row>
    <row r="118" spans="1:14" ht="14.4" customHeight="1" x14ac:dyDescent="0.3">
      <c r="A118" s="726" t="s">
        <v>569</v>
      </c>
      <c r="B118" s="727" t="s">
        <v>570</v>
      </c>
      <c r="C118" s="728" t="s">
        <v>583</v>
      </c>
      <c r="D118" s="729" t="s">
        <v>584</v>
      </c>
      <c r="E118" s="730">
        <v>50113001</v>
      </c>
      <c r="F118" s="729" t="s">
        <v>606</v>
      </c>
      <c r="G118" s="728" t="s">
        <v>607</v>
      </c>
      <c r="H118" s="728">
        <v>188217</v>
      </c>
      <c r="I118" s="728">
        <v>88217</v>
      </c>
      <c r="J118" s="728" t="s">
        <v>801</v>
      </c>
      <c r="K118" s="728" t="s">
        <v>802</v>
      </c>
      <c r="L118" s="731">
        <v>126.96444444444442</v>
      </c>
      <c r="M118" s="731">
        <v>9</v>
      </c>
      <c r="N118" s="732">
        <v>1142.6799999999998</v>
      </c>
    </row>
    <row r="119" spans="1:14" ht="14.4" customHeight="1" x14ac:dyDescent="0.3">
      <c r="A119" s="726" t="s">
        <v>569</v>
      </c>
      <c r="B119" s="727" t="s">
        <v>570</v>
      </c>
      <c r="C119" s="728" t="s">
        <v>583</v>
      </c>
      <c r="D119" s="729" t="s">
        <v>584</v>
      </c>
      <c r="E119" s="730">
        <v>50113001</v>
      </c>
      <c r="F119" s="729" t="s">
        <v>606</v>
      </c>
      <c r="G119" s="728" t="s">
        <v>607</v>
      </c>
      <c r="H119" s="728">
        <v>188219</v>
      </c>
      <c r="I119" s="728">
        <v>88219</v>
      </c>
      <c r="J119" s="728" t="s">
        <v>803</v>
      </c>
      <c r="K119" s="728" t="s">
        <v>804</v>
      </c>
      <c r="L119" s="731">
        <v>140.06999999999996</v>
      </c>
      <c r="M119" s="731">
        <v>2</v>
      </c>
      <c r="N119" s="732">
        <v>280.13999999999993</v>
      </c>
    </row>
    <row r="120" spans="1:14" ht="14.4" customHeight="1" x14ac:dyDescent="0.3">
      <c r="A120" s="726" t="s">
        <v>569</v>
      </c>
      <c r="B120" s="727" t="s">
        <v>570</v>
      </c>
      <c r="C120" s="728" t="s">
        <v>583</v>
      </c>
      <c r="D120" s="729" t="s">
        <v>584</v>
      </c>
      <c r="E120" s="730">
        <v>50113001</v>
      </c>
      <c r="F120" s="729" t="s">
        <v>606</v>
      </c>
      <c r="G120" s="728" t="s">
        <v>642</v>
      </c>
      <c r="H120" s="728">
        <v>149909</v>
      </c>
      <c r="I120" s="728">
        <v>49909</v>
      </c>
      <c r="J120" s="728" t="s">
        <v>805</v>
      </c>
      <c r="K120" s="728" t="s">
        <v>806</v>
      </c>
      <c r="L120" s="731">
        <v>42.58</v>
      </c>
      <c r="M120" s="731">
        <v>1</v>
      </c>
      <c r="N120" s="732">
        <v>42.58</v>
      </c>
    </row>
    <row r="121" spans="1:14" ht="14.4" customHeight="1" x14ac:dyDescent="0.3">
      <c r="A121" s="726" t="s">
        <v>569</v>
      </c>
      <c r="B121" s="727" t="s">
        <v>570</v>
      </c>
      <c r="C121" s="728" t="s">
        <v>583</v>
      </c>
      <c r="D121" s="729" t="s">
        <v>584</v>
      </c>
      <c r="E121" s="730">
        <v>50113001</v>
      </c>
      <c r="F121" s="729" t="s">
        <v>606</v>
      </c>
      <c r="G121" s="728" t="s">
        <v>642</v>
      </c>
      <c r="H121" s="728">
        <v>844378</v>
      </c>
      <c r="I121" s="728">
        <v>114067</v>
      </c>
      <c r="J121" s="728" t="s">
        <v>807</v>
      </c>
      <c r="K121" s="728" t="s">
        <v>808</v>
      </c>
      <c r="L121" s="731">
        <v>55.779999999999987</v>
      </c>
      <c r="M121" s="731">
        <v>1</v>
      </c>
      <c r="N121" s="732">
        <v>55.779999999999987</v>
      </c>
    </row>
    <row r="122" spans="1:14" ht="14.4" customHeight="1" x14ac:dyDescent="0.3">
      <c r="A122" s="726" t="s">
        <v>569</v>
      </c>
      <c r="B122" s="727" t="s">
        <v>570</v>
      </c>
      <c r="C122" s="728" t="s">
        <v>583</v>
      </c>
      <c r="D122" s="729" t="s">
        <v>584</v>
      </c>
      <c r="E122" s="730">
        <v>50113001</v>
      </c>
      <c r="F122" s="729" t="s">
        <v>606</v>
      </c>
      <c r="G122" s="728" t="s">
        <v>642</v>
      </c>
      <c r="H122" s="728">
        <v>115316</v>
      </c>
      <c r="I122" s="728">
        <v>15316</v>
      </c>
      <c r="J122" s="728" t="s">
        <v>809</v>
      </c>
      <c r="K122" s="728" t="s">
        <v>657</v>
      </c>
      <c r="L122" s="731">
        <v>29.3</v>
      </c>
      <c r="M122" s="731">
        <v>1</v>
      </c>
      <c r="N122" s="732">
        <v>29.3</v>
      </c>
    </row>
    <row r="123" spans="1:14" ht="14.4" customHeight="1" x14ac:dyDescent="0.3">
      <c r="A123" s="726" t="s">
        <v>569</v>
      </c>
      <c r="B123" s="727" t="s">
        <v>570</v>
      </c>
      <c r="C123" s="728" t="s">
        <v>583</v>
      </c>
      <c r="D123" s="729" t="s">
        <v>584</v>
      </c>
      <c r="E123" s="730">
        <v>50113001</v>
      </c>
      <c r="F123" s="729" t="s">
        <v>606</v>
      </c>
      <c r="G123" s="728" t="s">
        <v>607</v>
      </c>
      <c r="H123" s="728">
        <v>67558</v>
      </c>
      <c r="I123" s="728">
        <v>67558</v>
      </c>
      <c r="J123" s="728" t="s">
        <v>810</v>
      </c>
      <c r="K123" s="728" t="s">
        <v>811</v>
      </c>
      <c r="L123" s="731">
        <v>27.631428571428579</v>
      </c>
      <c r="M123" s="731">
        <v>7</v>
      </c>
      <c r="N123" s="732">
        <v>193.42000000000004</v>
      </c>
    </row>
    <row r="124" spans="1:14" ht="14.4" customHeight="1" x14ac:dyDescent="0.3">
      <c r="A124" s="726" t="s">
        <v>569</v>
      </c>
      <c r="B124" s="727" t="s">
        <v>570</v>
      </c>
      <c r="C124" s="728" t="s">
        <v>583</v>
      </c>
      <c r="D124" s="729" t="s">
        <v>584</v>
      </c>
      <c r="E124" s="730">
        <v>50113001</v>
      </c>
      <c r="F124" s="729" t="s">
        <v>606</v>
      </c>
      <c r="G124" s="728" t="s">
        <v>607</v>
      </c>
      <c r="H124" s="728">
        <v>117992</v>
      </c>
      <c r="I124" s="728">
        <v>17992</v>
      </c>
      <c r="J124" s="728" t="s">
        <v>812</v>
      </c>
      <c r="K124" s="728" t="s">
        <v>813</v>
      </c>
      <c r="L124" s="731">
        <v>93.822631578947366</v>
      </c>
      <c r="M124" s="731">
        <v>19</v>
      </c>
      <c r="N124" s="732">
        <v>1782.6299999999999</v>
      </c>
    </row>
    <row r="125" spans="1:14" ht="14.4" customHeight="1" x14ac:dyDescent="0.3">
      <c r="A125" s="726" t="s">
        <v>569</v>
      </c>
      <c r="B125" s="727" t="s">
        <v>570</v>
      </c>
      <c r="C125" s="728" t="s">
        <v>583</v>
      </c>
      <c r="D125" s="729" t="s">
        <v>584</v>
      </c>
      <c r="E125" s="730">
        <v>50113001</v>
      </c>
      <c r="F125" s="729" t="s">
        <v>606</v>
      </c>
      <c r="G125" s="728" t="s">
        <v>607</v>
      </c>
      <c r="H125" s="728">
        <v>186393</v>
      </c>
      <c r="I125" s="728">
        <v>86393</v>
      </c>
      <c r="J125" s="728" t="s">
        <v>812</v>
      </c>
      <c r="K125" s="728" t="s">
        <v>814</v>
      </c>
      <c r="L125" s="731">
        <v>50.840000000000025</v>
      </c>
      <c r="M125" s="731">
        <v>3</v>
      </c>
      <c r="N125" s="732">
        <v>152.52000000000007</v>
      </c>
    </row>
    <row r="126" spans="1:14" ht="14.4" customHeight="1" x14ac:dyDescent="0.3">
      <c r="A126" s="726" t="s">
        <v>569</v>
      </c>
      <c r="B126" s="727" t="s">
        <v>570</v>
      </c>
      <c r="C126" s="728" t="s">
        <v>583</v>
      </c>
      <c r="D126" s="729" t="s">
        <v>584</v>
      </c>
      <c r="E126" s="730">
        <v>50113001</v>
      </c>
      <c r="F126" s="729" t="s">
        <v>606</v>
      </c>
      <c r="G126" s="728" t="s">
        <v>607</v>
      </c>
      <c r="H126" s="728">
        <v>100498</v>
      </c>
      <c r="I126" s="728">
        <v>498</v>
      </c>
      <c r="J126" s="728" t="s">
        <v>815</v>
      </c>
      <c r="K126" s="728" t="s">
        <v>816</v>
      </c>
      <c r="L126" s="731">
        <v>96.401111111111121</v>
      </c>
      <c r="M126" s="731">
        <v>18</v>
      </c>
      <c r="N126" s="732">
        <v>1735.2200000000003</v>
      </c>
    </row>
    <row r="127" spans="1:14" ht="14.4" customHeight="1" x14ac:dyDescent="0.3">
      <c r="A127" s="726" t="s">
        <v>569</v>
      </c>
      <c r="B127" s="727" t="s">
        <v>570</v>
      </c>
      <c r="C127" s="728" t="s">
        <v>583</v>
      </c>
      <c r="D127" s="729" t="s">
        <v>584</v>
      </c>
      <c r="E127" s="730">
        <v>50113001</v>
      </c>
      <c r="F127" s="729" t="s">
        <v>606</v>
      </c>
      <c r="G127" s="728" t="s">
        <v>607</v>
      </c>
      <c r="H127" s="728">
        <v>100499</v>
      </c>
      <c r="I127" s="728">
        <v>499</v>
      </c>
      <c r="J127" s="728" t="s">
        <v>815</v>
      </c>
      <c r="K127" s="728" t="s">
        <v>817</v>
      </c>
      <c r="L127" s="731">
        <v>100.67571428571429</v>
      </c>
      <c r="M127" s="731">
        <v>7</v>
      </c>
      <c r="N127" s="732">
        <v>704.73</v>
      </c>
    </row>
    <row r="128" spans="1:14" ht="14.4" customHeight="1" x14ac:dyDescent="0.3">
      <c r="A128" s="726" t="s">
        <v>569</v>
      </c>
      <c r="B128" s="727" t="s">
        <v>570</v>
      </c>
      <c r="C128" s="728" t="s">
        <v>583</v>
      </c>
      <c r="D128" s="729" t="s">
        <v>584</v>
      </c>
      <c r="E128" s="730">
        <v>50113001</v>
      </c>
      <c r="F128" s="729" t="s">
        <v>606</v>
      </c>
      <c r="G128" s="728" t="s">
        <v>642</v>
      </c>
      <c r="H128" s="728">
        <v>201290</v>
      </c>
      <c r="I128" s="728">
        <v>201290</v>
      </c>
      <c r="J128" s="728" t="s">
        <v>818</v>
      </c>
      <c r="K128" s="728" t="s">
        <v>819</v>
      </c>
      <c r="L128" s="731">
        <v>24.93</v>
      </c>
      <c r="M128" s="731">
        <v>1</v>
      </c>
      <c r="N128" s="732">
        <v>24.93</v>
      </c>
    </row>
    <row r="129" spans="1:14" ht="14.4" customHeight="1" x14ac:dyDescent="0.3">
      <c r="A129" s="726" t="s">
        <v>569</v>
      </c>
      <c r="B129" s="727" t="s">
        <v>570</v>
      </c>
      <c r="C129" s="728" t="s">
        <v>583</v>
      </c>
      <c r="D129" s="729" t="s">
        <v>584</v>
      </c>
      <c r="E129" s="730">
        <v>50113001</v>
      </c>
      <c r="F129" s="729" t="s">
        <v>606</v>
      </c>
      <c r="G129" s="728" t="s">
        <v>607</v>
      </c>
      <c r="H129" s="728">
        <v>100502</v>
      </c>
      <c r="I129" s="728">
        <v>502</v>
      </c>
      <c r="J129" s="728" t="s">
        <v>820</v>
      </c>
      <c r="K129" s="728" t="s">
        <v>821</v>
      </c>
      <c r="L129" s="731">
        <v>203.8557142857143</v>
      </c>
      <c r="M129" s="731">
        <v>7</v>
      </c>
      <c r="N129" s="732">
        <v>1426.99</v>
      </c>
    </row>
    <row r="130" spans="1:14" ht="14.4" customHeight="1" x14ac:dyDescent="0.3">
      <c r="A130" s="726" t="s">
        <v>569</v>
      </c>
      <c r="B130" s="727" t="s">
        <v>570</v>
      </c>
      <c r="C130" s="728" t="s">
        <v>583</v>
      </c>
      <c r="D130" s="729" t="s">
        <v>584</v>
      </c>
      <c r="E130" s="730">
        <v>50113001</v>
      </c>
      <c r="F130" s="729" t="s">
        <v>606</v>
      </c>
      <c r="G130" s="728" t="s">
        <v>607</v>
      </c>
      <c r="H130" s="728">
        <v>102684</v>
      </c>
      <c r="I130" s="728">
        <v>2684</v>
      </c>
      <c r="J130" s="728" t="s">
        <v>820</v>
      </c>
      <c r="K130" s="728" t="s">
        <v>822</v>
      </c>
      <c r="L130" s="731">
        <v>71.219999999999985</v>
      </c>
      <c r="M130" s="731">
        <v>9</v>
      </c>
      <c r="N130" s="732">
        <v>640.9799999999999</v>
      </c>
    </row>
    <row r="131" spans="1:14" ht="14.4" customHeight="1" x14ac:dyDescent="0.3">
      <c r="A131" s="726" t="s">
        <v>569</v>
      </c>
      <c r="B131" s="727" t="s">
        <v>570</v>
      </c>
      <c r="C131" s="728" t="s">
        <v>583</v>
      </c>
      <c r="D131" s="729" t="s">
        <v>584</v>
      </c>
      <c r="E131" s="730">
        <v>50113001</v>
      </c>
      <c r="F131" s="729" t="s">
        <v>606</v>
      </c>
      <c r="G131" s="728" t="s">
        <v>607</v>
      </c>
      <c r="H131" s="728">
        <v>397982</v>
      </c>
      <c r="I131" s="728">
        <v>0</v>
      </c>
      <c r="J131" s="728" t="s">
        <v>823</v>
      </c>
      <c r="K131" s="728" t="s">
        <v>571</v>
      </c>
      <c r="L131" s="731">
        <v>17.267999999999997</v>
      </c>
      <c r="M131" s="731">
        <v>1</v>
      </c>
      <c r="N131" s="732">
        <v>17.267999999999997</v>
      </c>
    </row>
    <row r="132" spans="1:14" ht="14.4" customHeight="1" x14ac:dyDescent="0.3">
      <c r="A132" s="726" t="s">
        <v>569</v>
      </c>
      <c r="B132" s="727" t="s">
        <v>570</v>
      </c>
      <c r="C132" s="728" t="s">
        <v>583</v>
      </c>
      <c r="D132" s="729" t="s">
        <v>584</v>
      </c>
      <c r="E132" s="730">
        <v>50113001</v>
      </c>
      <c r="F132" s="729" t="s">
        <v>606</v>
      </c>
      <c r="G132" s="728" t="s">
        <v>607</v>
      </c>
      <c r="H132" s="728">
        <v>194804</v>
      </c>
      <c r="I132" s="728">
        <v>94804</v>
      </c>
      <c r="J132" s="728" t="s">
        <v>824</v>
      </c>
      <c r="K132" s="728" t="s">
        <v>819</v>
      </c>
      <c r="L132" s="731">
        <v>39.289999999999985</v>
      </c>
      <c r="M132" s="731">
        <v>1</v>
      </c>
      <c r="N132" s="732">
        <v>39.289999999999985</v>
      </c>
    </row>
    <row r="133" spans="1:14" ht="14.4" customHeight="1" x14ac:dyDescent="0.3">
      <c r="A133" s="726" t="s">
        <v>569</v>
      </c>
      <c r="B133" s="727" t="s">
        <v>570</v>
      </c>
      <c r="C133" s="728" t="s">
        <v>583</v>
      </c>
      <c r="D133" s="729" t="s">
        <v>584</v>
      </c>
      <c r="E133" s="730">
        <v>50113001</v>
      </c>
      <c r="F133" s="729" t="s">
        <v>606</v>
      </c>
      <c r="G133" s="728" t="s">
        <v>607</v>
      </c>
      <c r="H133" s="728">
        <v>101125</v>
      </c>
      <c r="I133" s="728">
        <v>1125</v>
      </c>
      <c r="J133" s="728" t="s">
        <v>825</v>
      </c>
      <c r="K133" s="728" t="s">
        <v>826</v>
      </c>
      <c r="L133" s="731">
        <v>79.190216046113633</v>
      </c>
      <c r="M133" s="731">
        <v>12</v>
      </c>
      <c r="N133" s="732">
        <v>950.28259255336366</v>
      </c>
    </row>
    <row r="134" spans="1:14" ht="14.4" customHeight="1" x14ac:dyDescent="0.3">
      <c r="A134" s="726" t="s">
        <v>569</v>
      </c>
      <c r="B134" s="727" t="s">
        <v>570</v>
      </c>
      <c r="C134" s="728" t="s">
        <v>583</v>
      </c>
      <c r="D134" s="729" t="s">
        <v>584</v>
      </c>
      <c r="E134" s="730">
        <v>50113001</v>
      </c>
      <c r="F134" s="729" t="s">
        <v>606</v>
      </c>
      <c r="G134" s="728" t="s">
        <v>607</v>
      </c>
      <c r="H134" s="728">
        <v>110086</v>
      </c>
      <c r="I134" s="728">
        <v>10086</v>
      </c>
      <c r="J134" s="728" t="s">
        <v>827</v>
      </c>
      <c r="K134" s="728" t="s">
        <v>828</v>
      </c>
      <c r="L134" s="731">
        <v>1592.7999999999997</v>
      </c>
      <c r="M134" s="731">
        <v>9</v>
      </c>
      <c r="N134" s="732">
        <v>14335.199999999997</v>
      </c>
    </row>
    <row r="135" spans="1:14" ht="14.4" customHeight="1" x14ac:dyDescent="0.3">
      <c r="A135" s="726" t="s">
        <v>569</v>
      </c>
      <c r="B135" s="727" t="s">
        <v>570</v>
      </c>
      <c r="C135" s="728" t="s">
        <v>583</v>
      </c>
      <c r="D135" s="729" t="s">
        <v>584</v>
      </c>
      <c r="E135" s="730">
        <v>50113001</v>
      </c>
      <c r="F135" s="729" t="s">
        <v>606</v>
      </c>
      <c r="G135" s="728" t="s">
        <v>642</v>
      </c>
      <c r="H135" s="728">
        <v>155823</v>
      </c>
      <c r="I135" s="728">
        <v>55823</v>
      </c>
      <c r="J135" s="728" t="s">
        <v>829</v>
      </c>
      <c r="K135" s="728" t="s">
        <v>830</v>
      </c>
      <c r="L135" s="731">
        <v>40.225140186915887</v>
      </c>
      <c r="M135" s="731">
        <v>107</v>
      </c>
      <c r="N135" s="732">
        <v>4304.09</v>
      </c>
    </row>
    <row r="136" spans="1:14" ht="14.4" customHeight="1" x14ac:dyDescent="0.3">
      <c r="A136" s="726" t="s">
        <v>569</v>
      </c>
      <c r="B136" s="727" t="s">
        <v>570</v>
      </c>
      <c r="C136" s="728" t="s">
        <v>583</v>
      </c>
      <c r="D136" s="729" t="s">
        <v>584</v>
      </c>
      <c r="E136" s="730">
        <v>50113001</v>
      </c>
      <c r="F136" s="729" t="s">
        <v>606</v>
      </c>
      <c r="G136" s="728" t="s">
        <v>642</v>
      </c>
      <c r="H136" s="728">
        <v>155824</v>
      </c>
      <c r="I136" s="728">
        <v>55824</v>
      </c>
      <c r="J136" s="728" t="s">
        <v>829</v>
      </c>
      <c r="K136" s="728" t="s">
        <v>831</v>
      </c>
      <c r="L136" s="731">
        <v>54.562307088798853</v>
      </c>
      <c r="M136" s="731">
        <v>140</v>
      </c>
      <c r="N136" s="732">
        <v>7638.722992431839</v>
      </c>
    </row>
    <row r="137" spans="1:14" ht="14.4" customHeight="1" x14ac:dyDescent="0.3">
      <c r="A137" s="726" t="s">
        <v>569</v>
      </c>
      <c r="B137" s="727" t="s">
        <v>570</v>
      </c>
      <c r="C137" s="728" t="s">
        <v>583</v>
      </c>
      <c r="D137" s="729" t="s">
        <v>584</v>
      </c>
      <c r="E137" s="730">
        <v>50113001</v>
      </c>
      <c r="F137" s="729" t="s">
        <v>606</v>
      </c>
      <c r="G137" s="728" t="s">
        <v>642</v>
      </c>
      <c r="H137" s="728">
        <v>126786</v>
      </c>
      <c r="I137" s="728">
        <v>26786</v>
      </c>
      <c r="J137" s="728" t="s">
        <v>832</v>
      </c>
      <c r="K137" s="728" t="s">
        <v>833</v>
      </c>
      <c r="L137" s="731">
        <v>408.56714285714287</v>
      </c>
      <c r="M137" s="731">
        <v>7</v>
      </c>
      <c r="N137" s="732">
        <v>2859.9700000000003</v>
      </c>
    </row>
    <row r="138" spans="1:14" ht="14.4" customHeight="1" x14ac:dyDescent="0.3">
      <c r="A138" s="726" t="s">
        <v>569</v>
      </c>
      <c r="B138" s="727" t="s">
        <v>570</v>
      </c>
      <c r="C138" s="728" t="s">
        <v>583</v>
      </c>
      <c r="D138" s="729" t="s">
        <v>584</v>
      </c>
      <c r="E138" s="730">
        <v>50113001</v>
      </c>
      <c r="F138" s="729" t="s">
        <v>606</v>
      </c>
      <c r="G138" s="728" t="s">
        <v>607</v>
      </c>
      <c r="H138" s="728">
        <v>192390</v>
      </c>
      <c r="I138" s="728">
        <v>192390</v>
      </c>
      <c r="J138" s="728" t="s">
        <v>834</v>
      </c>
      <c r="K138" s="728" t="s">
        <v>835</v>
      </c>
      <c r="L138" s="731">
        <v>146.09999999999997</v>
      </c>
      <c r="M138" s="731">
        <v>2</v>
      </c>
      <c r="N138" s="732">
        <v>292.19999999999993</v>
      </c>
    </row>
    <row r="139" spans="1:14" ht="14.4" customHeight="1" x14ac:dyDescent="0.3">
      <c r="A139" s="726" t="s">
        <v>569</v>
      </c>
      <c r="B139" s="727" t="s">
        <v>570</v>
      </c>
      <c r="C139" s="728" t="s">
        <v>583</v>
      </c>
      <c r="D139" s="729" t="s">
        <v>584</v>
      </c>
      <c r="E139" s="730">
        <v>50113001</v>
      </c>
      <c r="F139" s="729" t="s">
        <v>606</v>
      </c>
      <c r="G139" s="728" t="s">
        <v>642</v>
      </c>
      <c r="H139" s="728">
        <v>850729</v>
      </c>
      <c r="I139" s="728">
        <v>157875</v>
      </c>
      <c r="J139" s="728" t="s">
        <v>836</v>
      </c>
      <c r="K139" s="728" t="s">
        <v>837</v>
      </c>
      <c r="L139" s="731">
        <v>280.86666666666667</v>
      </c>
      <c r="M139" s="731">
        <v>9</v>
      </c>
      <c r="N139" s="732">
        <v>2527.8000000000002</v>
      </c>
    </row>
    <row r="140" spans="1:14" ht="14.4" customHeight="1" x14ac:dyDescent="0.3">
      <c r="A140" s="726" t="s">
        <v>569</v>
      </c>
      <c r="B140" s="727" t="s">
        <v>570</v>
      </c>
      <c r="C140" s="728" t="s">
        <v>583</v>
      </c>
      <c r="D140" s="729" t="s">
        <v>584</v>
      </c>
      <c r="E140" s="730">
        <v>50113001</v>
      </c>
      <c r="F140" s="729" t="s">
        <v>606</v>
      </c>
      <c r="G140" s="728" t="s">
        <v>607</v>
      </c>
      <c r="H140" s="728">
        <v>849941</v>
      </c>
      <c r="I140" s="728">
        <v>162142</v>
      </c>
      <c r="J140" s="728" t="s">
        <v>838</v>
      </c>
      <c r="K140" s="728" t="s">
        <v>839</v>
      </c>
      <c r="L140" s="731">
        <v>28.410000000000007</v>
      </c>
      <c r="M140" s="731">
        <v>6</v>
      </c>
      <c r="N140" s="732">
        <v>170.46000000000004</v>
      </c>
    </row>
    <row r="141" spans="1:14" ht="14.4" customHeight="1" x14ac:dyDescent="0.3">
      <c r="A141" s="726" t="s">
        <v>569</v>
      </c>
      <c r="B141" s="727" t="s">
        <v>570</v>
      </c>
      <c r="C141" s="728" t="s">
        <v>583</v>
      </c>
      <c r="D141" s="729" t="s">
        <v>584</v>
      </c>
      <c r="E141" s="730">
        <v>50113001</v>
      </c>
      <c r="F141" s="729" t="s">
        <v>606</v>
      </c>
      <c r="G141" s="728" t="s">
        <v>607</v>
      </c>
      <c r="H141" s="728">
        <v>121393</v>
      </c>
      <c r="I141" s="728">
        <v>0</v>
      </c>
      <c r="J141" s="728" t="s">
        <v>840</v>
      </c>
      <c r="K141" s="728" t="s">
        <v>841</v>
      </c>
      <c r="L141" s="731">
        <v>6050</v>
      </c>
      <c r="M141" s="731">
        <v>1</v>
      </c>
      <c r="N141" s="732">
        <v>6050</v>
      </c>
    </row>
    <row r="142" spans="1:14" ht="14.4" customHeight="1" x14ac:dyDescent="0.3">
      <c r="A142" s="726" t="s">
        <v>569</v>
      </c>
      <c r="B142" s="727" t="s">
        <v>570</v>
      </c>
      <c r="C142" s="728" t="s">
        <v>583</v>
      </c>
      <c r="D142" s="729" t="s">
        <v>584</v>
      </c>
      <c r="E142" s="730">
        <v>50113001</v>
      </c>
      <c r="F142" s="729" t="s">
        <v>606</v>
      </c>
      <c r="G142" s="728" t="s">
        <v>642</v>
      </c>
      <c r="H142" s="728">
        <v>210541</v>
      </c>
      <c r="I142" s="728">
        <v>210541</v>
      </c>
      <c r="J142" s="728" t="s">
        <v>842</v>
      </c>
      <c r="K142" s="728" t="s">
        <v>843</v>
      </c>
      <c r="L142" s="731">
        <v>111.79333333333334</v>
      </c>
      <c r="M142" s="731">
        <v>3</v>
      </c>
      <c r="N142" s="732">
        <v>335.38</v>
      </c>
    </row>
    <row r="143" spans="1:14" ht="14.4" customHeight="1" x14ac:dyDescent="0.3">
      <c r="A143" s="726" t="s">
        <v>569</v>
      </c>
      <c r="B143" s="727" t="s">
        <v>570</v>
      </c>
      <c r="C143" s="728" t="s">
        <v>583</v>
      </c>
      <c r="D143" s="729" t="s">
        <v>584</v>
      </c>
      <c r="E143" s="730">
        <v>50113001</v>
      </c>
      <c r="F143" s="729" t="s">
        <v>606</v>
      </c>
      <c r="G143" s="728" t="s">
        <v>642</v>
      </c>
      <c r="H143" s="728">
        <v>844651</v>
      </c>
      <c r="I143" s="728">
        <v>101205</v>
      </c>
      <c r="J143" s="728" t="s">
        <v>844</v>
      </c>
      <c r="K143" s="728" t="s">
        <v>845</v>
      </c>
      <c r="L143" s="731">
        <v>86.090000000000018</v>
      </c>
      <c r="M143" s="731">
        <v>1</v>
      </c>
      <c r="N143" s="732">
        <v>86.090000000000018</v>
      </c>
    </row>
    <row r="144" spans="1:14" ht="14.4" customHeight="1" x14ac:dyDescent="0.3">
      <c r="A144" s="726" t="s">
        <v>569</v>
      </c>
      <c r="B144" s="727" t="s">
        <v>570</v>
      </c>
      <c r="C144" s="728" t="s">
        <v>583</v>
      </c>
      <c r="D144" s="729" t="s">
        <v>584</v>
      </c>
      <c r="E144" s="730">
        <v>50113001</v>
      </c>
      <c r="F144" s="729" t="s">
        <v>606</v>
      </c>
      <c r="G144" s="728" t="s">
        <v>642</v>
      </c>
      <c r="H144" s="728">
        <v>846338</v>
      </c>
      <c r="I144" s="728">
        <v>122685</v>
      </c>
      <c r="J144" s="728" t="s">
        <v>846</v>
      </c>
      <c r="K144" s="728" t="s">
        <v>657</v>
      </c>
      <c r="L144" s="731">
        <v>116.84000000000006</v>
      </c>
      <c r="M144" s="731">
        <v>1</v>
      </c>
      <c r="N144" s="732">
        <v>116.84000000000006</v>
      </c>
    </row>
    <row r="145" spans="1:14" ht="14.4" customHeight="1" x14ac:dyDescent="0.3">
      <c r="A145" s="726" t="s">
        <v>569</v>
      </c>
      <c r="B145" s="727" t="s">
        <v>570</v>
      </c>
      <c r="C145" s="728" t="s">
        <v>583</v>
      </c>
      <c r="D145" s="729" t="s">
        <v>584</v>
      </c>
      <c r="E145" s="730">
        <v>50113001</v>
      </c>
      <c r="F145" s="729" t="s">
        <v>606</v>
      </c>
      <c r="G145" s="728" t="s">
        <v>607</v>
      </c>
      <c r="H145" s="728">
        <v>182952</v>
      </c>
      <c r="I145" s="728">
        <v>82952</v>
      </c>
      <c r="J145" s="728" t="s">
        <v>847</v>
      </c>
      <c r="K145" s="728" t="s">
        <v>848</v>
      </c>
      <c r="L145" s="731">
        <v>176.01999999999995</v>
      </c>
      <c r="M145" s="731">
        <v>4</v>
      </c>
      <c r="N145" s="732">
        <v>704.07999999999981</v>
      </c>
    </row>
    <row r="146" spans="1:14" ht="14.4" customHeight="1" x14ac:dyDescent="0.3">
      <c r="A146" s="726" t="s">
        <v>569</v>
      </c>
      <c r="B146" s="727" t="s">
        <v>570</v>
      </c>
      <c r="C146" s="728" t="s">
        <v>583</v>
      </c>
      <c r="D146" s="729" t="s">
        <v>584</v>
      </c>
      <c r="E146" s="730">
        <v>50113001</v>
      </c>
      <c r="F146" s="729" t="s">
        <v>606</v>
      </c>
      <c r="G146" s="728" t="s">
        <v>642</v>
      </c>
      <c r="H146" s="728">
        <v>193969</v>
      </c>
      <c r="I146" s="728">
        <v>93969</v>
      </c>
      <c r="J146" s="728" t="s">
        <v>849</v>
      </c>
      <c r="K146" s="728" t="s">
        <v>841</v>
      </c>
      <c r="L146" s="731">
        <v>67.110000000000028</v>
      </c>
      <c r="M146" s="731">
        <v>9</v>
      </c>
      <c r="N146" s="732">
        <v>603.99000000000024</v>
      </c>
    </row>
    <row r="147" spans="1:14" ht="14.4" customHeight="1" x14ac:dyDescent="0.3">
      <c r="A147" s="726" t="s">
        <v>569</v>
      </c>
      <c r="B147" s="727" t="s">
        <v>570</v>
      </c>
      <c r="C147" s="728" t="s">
        <v>583</v>
      </c>
      <c r="D147" s="729" t="s">
        <v>584</v>
      </c>
      <c r="E147" s="730">
        <v>50113001</v>
      </c>
      <c r="F147" s="729" t="s">
        <v>606</v>
      </c>
      <c r="G147" s="728" t="s">
        <v>571</v>
      </c>
      <c r="H147" s="728">
        <v>147740</v>
      </c>
      <c r="I147" s="728">
        <v>47740</v>
      </c>
      <c r="J147" s="728" t="s">
        <v>850</v>
      </c>
      <c r="K147" s="728" t="s">
        <v>845</v>
      </c>
      <c r="L147" s="731">
        <v>36.619999999999997</v>
      </c>
      <c r="M147" s="731">
        <v>2</v>
      </c>
      <c r="N147" s="732">
        <v>73.239999999999995</v>
      </c>
    </row>
    <row r="148" spans="1:14" ht="14.4" customHeight="1" x14ac:dyDescent="0.3">
      <c r="A148" s="726" t="s">
        <v>569</v>
      </c>
      <c r="B148" s="727" t="s">
        <v>570</v>
      </c>
      <c r="C148" s="728" t="s">
        <v>583</v>
      </c>
      <c r="D148" s="729" t="s">
        <v>584</v>
      </c>
      <c r="E148" s="730">
        <v>50113001</v>
      </c>
      <c r="F148" s="729" t="s">
        <v>606</v>
      </c>
      <c r="G148" s="728" t="s">
        <v>607</v>
      </c>
      <c r="H148" s="728">
        <v>192086</v>
      </c>
      <c r="I148" s="728">
        <v>92086</v>
      </c>
      <c r="J148" s="728" t="s">
        <v>851</v>
      </c>
      <c r="K148" s="728" t="s">
        <v>852</v>
      </c>
      <c r="L148" s="731">
        <v>140.22999999999999</v>
      </c>
      <c r="M148" s="731">
        <v>1</v>
      </c>
      <c r="N148" s="732">
        <v>140.22999999999999</v>
      </c>
    </row>
    <row r="149" spans="1:14" ht="14.4" customHeight="1" x14ac:dyDescent="0.3">
      <c r="A149" s="726" t="s">
        <v>569</v>
      </c>
      <c r="B149" s="727" t="s">
        <v>570</v>
      </c>
      <c r="C149" s="728" t="s">
        <v>583</v>
      </c>
      <c r="D149" s="729" t="s">
        <v>584</v>
      </c>
      <c r="E149" s="730">
        <v>50113001</v>
      </c>
      <c r="F149" s="729" t="s">
        <v>606</v>
      </c>
      <c r="G149" s="728" t="s">
        <v>642</v>
      </c>
      <c r="H149" s="728">
        <v>215904</v>
      </c>
      <c r="I149" s="728">
        <v>215904</v>
      </c>
      <c r="J149" s="728" t="s">
        <v>853</v>
      </c>
      <c r="K149" s="728" t="s">
        <v>854</v>
      </c>
      <c r="L149" s="731">
        <v>119.32</v>
      </c>
      <c r="M149" s="731">
        <v>1</v>
      </c>
      <c r="N149" s="732">
        <v>119.32</v>
      </c>
    </row>
    <row r="150" spans="1:14" ht="14.4" customHeight="1" x14ac:dyDescent="0.3">
      <c r="A150" s="726" t="s">
        <v>569</v>
      </c>
      <c r="B150" s="727" t="s">
        <v>570</v>
      </c>
      <c r="C150" s="728" t="s">
        <v>583</v>
      </c>
      <c r="D150" s="729" t="s">
        <v>584</v>
      </c>
      <c r="E150" s="730">
        <v>50113001</v>
      </c>
      <c r="F150" s="729" t="s">
        <v>606</v>
      </c>
      <c r="G150" s="728" t="s">
        <v>642</v>
      </c>
      <c r="H150" s="728">
        <v>115245</v>
      </c>
      <c r="I150" s="728">
        <v>15245</v>
      </c>
      <c r="J150" s="728" t="s">
        <v>855</v>
      </c>
      <c r="K150" s="728" t="s">
        <v>856</v>
      </c>
      <c r="L150" s="731">
        <v>1375</v>
      </c>
      <c r="M150" s="731">
        <v>2</v>
      </c>
      <c r="N150" s="732">
        <v>2750</v>
      </c>
    </row>
    <row r="151" spans="1:14" ht="14.4" customHeight="1" x14ac:dyDescent="0.3">
      <c r="A151" s="726" t="s">
        <v>569</v>
      </c>
      <c r="B151" s="727" t="s">
        <v>570</v>
      </c>
      <c r="C151" s="728" t="s">
        <v>583</v>
      </c>
      <c r="D151" s="729" t="s">
        <v>584</v>
      </c>
      <c r="E151" s="730">
        <v>50113001</v>
      </c>
      <c r="F151" s="729" t="s">
        <v>606</v>
      </c>
      <c r="G151" s="728" t="s">
        <v>571</v>
      </c>
      <c r="H151" s="728">
        <v>198058</v>
      </c>
      <c r="I151" s="728">
        <v>198058</v>
      </c>
      <c r="J151" s="728" t="s">
        <v>857</v>
      </c>
      <c r="K151" s="728" t="s">
        <v>858</v>
      </c>
      <c r="L151" s="731">
        <v>110</v>
      </c>
      <c r="M151" s="731">
        <v>3</v>
      </c>
      <c r="N151" s="732">
        <v>330</v>
      </c>
    </row>
    <row r="152" spans="1:14" ht="14.4" customHeight="1" x14ac:dyDescent="0.3">
      <c r="A152" s="726" t="s">
        <v>569</v>
      </c>
      <c r="B152" s="727" t="s">
        <v>570</v>
      </c>
      <c r="C152" s="728" t="s">
        <v>583</v>
      </c>
      <c r="D152" s="729" t="s">
        <v>584</v>
      </c>
      <c r="E152" s="730">
        <v>50113001</v>
      </c>
      <c r="F152" s="729" t="s">
        <v>606</v>
      </c>
      <c r="G152" s="728" t="s">
        <v>607</v>
      </c>
      <c r="H152" s="728">
        <v>172564</v>
      </c>
      <c r="I152" s="728">
        <v>72564</v>
      </c>
      <c r="J152" s="728" t="s">
        <v>859</v>
      </c>
      <c r="K152" s="728" t="s">
        <v>860</v>
      </c>
      <c r="L152" s="731">
        <v>476.06</v>
      </c>
      <c r="M152" s="731">
        <v>2</v>
      </c>
      <c r="N152" s="732">
        <v>952.12</v>
      </c>
    </row>
    <row r="153" spans="1:14" ht="14.4" customHeight="1" x14ac:dyDescent="0.3">
      <c r="A153" s="726" t="s">
        <v>569</v>
      </c>
      <c r="B153" s="727" t="s">
        <v>570</v>
      </c>
      <c r="C153" s="728" t="s">
        <v>583</v>
      </c>
      <c r="D153" s="729" t="s">
        <v>584</v>
      </c>
      <c r="E153" s="730">
        <v>50113001</v>
      </c>
      <c r="F153" s="729" t="s">
        <v>606</v>
      </c>
      <c r="G153" s="728" t="s">
        <v>607</v>
      </c>
      <c r="H153" s="728">
        <v>208204</v>
      </c>
      <c r="I153" s="728">
        <v>208204</v>
      </c>
      <c r="J153" s="728" t="s">
        <v>861</v>
      </c>
      <c r="K153" s="728" t="s">
        <v>862</v>
      </c>
      <c r="L153" s="731">
        <v>48.979999999999983</v>
      </c>
      <c r="M153" s="731">
        <v>1</v>
      </c>
      <c r="N153" s="732">
        <v>48.979999999999983</v>
      </c>
    </row>
    <row r="154" spans="1:14" ht="14.4" customHeight="1" x14ac:dyDescent="0.3">
      <c r="A154" s="726" t="s">
        <v>569</v>
      </c>
      <c r="B154" s="727" t="s">
        <v>570</v>
      </c>
      <c r="C154" s="728" t="s">
        <v>583</v>
      </c>
      <c r="D154" s="729" t="s">
        <v>584</v>
      </c>
      <c r="E154" s="730">
        <v>50113001</v>
      </c>
      <c r="F154" s="729" t="s">
        <v>606</v>
      </c>
      <c r="G154" s="728" t="s">
        <v>642</v>
      </c>
      <c r="H154" s="728">
        <v>109709</v>
      </c>
      <c r="I154" s="728">
        <v>9709</v>
      </c>
      <c r="J154" s="728" t="s">
        <v>863</v>
      </c>
      <c r="K154" s="728" t="s">
        <v>864</v>
      </c>
      <c r="L154" s="731">
        <v>47.257499999999993</v>
      </c>
      <c r="M154" s="731">
        <v>16</v>
      </c>
      <c r="N154" s="732">
        <v>756.11999999999989</v>
      </c>
    </row>
    <row r="155" spans="1:14" ht="14.4" customHeight="1" x14ac:dyDescent="0.3">
      <c r="A155" s="726" t="s">
        <v>569</v>
      </c>
      <c r="B155" s="727" t="s">
        <v>570</v>
      </c>
      <c r="C155" s="728" t="s">
        <v>583</v>
      </c>
      <c r="D155" s="729" t="s">
        <v>584</v>
      </c>
      <c r="E155" s="730">
        <v>50113001</v>
      </c>
      <c r="F155" s="729" t="s">
        <v>606</v>
      </c>
      <c r="G155" s="728" t="s">
        <v>607</v>
      </c>
      <c r="H155" s="728">
        <v>194852</v>
      </c>
      <c r="I155" s="728">
        <v>94852</v>
      </c>
      <c r="J155" s="728" t="s">
        <v>865</v>
      </c>
      <c r="K155" s="728" t="s">
        <v>866</v>
      </c>
      <c r="L155" s="731">
        <v>1037.75</v>
      </c>
      <c r="M155" s="731">
        <v>3</v>
      </c>
      <c r="N155" s="732">
        <v>3113.25</v>
      </c>
    </row>
    <row r="156" spans="1:14" ht="14.4" customHeight="1" x14ac:dyDescent="0.3">
      <c r="A156" s="726" t="s">
        <v>569</v>
      </c>
      <c r="B156" s="727" t="s">
        <v>570</v>
      </c>
      <c r="C156" s="728" t="s">
        <v>583</v>
      </c>
      <c r="D156" s="729" t="s">
        <v>584</v>
      </c>
      <c r="E156" s="730">
        <v>50113001</v>
      </c>
      <c r="F156" s="729" t="s">
        <v>606</v>
      </c>
      <c r="G156" s="728" t="s">
        <v>607</v>
      </c>
      <c r="H156" s="728">
        <v>844145</v>
      </c>
      <c r="I156" s="728">
        <v>56350</v>
      </c>
      <c r="J156" s="728" t="s">
        <v>867</v>
      </c>
      <c r="K156" s="728" t="s">
        <v>868</v>
      </c>
      <c r="L156" s="731">
        <v>32.728333333333332</v>
      </c>
      <c r="M156" s="731">
        <v>12</v>
      </c>
      <c r="N156" s="732">
        <v>392.74</v>
      </c>
    </row>
    <row r="157" spans="1:14" ht="14.4" customHeight="1" x14ac:dyDescent="0.3">
      <c r="A157" s="726" t="s">
        <v>569</v>
      </c>
      <c r="B157" s="727" t="s">
        <v>570</v>
      </c>
      <c r="C157" s="728" t="s">
        <v>583</v>
      </c>
      <c r="D157" s="729" t="s">
        <v>584</v>
      </c>
      <c r="E157" s="730">
        <v>50113001</v>
      </c>
      <c r="F157" s="729" t="s">
        <v>606</v>
      </c>
      <c r="G157" s="728" t="s">
        <v>607</v>
      </c>
      <c r="H157" s="728">
        <v>100610</v>
      </c>
      <c r="I157" s="728">
        <v>610</v>
      </c>
      <c r="J157" s="728" t="s">
        <v>869</v>
      </c>
      <c r="K157" s="728" t="s">
        <v>870</v>
      </c>
      <c r="L157" s="731">
        <v>64.416994110218496</v>
      </c>
      <c r="M157" s="731">
        <v>68</v>
      </c>
      <c r="N157" s="732">
        <v>4380.3555994948574</v>
      </c>
    </row>
    <row r="158" spans="1:14" ht="14.4" customHeight="1" x14ac:dyDescent="0.3">
      <c r="A158" s="726" t="s">
        <v>569</v>
      </c>
      <c r="B158" s="727" t="s">
        <v>570</v>
      </c>
      <c r="C158" s="728" t="s">
        <v>583</v>
      </c>
      <c r="D158" s="729" t="s">
        <v>584</v>
      </c>
      <c r="E158" s="730">
        <v>50113001</v>
      </c>
      <c r="F158" s="729" t="s">
        <v>606</v>
      </c>
      <c r="G158" s="728" t="s">
        <v>607</v>
      </c>
      <c r="H158" s="728">
        <v>100612</v>
      </c>
      <c r="I158" s="728">
        <v>612</v>
      </c>
      <c r="J158" s="728" t="s">
        <v>871</v>
      </c>
      <c r="K158" s="728" t="s">
        <v>872</v>
      </c>
      <c r="L158" s="731">
        <v>60.13257461353674</v>
      </c>
      <c r="M158" s="731">
        <v>19</v>
      </c>
      <c r="N158" s="732">
        <v>1142.518917657198</v>
      </c>
    </row>
    <row r="159" spans="1:14" ht="14.4" customHeight="1" x14ac:dyDescent="0.3">
      <c r="A159" s="726" t="s">
        <v>569</v>
      </c>
      <c r="B159" s="727" t="s">
        <v>570</v>
      </c>
      <c r="C159" s="728" t="s">
        <v>583</v>
      </c>
      <c r="D159" s="729" t="s">
        <v>584</v>
      </c>
      <c r="E159" s="730">
        <v>50113001</v>
      </c>
      <c r="F159" s="729" t="s">
        <v>606</v>
      </c>
      <c r="G159" s="728" t="s">
        <v>607</v>
      </c>
      <c r="H159" s="728">
        <v>153940</v>
      </c>
      <c r="I159" s="728">
        <v>53940</v>
      </c>
      <c r="J159" s="728" t="s">
        <v>871</v>
      </c>
      <c r="K159" s="728" t="s">
        <v>873</v>
      </c>
      <c r="L159" s="731">
        <v>65.55003830658255</v>
      </c>
      <c r="M159" s="731">
        <v>3</v>
      </c>
      <c r="N159" s="732">
        <v>196.65011491974764</v>
      </c>
    </row>
    <row r="160" spans="1:14" ht="14.4" customHeight="1" x14ac:dyDescent="0.3">
      <c r="A160" s="726" t="s">
        <v>569</v>
      </c>
      <c r="B160" s="727" t="s">
        <v>570</v>
      </c>
      <c r="C160" s="728" t="s">
        <v>583</v>
      </c>
      <c r="D160" s="729" t="s">
        <v>584</v>
      </c>
      <c r="E160" s="730">
        <v>50113001</v>
      </c>
      <c r="F160" s="729" t="s">
        <v>606</v>
      </c>
      <c r="G160" s="728" t="s">
        <v>607</v>
      </c>
      <c r="H160" s="728">
        <v>114711</v>
      </c>
      <c r="I160" s="728">
        <v>14711</v>
      </c>
      <c r="J160" s="728" t="s">
        <v>874</v>
      </c>
      <c r="K160" s="728" t="s">
        <v>875</v>
      </c>
      <c r="L160" s="731">
        <v>54.789999999999985</v>
      </c>
      <c r="M160" s="731">
        <v>5</v>
      </c>
      <c r="N160" s="732">
        <v>273.94999999999993</v>
      </c>
    </row>
    <row r="161" spans="1:14" ht="14.4" customHeight="1" x14ac:dyDescent="0.3">
      <c r="A161" s="726" t="s">
        <v>569</v>
      </c>
      <c r="B161" s="727" t="s">
        <v>570</v>
      </c>
      <c r="C161" s="728" t="s">
        <v>583</v>
      </c>
      <c r="D161" s="729" t="s">
        <v>584</v>
      </c>
      <c r="E161" s="730">
        <v>50113001</v>
      </c>
      <c r="F161" s="729" t="s">
        <v>606</v>
      </c>
      <c r="G161" s="728" t="s">
        <v>607</v>
      </c>
      <c r="H161" s="728">
        <v>192160</v>
      </c>
      <c r="I161" s="728">
        <v>92160</v>
      </c>
      <c r="J161" s="728" t="s">
        <v>876</v>
      </c>
      <c r="K161" s="728" t="s">
        <v>877</v>
      </c>
      <c r="L161" s="731">
        <v>66.685000000000002</v>
      </c>
      <c r="M161" s="731">
        <v>2</v>
      </c>
      <c r="N161" s="732">
        <v>133.37</v>
      </c>
    </row>
    <row r="162" spans="1:14" ht="14.4" customHeight="1" x14ac:dyDescent="0.3">
      <c r="A162" s="726" t="s">
        <v>569</v>
      </c>
      <c r="B162" s="727" t="s">
        <v>570</v>
      </c>
      <c r="C162" s="728" t="s">
        <v>583</v>
      </c>
      <c r="D162" s="729" t="s">
        <v>584</v>
      </c>
      <c r="E162" s="730">
        <v>50113001</v>
      </c>
      <c r="F162" s="729" t="s">
        <v>606</v>
      </c>
      <c r="G162" s="728" t="s">
        <v>642</v>
      </c>
      <c r="H162" s="728">
        <v>158191</v>
      </c>
      <c r="I162" s="728">
        <v>158191</v>
      </c>
      <c r="J162" s="728" t="s">
        <v>878</v>
      </c>
      <c r="K162" s="728" t="s">
        <v>879</v>
      </c>
      <c r="L162" s="731">
        <v>70.060000000000016</v>
      </c>
      <c r="M162" s="731">
        <v>1</v>
      </c>
      <c r="N162" s="732">
        <v>70.060000000000016</v>
      </c>
    </row>
    <row r="163" spans="1:14" ht="14.4" customHeight="1" x14ac:dyDescent="0.3">
      <c r="A163" s="726" t="s">
        <v>569</v>
      </c>
      <c r="B163" s="727" t="s">
        <v>570</v>
      </c>
      <c r="C163" s="728" t="s">
        <v>583</v>
      </c>
      <c r="D163" s="729" t="s">
        <v>584</v>
      </c>
      <c r="E163" s="730">
        <v>50113001</v>
      </c>
      <c r="F163" s="729" t="s">
        <v>606</v>
      </c>
      <c r="G163" s="728" t="s">
        <v>607</v>
      </c>
      <c r="H163" s="728">
        <v>184360</v>
      </c>
      <c r="I163" s="728">
        <v>84360</v>
      </c>
      <c r="J163" s="728" t="s">
        <v>880</v>
      </c>
      <c r="K163" s="728" t="s">
        <v>881</v>
      </c>
      <c r="L163" s="731">
        <v>131.16000000000008</v>
      </c>
      <c r="M163" s="731">
        <v>1</v>
      </c>
      <c r="N163" s="732">
        <v>131.16000000000008</v>
      </c>
    </row>
    <row r="164" spans="1:14" ht="14.4" customHeight="1" x14ac:dyDescent="0.3">
      <c r="A164" s="726" t="s">
        <v>569</v>
      </c>
      <c r="B164" s="727" t="s">
        <v>570</v>
      </c>
      <c r="C164" s="728" t="s">
        <v>583</v>
      </c>
      <c r="D164" s="729" t="s">
        <v>584</v>
      </c>
      <c r="E164" s="730">
        <v>50113001</v>
      </c>
      <c r="F164" s="729" t="s">
        <v>606</v>
      </c>
      <c r="G164" s="728" t="s">
        <v>607</v>
      </c>
      <c r="H164" s="728">
        <v>131215</v>
      </c>
      <c r="I164" s="728">
        <v>31215</v>
      </c>
      <c r="J164" s="728" t="s">
        <v>882</v>
      </c>
      <c r="K164" s="728" t="s">
        <v>883</v>
      </c>
      <c r="L164" s="731">
        <v>55.249999999999986</v>
      </c>
      <c r="M164" s="731">
        <v>2</v>
      </c>
      <c r="N164" s="732">
        <v>110.49999999999997</v>
      </c>
    </row>
    <row r="165" spans="1:14" ht="14.4" customHeight="1" x14ac:dyDescent="0.3">
      <c r="A165" s="726" t="s">
        <v>569</v>
      </c>
      <c r="B165" s="727" t="s">
        <v>570</v>
      </c>
      <c r="C165" s="728" t="s">
        <v>583</v>
      </c>
      <c r="D165" s="729" t="s">
        <v>584</v>
      </c>
      <c r="E165" s="730">
        <v>50113001</v>
      </c>
      <c r="F165" s="729" t="s">
        <v>606</v>
      </c>
      <c r="G165" s="728" t="s">
        <v>607</v>
      </c>
      <c r="H165" s="728">
        <v>148578</v>
      </c>
      <c r="I165" s="728">
        <v>48578</v>
      </c>
      <c r="J165" s="728" t="s">
        <v>884</v>
      </c>
      <c r="K165" s="728" t="s">
        <v>885</v>
      </c>
      <c r="L165" s="731">
        <v>54.980220371320456</v>
      </c>
      <c r="M165" s="731">
        <v>4</v>
      </c>
      <c r="N165" s="732">
        <v>219.92088148528183</v>
      </c>
    </row>
    <row r="166" spans="1:14" ht="14.4" customHeight="1" x14ac:dyDescent="0.3">
      <c r="A166" s="726" t="s">
        <v>569</v>
      </c>
      <c r="B166" s="727" t="s">
        <v>570</v>
      </c>
      <c r="C166" s="728" t="s">
        <v>583</v>
      </c>
      <c r="D166" s="729" t="s">
        <v>584</v>
      </c>
      <c r="E166" s="730">
        <v>50113001</v>
      </c>
      <c r="F166" s="729" t="s">
        <v>606</v>
      </c>
      <c r="G166" s="728" t="s">
        <v>607</v>
      </c>
      <c r="H166" s="728">
        <v>848632</v>
      </c>
      <c r="I166" s="728">
        <v>125315</v>
      </c>
      <c r="J166" s="728" t="s">
        <v>884</v>
      </c>
      <c r="K166" s="728" t="s">
        <v>886</v>
      </c>
      <c r="L166" s="731">
        <v>58.37001787725422</v>
      </c>
      <c r="M166" s="731">
        <v>12</v>
      </c>
      <c r="N166" s="732">
        <v>700.44021452705067</v>
      </c>
    </row>
    <row r="167" spans="1:14" ht="14.4" customHeight="1" x14ac:dyDescent="0.3">
      <c r="A167" s="726" t="s">
        <v>569</v>
      </c>
      <c r="B167" s="727" t="s">
        <v>570</v>
      </c>
      <c r="C167" s="728" t="s">
        <v>583</v>
      </c>
      <c r="D167" s="729" t="s">
        <v>584</v>
      </c>
      <c r="E167" s="730">
        <v>50113001</v>
      </c>
      <c r="F167" s="729" t="s">
        <v>606</v>
      </c>
      <c r="G167" s="728" t="s">
        <v>607</v>
      </c>
      <c r="H167" s="728">
        <v>191836</v>
      </c>
      <c r="I167" s="728">
        <v>91836</v>
      </c>
      <c r="J167" s="728" t="s">
        <v>887</v>
      </c>
      <c r="K167" s="728" t="s">
        <v>888</v>
      </c>
      <c r="L167" s="731">
        <v>44.862857142857145</v>
      </c>
      <c r="M167" s="731">
        <v>14</v>
      </c>
      <c r="N167" s="732">
        <v>628.08000000000004</v>
      </c>
    </row>
    <row r="168" spans="1:14" ht="14.4" customHeight="1" x14ac:dyDescent="0.3">
      <c r="A168" s="726" t="s">
        <v>569</v>
      </c>
      <c r="B168" s="727" t="s">
        <v>570</v>
      </c>
      <c r="C168" s="728" t="s">
        <v>583</v>
      </c>
      <c r="D168" s="729" t="s">
        <v>584</v>
      </c>
      <c r="E168" s="730">
        <v>50113001</v>
      </c>
      <c r="F168" s="729" t="s">
        <v>606</v>
      </c>
      <c r="G168" s="728" t="s">
        <v>607</v>
      </c>
      <c r="H168" s="728">
        <v>132083</v>
      </c>
      <c r="I168" s="728">
        <v>32083</v>
      </c>
      <c r="J168" s="728" t="s">
        <v>889</v>
      </c>
      <c r="K168" s="728" t="s">
        <v>890</v>
      </c>
      <c r="L168" s="731">
        <v>28.25</v>
      </c>
      <c r="M168" s="731">
        <v>1</v>
      </c>
      <c r="N168" s="732">
        <v>28.25</v>
      </c>
    </row>
    <row r="169" spans="1:14" ht="14.4" customHeight="1" x14ac:dyDescent="0.3">
      <c r="A169" s="726" t="s">
        <v>569</v>
      </c>
      <c r="B169" s="727" t="s">
        <v>570</v>
      </c>
      <c r="C169" s="728" t="s">
        <v>583</v>
      </c>
      <c r="D169" s="729" t="s">
        <v>584</v>
      </c>
      <c r="E169" s="730">
        <v>50113001</v>
      </c>
      <c r="F169" s="729" t="s">
        <v>606</v>
      </c>
      <c r="G169" s="728" t="s">
        <v>607</v>
      </c>
      <c r="H169" s="728">
        <v>159672</v>
      </c>
      <c r="I169" s="728">
        <v>59672</v>
      </c>
      <c r="J169" s="728" t="s">
        <v>891</v>
      </c>
      <c r="K169" s="728" t="s">
        <v>892</v>
      </c>
      <c r="L169" s="731">
        <v>58.930000000000007</v>
      </c>
      <c r="M169" s="731">
        <v>1</v>
      </c>
      <c r="N169" s="732">
        <v>58.930000000000007</v>
      </c>
    </row>
    <row r="170" spans="1:14" ht="14.4" customHeight="1" x14ac:dyDescent="0.3">
      <c r="A170" s="726" t="s">
        <v>569</v>
      </c>
      <c r="B170" s="727" t="s">
        <v>570</v>
      </c>
      <c r="C170" s="728" t="s">
        <v>583</v>
      </c>
      <c r="D170" s="729" t="s">
        <v>584</v>
      </c>
      <c r="E170" s="730">
        <v>50113001</v>
      </c>
      <c r="F170" s="729" t="s">
        <v>606</v>
      </c>
      <c r="G170" s="728" t="s">
        <v>607</v>
      </c>
      <c r="H170" s="728">
        <v>142776</v>
      </c>
      <c r="I170" s="728">
        <v>42776</v>
      </c>
      <c r="J170" s="728" t="s">
        <v>893</v>
      </c>
      <c r="K170" s="728" t="s">
        <v>894</v>
      </c>
      <c r="L170" s="731">
        <v>87.479999999999947</v>
      </c>
      <c r="M170" s="731">
        <v>1</v>
      </c>
      <c r="N170" s="732">
        <v>87.479999999999947</v>
      </c>
    </row>
    <row r="171" spans="1:14" ht="14.4" customHeight="1" x14ac:dyDescent="0.3">
      <c r="A171" s="726" t="s">
        <v>569</v>
      </c>
      <c r="B171" s="727" t="s">
        <v>570</v>
      </c>
      <c r="C171" s="728" t="s">
        <v>583</v>
      </c>
      <c r="D171" s="729" t="s">
        <v>584</v>
      </c>
      <c r="E171" s="730">
        <v>50113001</v>
      </c>
      <c r="F171" s="729" t="s">
        <v>606</v>
      </c>
      <c r="G171" s="728" t="s">
        <v>571</v>
      </c>
      <c r="H171" s="728">
        <v>142755</v>
      </c>
      <c r="I171" s="728">
        <v>42755</v>
      </c>
      <c r="J171" s="728" t="s">
        <v>895</v>
      </c>
      <c r="K171" s="728" t="s">
        <v>896</v>
      </c>
      <c r="L171" s="731">
        <v>591.37</v>
      </c>
      <c r="M171" s="731">
        <v>1</v>
      </c>
      <c r="N171" s="732">
        <v>591.37</v>
      </c>
    </row>
    <row r="172" spans="1:14" ht="14.4" customHeight="1" x14ac:dyDescent="0.3">
      <c r="A172" s="726" t="s">
        <v>569</v>
      </c>
      <c r="B172" s="727" t="s">
        <v>570</v>
      </c>
      <c r="C172" s="728" t="s">
        <v>583</v>
      </c>
      <c r="D172" s="729" t="s">
        <v>584</v>
      </c>
      <c r="E172" s="730">
        <v>50113001</v>
      </c>
      <c r="F172" s="729" t="s">
        <v>606</v>
      </c>
      <c r="G172" s="728" t="s">
        <v>607</v>
      </c>
      <c r="H172" s="728">
        <v>214616</v>
      </c>
      <c r="I172" s="728">
        <v>214616</v>
      </c>
      <c r="J172" s="728" t="s">
        <v>897</v>
      </c>
      <c r="K172" s="728" t="s">
        <v>898</v>
      </c>
      <c r="L172" s="731">
        <v>47.319999999999993</v>
      </c>
      <c r="M172" s="731">
        <v>4</v>
      </c>
      <c r="N172" s="732">
        <v>189.27999999999997</v>
      </c>
    </row>
    <row r="173" spans="1:14" ht="14.4" customHeight="1" x14ac:dyDescent="0.3">
      <c r="A173" s="726" t="s">
        <v>569</v>
      </c>
      <c r="B173" s="727" t="s">
        <v>570</v>
      </c>
      <c r="C173" s="728" t="s">
        <v>583</v>
      </c>
      <c r="D173" s="729" t="s">
        <v>584</v>
      </c>
      <c r="E173" s="730">
        <v>50113001</v>
      </c>
      <c r="F173" s="729" t="s">
        <v>606</v>
      </c>
      <c r="G173" s="728" t="s">
        <v>571</v>
      </c>
      <c r="H173" s="728">
        <v>159760</v>
      </c>
      <c r="I173" s="728">
        <v>159760</v>
      </c>
      <c r="J173" s="728" t="s">
        <v>899</v>
      </c>
      <c r="K173" s="728" t="s">
        <v>900</v>
      </c>
      <c r="L173" s="731">
        <v>98.44</v>
      </c>
      <c r="M173" s="731">
        <v>1</v>
      </c>
      <c r="N173" s="732">
        <v>98.44</v>
      </c>
    </row>
    <row r="174" spans="1:14" ht="14.4" customHeight="1" x14ac:dyDescent="0.3">
      <c r="A174" s="726" t="s">
        <v>569</v>
      </c>
      <c r="B174" s="727" t="s">
        <v>570</v>
      </c>
      <c r="C174" s="728" t="s">
        <v>583</v>
      </c>
      <c r="D174" s="729" t="s">
        <v>584</v>
      </c>
      <c r="E174" s="730">
        <v>50113001</v>
      </c>
      <c r="F174" s="729" t="s">
        <v>606</v>
      </c>
      <c r="G174" s="728" t="s">
        <v>642</v>
      </c>
      <c r="H174" s="728">
        <v>190958</v>
      </c>
      <c r="I174" s="728">
        <v>190958</v>
      </c>
      <c r="J174" s="728" t="s">
        <v>901</v>
      </c>
      <c r="K174" s="728" t="s">
        <v>657</v>
      </c>
      <c r="L174" s="731">
        <v>164.19</v>
      </c>
      <c r="M174" s="731">
        <v>1</v>
      </c>
      <c r="N174" s="732">
        <v>164.19</v>
      </c>
    </row>
    <row r="175" spans="1:14" ht="14.4" customHeight="1" x14ac:dyDescent="0.3">
      <c r="A175" s="726" t="s">
        <v>569</v>
      </c>
      <c r="B175" s="727" t="s">
        <v>570</v>
      </c>
      <c r="C175" s="728" t="s">
        <v>583</v>
      </c>
      <c r="D175" s="729" t="s">
        <v>584</v>
      </c>
      <c r="E175" s="730">
        <v>50113001</v>
      </c>
      <c r="F175" s="729" t="s">
        <v>606</v>
      </c>
      <c r="G175" s="728" t="s">
        <v>642</v>
      </c>
      <c r="H175" s="728">
        <v>194361</v>
      </c>
      <c r="I175" s="728">
        <v>194361</v>
      </c>
      <c r="J175" s="728" t="s">
        <v>902</v>
      </c>
      <c r="K175" s="728" t="s">
        <v>903</v>
      </c>
      <c r="L175" s="731">
        <v>1272.1500000000001</v>
      </c>
      <c r="M175" s="731">
        <v>1</v>
      </c>
      <c r="N175" s="732">
        <v>1272.1500000000001</v>
      </c>
    </row>
    <row r="176" spans="1:14" ht="14.4" customHeight="1" x14ac:dyDescent="0.3">
      <c r="A176" s="726" t="s">
        <v>569</v>
      </c>
      <c r="B176" s="727" t="s">
        <v>570</v>
      </c>
      <c r="C176" s="728" t="s">
        <v>583</v>
      </c>
      <c r="D176" s="729" t="s">
        <v>584</v>
      </c>
      <c r="E176" s="730">
        <v>50113001</v>
      </c>
      <c r="F176" s="729" t="s">
        <v>606</v>
      </c>
      <c r="G176" s="728" t="s">
        <v>607</v>
      </c>
      <c r="H176" s="728">
        <v>197864</v>
      </c>
      <c r="I176" s="728">
        <v>97864</v>
      </c>
      <c r="J176" s="728" t="s">
        <v>904</v>
      </c>
      <c r="K176" s="728" t="s">
        <v>905</v>
      </c>
      <c r="L176" s="731">
        <v>302.52</v>
      </c>
      <c r="M176" s="731">
        <v>1</v>
      </c>
      <c r="N176" s="732">
        <v>302.52</v>
      </c>
    </row>
    <row r="177" spans="1:14" ht="14.4" customHeight="1" x14ac:dyDescent="0.3">
      <c r="A177" s="726" t="s">
        <v>569</v>
      </c>
      <c r="B177" s="727" t="s">
        <v>570</v>
      </c>
      <c r="C177" s="728" t="s">
        <v>583</v>
      </c>
      <c r="D177" s="729" t="s">
        <v>584</v>
      </c>
      <c r="E177" s="730">
        <v>50113001</v>
      </c>
      <c r="F177" s="729" t="s">
        <v>606</v>
      </c>
      <c r="G177" s="728" t="s">
        <v>607</v>
      </c>
      <c r="H177" s="728">
        <v>191217</v>
      </c>
      <c r="I177" s="728">
        <v>91217</v>
      </c>
      <c r="J177" s="728" t="s">
        <v>906</v>
      </c>
      <c r="K177" s="728" t="s">
        <v>907</v>
      </c>
      <c r="L177" s="731">
        <v>80.73</v>
      </c>
      <c r="M177" s="731">
        <v>1</v>
      </c>
      <c r="N177" s="732">
        <v>80.73</v>
      </c>
    </row>
    <row r="178" spans="1:14" ht="14.4" customHeight="1" x14ac:dyDescent="0.3">
      <c r="A178" s="726" t="s">
        <v>569</v>
      </c>
      <c r="B178" s="727" t="s">
        <v>570</v>
      </c>
      <c r="C178" s="728" t="s">
        <v>583</v>
      </c>
      <c r="D178" s="729" t="s">
        <v>584</v>
      </c>
      <c r="E178" s="730">
        <v>50113001</v>
      </c>
      <c r="F178" s="729" t="s">
        <v>606</v>
      </c>
      <c r="G178" s="728" t="s">
        <v>642</v>
      </c>
      <c r="H178" s="728">
        <v>158380</v>
      </c>
      <c r="I178" s="728">
        <v>58380</v>
      </c>
      <c r="J178" s="728" t="s">
        <v>908</v>
      </c>
      <c r="K178" s="728" t="s">
        <v>909</v>
      </c>
      <c r="L178" s="731">
        <v>81.289999999999992</v>
      </c>
      <c r="M178" s="731">
        <v>1</v>
      </c>
      <c r="N178" s="732">
        <v>81.289999999999992</v>
      </c>
    </row>
    <row r="179" spans="1:14" ht="14.4" customHeight="1" x14ac:dyDescent="0.3">
      <c r="A179" s="726" t="s">
        <v>569</v>
      </c>
      <c r="B179" s="727" t="s">
        <v>570</v>
      </c>
      <c r="C179" s="728" t="s">
        <v>583</v>
      </c>
      <c r="D179" s="729" t="s">
        <v>584</v>
      </c>
      <c r="E179" s="730">
        <v>50113001</v>
      </c>
      <c r="F179" s="729" t="s">
        <v>606</v>
      </c>
      <c r="G179" s="728" t="s">
        <v>607</v>
      </c>
      <c r="H179" s="728">
        <v>100643</v>
      </c>
      <c r="I179" s="728">
        <v>643</v>
      </c>
      <c r="J179" s="728" t="s">
        <v>910</v>
      </c>
      <c r="K179" s="728" t="s">
        <v>911</v>
      </c>
      <c r="L179" s="731">
        <v>43.36</v>
      </c>
      <c r="M179" s="731">
        <v>1</v>
      </c>
      <c r="N179" s="732">
        <v>43.36</v>
      </c>
    </row>
    <row r="180" spans="1:14" ht="14.4" customHeight="1" x14ac:dyDescent="0.3">
      <c r="A180" s="726" t="s">
        <v>569</v>
      </c>
      <c r="B180" s="727" t="s">
        <v>570</v>
      </c>
      <c r="C180" s="728" t="s">
        <v>583</v>
      </c>
      <c r="D180" s="729" t="s">
        <v>584</v>
      </c>
      <c r="E180" s="730">
        <v>50113001</v>
      </c>
      <c r="F180" s="729" t="s">
        <v>606</v>
      </c>
      <c r="G180" s="728" t="s">
        <v>642</v>
      </c>
      <c r="H180" s="728">
        <v>158893</v>
      </c>
      <c r="I180" s="728">
        <v>58893</v>
      </c>
      <c r="J180" s="728" t="s">
        <v>912</v>
      </c>
      <c r="K180" s="728" t="s">
        <v>913</v>
      </c>
      <c r="L180" s="731">
        <v>160.70999999999995</v>
      </c>
      <c r="M180" s="731">
        <v>1</v>
      </c>
      <c r="N180" s="732">
        <v>160.70999999999995</v>
      </c>
    </row>
    <row r="181" spans="1:14" ht="14.4" customHeight="1" x14ac:dyDescent="0.3">
      <c r="A181" s="726" t="s">
        <v>569</v>
      </c>
      <c r="B181" s="727" t="s">
        <v>570</v>
      </c>
      <c r="C181" s="728" t="s">
        <v>583</v>
      </c>
      <c r="D181" s="729" t="s">
        <v>584</v>
      </c>
      <c r="E181" s="730">
        <v>50113001</v>
      </c>
      <c r="F181" s="729" t="s">
        <v>606</v>
      </c>
      <c r="G181" s="728" t="s">
        <v>642</v>
      </c>
      <c r="H181" s="728">
        <v>166030</v>
      </c>
      <c r="I181" s="728">
        <v>66030</v>
      </c>
      <c r="J181" s="728" t="s">
        <v>914</v>
      </c>
      <c r="K181" s="728" t="s">
        <v>915</v>
      </c>
      <c r="L181" s="731">
        <v>30.220000000000002</v>
      </c>
      <c r="M181" s="731">
        <v>4</v>
      </c>
      <c r="N181" s="732">
        <v>120.88000000000001</v>
      </c>
    </row>
    <row r="182" spans="1:14" ht="14.4" customHeight="1" x14ac:dyDescent="0.3">
      <c r="A182" s="726" t="s">
        <v>569</v>
      </c>
      <c r="B182" s="727" t="s">
        <v>570</v>
      </c>
      <c r="C182" s="728" t="s">
        <v>583</v>
      </c>
      <c r="D182" s="729" t="s">
        <v>584</v>
      </c>
      <c r="E182" s="730">
        <v>50113001</v>
      </c>
      <c r="F182" s="729" t="s">
        <v>606</v>
      </c>
      <c r="G182" s="728" t="s">
        <v>642</v>
      </c>
      <c r="H182" s="728">
        <v>987473</v>
      </c>
      <c r="I182" s="728">
        <v>146894</v>
      </c>
      <c r="J182" s="728" t="s">
        <v>916</v>
      </c>
      <c r="K182" s="728" t="s">
        <v>917</v>
      </c>
      <c r="L182" s="731">
        <v>22.09</v>
      </c>
      <c r="M182" s="731">
        <v>3</v>
      </c>
      <c r="N182" s="732">
        <v>66.27</v>
      </c>
    </row>
    <row r="183" spans="1:14" ht="14.4" customHeight="1" x14ac:dyDescent="0.3">
      <c r="A183" s="726" t="s">
        <v>569</v>
      </c>
      <c r="B183" s="727" t="s">
        <v>570</v>
      </c>
      <c r="C183" s="728" t="s">
        <v>583</v>
      </c>
      <c r="D183" s="729" t="s">
        <v>584</v>
      </c>
      <c r="E183" s="730">
        <v>50113001</v>
      </c>
      <c r="F183" s="729" t="s">
        <v>606</v>
      </c>
      <c r="G183" s="728" t="s">
        <v>642</v>
      </c>
      <c r="H183" s="728">
        <v>989453</v>
      </c>
      <c r="I183" s="728">
        <v>146899</v>
      </c>
      <c r="J183" s="728" t="s">
        <v>916</v>
      </c>
      <c r="K183" s="728" t="s">
        <v>918</v>
      </c>
      <c r="L183" s="731">
        <v>45.62</v>
      </c>
      <c r="M183" s="731">
        <v>4</v>
      </c>
      <c r="N183" s="732">
        <v>182.48</v>
      </c>
    </row>
    <row r="184" spans="1:14" ht="14.4" customHeight="1" x14ac:dyDescent="0.3">
      <c r="A184" s="726" t="s">
        <v>569</v>
      </c>
      <c r="B184" s="727" t="s">
        <v>570</v>
      </c>
      <c r="C184" s="728" t="s">
        <v>583</v>
      </c>
      <c r="D184" s="729" t="s">
        <v>584</v>
      </c>
      <c r="E184" s="730">
        <v>50113002</v>
      </c>
      <c r="F184" s="729" t="s">
        <v>919</v>
      </c>
      <c r="G184" s="728" t="s">
        <v>607</v>
      </c>
      <c r="H184" s="728">
        <v>396920</v>
      </c>
      <c r="I184" s="728">
        <v>100152</v>
      </c>
      <c r="J184" s="728" t="s">
        <v>920</v>
      </c>
      <c r="K184" s="728" t="s">
        <v>921</v>
      </c>
      <c r="L184" s="731">
        <v>2777.06</v>
      </c>
      <c r="M184" s="731">
        <v>1</v>
      </c>
      <c r="N184" s="732">
        <v>2777.06</v>
      </c>
    </row>
    <row r="185" spans="1:14" ht="14.4" customHeight="1" x14ac:dyDescent="0.3">
      <c r="A185" s="726" t="s">
        <v>569</v>
      </c>
      <c r="B185" s="727" t="s">
        <v>570</v>
      </c>
      <c r="C185" s="728" t="s">
        <v>583</v>
      </c>
      <c r="D185" s="729" t="s">
        <v>584</v>
      </c>
      <c r="E185" s="730">
        <v>50113002</v>
      </c>
      <c r="F185" s="729" t="s">
        <v>919</v>
      </c>
      <c r="G185" s="728" t="s">
        <v>607</v>
      </c>
      <c r="H185" s="728">
        <v>149415</v>
      </c>
      <c r="I185" s="728">
        <v>49415</v>
      </c>
      <c r="J185" s="728" t="s">
        <v>922</v>
      </c>
      <c r="K185" s="728" t="s">
        <v>923</v>
      </c>
      <c r="L185" s="731">
        <v>1680.5799999999997</v>
      </c>
      <c r="M185" s="731">
        <v>1</v>
      </c>
      <c r="N185" s="732">
        <v>1680.5799999999997</v>
      </c>
    </row>
    <row r="186" spans="1:14" ht="14.4" customHeight="1" x14ac:dyDescent="0.3">
      <c r="A186" s="726" t="s">
        <v>569</v>
      </c>
      <c r="B186" s="727" t="s">
        <v>570</v>
      </c>
      <c r="C186" s="728" t="s">
        <v>583</v>
      </c>
      <c r="D186" s="729" t="s">
        <v>584</v>
      </c>
      <c r="E186" s="730">
        <v>50113002</v>
      </c>
      <c r="F186" s="729" t="s">
        <v>919</v>
      </c>
      <c r="G186" s="728" t="s">
        <v>607</v>
      </c>
      <c r="H186" s="728">
        <v>149409</v>
      </c>
      <c r="I186" s="728">
        <v>49409</v>
      </c>
      <c r="J186" s="728" t="s">
        <v>924</v>
      </c>
      <c r="K186" s="728" t="s">
        <v>923</v>
      </c>
      <c r="L186" s="731">
        <v>1329.46</v>
      </c>
      <c r="M186" s="731">
        <v>1</v>
      </c>
      <c r="N186" s="732">
        <v>1329.46</v>
      </c>
    </row>
    <row r="187" spans="1:14" ht="14.4" customHeight="1" x14ac:dyDescent="0.3">
      <c r="A187" s="726" t="s">
        <v>569</v>
      </c>
      <c r="B187" s="727" t="s">
        <v>570</v>
      </c>
      <c r="C187" s="728" t="s">
        <v>583</v>
      </c>
      <c r="D187" s="729" t="s">
        <v>584</v>
      </c>
      <c r="E187" s="730">
        <v>50113002</v>
      </c>
      <c r="F187" s="729" t="s">
        <v>919</v>
      </c>
      <c r="G187" s="728" t="s">
        <v>607</v>
      </c>
      <c r="H187" s="728">
        <v>116337</v>
      </c>
      <c r="I187" s="728">
        <v>16337</v>
      </c>
      <c r="J187" s="728" t="s">
        <v>925</v>
      </c>
      <c r="K187" s="728" t="s">
        <v>926</v>
      </c>
      <c r="L187" s="731">
        <v>2062.5000107797114</v>
      </c>
      <c r="M187" s="731">
        <v>2</v>
      </c>
      <c r="N187" s="732">
        <v>4125.0000215594227</v>
      </c>
    </row>
    <row r="188" spans="1:14" ht="14.4" customHeight="1" x14ac:dyDescent="0.3">
      <c r="A188" s="726" t="s">
        <v>569</v>
      </c>
      <c r="B188" s="727" t="s">
        <v>570</v>
      </c>
      <c r="C188" s="728" t="s">
        <v>583</v>
      </c>
      <c r="D188" s="729" t="s">
        <v>584</v>
      </c>
      <c r="E188" s="730">
        <v>50113002</v>
      </c>
      <c r="F188" s="729" t="s">
        <v>919</v>
      </c>
      <c r="G188" s="728" t="s">
        <v>607</v>
      </c>
      <c r="H188" s="728">
        <v>103513</v>
      </c>
      <c r="I188" s="728">
        <v>3513</v>
      </c>
      <c r="J188" s="728" t="s">
        <v>927</v>
      </c>
      <c r="K188" s="728" t="s">
        <v>928</v>
      </c>
      <c r="L188" s="731">
        <v>2228.8207524842355</v>
      </c>
      <c r="M188" s="731">
        <v>7</v>
      </c>
      <c r="N188" s="732">
        <v>15601.74526738965</v>
      </c>
    </row>
    <row r="189" spans="1:14" ht="14.4" customHeight="1" x14ac:dyDescent="0.3">
      <c r="A189" s="726" t="s">
        <v>569</v>
      </c>
      <c r="B189" s="727" t="s">
        <v>570</v>
      </c>
      <c r="C189" s="728" t="s">
        <v>583</v>
      </c>
      <c r="D189" s="729" t="s">
        <v>584</v>
      </c>
      <c r="E189" s="730">
        <v>50113002</v>
      </c>
      <c r="F189" s="729" t="s">
        <v>919</v>
      </c>
      <c r="G189" s="728" t="s">
        <v>607</v>
      </c>
      <c r="H189" s="728">
        <v>103414</v>
      </c>
      <c r="I189" s="728">
        <v>3414</v>
      </c>
      <c r="J189" s="728" t="s">
        <v>929</v>
      </c>
      <c r="K189" s="728" t="s">
        <v>928</v>
      </c>
      <c r="L189" s="731">
        <v>2443.1899280792268</v>
      </c>
      <c r="M189" s="731">
        <v>53.800000000000004</v>
      </c>
      <c r="N189" s="732">
        <v>131443.61813066242</v>
      </c>
    </row>
    <row r="190" spans="1:14" ht="14.4" customHeight="1" x14ac:dyDescent="0.3">
      <c r="A190" s="726" t="s">
        <v>569</v>
      </c>
      <c r="B190" s="727" t="s">
        <v>570</v>
      </c>
      <c r="C190" s="728" t="s">
        <v>583</v>
      </c>
      <c r="D190" s="729" t="s">
        <v>584</v>
      </c>
      <c r="E190" s="730">
        <v>50113006</v>
      </c>
      <c r="F190" s="729" t="s">
        <v>930</v>
      </c>
      <c r="G190" s="728" t="s">
        <v>642</v>
      </c>
      <c r="H190" s="728">
        <v>33833</v>
      </c>
      <c r="I190" s="728">
        <v>33833</v>
      </c>
      <c r="J190" s="728" t="s">
        <v>931</v>
      </c>
      <c r="K190" s="728" t="s">
        <v>932</v>
      </c>
      <c r="L190" s="731">
        <v>163.66999999999999</v>
      </c>
      <c r="M190" s="731">
        <v>4</v>
      </c>
      <c r="N190" s="732">
        <v>654.67999999999995</v>
      </c>
    </row>
    <row r="191" spans="1:14" ht="14.4" customHeight="1" x14ac:dyDescent="0.3">
      <c r="A191" s="726" t="s">
        <v>569</v>
      </c>
      <c r="B191" s="727" t="s">
        <v>570</v>
      </c>
      <c r="C191" s="728" t="s">
        <v>583</v>
      </c>
      <c r="D191" s="729" t="s">
        <v>584</v>
      </c>
      <c r="E191" s="730">
        <v>50113006</v>
      </c>
      <c r="F191" s="729" t="s">
        <v>930</v>
      </c>
      <c r="G191" s="728" t="s">
        <v>642</v>
      </c>
      <c r="H191" s="728">
        <v>133340</v>
      </c>
      <c r="I191" s="728">
        <v>33340</v>
      </c>
      <c r="J191" s="728" t="s">
        <v>933</v>
      </c>
      <c r="K191" s="728" t="s">
        <v>934</v>
      </c>
      <c r="L191" s="731">
        <v>40.92</v>
      </c>
      <c r="M191" s="731">
        <v>8</v>
      </c>
      <c r="N191" s="732">
        <v>327.36</v>
      </c>
    </row>
    <row r="192" spans="1:14" ht="14.4" customHeight="1" x14ac:dyDescent="0.3">
      <c r="A192" s="726" t="s">
        <v>569</v>
      </c>
      <c r="B192" s="727" t="s">
        <v>570</v>
      </c>
      <c r="C192" s="728" t="s">
        <v>583</v>
      </c>
      <c r="D192" s="729" t="s">
        <v>584</v>
      </c>
      <c r="E192" s="730">
        <v>50113006</v>
      </c>
      <c r="F192" s="729" t="s">
        <v>930</v>
      </c>
      <c r="G192" s="728" t="s">
        <v>642</v>
      </c>
      <c r="H192" s="728">
        <v>33898</v>
      </c>
      <c r="I192" s="728">
        <v>33898</v>
      </c>
      <c r="J192" s="728" t="s">
        <v>935</v>
      </c>
      <c r="K192" s="728" t="s">
        <v>936</v>
      </c>
      <c r="L192" s="731">
        <v>135.6</v>
      </c>
      <c r="M192" s="731">
        <v>5</v>
      </c>
      <c r="N192" s="732">
        <v>678</v>
      </c>
    </row>
    <row r="193" spans="1:14" ht="14.4" customHeight="1" x14ac:dyDescent="0.3">
      <c r="A193" s="726" t="s">
        <v>569</v>
      </c>
      <c r="B193" s="727" t="s">
        <v>570</v>
      </c>
      <c r="C193" s="728" t="s">
        <v>583</v>
      </c>
      <c r="D193" s="729" t="s">
        <v>584</v>
      </c>
      <c r="E193" s="730">
        <v>50113006</v>
      </c>
      <c r="F193" s="729" t="s">
        <v>930</v>
      </c>
      <c r="G193" s="728" t="s">
        <v>642</v>
      </c>
      <c r="H193" s="728">
        <v>33740</v>
      </c>
      <c r="I193" s="728">
        <v>33740</v>
      </c>
      <c r="J193" s="728" t="s">
        <v>937</v>
      </c>
      <c r="K193" s="728" t="s">
        <v>936</v>
      </c>
      <c r="L193" s="731">
        <v>148.96</v>
      </c>
      <c r="M193" s="731">
        <v>1</v>
      </c>
      <c r="N193" s="732">
        <v>148.96</v>
      </c>
    </row>
    <row r="194" spans="1:14" ht="14.4" customHeight="1" x14ac:dyDescent="0.3">
      <c r="A194" s="726" t="s">
        <v>569</v>
      </c>
      <c r="B194" s="727" t="s">
        <v>570</v>
      </c>
      <c r="C194" s="728" t="s">
        <v>583</v>
      </c>
      <c r="D194" s="729" t="s">
        <v>584</v>
      </c>
      <c r="E194" s="730">
        <v>50113006</v>
      </c>
      <c r="F194" s="729" t="s">
        <v>930</v>
      </c>
      <c r="G194" s="728" t="s">
        <v>642</v>
      </c>
      <c r="H194" s="728">
        <v>846763</v>
      </c>
      <c r="I194" s="728">
        <v>33419</v>
      </c>
      <c r="J194" s="728" t="s">
        <v>938</v>
      </c>
      <c r="K194" s="728" t="s">
        <v>936</v>
      </c>
      <c r="L194" s="731">
        <v>135.60000000000002</v>
      </c>
      <c r="M194" s="731">
        <v>9</v>
      </c>
      <c r="N194" s="732">
        <v>1220.4000000000001</v>
      </c>
    </row>
    <row r="195" spans="1:14" ht="14.4" customHeight="1" x14ac:dyDescent="0.3">
      <c r="A195" s="726" t="s">
        <v>569</v>
      </c>
      <c r="B195" s="727" t="s">
        <v>570</v>
      </c>
      <c r="C195" s="728" t="s">
        <v>583</v>
      </c>
      <c r="D195" s="729" t="s">
        <v>584</v>
      </c>
      <c r="E195" s="730">
        <v>50113006</v>
      </c>
      <c r="F195" s="729" t="s">
        <v>930</v>
      </c>
      <c r="G195" s="728" t="s">
        <v>642</v>
      </c>
      <c r="H195" s="728">
        <v>846765</v>
      </c>
      <c r="I195" s="728">
        <v>33421</v>
      </c>
      <c r="J195" s="728" t="s">
        <v>939</v>
      </c>
      <c r="K195" s="728" t="s">
        <v>936</v>
      </c>
      <c r="L195" s="731">
        <v>135.6</v>
      </c>
      <c r="M195" s="731">
        <v>7</v>
      </c>
      <c r="N195" s="732">
        <v>949.19999999999993</v>
      </c>
    </row>
    <row r="196" spans="1:14" ht="14.4" customHeight="1" x14ac:dyDescent="0.3">
      <c r="A196" s="726" t="s">
        <v>569</v>
      </c>
      <c r="B196" s="727" t="s">
        <v>570</v>
      </c>
      <c r="C196" s="728" t="s">
        <v>583</v>
      </c>
      <c r="D196" s="729" t="s">
        <v>584</v>
      </c>
      <c r="E196" s="730">
        <v>50113006</v>
      </c>
      <c r="F196" s="729" t="s">
        <v>930</v>
      </c>
      <c r="G196" s="728" t="s">
        <v>642</v>
      </c>
      <c r="H196" s="728">
        <v>33866</v>
      </c>
      <c r="I196" s="728">
        <v>33866</v>
      </c>
      <c r="J196" s="728" t="s">
        <v>940</v>
      </c>
      <c r="K196" s="728" t="s">
        <v>936</v>
      </c>
      <c r="L196" s="731">
        <v>135.59999999999997</v>
      </c>
      <c r="M196" s="731">
        <v>1</v>
      </c>
      <c r="N196" s="732">
        <v>135.59999999999997</v>
      </c>
    </row>
    <row r="197" spans="1:14" ht="14.4" customHeight="1" x14ac:dyDescent="0.3">
      <c r="A197" s="726" t="s">
        <v>569</v>
      </c>
      <c r="B197" s="727" t="s">
        <v>570</v>
      </c>
      <c r="C197" s="728" t="s">
        <v>583</v>
      </c>
      <c r="D197" s="729" t="s">
        <v>584</v>
      </c>
      <c r="E197" s="730">
        <v>50113006</v>
      </c>
      <c r="F197" s="729" t="s">
        <v>930</v>
      </c>
      <c r="G197" s="728" t="s">
        <v>642</v>
      </c>
      <c r="H197" s="728">
        <v>33751</v>
      </c>
      <c r="I197" s="728">
        <v>33751</v>
      </c>
      <c r="J197" s="728" t="s">
        <v>941</v>
      </c>
      <c r="K197" s="728" t="s">
        <v>942</v>
      </c>
      <c r="L197" s="731">
        <v>111.95000000000003</v>
      </c>
      <c r="M197" s="731">
        <v>1</v>
      </c>
      <c r="N197" s="732">
        <v>111.95000000000003</v>
      </c>
    </row>
    <row r="198" spans="1:14" ht="14.4" customHeight="1" x14ac:dyDescent="0.3">
      <c r="A198" s="726" t="s">
        <v>569</v>
      </c>
      <c r="B198" s="727" t="s">
        <v>570</v>
      </c>
      <c r="C198" s="728" t="s">
        <v>583</v>
      </c>
      <c r="D198" s="729" t="s">
        <v>584</v>
      </c>
      <c r="E198" s="730">
        <v>50113006</v>
      </c>
      <c r="F198" s="729" t="s">
        <v>930</v>
      </c>
      <c r="G198" s="728" t="s">
        <v>642</v>
      </c>
      <c r="H198" s="728">
        <v>395579</v>
      </c>
      <c r="I198" s="728">
        <v>33752</v>
      </c>
      <c r="J198" s="728" t="s">
        <v>943</v>
      </c>
      <c r="K198" s="728" t="s">
        <v>944</v>
      </c>
      <c r="L198" s="731">
        <v>111.95</v>
      </c>
      <c r="M198" s="731">
        <v>2</v>
      </c>
      <c r="N198" s="732">
        <v>223.9</v>
      </c>
    </row>
    <row r="199" spans="1:14" ht="14.4" customHeight="1" x14ac:dyDescent="0.3">
      <c r="A199" s="726" t="s">
        <v>569</v>
      </c>
      <c r="B199" s="727" t="s">
        <v>570</v>
      </c>
      <c r="C199" s="728" t="s">
        <v>583</v>
      </c>
      <c r="D199" s="729" t="s">
        <v>584</v>
      </c>
      <c r="E199" s="730">
        <v>50113006</v>
      </c>
      <c r="F199" s="729" t="s">
        <v>930</v>
      </c>
      <c r="G199" s="728" t="s">
        <v>642</v>
      </c>
      <c r="H199" s="728">
        <v>33859</v>
      </c>
      <c r="I199" s="728">
        <v>33859</v>
      </c>
      <c r="J199" s="728" t="s">
        <v>945</v>
      </c>
      <c r="K199" s="728" t="s">
        <v>932</v>
      </c>
      <c r="L199" s="731">
        <v>129.97</v>
      </c>
      <c r="M199" s="731">
        <v>10</v>
      </c>
      <c r="N199" s="732">
        <v>1299.7</v>
      </c>
    </row>
    <row r="200" spans="1:14" ht="14.4" customHeight="1" x14ac:dyDescent="0.3">
      <c r="A200" s="726" t="s">
        <v>569</v>
      </c>
      <c r="B200" s="727" t="s">
        <v>570</v>
      </c>
      <c r="C200" s="728" t="s">
        <v>583</v>
      </c>
      <c r="D200" s="729" t="s">
        <v>584</v>
      </c>
      <c r="E200" s="730">
        <v>50113006</v>
      </c>
      <c r="F200" s="729" t="s">
        <v>930</v>
      </c>
      <c r="G200" s="728" t="s">
        <v>607</v>
      </c>
      <c r="H200" s="728">
        <v>991213</v>
      </c>
      <c r="I200" s="728">
        <v>0</v>
      </c>
      <c r="J200" s="728" t="s">
        <v>946</v>
      </c>
      <c r="K200" s="728" t="s">
        <v>571</v>
      </c>
      <c r="L200" s="731">
        <v>84.41</v>
      </c>
      <c r="M200" s="731">
        <v>8</v>
      </c>
      <c r="N200" s="732">
        <v>675.28</v>
      </c>
    </row>
    <row r="201" spans="1:14" ht="14.4" customHeight="1" x14ac:dyDescent="0.3">
      <c r="A201" s="726" t="s">
        <v>569</v>
      </c>
      <c r="B201" s="727" t="s">
        <v>570</v>
      </c>
      <c r="C201" s="728" t="s">
        <v>583</v>
      </c>
      <c r="D201" s="729" t="s">
        <v>584</v>
      </c>
      <c r="E201" s="730">
        <v>50113006</v>
      </c>
      <c r="F201" s="729" t="s">
        <v>930</v>
      </c>
      <c r="G201" s="728" t="s">
        <v>607</v>
      </c>
      <c r="H201" s="728">
        <v>217054</v>
      </c>
      <c r="I201" s="728">
        <v>217054</v>
      </c>
      <c r="J201" s="728" t="s">
        <v>947</v>
      </c>
      <c r="K201" s="728" t="s">
        <v>948</v>
      </c>
      <c r="L201" s="731">
        <v>1109.0400000000002</v>
      </c>
      <c r="M201" s="731">
        <v>1</v>
      </c>
      <c r="N201" s="732">
        <v>1109.0400000000002</v>
      </c>
    </row>
    <row r="202" spans="1:14" ht="14.4" customHeight="1" x14ac:dyDescent="0.3">
      <c r="A202" s="726" t="s">
        <v>569</v>
      </c>
      <c r="B202" s="727" t="s">
        <v>570</v>
      </c>
      <c r="C202" s="728" t="s">
        <v>583</v>
      </c>
      <c r="D202" s="729" t="s">
        <v>584</v>
      </c>
      <c r="E202" s="730">
        <v>50113006</v>
      </c>
      <c r="F202" s="729" t="s">
        <v>930</v>
      </c>
      <c r="G202" s="728" t="s">
        <v>642</v>
      </c>
      <c r="H202" s="728">
        <v>33527</v>
      </c>
      <c r="I202" s="728">
        <v>33527</v>
      </c>
      <c r="J202" s="728" t="s">
        <v>947</v>
      </c>
      <c r="K202" s="728" t="s">
        <v>949</v>
      </c>
      <c r="L202" s="731">
        <v>54.38005564603845</v>
      </c>
      <c r="M202" s="731">
        <v>48</v>
      </c>
      <c r="N202" s="732">
        <v>2610.2426710098457</v>
      </c>
    </row>
    <row r="203" spans="1:14" ht="14.4" customHeight="1" x14ac:dyDescent="0.3">
      <c r="A203" s="726" t="s">
        <v>569</v>
      </c>
      <c r="B203" s="727" t="s">
        <v>570</v>
      </c>
      <c r="C203" s="728" t="s">
        <v>583</v>
      </c>
      <c r="D203" s="729" t="s">
        <v>584</v>
      </c>
      <c r="E203" s="730">
        <v>50113006</v>
      </c>
      <c r="F203" s="729" t="s">
        <v>930</v>
      </c>
      <c r="G203" s="728" t="s">
        <v>607</v>
      </c>
      <c r="H203" s="728">
        <v>217052</v>
      </c>
      <c r="I203" s="728">
        <v>217052</v>
      </c>
      <c r="J203" s="728" t="s">
        <v>950</v>
      </c>
      <c r="K203" s="728" t="s">
        <v>948</v>
      </c>
      <c r="L203" s="731">
        <v>2030.1000000000004</v>
      </c>
      <c r="M203" s="731">
        <v>2</v>
      </c>
      <c r="N203" s="732">
        <v>4060.2000000000007</v>
      </c>
    </row>
    <row r="204" spans="1:14" ht="14.4" customHeight="1" x14ac:dyDescent="0.3">
      <c r="A204" s="726" t="s">
        <v>569</v>
      </c>
      <c r="B204" s="727" t="s">
        <v>570</v>
      </c>
      <c r="C204" s="728" t="s">
        <v>583</v>
      </c>
      <c r="D204" s="729" t="s">
        <v>584</v>
      </c>
      <c r="E204" s="730">
        <v>50113006</v>
      </c>
      <c r="F204" s="729" t="s">
        <v>930</v>
      </c>
      <c r="G204" s="728" t="s">
        <v>642</v>
      </c>
      <c r="H204" s="728">
        <v>133146</v>
      </c>
      <c r="I204" s="728">
        <v>33530</v>
      </c>
      <c r="J204" s="728" t="s">
        <v>951</v>
      </c>
      <c r="K204" s="728" t="s">
        <v>952</v>
      </c>
      <c r="L204" s="731">
        <v>156.49000091066196</v>
      </c>
      <c r="M204" s="731">
        <v>197</v>
      </c>
      <c r="N204" s="732">
        <v>30828.530179400408</v>
      </c>
    </row>
    <row r="205" spans="1:14" ht="14.4" customHeight="1" x14ac:dyDescent="0.3">
      <c r="A205" s="726" t="s">
        <v>569</v>
      </c>
      <c r="B205" s="727" t="s">
        <v>570</v>
      </c>
      <c r="C205" s="728" t="s">
        <v>583</v>
      </c>
      <c r="D205" s="729" t="s">
        <v>584</v>
      </c>
      <c r="E205" s="730">
        <v>50113008</v>
      </c>
      <c r="F205" s="729" t="s">
        <v>953</v>
      </c>
      <c r="G205" s="728"/>
      <c r="H205" s="728"/>
      <c r="I205" s="728">
        <v>129056</v>
      </c>
      <c r="J205" s="728" t="s">
        <v>954</v>
      </c>
      <c r="K205" s="728" t="s">
        <v>955</v>
      </c>
      <c r="L205" s="731">
        <v>2945.800048828125</v>
      </c>
      <c r="M205" s="731">
        <v>1</v>
      </c>
      <c r="N205" s="732">
        <v>2945.800048828125</v>
      </c>
    </row>
    <row r="206" spans="1:14" ht="14.4" customHeight="1" x14ac:dyDescent="0.3">
      <c r="A206" s="726" t="s">
        <v>569</v>
      </c>
      <c r="B206" s="727" t="s">
        <v>570</v>
      </c>
      <c r="C206" s="728" t="s">
        <v>583</v>
      </c>
      <c r="D206" s="729" t="s">
        <v>584</v>
      </c>
      <c r="E206" s="730">
        <v>50113008</v>
      </c>
      <c r="F206" s="729" t="s">
        <v>953</v>
      </c>
      <c r="G206" s="728"/>
      <c r="H206" s="728"/>
      <c r="I206" s="728">
        <v>6480</v>
      </c>
      <c r="J206" s="728" t="s">
        <v>956</v>
      </c>
      <c r="K206" s="728" t="s">
        <v>957</v>
      </c>
      <c r="L206" s="731">
        <v>4305.39990234375</v>
      </c>
      <c r="M206" s="731">
        <v>2</v>
      </c>
      <c r="N206" s="732">
        <v>8610.7998046875</v>
      </c>
    </row>
    <row r="207" spans="1:14" ht="14.4" customHeight="1" x14ac:dyDescent="0.3">
      <c r="A207" s="726" t="s">
        <v>569</v>
      </c>
      <c r="B207" s="727" t="s">
        <v>570</v>
      </c>
      <c r="C207" s="728" t="s">
        <v>583</v>
      </c>
      <c r="D207" s="729" t="s">
        <v>584</v>
      </c>
      <c r="E207" s="730">
        <v>50113013</v>
      </c>
      <c r="F207" s="729" t="s">
        <v>958</v>
      </c>
      <c r="G207" s="728" t="s">
        <v>642</v>
      </c>
      <c r="H207" s="728">
        <v>194155</v>
      </c>
      <c r="I207" s="728">
        <v>94155</v>
      </c>
      <c r="J207" s="728" t="s">
        <v>959</v>
      </c>
      <c r="K207" s="728" t="s">
        <v>960</v>
      </c>
      <c r="L207" s="731">
        <v>322.47378571428555</v>
      </c>
      <c r="M207" s="731">
        <v>14</v>
      </c>
      <c r="N207" s="732">
        <v>4514.632999999998</v>
      </c>
    </row>
    <row r="208" spans="1:14" ht="14.4" customHeight="1" x14ac:dyDescent="0.3">
      <c r="A208" s="726" t="s">
        <v>569</v>
      </c>
      <c r="B208" s="727" t="s">
        <v>570</v>
      </c>
      <c r="C208" s="728" t="s">
        <v>583</v>
      </c>
      <c r="D208" s="729" t="s">
        <v>584</v>
      </c>
      <c r="E208" s="730">
        <v>50113013</v>
      </c>
      <c r="F208" s="729" t="s">
        <v>958</v>
      </c>
      <c r="G208" s="728" t="s">
        <v>642</v>
      </c>
      <c r="H208" s="728">
        <v>195147</v>
      </c>
      <c r="I208" s="728">
        <v>195147</v>
      </c>
      <c r="J208" s="728" t="s">
        <v>961</v>
      </c>
      <c r="K208" s="728" t="s">
        <v>962</v>
      </c>
      <c r="L208" s="731">
        <v>572.22</v>
      </c>
      <c r="M208" s="731">
        <v>3.5999999999999996</v>
      </c>
      <c r="N208" s="732">
        <v>2059.9919999999997</v>
      </c>
    </row>
    <row r="209" spans="1:14" ht="14.4" customHeight="1" x14ac:dyDescent="0.3">
      <c r="A209" s="726" t="s">
        <v>569</v>
      </c>
      <c r="B209" s="727" t="s">
        <v>570</v>
      </c>
      <c r="C209" s="728" t="s">
        <v>583</v>
      </c>
      <c r="D209" s="729" t="s">
        <v>584</v>
      </c>
      <c r="E209" s="730">
        <v>50113013</v>
      </c>
      <c r="F209" s="729" t="s">
        <v>958</v>
      </c>
      <c r="G209" s="728" t="s">
        <v>642</v>
      </c>
      <c r="H209" s="728">
        <v>185525</v>
      </c>
      <c r="I209" s="728">
        <v>85525</v>
      </c>
      <c r="J209" s="728" t="s">
        <v>963</v>
      </c>
      <c r="K209" s="728" t="s">
        <v>964</v>
      </c>
      <c r="L209" s="731">
        <v>111.31999999999998</v>
      </c>
      <c r="M209" s="731">
        <v>6</v>
      </c>
      <c r="N209" s="732">
        <v>667.91999999999985</v>
      </c>
    </row>
    <row r="210" spans="1:14" ht="14.4" customHeight="1" x14ac:dyDescent="0.3">
      <c r="A210" s="726" t="s">
        <v>569</v>
      </c>
      <c r="B210" s="727" t="s">
        <v>570</v>
      </c>
      <c r="C210" s="728" t="s">
        <v>583</v>
      </c>
      <c r="D210" s="729" t="s">
        <v>584</v>
      </c>
      <c r="E210" s="730">
        <v>50113013</v>
      </c>
      <c r="F210" s="729" t="s">
        <v>958</v>
      </c>
      <c r="G210" s="728" t="s">
        <v>642</v>
      </c>
      <c r="H210" s="728">
        <v>203097</v>
      </c>
      <c r="I210" s="728">
        <v>203097</v>
      </c>
      <c r="J210" s="728" t="s">
        <v>965</v>
      </c>
      <c r="K210" s="728" t="s">
        <v>966</v>
      </c>
      <c r="L210" s="731">
        <v>167.5604200436091</v>
      </c>
      <c r="M210" s="731">
        <v>5</v>
      </c>
      <c r="N210" s="732">
        <v>837.80210021804555</v>
      </c>
    </row>
    <row r="211" spans="1:14" ht="14.4" customHeight="1" x14ac:dyDescent="0.3">
      <c r="A211" s="726" t="s">
        <v>569</v>
      </c>
      <c r="B211" s="727" t="s">
        <v>570</v>
      </c>
      <c r="C211" s="728" t="s">
        <v>583</v>
      </c>
      <c r="D211" s="729" t="s">
        <v>584</v>
      </c>
      <c r="E211" s="730">
        <v>50113013</v>
      </c>
      <c r="F211" s="729" t="s">
        <v>958</v>
      </c>
      <c r="G211" s="728" t="s">
        <v>607</v>
      </c>
      <c r="H211" s="728">
        <v>172972</v>
      </c>
      <c r="I211" s="728">
        <v>72972</v>
      </c>
      <c r="J211" s="728" t="s">
        <v>967</v>
      </c>
      <c r="K211" s="728" t="s">
        <v>968</v>
      </c>
      <c r="L211" s="731">
        <v>181.59286956521805</v>
      </c>
      <c r="M211" s="731">
        <v>229.99999999999937</v>
      </c>
      <c r="N211" s="732">
        <v>41766.360000000037</v>
      </c>
    </row>
    <row r="212" spans="1:14" ht="14.4" customHeight="1" x14ac:dyDescent="0.3">
      <c r="A212" s="726" t="s">
        <v>569</v>
      </c>
      <c r="B212" s="727" t="s">
        <v>570</v>
      </c>
      <c r="C212" s="728" t="s">
        <v>583</v>
      </c>
      <c r="D212" s="729" t="s">
        <v>584</v>
      </c>
      <c r="E212" s="730">
        <v>50113013</v>
      </c>
      <c r="F212" s="729" t="s">
        <v>958</v>
      </c>
      <c r="G212" s="728" t="s">
        <v>642</v>
      </c>
      <c r="H212" s="728">
        <v>183817</v>
      </c>
      <c r="I212" s="728">
        <v>183817</v>
      </c>
      <c r="J212" s="728" t="s">
        <v>969</v>
      </c>
      <c r="K212" s="728" t="s">
        <v>970</v>
      </c>
      <c r="L212" s="731">
        <v>944.24586206896538</v>
      </c>
      <c r="M212" s="731">
        <v>17.400000000000002</v>
      </c>
      <c r="N212" s="732">
        <v>16429.878000000001</v>
      </c>
    </row>
    <row r="213" spans="1:14" ht="14.4" customHeight="1" x14ac:dyDescent="0.3">
      <c r="A213" s="726" t="s">
        <v>569</v>
      </c>
      <c r="B213" s="727" t="s">
        <v>570</v>
      </c>
      <c r="C213" s="728" t="s">
        <v>583</v>
      </c>
      <c r="D213" s="729" t="s">
        <v>584</v>
      </c>
      <c r="E213" s="730">
        <v>50113013</v>
      </c>
      <c r="F213" s="729" t="s">
        <v>958</v>
      </c>
      <c r="G213" s="728" t="s">
        <v>607</v>
      </c>
      <c r="H213" s="728">
        <v>164831</v>
      </c>
      <c r="I213" s="728">
        <v>64831</v>
      </c>
      <c r="J213" s="728" t="s">
        <v>971</v>
      </c>
      <c r="K213" s="728" t="s">
        <v>972</v>
      </c>
      <c r="L213" s="731">
        <v>198.87999999999997</v>
      </c>
      <c r="M213" s="731">
        <v>0.8</v>
      </c>
      <c r="N213" s="732">
        <v>159.10399999999998</v>
      </c>
    </row>
    <row r="214" spans="1:14" ht="14.4" customHeight="1" x14ac:dyDescent="0.3">
      <c r="A214" s="726" t="s">
        <v>569</v>
      </c>
      <c r="B214" s="727" t="s">
        <v>570</v>
      </c>
      <c r="C214" s="728" t="s">
        <v>583</v>
      </c>
      <c r="D214" s="729" t="s">
        <v>584</v>
      </c>
      <c r="E214" s="730">
        <v>50113013</v>
      </c>
      <c r="F214" s="729" t="s">
        <v>958</v>
      </c>
      <c r="G214" s="728" t="s">
        <v>607</v>
      </c>
      <c r="H214" s="728">
        <v>183926</v>
      </c>
      <c r="I214" s="728">
        <v>183926</v>
      </c>
      <c r="J214" s="728" t="s">
        <v>973</v>
      </c>
      <c r="K214" s="728" t="s">
        <v>970</v>
      </c>
      <c r="L214" s="731">
        <v>143.34669811448586</v>
      </c>
      <c r="M214" s="731">
        <v>68.699999999999946</v>
      </c>
      <c r="N214" s="732">
        <v>9847.9181604651712</v>
      </c>
    </row>
    <row r="215" spans="1:14" ht="14.4" customHeight="1" x14ac:dyDescent="0.3">
      <c r="A215" s="726" t="s">
        <v>569</v>
      </c>
      <c r="B215" s="727" t="s">
        <v>570</v>
      </c>
      <c r="C215" s="728" t="s">
        <v>583</v>
      </c>
      <c r="D215" s="729" t="s">
        <v>584</v>
      </c>
      <c r="E215" s="730">
        <v>50113013</v>
      </c>
      <c r="F215" s="729" t="s">
        <v>958</v>
      </c>
      <c r="G215" s="728" t="s">
        <v>642</v>
      </c>
      <c r="H215" s="728">
        <v>153913</v>
      </c>
      <c r="I215" s="728">
        <v>53913</v>
      </c>
      <c r="J215" s="728" t="s">
        <v>974</v>
      </c>
      <c r="K215" s="728" t="s">
        <v>975</v>
      </c>
      <c r="L215" s="731">
        <v>78.34</v>
      </c>
      <c r="M215" s="731">
        <v>2</v>
      </c>
      <c r="N215" s="732">
        <v>156.68</v>
      </c>
    </row>
    <row r="216" spans="1:14" ht="14.4" customHeight="1" x14ac:dyDescent="0.3">
      <c r="A216" s="726" t="s">
        <v>569</v>
      </c>
      <c r="B216" s="727" t="s">
        <v>570</v>
      </c>
      <c r="C216" s="728" t="s">
        <v>583</v>
      </c>
      <c r="D216" s="729" t="s">
        <v>584</v>
      </c>
      <c r="E216" s="730">
        <v>50113013</v>
      </c>
      <c r="F216" s="729" t="s">
        <v>958</v>
      </c>
      <c r="G216" s="728" t="s">
        <v>642</v>
      </c>
      <c r="H216" s="728">
        <v>111706</v>
      </c>
      <c r="I216" s="728">
        <v>11706</v>
      </c>
      <c r="J216" s="728" t="s">
        <v>976</v>
      </c>
      <c r="K216" s="728" t="s">
        <v>977</v>
      </c>
      <c r="L216" s="731">
        <v>233.72</v>
      </c>
      <c r="M216" s="731">
        <v>1</v>
      </c>
      <c r="N216" s="732">
        <v>233.72</v>
      </c>
    </row>
    <row r="217" spans="1:14" ht="14.4" customHeight="1" x14ac:dyDescent="0.3">
      <c r="A217" s="726" t="s">
        <v>569</v>
      </c>
      <c r="B217" s="727" t="s">
        <v>570</v>
      </c>
      <c r="C217" s="728" t="s">
        <v>583</v>
      </c>
      <c r="D217" s="729" t="s">
        <v>584</v>
      </c>
      <c r="E217" s="730">
        <v>50113013</v>
      </c>
      <c r="F217" s="729" t="s">
        <v>958</v>
      </c>
      <c r="G217" s="728" t="s">
        <v>571</v>
      </c>
      <c r="H217" s="728">
        <v>203855</v>
      </c>
      <c r="I217" s="728">
        <v>203855</v>
      </c>
      <c r="J217" s="728" t="s">
        <v>978</v>
      </c>
      <c r="K217" s="728" t="s">
        <v>979</v>
      </c>
      <c r="L217" s="731">
        <v>316.03000000000003</v>
      </c>
      <c r="M217" s="731">
        <v>2.8</v>
      </c>
      <c r="N217" s="732">
        <v>884.88400000000001</v>
      </c>
    </row>
    <row r="218" spans="1:14" ht="14.4" customHeight="1" x14ac:dyDescent="0.3">
      <c r="A218" s="726" t="s">
        <v>569</v>
      </c>
      <c r="B218" s="727" t="s">
        <v>570</v>
      </c>
      <c r="C218" s="728" t="s">
        <v>583</v>
      </c>
      <c r="D218" s="729" t="s">
        <v>584</v>
      </c>
      <c r="E218" s="730">
        <v>50113013</v>
      </c>
      <c r="F218" s="729" t="s">
        <v>958</v>
      </c>
      <c r="G218" s="728" t="s">
        <v>607</v>
      </c>
      <c r="H218" s="728">
        <v>131654</v>
      </c>
      <c r="I218" s="728">
        <v>131654</v>
      </c>
      <c r="J218" s="728" t="s">
        <v>980</v>
      </c>
      <c r="K218" s="728" t="s">
        <v>981</v>
      </c>
      <c r="L218" s="731">
        <v>264</v>
      </c>
      <c r="M218" s="731">
        <v>2.1</v>
      </c>
      <c r="N218" s="732">
        <v>554.4</v>
      </c>
    </row>
    <row r="219" spans="1:14" ht="14.4" customHeight="1" x14ac:dyDescent="0.3">
      <c r="A219" s="726" t="s">
        <v>569</v>
      </c>
      <c r="B219" s="727" t="s">
        <v>570</v>
      </c>
      <c r="C219" s="728" t="s">
        <v>583</v>
      </c>
      <c r="D219" s="729" t="s">
        <v>584</v>
      </c>
      <c r="E219" s="730">
        <v>50113013</v>
      </c>
      <c r="F219" s="729" t="s">
        <v>958</v>
      </c>
      <c r="G219" s="728" t="s">
        <v>607</v>
      </c>
      <c r="H219" s="728">
        <v>131656</v>
      </c>
      <c r="I219" s="728">
        <v>131656</v>
      </c>
      <c r="J219" s="728" t="s">
        <v>982</v>
      </c>
      <c r="K219" s="728" t="s">
        <v>983</v>
      </c>
      <c r="L219" s="731">
        <v>517</v>
      </c>
      <c r="M219" s="731">
        <v>6</v>
      </c>
      <c r="N219" s="732">
        <v>3102</v>
      </c>
    </row>
    <row r="220" spans="1:14" ht="14.4" customHeight="1" x14ac:dyDescent="0.3">
      <c r="A220" s="726" t="s">
        <v>569</v>
      </c>
      <c r="B220" s="727" t="s">
        <v>570</v>
      </c>
      <c r="C220" s="728" t="s">
        <v>583</v>
      </c>
      <c r="D220" s="729" t="s">
        <v>584</v>
      </c>
      <c r="E220" s="730">
        <v>50113013</v>
      </c>
      <c r="F220" s="729" t="s">
        <v>958</v>
      </c>
      <c r="G220" s="728" t="s">
        <v>607</v>
      </c>
      <c r="H220" s="728">
        <v>151458</v>
      </c>
      <c r="I220" s="728">
        <v>151458</v>
      </c>
      <c r="J220" s="728" t="s">
        <v>984</v>
      </c>
      <c r="K220" s="728" t="s">
        <v>985</v>
      </c>
      <c r="L220" s="731">
        <v>217.8</v>
      </c>
      <c r="M220" s="731">
        <v>2.1</v>
      </c>
      <c r="N220" s="732">
        <v>457.38000000000005</v>
      </c>
    </row>
    <row r="221" spans="1:14" ht="14.4" customHeight="1" x14ac:dyDescent="0.3">
      <c r="A221" s="726" t="s">
        <v>569</v>
      </c>
      <c r="B221" s="727" t="s">
        <v>570</v>
      </c>
      <c r="C221" s="728" t="s">
        <v>583</v>
      </c>
      <c r="D221" s="729" t="s">
        <v>584</v>
      </c>
      <c r="E221" s="730">
        <v>50113013</v>
      </c>
      <c r="F221" s="729" t="s">
        <v>958</v>
      </c>
      <c r="G221" s="728" t="s">
        <v>607</v>
      </c>
      <c r="H221" s="728">
        <v>115658</v>
      </c>
      <c r="I221" s="728">
        <v>15658</v>
      </c>
      <c r="J221" s="728" t="s">
        <v>986</v>
      </c>
      <c r="K221" s="728" t="s">
        <v>987</v>
      </c>
      <c r="L221" s="731">
        <v>58.720000000000006</v>
      </c>
      <c r="M221" s="731">
        <v>2</v>
      </c>
      <c r="N221" s="732">
        <v>117.44000000000001</v>
      </c>
    </row>
    <row r="222" spans="1:14" ht="14.4" customHeight="1" x14ac:dyDescent="0.3">
      <c r="A222" s="726" t="s">
        <v>569</v>
      </c>
      <c r="B222" s="727" t="s">
        <v>570</v>
      </c>
      <c r="C222" s="728" t="s">
        <v>583</v>
      </c>
      <c r="D222" s="729" t="s">
        <v>584</v>
      </c>
      <c r="E222" s="730">
        <v>50113013</v>
      </c>
      <c r="F222" s="729" t="s">
        <v>958</v>
      </c>
      <c r="G222" s="728" t="s">
        <v>607</v>
      </c>
      <c r="H222" s="728">
        <v>196039</v>
      </c>
      <c r="I222" s="728">
        <v>96039</v>
      </c>
      <c r="J222" s="728" t="s">
        <v>988</v>
      </c>
      <c r="K222" s="728" t="s">
        <v>989</v>
      </c>
      <c r="L222" s="731">
        <v>82.9</v>
      </c>
      <c r="M222" s="731">
        <v>1</v>
      </c>
      <c r="N222" s="732">
        <v>82.9</v>
      </c>
    </row>
    <row r="223" spans="1:14" ht="14.4" customHeight="1" x14ac:dyDescent="0.3">
      <c r="A223" s="726" t="s">
        <v>569</v>
      </c>
      <c r="B223" s="727" t="s">
        <v>570</v>
      </c>
      <c r="C223" s="728" t="s">
        <v>583</v>
      </c>
      <c r="D223" s="729" t="s">
        <v>584</v>
      </c>
      <c r="E223" s="730">
        <v>50113013</v>
      </c>
      <c r="F223" s="729" t="s">
        <v>958</v>
      </c>
      <c r="G223" s="728" t="s">
        <v>607</v>
      </c>
      <c r="H223" s="728">
        <v>162187</v>
      </c>
      <c r="I223" s="728">
        <v>162187</v>
      </c>
      <c r="J223" s="728" t="s">
        <v>990</v>
      </c>
      <c r="K223" s="728" t="s">
        <v>991</v>
      </c>
      <c r="L223" s="731">
        <v>286</v>
      </c>
      <c r="M223" s="731">
        <v>4.5</v>
      </c>
      <c r="N223" s="732">
        <v>1287</v>
      </c>
    </row>
    <row r="224" spans="1:14" ht="14.4" customHeight="1" x14ac:dyDescent="0.3">
      <c r="A224" s="726" t="s">
        <v>569</v>
      </c>
      <c r="B224" s="727" t="s">
        <v>570</v>
      </c>
      <c r="C224" s="728" t="s">
        <v>583</v>
      </c>
      <c r="D224" s="729" t="s">
        <v>584</v>
      </c>
      <c r="E224" s="730">
        <v>50113013</v>
      </c>
      <c r="F224" s="729" t="s">
        <v>958</v>
      </c>
      <c r="G224" s="728" t="s">
        <v>642</v>
      </c>
      <c r="H224" s="728">
        <v>849655</v>
      </c>
      <c r="I224" s="728">
        <v>129836</v>
      </c>
      <c r="J224" s="728" t="s">
        <v>992</v>
      </c>
      <c r="K224" s="728" t="s">
        <v>993</v>
      </c>
      <c r="L224" s="731">
        <v>263.59999999999997</v>
      </c>
      <c r="M224" s="731">
        <v>3.3</v>
      </c>
      <c r="N224" s="732">
        <v>869.87999999999988</v>
      </c>
    </row>
    <row r="225" spans="1:14" ht="14.4" customHeight="1" x14ac:dyDescent="0.3">
      <c r="A225" s="726" t="s">
        <v>569</v>
      </c>
      <c r="B225" s="727" t="s">
        <v>570</v>
      </c>
      <c r="C225" s="728" t="s">
        <v>583</v>
      </c>
      <c r="D225" s="729" t="s">
        <v>584</v>
      </c>
      <c r="E225" s="730">
        <v>50113013</v>
      </c>
      <c r="F225" s="729" t="s">
        <v>958</v>
      </c>
      <c r="G225" s="728" t="s">
        <v>607</v>
      </c>
      <c r="H225" s="728">
        <v>120605</v>
      </c>
      <c r="I225" s="728">
        <v>20605</v>
      </c>
      <c r="J225" s="728" t="s">
        <v>994</v>
      </c>
      <c r="K225" s="728" t="s">
        <v>995</v>
      </c>
      <c r="L225" s="731">
        <v>611.32249999999999</v>
      </c>
      <c r="M225" s="731">
        <v>2.4</v>
      </c>
      <c r="N225" s="732">
        <v>1467.174</v>
      </c>
    </row>
    <row r="226" spans="1:14" ht="14.4" customHeight="1" x14ac:dyDescent="0.3">
      <c r="A226" s="726" t="s">
        <v>569</v>
      </c>
      <c r="B226" s="727" t="s">
        <v>570</v>
      </c>
      <c r="C226" s="728" t="s">
        <v>583</v>
      </c>
      <c r="D226" s="729" t="s">
        <v>584</v>
      </c>
      <c r="E226" s="730">
        <v>50113013</v>
      </c>
      <c r="F226" s="729" t="s">
        <v>958</v>
      </c>
      <c r="G226" s="728" t="s">
        <v>607</v>
      </c>
      <c r="H226" s="728">
        <v>101066</v>
      </c>
      <c r="I226" s="728">
        <v>1066</v>
      </c>
      <c r="J226" s="728" t="s">
        <v>996</v>
      </c>
      <c r="K226" s="728" t="s">
        <v>997</v>
      </c>
      <c r="L226" s="731">
        <v>50.69</v>
      </c>
      <c r="M226" s="731">
        <v>2</v>
      </c>
      <c r="N226" s="732">
        <v>101.38</v>
      </c>
    </row>
    <row r="227" spans="1:14" ht="14.4" customHeight="1" x14ac:dyDescent="0.3">
      <c r="A227" s="726" t="s">
        <v>569</v>
      </c>
      <c r="B227" s="727" t="s">
        <v>570</v>
      </c>
      <c r="C227" s="728" t="s">
        <v>583</v>
      </c>
      <c r="D227" s="729" t="s">
        <v>584</v>
      </c>
      <c r="E227" s="730">
        <v>50113013</v>
      </c>
      <c r="F227" s="729" t="s">
        <v>958</v>
      </c>
      <c r="G227" s="728" t="s">
        <v>607</v>
      </c>
      <c r="H227" s="728">
        <v>847476</v>
      </c>
      <c r="I227" s="728">
        <v>112782</v>
      </c>
      <c r="J227" s="728" t="s">
        <v>998</v>
      </c>
      <c r="K227" s="728" t="s">
        <v>999</v>
      </c>
      <c r="L227" s="731">
        <v>664.10664814814811</v>
      </c>
      <c r="M227" s="731">
        <v>2.6999999999999997</v>
      </c>
      <c r="N227" s="732">
        <v>1793.0879499999996</v>
      </c>
    </row>
    <row r="228" spans="1:14" ht="14.4" customHeight="1" x14ac:dyDescent="0.3">
      <c r="A228" s="726" t="s">
        <v>569</v>
      </c>
      <c r="B228" s="727" t="s">
        <v>570</v>
      </c>
      <c r="C228" s="728" t="s">
        <v>583</v>
      </c>
      <c r="D228" s="729" t="s">
        <v>584</v>
      </c>
      <c r="E228" s="730">
        <v>50113013</v>
      </c>
      <c r="F228" s="729" t="s">
        <v>958</v>
      </c>
      <c r="G228" s="728" t="s">
        <v>607</v>
      </c>
      <c r="H228" s="728">
        <v>96414</v>
      </c>
      <c r="I228" s="728">
        <v>96414</v>
      </c>
      <c r="J228" s="728" t="s">
        <v>1000</v>
      </c>
      <c r="K228" s="728" t="s">
        <v>1001</v>
      </c>
      <c r="L228" s="731">
        <v>57.989999999999995</v>
      </c>
      <c r="M228" s="731">
        <v>3.6</v>
      </c>
      <c r="N228" s="732">
        <v>208.76399999999998</v>
      </c>
    </row>
    <row r="229" spans="1:14" ht="14.4" customHeight="1" x14ac:dyDescent="0.3">
      <c r="A229" s="726" t="s">
        <v>569</v>
      </c>
      <c r="B229" s="727" t="s">
        <v>570</v>
      </c>
      <c r="C229" s="728" t="s">
        <v>583</v>
      </c>
      <c r="D229" s="729" t="s">
        <v>584</v>
      </c>
      <c r="E229" s="730">
        <v>50113013</v>
      </c>
      <c r="F229" s="729" t="s">
        <v>958</v>
      </c>
      <c r="G229" s="728" t="s">
        <v>607</v>
      </c>
      <c r="H229" s="728">
        <v>216183</v>
      </c>
      <c r="I229" s="728">
        <v>216183</v>
      </c>
      <c r="J229" s="728" t="s">
        <v>1002</v>
      </c>
      <c r="K229" s="728" t="s">
        <v>1003</v>
      </c>
      <c r="L229" s="731">
        <v>251.16</v>
      </c>
      <c r="M229" s="731">
        <v>10</v>
      </c>
      <c r="N229" s="732">
        <v>2511.6</v>
      </c>
    </row>
    <row r="230" spans="1:14" ht="14.4" customHeight="1" x14ac:dyDescent="0.3">
      <c r="A230" s="726" t="s">
        <v>569</v>
      </c>
      <c r="B230" s="727" t="s">
        <v>570</v>
      </c>
      <c r="C230" s="728" t="s">
        <v>583</v>
      </c>
      <c r="D230" s="729" t="s">
        <v>584</v>
      </c>
      <c r="E230" s="730">
        <v>50113013</v>
      </c>
      <c r="F230" s="729" t="s">
        <v>958</v>
      </c>
      <c r="G230" s="728" t="s">
        <v>642</v>
      </c>
      <c r="H230" s="728">
        <v>197000</v>
      </c>
      <c r="I230" s="728">
        <v>97000</v>
      </c>
      <c r="J230" s="728" t="s">
        <v>1004</v>
      </c>
      <c r="K230" s="728" t="s">
        <v>1005</v>
      </c>
      <c r="L230" s="731">
        <v>24.442291666666666</v>
      </c>
      <c r="M230" s="731">
        <v>240</v>
      </c>
      <c r="N230" s="732">
        <v>5866.15</v>
      </c>
    </row>
    <row r="231" spans="1:14" ht="14.4" customHeight="1" x14ac:dyDescent="0.3">
      <c r="A231" s="726" t="s">
        <v>569</v>
      </c>
      <c r="B231" s="727" t="s">
        <v>570</v>
      </c>
      <c r="C231" s="728" t="s">
        <v>583</v>
      </c>
      <c r="D231" s="729" t="s">
        <v>584</v>
      </c>
      <c r="E231" s="730">
        <v>50113013</v>
      </c>
      <c r="F231" s="729" t="s">
        <v>958</v>
      </c>
      <c r="G231" s="728" t="s">
        <v>571</v>
      </c>
      <c r="H231" s="728">
        <v>196370</v>
      </c>
      <c r="I231" s="728">
        <v>196370</v>
      </c>
      <c r="J231" s="728" t="s">
        <v>1006</v>
      </c>
      <c r="K231" s="728" t="s">
        <v>1007</v>
      </c>
      <c r="L231" s="731">
        <v>517</v>
      </c>
      <c r="M231" s="731">
        <v>5</v>
      </c>
      <c r="N231" s="732">
        <v>2585</v>
      </c>
    </row>
    <row r="232" spans="1:14" ht="14.4" customHeight="1" x14ac:dyDescent="0.3">
      <c r="A232" s="726" t="s">
        <v>569</v>
      </c>
      <c r="B232" s="727" t="s">
        <v>570</v>
      </c>
      <c r="C232" s="728" t="s">
        <v>583</v>
      </c>
      <c r="D232" s="729" t="s">
        <v>584</v>
      </c>
      <c r="E232" s="730">
        <v>50113013</v>
      </c>
      <c r="F232" s="729" t="s">
        <v>958</v>
      </c>
      <c r="G232" s="728" t="s">
        <v>642</v>
      </c>
      <c r="H232" s="728">
        <v>113453</v>
      </c>
      <c r="I232" s="728">
        <v>113453</v>
      </c>
      <c r="J232" s="728" t="s">
        <v>1008</v>
      </c>
      <c r="K232" s="728" t="s">
        <v>1009</v>
      </c>
      <c r="L232" s="731">
        <v>460.37989130434772</v>
      </c>
      <c r="M232" s="731">
        <v>55.20000000000001</v>
      </c>
      <c r="N232" s="732">
        <v>25412.969999999998</v>
      </c>
    </row>
    <row r="233" spans="1:14" ht="14.4" customHeight="1" x14ac:dyDescent="0.3">
      <c r="A233" s="726" t="s">
        <v>569</v>
      </c>
      <c r="B233" s="727" t="s">
        <v>570</v>
      </c>
      <c r="C233" s="728" t="s">
        <v>583</v>
      </c>
      <c r="D233" s="729" t="s">
        <v>584</v>
      </c>
      <c r="E233" s="730">
        <v>50113013</v>
      </c>
      <c r="F233" s="729" t="s">
        <v>958</v>
      </c>
      <c r="G233" s="728" t="s">
        <v>571</v>
      </c>
      <c r="H233" s="728">
        <v>201030</v>
      </c>
      <c r="I233" s="728">
        <v>201030</v>
      </c>
      <c r="J233" s="728" t="s">
        <v>1010</v>
      </c>
      <c r="K233" s="728" t="s">
        <v>1011</v>
      </c>
      <c r="L233" s="731">
        <v>26.610000000000003</v>
      </c>
      <c r="M233" s="731">
        <v>15</v>
      </c>
      <c r="N233" s="732">
        <v>399.15000000000003</v>
      </c>
    </row>
    <row r="234" spans="1:14" ht="14.4" customHeight="1" x14ac:dyDescent="0.3">
      <c r="A234" s="726" t="s">
        <v>569</v>
      </c>
      <c r="B234" s="727" t="s">
        <v>570</v>
      </c>
      <c r="C234" s="728" t="s">
        <v>583</v>
      </c>
      <c r="D234" s="729" t="s">
        <v>584</v>
      </c>
      <c r="E234" s="730">
        <v>50113013</v>
      </c>
      <c r="F234" s="729" t="s">
        <v>958</v>
      </c>
      <c r="G234" s="728" t="s">
        <v>607</v>
      </c>
      <c r="H234" s="728">
        <v>106264</v>
      </c>
      <c r="I234" s="728">
        <v>6264</v>
      </c>
      <c r="J234" s="728" t="s">
        <v>1012</v>
      </c>
      <c r="K234" s="728" t="s">
        <v>1013</v>
      </c>
      <c r="L234" s="731">
        <v>31.889999999999993</v>
      </c>
      <c r="M234" s="731">
        <v>7</v>
      </c>
      <c r="N234" s="732">
        <v>223.22999999999996</v>
      </c>
    </row>
    <row r="235" spans="1:14" ht="14.4" customHeight="1" x14ac:dyDescent="0.3">
      <c r="A235" s="726" t="s">
        <v>569</v>
      </c>
      <c r="B235" s="727" t="s">
        <v>570</v>
      </c>
      <c r="C235" s="728" t="s">
        <v>583</v>
      </c>
      <c r="D235" s="729" t="s">
        <v>584</v>
      </c>
      <c r="E235" s="730">
        <v>50113013</v>
      </c>
      <c r="F235" s="729" t="s">
        <v>958</v>
      </c>
      <c r="G235" s="728" t="s">
        <v>642</v>
      </c>
      <c r="H235" s="728">
        <v>126127</v>
      </c>
      <c r="I235" s="728">
        <v>26127</v>
      </c>
      <c r="J235" s="728" t="s">
        <v>1014</v>
      </c>
      <c r="K235" s="728" t="s">
        <v>1015</v>
      </c>
      <c r="L235" s="731">
        <v>12344.219077453428</v>
      </c>
      <c r="M235" s="731">
        <v>7.6000000000000005</v>
      </c>
      <c r="N235" s="732">
        <v>93816.06498864606</v>
      </c>
    </row>
    <row r="236" spans="1:14" ht="14.4" customHeight="1" x14ac:dyDescent="0.3">
      <c r="A236" s="726" t="s">
        <v>569</v>
      </c>
      <c r="B236" s="727" t="s">
        <v>570</v>
      </c>
      <c r="C236" s="728" t="s">
        <v>583</v>
      </c>
      <c r="D236" s="729" t="s">
        <v>584</v>
      </c>
      <c r="E236" s="730">
        <v>50113013</v>
      </c>
      <c r="F236" s="729" t="s">
        <v>958</v>
      </c>
      <c r="G236" s="728" t="s">
        <v>607</v>
      </c>
      <c r="H236" s="728">
        <v>116600</v>
      </c>
      <c r="I236" s="728">
        <v>16600</v>
      </c>
      <c r="J236" s="728" t="s">
        <v>1016</v>
      </c>
      <c r="K236" s="728" t="s">
        <v>1017</v>
      </c>
      <c r="L236" s="731">
        <v>23.559999999999992</v>
      </c>
      <c r="M236" s="731">
        <v>29</v>
      </c>
      <c r="N236" s="732">
        <v>683.23999999999978</v>
      </c>
    </row>
    <row r="237" spans="1:14" ht="14.4" customHeight="1" x14ac:dyDescent="0.3">
      <c r="A237" s="726" t="s">
        <v>569</v>
      </c>
      <c r="B237" s="727" t="s">
        <v>570</v>
      </c>
      <c r="C237" s="728" t="s">
        <v>583</v>
      </c>
      <c r="D237" s="729" t="s">
        <v>584</v>
      </c>
      <c r="E237" s="730">
        <v>50113013</v>
      </c>
      <c r="F237" s="729" t="s">
        <v>958</v>
      </c>
      <c r="G237" s="728" t="s">
        <v>642</v>
      </c>
      <c r="H237" s="728">
        <v>166269</v>
      </c>
      <c r="I237" s="728">
        <v>166269</v>
      </c>
      <c r="J237" s="728" t="s">
        <v>1018</v>
      </c>
      <c r="K237" s="728" t="s">
        <v>1019</v>
      </c>
      <c r="L237" s="731">
        <v>55.588888888888896</v>
      </c>
      <c r="M237" s="731">
        <v>63</v>
      </c>
      <c r="N237" s="732">
        <v>3502.1000000000004</v>
      </c>
    </row>
    <row r="238" spans="1:14" ht="14.4" customHeight="1" x14ac:dyDescent="0.3">
      <c r="A238" s="726" t="s">
        <v>569</v>
      </c>
      <c r="B238" s="727" t="s">
        <v>570</v>
      </c>
      <c r="C238" s="728" t="s">
        <v>583</v>
      </c>
      <c r="D238" s="729" t="s">
        <v>584</v>
      </c>
      <c r="E238" s="730">
        <v>50113013</v>
      </c>
      <c r="F238" s="729" t="s">
        <v>958</v>
      </c>
      <c r="G238" s="728" t="s">
        <v>571</v>
      </c>
      <c r="H238" s="728">
        <v>147727</v>
      </c>
      <c r="I238" s="728">
        <v>47727</v>
      </c>
      <c r="J238" s="728" t="s">
        <v>1020</v>
      </c>
      <c r="K238" s="728" t="s">
        <v>987</v>
      </c>
      <c r="L238" s="731">
        <v>126.95000909598127</v>
      </c>
      <c r="M238" s="731">
        <v>2</v>
      </c>
      <c r="N238" s="732">
        <v>253.90001819196254</v>
      </c>
    </row>
    <row r="239" spans="1:14" ht="14.4" customHeight="1" x14ac:dyDescent="0.3">
      <c r="A239" s="726" t="s">
        <v>569</v>
      </c>
      <c r="B239" s="727" t="s">
        <v>570</v>
      </c>
      <c r="C239" s="728" t="s">
        <v>583</v>
      </c>
      <c r="D239" s="729" t="s">
        <v>584</v>
      </c>
      <c r="E239" s="730">
        <v>50113014</v>
      </c>
      <c r="F239" s="729" t="s">
        <v>1021</v>
      </c>
      <c r="G239" s="728" t="s">
        <v>642</v>
      </c>
      <c r="H239" s="728">
        <v>164401</v>
      </c>
      <c r="I239" s="728">
        <v>164401</v>
      </c>
      <c r="J239" s="728" t="s">
        <v>1022</v>
      </c>
      <c r="K239" s="728" t="s">
        <v>1023</v>
      </c>
      <c r="L239" s="731">
        <v>152.56306306306308</v>
      </c>
      <c r="M239" s="731">
        <v>11.1</v>
      </c>
      <c r="N239" s="732">
        <v>1693.45</v>
      </c>
    </row>
    <row r="240" spans="1:14" ht="14.4" customHeight="1" x14ac:dyDescent="0.3">
      <c r="A240" s="726" t="s">
        <v>569</v>
      </c>
      <c r="B240" s="727" t="s">
        <v>570</v>
      </c>
      <c r="C240" s="728" t="s">
        <v>583</v>
      </c>
      <c r="D240" s="729" t="s">
        <v>584</v>
      </c>
      <c r="E240" s="730">
        <v>50113014</v>
      </c>
      <c r="F240" s="729" t="s">
        <v>1021</v>
      </c>
      <c r="G240" s="728" t="s">
        <v>642</v>
      </c>
      <c r="H240" s="728">
        <v>164407</v>
      </c>
      <c r="I240" s="728">
        <v>164407</v>
      </c>
      <c r="J240" s="728" t="s">
        <v>1022</v>
      </c>
      <c r="K240" s="728" t="s">
        <v>1024</v>
      </c>
      <c r="L240" s="731">
        <v>300.08000000000004</v>
      </c>
      <c r="M240" s="731">
        <v>4</v>
      </c>
      <c r="N240" s="732">
        <v>1200.3200000000002</v>
      </c>
    </row>
    <row r="241" spans="1:14" ht="14.4" customHeight="1" x14ac:dyDescent="0.3">
      <c r="A241" s="726" t="s">
        <v>569</v>
      </c>
      <c r="B241" s="727" t="s">
        <v>570</v>
      </c>
      <c r="C241" s="728" t="s">
        <v>583</v>
      </c>
      <c r="D241" s="729" t="s">
        <v>584</v>
      </c>
      <c r="E241" s="730">
        <v>50113014</v>
      </c>
      <c r="F241" s="729" t="s">
        <v>1021</v>
      </c>
      <c r="G241" s="728" t="s">
        <v>607</v>
      </c>
      <c r="H241" s="728">
        <v>116896</v>
      </c>
      <c r="I241" s="728">
        <v>16896</v>
      </c>
      <c r="J241" s="728" t="s">
        <v>1025</v>
      </c>
      <c r="K241" s="728" t="s">
        <v>1026</v>
      </c>
      <c r="L241" s="731">
        <v>108.62999999999998</v>
      </c>
      <c r="M241" s="731">
        <v>1</v>
      </c>
      <c r="N241" s="732">
        <v>108.62999999999998</v>
      </c>
    </row>
    <row r="242" spans="1:14" ht="14.4" customHeight="1" x14ac:dyDescent="0.3">
      <c r="A242" s="726" t="s">
        <v>569</v>
      </c>
      <c r="B242" s="727" t="s">
        <v>570</v>
      </c>
      <c r="C242" s="728" t="s">
        <v>583</v>
      </c>
      <c r="D242" s="729" t="s">
        <v>584</v>
      </c>
      <c r="E242" s="730">
        <v>50113014</v>
      </c>
      <c r="F242" s="729" t="s">
        <v>1021</v>
      </c>
      <c r="G242" s="728" t="s">
        <v>607</v>
      </c>
      <c r="H242" s="728">
        <v>129428</v>
      </c>
      <c r="I242" s="728">
        <v>500720</v>
      </c>
      <c r="J242" s="728" t="s">
        <v>1027</v>
      </c>
      <c r="K242" s="728" t="s">
        <v>1028</v>
      </c>
      <c r="L242" s="731">
        <v>4950</v>
      </c>
      <c r="M242" s="731">
        <v>33</v>
      </c>
      <c r="N242" s="732">
        <v>163350</v>
      </c>
    </row>
    <row r="243" spans="1:14" ht="14.4" customHeight="1" x14ac:dyDescent="0.3">
      <c r="A243" s="726" t="s">
        <v>569</v>
      </c>
      <c r="B243" s="727" t="s">
        <v>570</v>
      </c>
      <c r="C243" s="728" t="s">
        <v>588</v>
      </c>
      <c r="D243" s="729" t="s">
        <v>589</v>
      </c>
      <c r="E243" s="730">
        <v>50113001</v>
      </c>
      <c r="F243" s="729" t="s">
        <v>606</v>
      </c>
      <c r="G243" s="728" t="s">
        <v>607</v>
      </c>
      <c r="H243" s="728">
        <v>846758</v>
      </c>
      <c r="I243" s="728">
        <v>103387</v>
      </c>
      <c r="J243" s="728" t="s">
        <v>608</v>
      </c>
      <c r="K243" s="728" t="s">
        <v>609</v>
      </c>
      <c r="L243" s="731">
        <v>73.384467938203187</v>
      </c>
      <c r="M243" s="731">
        <v>12</v>
      </c>
      <c r="N243" s="732">
        <v>880.61361525843824</v>
      </c>
    </row>
    <row r="244" spans="1:14" ht="14.4" customHeight="1" x14ac:dyDescent="0.3">
      <c r="A244" s="726" t="s">
        <v>569</v>
      </c>
      <c r="B244" s="727" t="s">
        <v>570</v>
      </c>
      <c r="C244" s="728" t="s">
        <v>588</v>
      </c>
      <c r="D244" s="729" t="s">
        <v>589</v>
      </c>
      <c r="E244" s="730">
        <v>50113001</v>
      </c>
      <c r="F244" s="729" t="s">
        <v>606</v>
      </c>
      <c r="G244" s="728" t="s">
        <v>607</v>
      </c>
      <c r="H244" s="728">
        <v>194958</v>
      </c>
      <c r="I244" s="728">
        <v>94958</v>
      </c>
      <c r="J244" s="728" t="s">
        <v>1029</v>
      </c>
      <c r="K244" s="728" t="s">
        <v>1030</v>
      </c>
      <c r="L244" s="731">
        <v>40.98</v>
      </c>
      <c r="M244" s="731">
        <v>2</v>
      </c>
      <c r="N244" s="732">
        <v>81.96</v>
      </c>
    </row>
    <row r="245" spans="1:14" ht="14.4" customHeight="1" x14ac:dyDescent="0.3">
      <c r="A245" s="726" t="s">
        <v>569</v>
      </c>
      <c r="B245" s="727" t="s">
        <v>570</v>
      </c>
      <c r="C245" s="728" t="s">
        <v>588</v>
      </c>
      <c r="D245" s="729" t="s">
        <v>589</v>
      </c>
      <c r="E245" s="730">
        <v>50113001</v>
      </c>
      <c r="F245" s="729" t="s">
        <v>606</v>
      </c>
      <c r="G245" s="728" t="s">
        <v>607</v>
      </c>
      <c r="H245" s="728">
        <v>192729</v>
      </c>
      <c r="I245" s="728">
        <v>92729</v>
      </c>
      <c r="J245" s="728" t="s">
        <v>1031</v>
      </c>
      <c r="K245" s="728" t="s">
        <v>1032</v>
      </c>
      <c r="L245" s="731">
        <v>48.68</v>
      </c>
      <c r="M245" s="731">
        <v>6</v>
      </c>
      <c r="N245" s="732">
        <v>292.08</v>
      </c>
    </row>
    <row r="246" spans="1:14" ht="14.4" customHeight="1" x14ac:dyDescent="0.3">
      <c r="A246" s="726" t="s">
        <v>569</v>
      </c>
      <c r="B246" s="727" t="s">
        <v>570</v>
      </c>
      <c r="C246" s="728" t="s">
        <v>588</v>
      </c>
      <c r="D246" s="729" t="s">
        <v>589</v>
      </c>
      <c r="E246" s="730">
        <v>50113001</v>
      </c>
      <c r="F246" s="729" t="s">
        <v>606</v>
      </c>
      <c r="G246" s="728" t="s">
        <v>607</v>
      </c>
      <c r="H246" s="728">
        <v>176064</v>
      </c>
      <c r="I246" s="728">
        <v>76064</v>
      </c>
      <c r="J246" s="728" t="s">
        <v>610</v>
      </c>
      <c r="K246" s="728" t="s">
        <v>611</v>
      </c>
      <c r="L246" s="731">
        <v>71.137939247245086</v>
      </c>
      <c r="M246" s="731">
        <v>1</v>
      </c>
      <c r="N246" s="732">
        <v>71.137939247245086</v>
      </c>
    </row>
    <row r="247" spans="1:14" ht="14.4" customHeight="1" x14ac:dyDescent="0.3">
      <c r="A247" s="726" t="s">
        <v>569</v>
      </c>
      <c r="B247" s="727" t="s">
        <v>570</v>
      </c>
      <c r="C247" s="728" t="s">
        <v>588</v>
      </c>
      <c r="D247" s="729" t="s">
        <v>589</v>
      </c>
      <c r="E247" s="730">
        <v>50113001</v>
      </c>
      <c r="F247" s="729" t="s">
        <v>606</v>
      </c>
      <c r="G247" s="728" t="s">
        <v>607</v>
      </c>
      <c r="H247" s="728">
        <v>197323</v>
      </c>
      <c r="I247" s="728">
        <v>197323</v>
      </c>
      <c r="J247" s="728" t="s">
        <v>1033</v>
      </c>
      <c r="K247" s="728" t="s">
        <v>1034</v>
      </c>
      <c r="L247" s="731">
        <v>1360.49</v>
      </c>
      <c r="M247" s="731">
        <v>1</v>
      </c>
      <c r="N247" s="732">
        <v>1360.49</v>
      </c>
    </row>
    <row r="248" spans="1:14" ht="14.4" customHeight="1" x14ac:dyDescent="0.3">
      <c r="A248" s="726" t="s">
        <v>569</v>
      </c>
      <c r="B248" s="727" t="s">
        <v>570</v>
      </c>
      <c r="C248" s="728" t="s">
        <v>588</v>
      </c>
      <c r="D248" s="729" t="s">
        <v>589</v>
      </c>
      <c r="E248" s="730">
        <v>50113001</v>
      </c>
      <c r="F248" s="729" t="s">
        <v>606</v>
      </c>
      <c r="G248" s="728" t="s">
        <v>607</v>
      </c>
      <c r="H248" s="728">
        <v>100362</v>
      </c>
      <c r="I248" s="728">
        <v>362</v>
      </c>
      <c r="J248" s="728" t="s">
        <v>612</v>
      </c>
      <c r="K248" s="728" t="s">
        <v>613</v>
      </c>
      <c r="L248" s="731">
        <v>87.072500000000019</v>
      </c>
      <c r="M248" s="731">
        <v>4</v>
      </c>
      <c r="N248" s="732">
        <v>348.29000000000008</v>
      </c>
    </row>
    <row r="249" spans="1:14" ht="14.4" customHeight="1" x14ac:dyDescent="0.3">
      <c r="A249" s="726" t="s">
        <v>569</v>
      </c>
      <c r="B249" s="727" t="s">
        <v>570</v>
      </c>
      <c r="C249" s="728" t="s">
        <v>588</v>
      </c>
      <c r="D249" s="729" t="s">
        <v>589</v>
      </c>
      <c r="E249" s="730">
        <v>50113001</v>
      </c>
      <c r="F249" s="729" t="s">
        <v>606</v>
      </c>
      <c r="G249" s="728" t="s">
        <v>607</v>
      </c>
      <c r="H249" s="728">
        <v>845008</v>
      </c>
      <c r="I249" s="728">
        <v>107806</v>
      </c>
      <c r="J249" s="728" t="s">
        <v>614</v>
      </c>
      <c r="K249" s="728" t="s">
        <v>615</v>
      </c>
      <c r="L249" s="731">
        <v>59.250000000000014</v>
      </c>
      <c r="M249" s="731">
        <v>20</v>
      </c>
      <c r="N249" s="732">
        <v>1185.0000000000002</v>
      </c>
    </row>
    <row r="250" spans="1:14" ht="14.4" customHeight="1" x14ac:dyDescent="0.3">
      <c r="A250" s="726" t="s">
        <v>569</v>
      </c>
      <c r="B250" s="727" t="s">
        <v>570</v>
      </c>
      <c r="C250" s="728" t="s">
        <v>588</v>
      </c>
      <c r="D250" s="729" t="s">
        <v>589</v>
      </c>
      <c r="E250" s="730">
        <v>50113001</v>
      </c>
      <c r="F250" s="729" t="s">
        <v>606</v>
      </c>
      <c r="G250" s="728" t="s">
        <v>607</v>
      </c>
      <c r="H250" s="728">
        <v>176954</v>
      </c>
      <c r="I250" s="728">
        <v>176954</v>
      </c>
      <c r="J250" s="728" t="s">
        <v>616</v>
      </c>
      <c r="K250" s="728" t="s">
        <v>617</v>
      </c>
      <c r="L250" s="731">
        <v>95.182599999999979</v>
      </c>
      <c r="M250" s="731">
        <v>5</v>
      </c>
      <c r="N250" s="732">
        <v>475.9129999999999</v>
      </c>
    </row>
    <row r="251" spans="1:14" ht="14.4" customHeight="1" x14ac:dyDescent="0.3">
      <c r="A251" s="726" t="s">
        <v>569</v>
      </c>
      <c r="B251" s="727" t="s">
        <v>570</v>
      </c>
      <c r="C251" s="728" t="s">
        <v>588</v>
      </c>
      <c r="D251" s="729" t="s">
        <v>589</v>
      </c>
      <c r="E251" s="730">
        <v>50113001</v>
      </c>
      <c r="F251" s="729" t="s">
        <v>606</v>
      </c>
      <c r="G251" s="728" t="s">
        <v>607</v>
      </c>
      <c r="H251" s="728">
        <v>167547</v>
      </c>
      <c r="I251" s="728">
        <v>67547</v>
      </c>
      <c r="J251" s="728" t="s">
        <v>618</v>
      </c>
      <c r="K251" s="728" t="s">
        <v>619</v>
      </c>
      <c r="L251" s="731">
        <v>46.660000000000004</v>
      </c>
      <c r="M251" s="731">
        <v>12</v>
      </c>
      <c r="N251" s="732">
        <v>559.92000000000007</v>
      </c>
    </row>
    <row r="252" spans="1:14" ht="14.4" customHeight="1" x14ac:dyDescent="0.3">
      <c r="A252" s="726" t="s">
        <v>569</v>
      </c>
      <c r="B252" s="727" t="s">
        <v>570</v>
      </c>
      <c r="C252" s="728" t="s">
        <v>588</v>
      </c>
      <c r="D252" s="729" t="s">
        <v>589</v>
      </c>
      <c r="E252" s="730">
        <v>50113001</v>
      </c>
      <c r="F252" s="729" t="s">
        <v>606</v>
      </c>
      <c r="G252" s="728" t="s">
        <v>571</v>
      </c>
      <c r="H252" s="728">
        <v>194918</v>
      </c>
      <c r="I252" s="728">
        <v>94918</v>
      </c>
      <c r="J252" s="728" t="s">
        <v>1035</v>
      </c>
      <c r="K252" s="728" t="s">
        <v>1036</v>
      </c>
      <c r="L252" s="731">
        <v>39.879999999999995</v>
      </c>
      <c r="M252" s="731">
        <v>2</v>
      </c>
      <c r="N252" s="732">
        <v>79.759999999999991</v>
      </c>
    </row>
    <row r="253" spans="1:14" ht="14.4" customHeight="1" x14ac:dyDescent="0.3">
      <c r="A253" s="726" t="s">
        <v>569</v>
      </c>
      <c r="B253" s="727" t="s">
        <v>570</v>
      </c>
      <c r="C253" s="728" t="s">
        <v>588</v>
      </c>
      <c r="D253" s="729" t="s">
        <v>589</v>
      </c>
      <c r="E253" s="730">
        <v>50113001</v>
      </c>
      <c r="F253" s="729" t="s">
        <v>606</v>
      </c>
      <c r="G253" s="728" t="s">
        <v>607</v>
      </c>
      <c r="H253" s="728">
        <v>194916</v>
      </c>
      <c r="I253" s="728">
        <v>94916</v>
      </c>
      <c r="J253" s="728" t="s">
        <v>1035</v>
      </c>
      <c r="K253" s="728" t="s">
        <v>1037</v>
      </c>
      <c r="L253" s="731">
        <v>85.75</v>
      </c>
      <c r="M253" s="731">
        <v>4</v>
      </c>
      <c r="N253" s="732">
        <v>343</v>
      </c>
    </row>
    <row r="254" spans="1:14" ht="14.4" customHeight="1" x14ac:dyDescent="0.3">
      <c r="A254" s="726" t="s">
        <v>569</v>
      </c>
      <c r="B254" s="727" t="s">
        <v>570</v>
      </c>
      <c r="C254" s="728" t="s">
        <v>588</v>
      </c>
      <c r="D254" s="729" t="s">
        <v>589</v>
      </c>
      <c r="E254" s="730">
        <v>50113001</v>
      </c>
      <c r="F254" s="729" t="s">
        <v>606</v>
      </c>
      <c r="G254" s="728" t="s">
        <v>607</v>
      </c>
      <c r="H254" s="728">
        <v>194920</v>
      </c>
      <c r="I254" s="728">
        <v>94920</v>
      </c>
      <c r="J254" s="728" t="s">
        <v>620</v>
      </c>
      <c r="K254" s="728" t="s">
        <v>621</v>
      </c>
      <c r="L254" s="731">
        <v>68.538333333333341</v>
      </c>
      <c r="M254" s="731">
        <v>6</v>
      </c>
      <c r="N254" s="732">
        <v>411.23</v>
      </c>
    </row>
    <row r="255" spans="1:14" ht="14.4" customHeight="1" x14ac:dyDescent="0.3">
      <c r="A255" s="726" t="s">
        <v>569</v>
      </c>
      <c r="B255" s="727" t="s">
        <v>570</v>
      </c>
      <c r="C255" s="728" t="s">
        <v>588</v>
      </c>
      <c r="D255" s="729" t="s">
        <v>589</v>
      </c>
      <c r="E255" s="730">
        <v>50113001</v>
      </c>
      <c r="F255" s="729" t="s">
        <v>606</v>
      </c>
      <c r="G255" s="728" t="s">
        <v>607</v>
      </c>
      <c r="H255" s="728">
        <v>988727</v>
      </c>
      <c r="I255" s="728">
        <v>192247</v>
      </c>
      <c r="J255" s="728" t="s">
        <v>1038</v>
      </c>
      <c r="K255" s="728" t="s">
        <v>1039</v>
      </c>
      <c r="L255" s="731">
        <v>74.890000000000029</v>
      </c>
      <c r="M255" s="731">
        <v>2</v>
      </c>
      <c r="N255" s="732">
        <v>149.78000000000006</v>
      </c>
    </row>
    <row r="256" spans="1:14" ht="14.4" customHeight="1" x14ac:dyDescent="0.3">
      <c r="A256" s="726" t="s">
        <v>569</v>
      </c>
      <c r="B256" s="727" t="s">
        <v>570</v>
      </c>
      <c r="C256" s="728" t="s">
        <v>588</v>
      </c>
      <c r="D256" s="729" t="s">
        <v>589</v>
      </c>
      <c r="E256" s="730">
        <v>50113001</v>
      </c>
      <c r="F256" s="729" t="s">
        <v>606</v>
      </c>
      <c r="G256" s="728" t="s">
        <v>607</v>
      </c>
      <c r="H256" s="728">
        <v>187167</v>
      </c>
      <c r="I256" s="728">
        <v>87167</v>
      </c>
      <c r="J256" s="728" t="s">
        <v>1040</v>
      </c>
      <c r="K256" s="728" t="s">
        <v>1041</v>
      </c>
      <c r="L256" s="731">
        <v>41.53</v>
      </c>
      <c r="M256" s="731">
        <v>1</v>
      </c>
      <c r="N256" s="732">
        <v>41.53</v>
      </c>
    </row>
    <row r="257" spans="1:14" ht="14.4" customHeight="1" x14ac:dyDescent="0.3">
      <c r="A257" s="726" t="s">
        <v>569</v>
      </c>
      <c r="B257" s="727" t="s">
        <v>570</v>
      </c>
      <c r="C257" s="728" t="s">
        <v>588</v>
      </c>
      <c r="D257" s="729" t="s">
        <v>589</v>
      </c>
      <c r="E257" s="730">
        <v>50113001</v>
      </c>
      <c r="F257" s="729" t="s">
        <v>606</v>
      </c>
      <c r="G257" s="728" t="s">
        <v>607</v>
      </c>
      <c r="H257" s="728">
        <v>145310</v>
      </c>
      <c r="I257" s="728">
        <v>45310</v>
      </c>
      <c r="J257" s="728" t="s">
        <v>1042</v>
      </c>
      <c r="K257" s="728" t="s">
        <v>1043</v>
      </c>
      <c r="L257" s="731">
        <v>44.900000000000006</v>
      </c>
      <c r="M257" s="731">
        <v>2</v>
      </c>
      <c r="N257" s="732">
        <v>89.800000000000011</v>
      </c>
    </row>
    <row r="258" spans="1:14" ht="14.4" customHeight="1" x14ac:dyDescent="0.3">
      <c r="A258" s="726" t="s">
        <v>569</v>
      </c>
      <c r="B258" s="727" t="s">
        <v>570</v>
      </c>
      <c r="C258" s="728" t="s">
        <v>588</v>
      </c>
      <c r="D258" s="729" t="s">
        <v>589</v>
      </c>
      <c r="E258" s="730">
        <v>50113001</v>
      </c>
      <c r="F258" s="729" t="s">
        <v>606</v>
      </c>
      <c r="G258" s="728" t="s">
        <v>607</v>
      </c>
      <c r="H258" s="728">
        <v>845369</v>
      </c>
      <c r="I258" s="728">
        <v>107987</v>
      </c>
      <c r="J258" s="728" t="s">
        <v>624</v>
      </c>
      <c r="K258" s="728" t="s">
        <v>625</v>
      </c>
      <c r="L258" s="731">
        <v>113.04636363636364</v>
      </c>
      <c r="M258" s="731">
        <v>11</v>
      </c>
      <c r="N258" s="732">
        <v>1243.51</v>
      </c>
    </row>
    <row r="259" spans="1:14" ht="14.4" customHeight="1" x14ac:dyDescent="0.3">
      <c r="A259" s="726" t="s">
        <v>569</v>
      </c>
      <c r="B259" s="727" t="s">
        <v>570</v>
      </c>
      <c r="C259" s="728" t="s">
        <v>588</v>
      </c>
      <c r="D259" s="729" t="s">
        <v>589</v>
      </c>
      <c r="E259" s="730">
        <v>50113001</v>
      </c>
      <c r="F259" s="729" t="s">
        <v>606</v>
      </c>
      <c r="G259" s="728" t="s">
        <v>607</v>
      </c>
      <c r="H259" s="728">
        <v>199295</v>
      </c>
      <c r="I259" s="728">
        <v>99295</v>
      </c>
      <c r="J259" s="728" t="s">
        <v>1044</v>
      </c>
      <c r="K259" s="728" t="s">
        <v>1045</v>
      </c>
      <c r="L259" s="731">
        <v>26.320000000000007</v>
      </c>
      <c r="M259" s="731">
        <v>2</v>
      </c>
      <c r="N259" s="732">
        <v>52.640000000000015</v>
      </c>
    </row>
    <row r="260" spans="1:14" ht="14.4" customHeight="1" x14ac:dyDescent="0.3">
      <c r="A260" s="726" t="s">
        <v>569</v>
      </c>
      <c r="B260" s="727" t="s">
        <v>570</v>
      </c>
      <c r="C260" s="728" t="s">
        <v>588</v>
      </c>
      <c r="D260" s="729" t="s">
        <v>589</v>
      </c>
      <c r="E260" s="730">
        <v>50113001</v>
      </c>
      <c r="F260" s="729" t="s">
        <v>606</v>
      </c>
      <c r="G260" s="728" t="s">
        <v>607</v>
      </c>
      <c r="H260" s="728">
        <v>844960</v>
      </c>
      <c r="I260" s="728">
        <v>125114</v>
      </c>
      <c r="J260" s="728" t="s">
        <v>1044</v>
      </c>
      <c r="K260" s="728" t="s">
        <v>1046</v>
      </c>
      <c r="L260" s="731">
        <v>58.250000000000014</v>
      </c>
      <c r="M260" s="731">
        <v>1</v>
      </c>
      <c r="N260" s="732">
        <v>58.250000000000014</v>
      </c>
    </row>
    <row r="261" spans="1:14" ht="14.4" customHeight="1" x14ac:dyDescent="0.3">
      <c r="A261" s="726" t="s">
        <v>569</v>
      </c>
      <c r="B261" s="727" t="s">
        <v>570</v>
      </c>
      <c r="C261" s="728" t="s">
        <v>588</v>
      </c>
      <c r="D261" s="729" t="s">
        <v>589</v>
      </c>
      <c r="E261" s="730">
        <v>50113001</v>
      </c>
      <c r="F261" s="729" t="s">
        <v>606</v>
      </c>
      <c r="G261" s="728" t="s">
        <v>607</v>
      </c>
      <c r="H261" s="728">
        <v>196610</v>
      </c>
      <c r="I261" s="728">
        <v>96610</v>
      </c>
      <c r="J261" s="728" t="s">
        <v>626</v>
      </c>
      <c r="K261" s="728" t="s">
        <v>627</v>
      </c>
      <c r="L261" s="731">
        <v>46.71</v>
      </c>
      <c r="M261" s="731">
        <v>1</v>
      </c>
      <c r="N261" s="732">
        <v>46.71</v>
      </c>
    </row>
    <row r="262" spans="1:14" ht="14.4" customHeight="1" x14ac:dyDescent="0.3">
      <c r="A262" s="726" t="s">
        <v>569</v>
      </c>
      <c r="B262" s="727" t="s">
        <v>570</v>
      </c>
      <c r="C262" s="728" t="s">
        <v>588</v>
      </c>
      <c r="D262" s="729" t="s">
        <v>589</v>
      </c>
      <c r="E262" s="730">
        <v>50113001</v>
      </c>
      <c r="F262" s="729" t="s">
        <v>606</v>
      </c>
      <c r="G262" s="728" t="s">
        <v>607</v>
      </c>
      <c r="H262" s="728">
        <v>847974</v>
      </c>
      <c r="I262" s="728">
        <v>125525</v>
      </c>
      <c r="J262" s="728" t="s">
        <v>1047</v>
      </c>
      <c r="K262" s="728" t="s">
        <v>1048</v>
      </c>
      <c r="L262" s="731">
        <v>45.85</v>
      </c>
      <c r="M262" s="731">
        <v>2</v>
      </c>
      <c r="N262" s="732">
        <v>91.7</v>
      </c>
    </row>
    <row r="263" spans="1:14" ht="14.4" customHeight="1" x14ac:dyDescent="0.3">
      <c r="A263" s="726" t="s">
        <v>569</v>
      </c>
      <c r="B263" s="727" t="s">
        <v>570</v>
      </c>
      <c r="C263" s="728" t="s">
        <v>588</v>
      </c>
      <c r="D263" s="729" t="s">
        <v>589</v>
      </c>
      <c r="E263" s="730">
        <v>50113001</v>
      </c>
      <c r="F263" s="729" t="s">
        <v>606</v>
      </c>
      <c r="G263" s="728" t="s">
        <v>607</v>
      </c>
      <c r="H263" s="728">
        <v>110555</v>
      </c>
      <c r="I263" s="728">
        <v>10555</v>
      </c>
      <c r="J263" s="728" t="s">
        <v>634</v>
      </c>
      <c r="K263" s="728" t="s">
        <v>635</v>
      </c>
      <c r="L263" s="731">
        <v>254.98000000000002</v>
      </c>
      <c r="M263" s="731">
        <v>1</v>
      </c>
      <c r="N263" s="732">
        <v>254.98000000000002</v>
      </c>
    </row>
    <row r="264" spans="1:14" ht="14.4" customHeight="1" x14ac:dyDescent="0.3">
      <c r="A264" s="726" t="s">
        <v>569</v>
      </c>
      <c r="B264" s="727" t="s">
        <v>570</v>
      </c>
      <c r="C264" s="728" t="s">
        <v>588</v>
      </c>
      <c r="D264" s="729" t="s">
        <v>589</v>
      </c>
      <c r="E264" s="730">
        <v>50113001</v>
      </c>
      <c r="F264" s="729" t="s">
        <v>606</v>
      </c>
      <c r="G264" s="728" t="s">
        <v>607</v>
      </c>
      <c r="H264" s="728">
        <v>203805</v>
      </c>
      <c r="I264" s="728">
        <v>203805</v>
      </c>
      <c r="J264" s="728" t="s">
        <v>1049</v>
      </c>
      <c r="K264" s="728" t="s">
        <v>1050</v>
      </c>
      <c r="L264" s="731">
        <v>602.76</v>
      </c>
      <c r="M264" s="731">
        <v>1</v>
      </c>
      <c r="N264" s="732">
        <v>602.76</v>
      </c>
    </row>
    <row r="265" spans="1:14" ht="14.4" customHeight="1" x14ac:dyDescent="0.3">
      <c r="A265" s="726" t="s">
        <v>569</v>
      </c>
      <c r="B265" s="727" t="s">
        <v>570</v>
      </c>
      <c r="C265" s="728" t="s">
        <v>588</v>
      </c>
      <c r="D265" s="729" t="s">
        <v>589</v>
      </c>
      <c r="E265" s="730">
        <v>50113001</v>
      </c>
      <c r="F265" s="729" t="s">
        <v>606</v>
      </c>
      <c r="G265" s="728" t="s">
        <v>607</v>
      </c>
      <c r="H265" s="728">
        <v>196303</v>
      </c>
      <c r="I265" s="728">
        <v>96303</v>
      </c>
      <c r="J265" s="728" t="s">
        <v>1051</v>
      </c>
      <c r="K265" s="728" t="s">
        <v>1052</v>
      </c>
      <c r="L265" s="731">
        <v>41.239999999999995</v>
      </c>
      <c r="M265" s="731">
        <v>3</v>
      </c>
      <c r="N265" s="732">
        <v>123.71999999999998</v>
      </c>
    </row>
    <row r="266" spans="1:14" ht="14.4" customHeight="1" x14ac:dyDescent="0.3">
      <c r="A266" s="726" t="s">
        <v>569</v>
      </c>
      <c r="B266" s="727" t="s">
        <v>570</v>
      </c>
      <c r="C266" s="728" t="s">
        <v>588</v>
      </c>
      <c r="D266" s="729" t="s">
        <v>589</v>
      </c>
      <c r="E266" s="730">
        <v>50113001</v>
      </c>
      <c r="F266" s="729" t="s">
        <v>606</v>
      </c>
      <c r="G266" s="728" t="s">
        <v>607</v>
      </c>
      <c r="H266" s="728">
        <v>132992</v>
      </c>
      <c r="I266" s="728">
        <v>32992</v>
      </c>
      <c r="J266" s="728" t="s">
        <v>1053</v>
      </c>
      <c r="K266" s="728" t="s">
        <v>1054</v>
      </c>
      <c r="L266" s="731">
        <v>108.39000000000003</v>
      </c>
      <c r="M266" s="731">
        <v>1</v>
      </c>
      <c r="N266" s="732">
        <v>108.39000000000003</v>
      </c>
    </row>
    <row r="267" spans="1:14" ht="14.4" customHeight="1" x14ac:dyDescent="0.3">
      <c r="A267" s="726" t="s">
        <v>569</v>
      </c>
      <c r="B267" s="727" t="s">
        <v>570</v>
      </c>
      <c r="C267" s="728" t="s">
        <v>588</v>
      </c>
      <c r="D267" s="729" t="s">
        <v>589</v>
      </c>
      <c r="E267" s="730">
        <v>50113001</v>
      </c>
      <c r="F267" s="729" t="s">
        <v>606</v>
      </c>
      <c r="G267" s="728" t="s">
        <v>642</v>
      </c>
      <c r="H267" s="728">
        <v>112891</v>
      </c>
      <c r="I267" s="728">
        <v>12891</v>
      </c>
      <c r="J267" s="728" t="s">
        <v>1055</v>
      </c>
      <c r="K267" s="728" t="s">
        <v>1056</v>
      </c>
      <c r="L267" s="731">
        <v>58.739999999999995</v>
      </c>
      <c r="M267" s="731">
        <v>1</v>
      </c>
      <c r="N267" s="732">
        <v>58.739999999999995</v>
      </c>
    </row>
    <row r="268" spans="1:14" ht="14.4" customHeight="1" x14ac:dyDescent="0.3">
      <c r="A268" s="726" t="s">
        <v>569</v>
      </c>
      <c r="B268" s="727" t="s">
        <v>570</v>
      </c>
      <c r="C268" s="728" t="s">
        <v>588</v>
      </c>
      <c r="D268" s="729" t="s">
        <v>589</v>
      </c>
      <c r="E268" s="730">
        <v>50113001</v>
      </c>
      <c r="F268" s="729" t="s">
        <v>606</v>
      </c>
      <c r="G268" s="728" t="s">
        <v>642</v>
      </c>
      <c r="H268" s="728">
        <v>112892</v>
      </c>
      <c r="I268" s="728">
        <v>12892</v>
      </c>
      <c r="J268" s="728" t="s">
        <v>1055</v>
      </c>
      <c r="K268" s="728" t="s">
        <v>1057</v>
      </c>
      <c r="L268" s="731">
        <v>103.66333333333331</v>
      </c>
      <c r="M268" s="731">
        <v>3</v>
      </c>
      <c r="N268" s="732">
        <v>310.98999999999995</v>
      </c>
    </row>
    <row r="269" spans="1:14" ht="14.4" customHeight="1" x14ac:dyDescent="0.3">
      <c r="A269" s="726" t="s">
        <v>569</v>
      </c>
      <c r="B269" s="727" t="s">
        <v>570</v>
      </c>
      <c r="C269" s="728" t="s">
        <v>588</v>
      </c>
      <c r="D269" s="729" t="s">
        <v>589</v>
      </c>
      <c r="E269" s="730">
        <v>50113001</v>
      </c>
      <c r="F269" s="729" t="s">
        <v>606</v>
      </c>
      <c r="G269" s="728" t="s">
        <v>607</v>
      </c>
      <c r="H269" s="728">
        <v>119759</v>
      </c>
      <c r="I269" s="728">
        <v>19759</v>
      </c>
      <c r="J269" s="728" t="s">
        <v>1058</v>
      </c>
      <c r="K269" s="728" t="s">
        <v>1059</v>
      </c>
      <c r="L269" s="731">
        <v>72.3</v>
      </c>
      <c r="M269" s="731">
        <v>1</v>
      </c>
      <c r="N269" s="732">
        <v>72.3</v>
      </c>
    </row>
    <row r="270" spans="1:14" ht="14.4" customHeight="1" x14ac:dyDescent="0.3">
      <c r="A270" s="726" t="s">
        <v>569</v>
      </c>
      <c r="B270" s="727" t="s">
        <v>570</v>
      </c>
      <c r="C270" s="728" t="s">
        <v>588</v>
      </c>
      <c r="D270" s="729" t="s">
        <v>589</v>
      </c>
      <c r="E270" s="730">
        <v>50113001</v>
      </c>
      <c r="F270" s="729" t="s">
        <v>606</v>
      </c>
      <c r="G270" s="728" t="s">
        <v>642</v>
      </c>
      <c r="H270" s="728">
        <v>132225</v>
      </c>
      <c r="I270" s="728">
        <v>32225</v>
      </c>
      <c r="J270" s="728" t="s">
        <v>643</v>
      </c>
      <c r="K270" s="728" t="s">
        <v>644</v>
      </c>
      <c r="L270" s="731">
        <v>73.930000000000007</v>
      </c>
      <c r="M270" s="731">
        <v>1</v>
      </c>
      <c r="N270" s="732">
        <v>73.930000000000007</v>
      </c>
    </row>
    <row r="271" spans="1:14" ht="14.4" customHeight="1" x14ac:dyDescent="0.3">
      <c r="A271" s="726" t="s">
        <v>569</v>
      </c>
      <c r="B271" s="727" t="s">
        <v>570</v>
      </c>
      <c r="C271" s="728" t="s">
        <v>588</v>
      </c>
      <c r="D271" s="729" t="s">
        <v>589</v>
      </c>
      <c r="E271" s="730">
        <v>50113001</v>
      </c>
      <c r="F271" s="729" t="s">
        <v>606</v>
      </c>
      <c r="G271" s="728" t="s">
        <v>642</v>
      </c>
      <c r="H271" s="728">
        <v>58038</v>
      </c>
      <c r="I271" s="728">
        <v>58038</v>
      </c>
      <c r="J271" s="728" t="s">
        <v>1060</v>
      </c>
      <c r="K271" s="728" t="s">
        <v>1061</v>
      </c>
      <c r="L271" s="731">
        <v>254.86000000000007</v>
      </c>
      <c r="M271" s="731">
        <v>1</v>
      </c>
      <c r="N271" s="732">
        <v>254.86000000000007</v>
      </c>
    </row>
    <row r="272" spans="1:14" ht="14.4" customHeight="1" x14ac:dyDescent="0.3">
      <c r="A272" s="726" t="s">
        <v>569</v>
      </c>
      <c r="B272" s="727" t="s">
        <v>570</v>
      </c>
      <c r="C272" s="728" t="s">
        <v>588</v>
      </c>
      <c r="D272" s="729" t="s">
        <v>589</v>
      </c>
      <c r="E272" s="730">
        <v>50113001</v>
      </c>
      <c r="F272" s="729" t="s">
        <v>606</v>
      </c>
      <c r="G272" s="728" t="s">
        <v>607</v>
      </c>
      <c r="H272" s="728">
        <v>16321</v>
      </c>
      <c r="I272" s="728">
        <v>16321</v>
      </c>
      <c r="J272" s="728" t="s">
        <v>649</v>
      </c>
      <c r="K272" s="728" t="s">
        <v>650</v>
      </c>
      <c r="L272" s="731">
        <v>213.90999999999997</v>
      </c>
      <c r="M272" s="731">
        <v>2</v>
      </c>
      <c r="N272" s="732">
        <v>427.81999999999994</v>
      </c>
    </row>
    <row r="273" spans="1:14" ht="14.4" customHeight="1" x14ac:dyDescent="0.3">
      <c r="A273" s="726" t="s">
        <v>569</v>
      </c>
      <c r="B273" s="727" t="s">
        <v>570</v>
      </c>
      <c r="C273" s="728" t="s">
        <v>588</v>
      </c>
      <c r="D273" s="729" t="s">
        <v>589</v>
      </c>
      <c r="E273" s="730">
        <v>50113001</v>
      </c>
      <c r="F273" s="729" t="s">
        <v>606</v>
      </c>
      <c r="G273" s="728" t="s">
        <v>607</v>
      </c>
      <c r="H273" s="728">
        <v>116320</v>
      </c>
      <c r="I273" s="728">
        <v>16320</v>
      </c>
      <c r="J273" s="728" t="s">
        <v>649</v>
      </c>
      <c r="K273" s="728" t="s">
        <v>651</v>
      </c>
      <c r="L273" s="731">
        <v>117.61346416658759</v>
      </c>
      <c r="M273" s="731">
        <v>9</v>
      </c>
      <c r="N273" s="732">
        <v>1058.5211774992883</v>
      </c>
    </row>
    <row r="274" spans="1:14" ht="14.4" customHeight="1" x14ac:dyDescent="0.3">
      <c r="A274" s="726" t="s">
        <v>569</v>
      </c>
      <c r="B274" s="727" t="s">
        <v>570</v>
      </c>
      <c r="C274" s="728" t="s">
        <v>588</v>
      </c>
      <c r="D274" s="729" t="s">
        <v>589</v>
      </c>
      <c r="E274" s="730">
        <v>50113001</v>
      </c>
      <c r="F274" s="729" t="s">
        <v>606</v>
      </c>
      <c r="G274" s="728" t="s">
        <v>607</v>
      </c>
      <c r="H274" s="728">
        <v>151621</v>
      </c>
      <c r="I274" s="728">
        <v>51621</v>
      </c>
      <c r="J274" s="728" t="s">
        <v>652</v>
      </c>
      <c r="K274" s="728" t="s">
        <v>653</v>
      </c>
      <c r="L274" s="731">
        <v>44.909990384670287</v>
      </c>
      <c r="M274" s="731">
        <v>10</v>
      </c>
      <c r="N274" s="732">
        <v>449.09990384670289</v>
      </c>
    </row>
    <row r="275" spans="1:14" ht="14.4" customHeight="1" x14ac:dyDescent="0.3">
      <c r="A275" s="726" t="s">
        <v>569</v>
      </c>
      <c r="B275" s="727" t="s">
        <v>570</v>
      </c>
      <c r="C275" s="728" t="s">
        <v>588</v>
      </c>
      <c r="D275" s="729" t="s">
        <v>589</v>
      </c>
      <c r="E275" s="730">
        <v>50113001</v>
      </c>
      <c r="F275" s="729" t="s">
        <v>606</v>
      </c>
      <c r="G275" s="728" t="s">
        <v>607</v>
      </c>
      <c r="H275" s="728">
        <v>199466</v>
      </c>
      <c r="I275" s="728">
        <v>199466</v>
      </c>
      <c r="J275" s="728" t="s">
        <v>654</v>
      </c>
      <c r="K275" s="728" t="s">
        <v>655</v>
      </c>
      <c r="L275" s="731">
        <v>92</v>
      </c>
      <c r="M275" s="731">
        <v>1</v>
      </c>
      <c r="N275" s="732">
        <v>92</v>
      </c>
    </row>
    <row r="276" spans="1:14" ht="14.4" customHeight="1" x14ac:dyDescent="0.3">
      <c r="A276" s="726" t="s">
        <v>569</v>
      </c>
      <c r="B276" s="727" t="s">
        <v>570</v>
      </c>
      <c r="C276" s="728" t="s">
        <v>588</v>
      </c>
      <c r="D276" s="729" t="s">
        <v>589</v>
      </c>
      <c r="E276" s="730">
        <v>50113001</v>
      </c>
      <c r="F276" s="729" t="s">
        <v>606</v>
      </c>
      <c r="G276" s="728" t="s">
        <v>642</v>
      </c>
      <c r="H276" s="728">
        <v>849990</v>
      </c>
      <c r="I276" s="728">
        <v>102596</v>
      </c>
      <c r="J276" s="728" t="s">
        <v>658</v>
      </c>
      <c r="K276" s="728" t="s">
        <v>659</v>
      </c>
      <c r="L276" s="731">
        <v>24.929999999999993</v>
      </c>
      <c r="M276" s="731">
        <v>1</v>
      </c>
      <c r="N276" s="732">
        <v>24.929999999999993</v>
      </c>
    </row>
    <row r="277" spans="1:14" ht="14.4" customHeight="1" x14ac:dyDescent="0.3">
      <c r="A277" s="726" t="s">
        <v>569</v>
      </c>
      <c r="B277" s="727" t="s">
        <v>570</v>
      </c>
      <c r="C277" s="728" t="s">
        <v>588</v>
      </c>
      <c r="D277" s="729" t="s">
        <v>589</v>
      </c>
      <c r="E277" s="730">
        <v>50113001</v>
      </c>
      <c r="F277" s="729" t="s">
        <v>606</v>
      </c>
      <c r="G277" s="728" t="s">
        <v>607</v>
      </c>
      <c r="H277" s="728">
        <v>145981</v>
      </c>
      <c r="I277" s="728">
        <v>45981</v>
      </c>
      <c r="J277" s="728" t="s">
        <v>1062</v>
      </c>
      <c r="K277" s="728" t="s">
        <v>1063</v>
      </c>
      <c r="L277" s="731">
        <v>1704.5600000000004</v>
      </c>
      <c r="M277" s="731">
        <v>2</v>
      </c>
      <c r="N277" s="732">
        <v>3409.1200000000008</v>
      </c>
    </row>
    <row r="278" spans="1:14" ht="14.4" customHeight="1" x14ac:dyDescent="0.3">
      <c r="A278" s="726" t="s">
        <v>569</v>
      </c>
      <c r="B278" s="727" t="s">
        <v>570</v>
      </c>
      <c r="C278" s="728" t="s">
        <v>588</v>
      </c>
      <c r="D278" s="729" t="s">
        <v>589</v>
      </c>
      <c r="E278" s="730">
        <v>50113001</v>
      </c>
      <c r="F278" s="729" t="s">
        <v>606</v>
      </c>
      <c r="G278" s="728" t="s">
        <v>642</v>
      </c>
      <c r="H278" s="728">
        <v>846446</v>
      </c>
      <c r="I278" s="728">
        <v>124343</v>
      </c>
      <c r="J278" s="728" t="s">
        <v>1064</v>
      </c>
      <c r="K278" s="728" t="s">
        <v>845</v>
      </c>
      <c r="L278" s="731">
        <v>44.059999999999995</v>
      </c>
      <c r="M278" s="731">
        <v>1</v>
      </c>
      <c r="N278" s="732">
        <v>44.059999999999995</v>
      </c>
    </row>
    <row r="279" spans="1:14" ht="14.4" customHeight="1" x14ac:dyDescent="0.3">
      <c r="A279" s="726" t="s">
        <v>569</v>
      </c>
      <c r="B279" s="727" t="s">
        <v>570</v>
      </c>
      <c r="C279" s="728" t="s">
        <v>588</v>
      </c>
      <c r="D279" s="729" t="s">
        <v>589</v>
      </c>
      <c r="E279" s="730">
        <v>50113001</v>
      </c>
      <c r="F279" s="729" t="s">
        <v>606</v>
      </c>
      <c r="G279" s="728" t="s">
        <v>642</v>
      </c>
      <c r="H279" s="728">
        <v>117425</v>
      </c>
      <c r="I279" s="728">
        <v>17425</v>
      </c>
      <c r="J279" s="728" t="s">
        <v>1065</v>
      </c>
      <c r="K279" s="728" t="s">
        <v>1066</v>
      </c>
      <c r="L279" s="731">
        <v>20.060000000000002</v>
      </c>
      <c r="M279" s="731">
        <v>3</v>
      </c>
      <c r="N279" s="732">
        <v>60.180000000000007</v>
      </c>
    </row>
    <row r="280" spans="1:14" ht="14.4" customHeight="1" x14ac:dyDescent="0.3">
      <c r="A280" s="726" t="s">
        <v>569</v>
      </c>
      <c r="B280" s="727" t="s">
        <v>570</v>
      </c>
      <c r="C280" s="728" t="s">
        <v>588</v>
      </c>
      <c r="D280" s="729" t="s">
        <v>589</v>
      </c>
      <c r="E280" s="730">
        <v>50113001</v>
      </c>
      <c r="F280" s="729" t="s">
        <v>606</v>
      </c>
      <c r="G280" s="728" t="s">
        <v>642</v>
      </c>
      <c r="H280" s="728">
        <v>117431</v>
      </c>
      <c r="I280" s="728">
        <v>17431</v>
      </c>
      <c r="J280" s="728" t="s">
        <v>662</v>
      </c>
      <c r="K280" s="728" t="s">
        <v>615</v>
      </c>
      <c r="L280" s="731">
        <v>27.25</v>
      </c>
      <c r="M280" s="731">
        <v>1</v>
      </c>
      <c r="N280" s="732">
        <v>27.25</v>
      </c>
    </row>
    <row r="281" spans="1:14" ht="14.4" customHeight="1" x14ac:dyDescent="0.3">
      <c r="A281" s="726" t="s">
        <v>569</v>
      </c>
      <c r="B281" s="727" t="s">
        <v>570</v>
      </c>
      <c r="C281" s="728" t="s">
        <v>588</v>
      </c>
      <c r="D281" s="729" t="s">
        <v>589</v>
      </c>
      <c r="E281" s="730">
        <v>50113001</v>
      </c>
      <c r="F281" s="729" t="s">
        <v>606</v>
      </c>
      <c r="G281" s="728" t="s">
        <v>607</v>
      </c>
      <c r="H281" s="728">
        <v>156992</v>
      </c>
      <c r="I281" s="728">
        <v>56992</v>
      </c>
      <c r="J281" s="728" t="s">
        <v>663</v>
      </c>
      <c r="K281" s="728" t="s">
        <v>664</v>
      </c>
      <c r="L281" s="731">
        <v>61.552499999999995</v>
      </c>
      <c r="M281" s="731">
        <v>8</v>
      </c>
      <c r="N281" s="732">
        <v>492.41999999999996</v>
      </c>
    </row>
    <row r="282" spans="1:14" ht="14.4" customHeight="1" x14ac:dyDescent="0.3">
      <c r="A282" s="726" t="s">
        <v>569</v>
      </c>
      <c r="B282" s="727" t="s">
        <v>570</v>
      </c>
      <c r="C282" s="728" t="s">
        <v>588</v>
      </c>
      <c r="D282" s="729" t="s">
        <v>589</v>
      </c>
      <c r="E282" s="730">
        <v>50113001</v>
      </c>
      <c r="F282" s="729" t="s">
        <v>606</v>
      </c>
      <c r="G282" s="728" t="s">
        <v>607</v>
      </c>
      <c r="H282" s="728">
        <v>156993</v>
      </c>
      <c r="I282" s="728">
        <v>56993</v>
      </c>
      <c r="J282" s="728" t="s">
        <v>665</v>
      </c>
      <c r="K282" s="728" t="s">
        <v>666</v>
      </c>
      <c r="L282" s="731">
        <v>73.659669353969889</v>
      </c>
      <c r="M282" s="731">
        <v>2</v>
      </c>
      <c r="N282" s="732">
        <v>147.31933870793978</v>
      </c>
    </row>
    <row r="283" spans="1:14" ht="14.4" customHeight="1" x14ac:dyDescent="0.3">
      <c r="A283" s="726" t="s">
        <v>569</v>
      </c>
      <c r="B283" s="727" t="s">
        <v>570</v>
      </c>
      <c r="C283" s="728" t="s">
        <v>588</v>
      </c>
      <c r="D283" s="729" t="s">
        <v>589</v>
      </c>
      <c r="E283" s="730">
        <v>50113001</v>
      </c>
      <c r="F283" s="729" t="s">
        <v>606</v>
      </c>
      <c r="G283" s="728" t="s">
        <v>642</v>
      </c>
      <c r="H283" s="728">
        <v>214427</v>
      </c>
      <c r="I283" s="728">
        <v>214427</v>
      </c>
      <c r="J283" s="728" t="s">
        <v>671</v>
      </c>
      <c r="K283" s="728" t="s">
        <v>672</v>
      </c>
      <c r="L283" s="731">
        <v>67.643146407211361</v>
      </c>
      <c r="M283" s="731">
        <v>460</v>
      </c>
      <c r="N283" s="732">
        <v>31115.847347317223</v>
      </c>
    </row>
    <row r="284" spans="1:14" ht="14.4" customHeight="1" x14ac:dyDescent="0.3">
      <c r="A284" s="726" t="s">
        <v>569</v>
      </c>
      <c r="B284" s="727" t="s">
        <v>570</v>
      </c>
      <c r="C284" s="728" t="s">
        <v>588</v>
      </c>
      <c r="D284" s="729" t="s">
        <v>589</v>
      </c>
      <c r="E284" s="730">
        <v>50113001</v>
      </c>
      <c r="F284" s="729" t="s">
        <v>606</v>
      </c>
      <c r="G284" s="728" t="s">
        <v>607</v>
      </c>
      <c r="H284" s="728">
        <v>193104</v>
      </c>
      <c r="I284" s="728">
        <v>93104</v>
      </c>
      <c r="J284" s="728" t="s">
        <v>676</v>
      </c>
      <c r="K284" s="728" t="s">
        <v>677</v>
      </c>
      <c r="L284" s="731">
        <v>47.519790348894809</v>
      </c>
      <c r="M284" s="731">
        <v>37</v>
      </c>
      <c r="N284" s="732">
        <v>1758.232242909108</v>
      </c>
    </row>
    <row r="285" spans="1:14" ht="14.4" customHeight="1" x14ac:dyDescent="0.3">
      <c r="A285" s="726" t="s">
        <v>569</v>
      </c>
      <c r="B285" s="727" t="s">
        <v>570</v>
      </c>
      <c r="C285" s="728" t="s">
        <v>588</v>
      </c>
      <c r="D285" s="729" t="s">
        <v>589</v>
      </c>
      <c r="E285" s="730">
        <v>50113001</v>
      </c>
      <c r="F285" s="729" t="s">
        <v>606</v>
      </c>
      <c r="G285" s="728" t="s">
        <v>607</v>
      </c>
      <c r="H285" s="728">
        <v>193105</v>
      </c>
      <c r="I285" s="728">
        <v>93105</v>
      </c>
      <c r="J285" s="728" t="s">
        <v>676</v>
      </c>
      <c r="K285" s="728" t="s">
        <v>678</v>
      </c>
      <c r="L285" s="731">
        <v>209.27511160200993</v>
      </c>
      <c r="M285" s="731">
        <v>17</v>
      </c>
      <c r="N285" s="732">
        <v>3557.6768972341688</v>
      </c>
    </row>
    <row r="286" spans="1:14" ht="14.4" customHeight="1" x14ac:dyDescent="0.3">
      <c r="A286" s="726" t="s">
        <v>569</v>
      </c>
      <c r="B286" s="727" t="s">
        <v>570</v>
      </c>
      <c r="C286" s="728" t="s">
        <v>588</v>
      </c>
      <c r="D286" s="729" t="s">
        <v>589</v>
      </c>
      <c r="E286" s="730">
        <v>50113001</v>
      </c>
      <c r="F286" s="729" t="s">
        <v>606</v>
      </c>
      <c r="G286" s="728" t="s">
        <v>607</v>
      </c>
      <c r="H286" s="728">
        <v>197522</v>
      </c>
      <c r="I286" s="728">
        <v>97522</v>
      </c>
      <c r="J286" s="728" t="s">
        <v>1067</v>
      </c>
      <c r="K286" s="728" t="s">
        <v>1068</v>
      </c>
      <c r="L286" s="731">
        <v>160.30000000000001</v>
      </c>
      <c r="M286" s="731">
        <v>2</v>
      </c>
      <c r="N286" s="732">
        <v>320.60000000000002</v>
      </c>
    </row>
    <row r="287" spans="1:14" ht="14.4" customHeight="1" x14ac:dyDescent="0.3">
      <c r="A287" s="726" t="s">
        <v>569</v>
      </c>
      <c r="B287" s="727" t="s">
        <v>570</v>
      </c>
      <c r="C287" s="728" t="s">
        <v>588</v>
      </c>
      <c r="D287" s="729" t="s">
        <v>589</v>
      </c>
      <c r="E287" s="730">
        <v>50113001</v>
      </c>
      <c r="F287" s="729" t="s">
        <v>606</v>
      </c>
      <c r="G287" s="728" t="s">
        <v>607</v>
      </c>
      <c r="H287" s="728">
        <v>184090</v>
      </c>
      <c r="I287" s="728">
        <v>84090</v>
      </c>
      <c r="J287" s="728" t="s">
        <v>679</v>
      </c>
      <c r="K287" s="728" t="s">
        <v>680</v>
      </c>
      <c r="L287" s="731">
        <v>60.14</v>
      </c>
      <c r="M287" s="731">
        <v>18</v>
      </c>
      <c r="N287" s="732">
        <v>1082.52</v>
      </c>
    </row>
    <row r="288" spans="1:14" ht="14.4" customHeight="1" x14ac:dyDescent="0.3">
      <c r="A288" s="726" t="s">
        <v>569</v>
      </c>
      <c r="B288" s="727" t="s">
        <v>570</v>
      </c>
      <c r="C288" s="728" t="s">
        <v>588</v>
      </c>
      <c r="D288" s="729" t="s">
        <v>589</v>
      </c>
      <c r="E288" s="730">
        <v>50113001</v>
      </c>
      <c r="F288" s="729" t="s">
        <v>606</v>
      </c>
      <c r="G288" s="728" t="s">
        <v>607</v>
      </c>
      <c r="H288" s="728">
        <v>102477</v>
      </c>
      <c r="I288" s="728">
        <v>2477</v>
      </c>
      <c r="J288" s="728" t="s">
        <v>681</v>
      </c>
      <c r="K288" s="728" t="s">
        <v>682</v>
      </c>
      <c r="L288" s="731">
        <v>40.169999999999995</v>
      </c>
      <c r="M288" s="731">
        <v>16</v>
      </c>
      <c r="N288" s="732">
        <v>642.71999999999991</v>
      </c>
    </row>
    <row r="289" spans="1:14" ht="14.4" customHeight="1" x14ac:dyDescent="0.3">
      <c r="A289" s="726" t="s">
        <v>569</v>
      </c>
      <c r="B289" s="727" t="s">
        <v>570</v>
      </c>
      <c r="C289" s="728" t="s">
        <v>588</v>
      </c>
      <c r="D289" s="729" t="s">
        <v>589</v>
      </c>
      <c r="E289" s="730">
        <v>50113001</v>
      </c>
      <c r="F289" s="729" t="s">
        <v>606</v>
      </c>
      <c r="G289" s="728" t="s">
        <v>607</v>
      </c>
      <c r="H289" s="728">
        <v>102478</v>
      </c>
      <c r="I289" s="728">
        <v>2478</v>
      </c>
      <c r="J289" s="728" t="s">
        <v>681</v>
      </c>
      <c r="K289" s="728" t="s">
        <v>683</v>
      </c>
      <c r="L289" s="731">
        <v>77.532539202433455</v>
      </c>
      <c r="M289" s="731">
        <v>56</v>
      </c>
      <c r="N289" s="732">
        <v>4341.8221953362736</v>
      </c>
    </row>
    <row r="290" spans="1:14" ht="14.4" customHeight="1" x14ac:dyDescent="0.3">
      <c r="A290" s="726" t="s">
        <v>569</v>
      </c>
      <c r="B290" s="727" t="s">
        <v>570</v>
      </c>
      <c r="C290" s="728" t="s">
        <v>588</v>
      </c>
      <c r="D290" s="729" t="s">
        <v>589</v>
      </c>
      <c r="E290" s="730">
        <v>50113001</v>
      </c>
      <c r="F290" s="729" t="s">
        <v>606</v>
      </c>
      <c r="G290" s="728" t="s">
        <v>607</v>
      </c>
      <c r="H290" s="728">
        <v>101807</v>
      </c>
      <c r="I290" s="728">
        <v>40538</v>
      </c>
      <c r="J290" s="728" t="s">
        <v>1069</v>
      </c>
      <c r="K290" s="728" t="s">
        <v>1070</v>
      </c>
      <c r="L290" s="731">
        <v>855.97999999999979</v>
      </c>
      <c r="M290" s="731">
        <v>1</v>
      </c>
      <c r="N290" s="732">
        <v>855.97999999999979</v>
      </c>
    </row>
    <row r="291" spans="1:14" ht="14.4" customHeight="1" x14ac:dyDescent="0.3">
      <c r="A291" s="726" t="s">
        <v>569</v>
      </c>
      <c r="B291" s="727" t="s">
        <v>570</v>
      </c>
      <c r="C291" s="728" t="s">
        <v>588</v>
      </c>
      <c r="D291" s="729" t="s">
        <v>589</v>
      </c>
      <c r="E291" s="730">
        <v>50113001</v>
      </c>
      <c r="F291" s="729" t="s">
        <v>606</v>
      </c>
      <c r="G291" s="728" t="s">
        <v>607</v>
      </c>
      <c r="H291" s="728">
        <v>117011</v>
      </c>
      <c r="I291" s="728">
        <v>17011</v>
      </c>
      <c r="J291" s="728" t="s">
        <v>684</v>
      </c>
      <c r="K291" s="728" t="s">
        <v>685</v>
      </c>
      <c r="L291" s="731">
        <v>148.20545939585006</v>
      </c>
      <c r="M291" s="731">
        <v>114</v>
      </c>
      <c r="N291" s="732">
        <v>16895.422371126908</v>
      </c>
    </row>
    <row r="292" spans="1:14" ht="14.4" customHeight="1" x14ac:dyDescent="0.3">
      <c r="A292" s="726" t="s">
        <v>569</v>
      </c>
      <c r="B292" s="727" t="s">
        <v>570</v>
      </c>
      <c r="C292" s="728" t="s">
        <v>588</v>
      </c>
      <c r="D292" s="729" t="s">
        <v>589</v>
      </c>
      <c r="E292" s="730">
        <v>50113001</v>
      </c>
      <c r="F292" s="729" t="s">
        <v>606</v>
      </c>
      <c r="G292" s="728" t="s">
        <v>607</v>
      </c>
      <c r="H292" s="728">
        <v>108499</v>
      </c>
      <c r="I292" s="728">
        <v>8499</v>
      </c>
      <c r="J292" s="728" t="s">
        <v>686</v>
      </c>
      <c r="K292" s="728" t="s">
        <v>687</v>
      </c>
      <c r="L292" s="731">
        <v>111.52000937046475</v>
      </c>
      <c r="M292" s="731">
        <v>68</v>
      </c>
      <c r="N292" s="732">
        <v>7583.360637191603</v>
      </c>
    </row>
    <row r="293" spans="1:14" ht="14.4" customHeight="1" x14ac:dyDescent="0.3">
      <c r="A293" s="726" t="s">
        <v>569</v>
      </c>
      <c r="B293" s="727" t="s">
        <v>570</v>
      </c>
      <c r="C293" s="728" t="s">
        <v>588</v>
      </c>
      <c r="D293" s="729" t="s">
        <v>589</v>
      </c>
      <c r="E293" s="730">
        <v>50113001</v>
      </c>
      <c r="F293" s="729" t="s">
        <v>606</v>
      </c>
      <c r="G293" s="728" t="s">
        <v>607</v>
      </c>
      <c r="H293" s="728">
        <v>153641</v>
      </c>
      <c r="I293" s="728">
        <v>53641</v>
      </c>
      <c r="J293" s="728" t="s">
        <v>1071</v>
      </c>
      <c r="K293" s="728" t="s">
        <v>1072</v>
      </c>
      <c r="L293" s="731">
        <v>37.899999999999991</v>
      </c>
      <c r="M293" s="731">
        <v>1</v>
      </c>
      <c r="N293" s="732">
        <v>37.899999999999991</v>
      </c>
    </row>
    <row r="294" spans="1:14" ht="14.4" customHeight="1" x14ac:dyDescent="0.3">
      <c r="A294" s="726" t="s">
        <v>569</v>
      </c>
      <c r="B294" s="727" t="s">
        <v>570</v>
      </c>
      <c r="C294" s="728" t="s">
        <v>588</v>
      </c>
      <c r="D294" s="729" t="s">
        <v>589</v>
      </c>
      <c r="E294" s="730">
        <v>50113001</v>
      </c>
      <c r="F294" s="729" t="s">
        <v>606</v>
      </c>
      <c r="G294" s="728" t="s">
        <v>607</v>
      </c>
      <c r="H294" s="728">
        <v>158425</v>
      </c>
      <c r="I294" s="728">
        <v>58425</v>
      </c>
      <c r="J294" s="728" t="s">
        <v>690</v>
      </c>
      <c r="K294" s="728" t="s">
        <v>691</v>
      </c>
      <c r="L294" s="731">
        <v>82.01</v>
      </c>
      <c r="M294" s="731">
        <v>2</v>
      </c>
      <c r="N294" s="732">
        <v>164.02</v>
      </c>
    </row>
    <row r="295" spans="1:14" ht="14.4" customHeight="1" x14ac:dyDescent="0.3">
      <c r="A295" s="726" t="s">
        <v>569</v>
      </c>
      <c r="B295" s="727" t="s">
        <v>570</v>
      </c>
      <c r="C295" s="728" t="s">
        <v>588</v>
      </c>
      <c r="D295" s="729" t="s">
        <v>589</v>
      </c>
      <c r="E295" s="730">
        <v>50113001</v>
      </c>
      <c r="F295" s="729" t="s">
        <v>606</v>
      </c>
      <c r="G295" s="728" t="s">
        <v>607</v>
      </c>
      <c r="H295" s="728">
        <v>179327</v>
      </c>
      <c r="I295" s="728">
        <v>179327</v>
      </c>
      <c r="J295" s="728" t="s">
        <v>1073</v>
      </c>
      <c r="K295" s="728" t="s">
        <v>657</v>
      </c>
      <c r="L295" s="731">
        <v>74.920000000000073</v>
      </c>
      <c r="M295" s="731">
        <v>1</v>
      </c>
      <c r="N295" s="732">
        <v>74.920000000000073</v>
      </c>
    </row>
    <row r="296" spans="1:14" ht="14.4" customHeight="1" x14ac:dyDescent="0.3">
      <c r="A296" s="726" t="s">
        <v>569</v>
      </c>
      <c r="B296" s="727" t="s">
        <v>570</v>
      </c>
      <c r="C296" s="728" t="s">
        <v>588</v>
      </c>
      <c r="D296" s="729" t="s">
        <v>589</v>
      </c>
      <c r="E296" s="730">
        <v>50113001</v>
      </c>
      <c r="F296" s="729" t="s">
        <v>606</v>
      </c>
      <c r="G296" s="728" t="s">
        <v>642</v>
      </c>
      <c r="H296" s="728">
        <v>115013</v>
      </c>
      <c r="I296" s="728">
        <v>15013</v>
      </c>
      <c r="J296" s="728" t="s">
        <v>1074</v>
      </c>
      <c r="K296" s="728" t="s">
        <v>1075</v>
      </c>
      <c r="L296" s="731">
        <v>60.08</v>
      </c>
      <c r="M296" s="731">
        <v>1</v>
      </c>
      <c r="N296" s="732">
        <v>60.08</v>
      </c>
    </row>
    <row r="297" spans="1:14" ht="14.4" customHeight="1" x14ac:dyDescent="0.3">
      <c r="A297" s="726" t="s">
        <v>569</v>
      </c>
      <c r="B297" s="727" t="s">
        <v>570</v>
      </c>
      <c r="C297" s="728" t="s">
        <v>588</v>
      </c>
      <c r="D297" s="729" t="s">
        <v>589</v>
      </c>
      <c r="E297" s="730">
        <v>50113001</v>
      </c>
      <c r="F297" s="729" t="s">
        <v>606</v>
      </c>
      <c r="G297" s="728" t="s">
        <v>642</v>
      </c>
      <c r="H297" s="728">
        <v>215713</v>
      </c>
      <c r="I297" s="728">
        <v>215713</v>
      </c>
      <c r="J297" s="728" t="s">
        <v>692</v>
      </c>
      <c r="K297" s="728" t="s">
        <v>1076</v>
      </c>
      <c r="L297" s="731">
        <v>48.5</v>
      </c>
      <c r="M297" s="731">
        <v>5</v>
      </c>
      <c r="N297" s="732">
        <v>242.5</v>
      </c>
    </row>
    <row r="298" spans="1:14" ht="14.4" customHeight="1" x14ac:dyDescent="0.3">
      <c r="A298" s="726" t="s">
        <v>569</v>
      </c>
      <c r="B298" s="727" t="s">
        <v>570</v>
      </c>
      <c r="C298" s="728" t="s">
        <v>588</v>
      </c>
      <c r="D298" s="729" t="s">
        <v>589</v>
      </c>
      <c r="E298" s="730">
        <v>50113001</v>
      </c>
      <c r="F298" s="729" t="s">
        <v>606</v>
      </c>
      <c r="G298" s="728" t="s">
        <v>642</v>
      </c>
      <c r="H298" s="728">
        <v>215715</v>
      </c>
      <c r="I298" s="728">
        <v>215715</v>
      </c>
      <c r="J298" s="728" t="s">
        <v>692</v>
      </c>
      <c r="K298" s="728" t="s">
        <v>694</v>
      </c>
      <c r="L298" s="731">
        <v>100.09500000000001</v>
      </c>
      <c r="M298" s="731">
        <v>4</v>
      </c>
      <c r="N298" s="732">
        <v>400.38000000000005</v>
      </c>
    </row>
    <row r="299" spans="1:14" ht="14.4" customHeight="1" x14ac:dyDescent="0.3">
      <c r="A299" s="726" t="s">
        <v>569</v>
      </c>
      <c r="B299" s="727" t="s">
        <v>570</v>
      </c>
      <c r="C299" s="728" t="s">
        <v>588</v>
      </c>
      <c r="D299" s="729" t="s">
        <v>589</v>
      </c>
      <c r="E299" s="730">
        <v>50113001</v>
      </c>
      <c r="F299" s="729" t="s">
        <v>606</v>
      </c>
      <c r="G299" s="728" t="s">
        <v>607</v>
      </c>
      <c r="H299" s="728">
        <v>905098</v>
      </c>
      <c r="I299" s="728">
        <v>23989</v>
      </c>
      <c r="J299" s="728" t="s">
        <v>1077</v>
      </c>
      <c r="K299" s="728" t="s">
        <v>571</v>
      </c>
      <c r="L299" s="731">
        <v>416.99</v>
      </c>
      <c r="M299" s="731">
        <v>1</v>
      </c>
      <c r="N299" s="732">
        <v>416.99</v>
      </c>
    </row>
    <row r="300" spans="1:14" ht="14.4" customHeight="1" x14ac:dyDescent="0.3">
      <c r="A300" s="726" t="s">
        <v>569</v>
      </c>
      <c r="B300" s="727" t="s">
        <v>570</v>
      </c>
      <c r="C300" s="728" t="s">
        <v>588</v>
      </c>
      <c r="D300" s="729" t="s">
        <v>589</v>
      </c>
      <c r="E300" s="730">
        <v>50113001</v>
      </c>
      <c r="F300" s="729" t="s">
        <v>606</v>
      </c>
      <c r="G300" s="728" t="s">
        <v>607</v>
      </c>
      <c r="H300" s="728">
        <v>905097</v>
      </c>
      <c r="I300" s="728">
        <v>158767</v>
      </c>
      <c r="J300" s="728" t="s">
        <v>1078</v>
      </c>
      <c r="K300" s="728" t="s">
        <v>1079</v>
      </c>
      <c r="L300" s="731">
        <v>175.03914086805179</v>
      </c>
      <c r="M300" s="731">
        <v>1</v>
      </c>
      <c r="N300" s="732">
        <v>175.03914086805179</v>
      </c>
    </row>
    <row r="301" spans="1:14" ht="14.4" customHeight="1" x14ac:dyDescent="0.3">
      <c r="A301" s="726" t="s">
        <v>569</v>
      </c>
      <c r="B301" s="727" t="s">
        <v>570</v>
      </c>
      <c r="C301" s="728" t="s">
        <v>588</v>
      </c>
      <c r="D301" s="729" t="s">
        <v>589</v>
      </c>
      <c r="E301" s="730">
        <v>50113001</v>
      </c>
      <c r="F301" s="729" t="s">
        <v>606</v>
      </c>
      <c r="G301" s="728" t="s">
        <v>607</v>
      </c>
      <c r="H301" s="728">
        <v>846873</v>
      </c>
      <c r="I301" s="728">
        <v>82012</v>
      </c>
      <c r="J301" s="728" t="s">
        <v>1080</v>
      </c>
      <c r="K301" s="728" t="s">
        <v>571</v>
      </c>
      <c r="L301" s="731">
        <v>219.54992499201003</v>
      </c>
      <c r="M301" s="731">
        <v>3</v>
      </c>
      <c r="N301" s="732">
        <v>658.64977497603013</v>
      </c>
    </row>
    <row r="302" spans="1:14" ht="14.4" customHeight="1" x14ac:dyDescent="0.3">
      <c r="A302" s="726" t="s">
        <v>569</v>
      </c>
      <c r="B302" s="727" t="s">
        <v>570</v>
      </c>
      <c r="C302" s="728" t="s">
        <v>588</v>
      </c>
      <c r="D302" s="729" t="s">
        <v>589</v>
      </c>
      <c r="E302" s="730">
        <v>50113001</v>
      </c>
      <c r="F302" s="729" t="s">
        <v>606</v>
      </c>
      <c r="G302" s="728" t="s">
        <v>607</v>
      </c>
      <c r="H302" s="728">
        <v>215476</v>
      </c>
      <c r="I302" s="728">
        <v>215476</v>
      </c>
      <c r="J302" s="728" t="s">
        <v>1081</v>
      </c>
      <c r="K302" s="728" t="s">
        <v>1082</v>
      </c>
      <c r="L302" s="731">
        <v>123.10999999999999</v>
      </c>
      <c r="M302" s="731">
        <v>1</v>
      </c>
      <c r="N302" s="732">
        <v>123.10999999999999</v>
      </c>
    </row>
    <row r="303" spans="1:14" ht="14.4" customHeight="1" x14ac:dyDescent="0.3">
      <c r="A303" s="726" t="s">
        <v>569</v>
      </c>
      <c r="B303" s="727" t="s">
        <v>570</v>
      </c>
      <c r="C303" s="728" t="s">
        <v>588</v>
      </c>
      <c r="D303" s="729" t="s">
        <v>589</v>
      </c>
      <c r="E303" s="730">
        <v>50113001</v>
      </c>
      <c r="F303" s="729" t="s">
        <v>606</v>
      </c>
      <c r="G303" s="728" t="s">
        <v>607</v>
      </c>
      <c r="H303" s="728">
        <v>140564</v>
      </c>
      <c r="I303" s="728">
        <v>40564</v>
      </c>
      <c r="J303" s="728" t="s">
        <v>1083</v>
      </c>
      <c r="K303" s="728" t="s">
        <v>1084</v>
      </c>
      <c r="L303" s="731">
        <v>13.949999999999998</v>
      </c>
      <c r="M303" s="731">
        <v>1</v>
      </c>
      <c r="N303" s="732">
        <v>13.949999999999998</v>
      </c>
    </row>
    <row r="304" spans="1:14" ht="14.4" customHeight="1" x14ac:dyDescent="0.3">
      <c r="A304" s="726" t="s">
        <v>569</v>
      </c>
      <c r="B304" s="727" t="s">
        <v>570</v>
      </c>
      <c r="C304" s="728" t="s">
        <v>588</v>
      </c>
      <c r="D304" s="729" t="s">
        <v>589</v>
      </c>
      <c r="E304" s="730">
        <v>50113001</v>
      </c>
      <c r="F304" s="729" t="s">
        <v>606</v>
      </c>
      <c r="G304" s="728" t="s">
        <v>607</v>
      </c>
      <c r="H304" s="728">
        <v>192202</v>
      </c>
      <c r="I304" s="728">
        <v>192202</v>
      </c>
      <c r="J304" s="728" t="s">
        <v>1085</v>
      </c>
      <c r="K304" s="728" t="s">
        <v>1086</v>
      </c>
      <c r="L304" s="731">
        <v>88.480000000000032</v>
      </c>
      <c r="M304" s="731">
        <v>1</v>
      </c>
      <c r="N304" s="732">
        <v>88.480000000000032</v>
      </c>
    </row>
    <row r="305" spans="1:14" ht="14.4" customHeight="1" x14ac:dyDescent="0.3">
      <c r="A305" s="726" t="s">
        <v>569</v>
      </c>
      <c r="B305" s="727" t="s">
        <v>570</v>
      </c>
      <c r="C305" s="728" t="s">
        <v>588</v>
      </c>
      <c r="D305" s="729" t="s">
        <v>589</v>
      </c>
      <c r="E305" s="730">
        <v>50113001</v>
      </c>
      <c r="F305" s="729" t="s">
        <v>606</v>
      </c>
      <c r="G305" s="728" t="s">
        <v>607</v>
      </c>
      <c r="H305" s="728">
        <v>192205</v>
      </c>
      <c r="I305" s="728">
        <v>192205</v>
      </c>
      <c r="J305" s="728" t="s">
        <v>1085</v>
      </c>
      <c r="K305" s="728" t="s">
        <v>1087</v>
      </c>
      <c r="L305" s="731">
        <v>88.185000000000002</v>
      </c>
      <c r="M305" s="731">
        <v>2</v>
      </c>
      <c r="N305" s="732">
        <v>176.37</v>
      </c>
    </row>
    <row r="306" spans="1:14" ht="14.4" customHeight="1" x14ac:dyDescent="0.3">
      <c r="A306" s="726" t="s">
        <v>569</v>
      </c>
      <c r="B306" s="727" t="s">
        <v>570</v>
      </c>
      <c r="C306" s="728" t="s">
        <v>588</v>
      </c>
      <c r="D306" s="729" t="s">
        <v>589</v>
      </c>
      <c r="E306" s="730">
        <v>50113001</v>
      </c>
      <c r="F306" s="729" t="s">
        <v>606</v>
      </c>
      <c r="G306" s="728" t="s">
        <v>607</v>
      </c>
      <c r="H306" s="728">
        <v>102818</v>
      </c>
      <c r="I306" s="728">
        <v>2818</v>
      </c>
      <c r="J306" s="728" t="s">
        <v>1088</v>
      </c>
      <c r="K306" s="728" t="s">
        <v>1089</v>
      </c>
      <c r="L306" s="731">
        <v>114.02000000000001</v>
      </c>
      <c r="M306" s="731">
        <v>1</v>
      </c>
      <c r="N306" s="732">
        <v>114.02000000000001</v>
      </c>
    </row>
    <row r="307" spans="1:14" ht="14.4" customHeight="1" x14ac:dyDescent="0.3">
      <c r="A307" s="726" t="s">
        <v>569</v>
      </c>
      <c r="B307" s="727" t="s">
        <v>570</v>
      </c>
      <c r="C307" s="728" t="s">
        <v>588</v>
      </c>
      <c r="D307" s="729" t="s">
        <v>589</v>
      </c>
      <c r="E307" s="730">
        <v>50113001</v>
      </c>
      <c r="F307" s="729" t="s">
        <v>606</v>
      </c>
      <c r="G307" s="728" t="s">
        <v>607</v>
      </c>
      <c r="H307" s="728">
        <v>197026</v>
      </c>
      <c r="I307" s="728">
        <v>97026</v>
      </c>
      <c r="J307" s="728" t="s">
        <v>1090</v>
      </c>
      <c r="K307" s="728" t="s">
        <v>1091</v>
      </c>
      <c r="L307" s="731">
        <v>122.31</v>
      </c>
      <c r="M307" s="731">
        <v>2</v>
      </c>
      <c r="N307" s="732">
        <v>244.62</v>
      </c>
    </row>
    <row r="308" spans="1:14" ht="14.4" customHeight="1" x14ac:dyDescent="0.3">
      <c r="A308" s="726" t="s">
        <v>569</v>
      </c>
      <c r="B308" s="727" t="s">
        <v>570</v>
      </c>
      <c r="C308" s="728" t="s">
        <v>588</v>
      </c>
      <c r="D308" s="729" t="s">
        <v>589</v>
      </c>
      <c r="E308" s="730">
        <v>50113001</v>
      </c>
      <c r="F308" s="729" t="s">
        <v>606</v>
      </c>
      <c r="G308" s="728" t="s">
        <v>607</v>
      </c>
      <c r="H308" s="728">
        <v>202796</v>
      </c>
      <c r="I308" s="728">
        <v>202796</v>
      </c>
      <c r="J308" s="728" t="s">
        <v>704</v>
      </c>
      <c r="K308" s="728" t="s">
        <v>706</v>
      </c>
      <c r="L308" s="731">
        <v>245.77000000000007</v>
      </c>
      <c r="M308" s="731">
        <v>1</v>
      </c>
      <c r="N308" s="732">
        <v>245.77000000000007</v>
      </c>
    </row>
    <row r="309" spans="1:14" ht="14.4" customHeight="1" x14ac:dyDescent="0.3">
      <c r="A309" s="726" t="s">
        <v>569</v>
      </c>
      <c r="B309" s="727" t="s">
        <v>570</v>
      </c>
      <c r="C309" s="728" t="s">
        <v>588</v>
      </c>
      <c r="D309" s="729" t="s">
        <v>589</v>
      </c>
      <c r="E309" s="730">
        <v>50113001</v>
      </c>
      <c r="F309" s="729" t="s">
        <v>606</v>
      </c>
      <c r="G309" s="728" t="s">
        <v>571</v>
      </c>
      <c r="H309" s="728">
        <v>848947</v>
      </c>
      <c r="I309" s="728">
        <v>135928</v>
      </c>
      <c r="J309" s="728" t="s">
        <v>1092</v>
      </c>
      <c r="K309" s="728" t="s">
        <v>1093</v>
      </c>
      <c r="L309" s="731">
        <v>71.17</v>
      </c>
      <c r="M309" s="731">
        <v>1</v>
      </c>
      <c r="N309" s="732">
        <v>71.17</v>
      </c>
    </row>
    <row r="310" spans="1:14" ht="14.4" customHeight="1" x14ac:dyDescent="0.3">
      <c r="A310" s="726" t="s">
        <v>569</v>
      </c>
      <c r="B310" s="727" t="s">
        <v>570</v>
      </c>
      <c r="C310" s="728" t="s">
        <v>588</v>
      </c>
      <c r="D310" s="729" t="s">
        <v>589</v>
      </c>
      <c r="E310" s="730">
        <v>50113001</v>
      </c>
      <c r="F310" s="729" t="s">
        <v>606</v>
      </c>
      <c r="G310" s="728" t="s">
        <v>607</v>
      </c>
      <c r="H310" s="728">
        <v>157586</v>
      </c>
      <c r="I310" s="728">
        <v>57586</v>
      </c>
      <c r="J310" s="728" t="s">
        <v>707</v>
      </c>
      <c r="K310" s="728" t="s">
        <v>708</v>
      </c>
      <c r="L310" s="731">
        <v>74.219999999999985</v>
      </c>
      <c r="M310" s="731">
        <v>1</v>
      </c>
      <c r="N310" s="732">
        <v>74.219999999999985</v>
      </c>
    </row>
    <row r="311" spans="1:14" ht="14.4" customHeight="1" x14ac:dyDescent="0.3">
      <c r="A311" s="726" t="s">
        <v>569</v>
      </c>
      <c r="B311" s="727" t="s">
        <v>570</v>
      </c>
      <c r="C311" s="728" t="s">
        <v>588</v>
      </c>
      <c r="D311" s="729" t="s">
        <v>589</v>
      </c>
      <c r="E311" s="730">
        <v>50113001</v>
      </c>
      <c r="F311" s="729" t="s">
        <v>606</v>
      </c>
      <c r="G311" s="728" t="s">
        <v>607</v>
      </c>
      <c r="H311" s="728">
        <v>846413</v>
      </c>
      <c r="I311" s="728">
        <v>57585</v>
      </c>
      <c r="J311" s="728" t="s">
        <v>709</v>
      </c>
      <c r="K311" s="728" t="s">
        <v>710</v>
      </c>
      <c r="L311" s="731">
        <v>133.42000000000002</v>
      </c>
      <c r="M311" s="731">
        <v>1</v>
      </c>
      <c r="N311" s="732">
        <v>133.42000000000002</v>
      </c>
    </row>
    <row r="312" spans="1:14" ht="14.4" customHeight="1" x14ac:dyDescent="0.3">
      <c r="A312" s="726" t="s">
        <v>569</v>
      </c>
      <c r="B312" s="727" t="s">
        <v>570</v>
      </c>
      <c r="C312" s="728" t="s">
        <v>588</v>
      </c>
      <c r="D312" s="729" t="s">
        <v>589</v>
      </c>
      <c r="E312" s="730">
        <v>50113001</v>
      </c>
      <c r="F312" s="729" t="s">
        <v>606</v>
      </c>
      <c r="G312" s="728" t="s">
        <v>607</v>
      </c>
      <c r="H312" s="728">
        <v>848560</v>
      </c>
      <c r="I312" s="728">
        <v>125752</v>
      </c>
      <c r="J312" s="728" t="s">
        <v>1094</v>
      </c>
      <c r="K312" s="728" t="s">
        <v>1095</v>
      </c>
      <c r="L312" s="731">
        <v>182.73249999999996</v>
      </c>
      <c r="M312" s="731">
        <v>4</v>
      </c>
      <c r="N312" s="732">
        <v>730.92999999999984</v>
      </c>
    </row>
    <row r="313" spans="1:14" ht="14.4" customHeight="1" x14ac:dyDescent="0.3">
      <c r="A313" s="726" t="s">
        <v>569</v>
      </c>
      <c r="B313" s="727" t="s">
        <v>570</v>
      </c>
      <c r="C313" s="728" t="s">
        <v>588</v>
      </c>
      <c r="D313" s="729" t="s">
        <v>589</v>
      </c>
      <c r="E313" s="730">
        <v>50113001</v>
      </c>
      <c r="F313" s="729" t="s">
        <v>606</v>
      </c>
      <c r="G313" s="728" t="s">
        <v>607</v>
      </c>
      <c r="H313" s="728">
        <v>214902</v>
      </c>
      <c r="I313" s="728">
        <v>214902</v>
      </c>
      <c r="J313" s="728" t="s">
        <v>711</v>
      </c>
      <c r="K313" s="728" t="s">
        <v>712</v>
      </c>
      <c r="L313" s="731">
        <v>56.74</v>
      </c>
      <c r="M313" s="731">
        <v>1</v>
      </c>
      <c r="N313" s="732">
        <v>56.74</v>
      </c>
    </row>
    <row r="314" spans="1:14" ht="14.4" customHeight="1" x14ac:dyDescent="0.3">
      <c r="A314" s="726" t="s">
        <v>569</v>
      </c>
      <c r="B314" s="727" t="s">
        <v>570</v>
      </c>
      <c r="C314" s="728" t="s">
        <v>588</v>
      </c>
      <c r="D314" s="729" t="s">
        <v>589</v>
      </c>
      <c r="E314" s="730">
        <v>50113001</v>
      </c>
      <c r="F314" s="729" t="s">
        <v>606</v>
      </c>
      <c r="G314" s="728" t="s">
        <v>607</v>
      </c>
      <c r="H314" s="728">
        <v>214904</v>
      </c>
      <c r="I314" s="728">
        <v>214904</v>
      </c>
      <c r="J314" s="728" t="s">
        <v>713</v>
      </c>
      <c r="K314" s="728" t="s">
        <v>714</v>
      </c>
      <c r="L314" s="731">
        <v>81.96</v>
      </c>
      <c r="M314" s="731">
        <v>1</v>
      </c>
      <c r="N314" s="732">
        <v>81.96</v>
      </c>
    </row>
    <row r="315" spans="1:14" ht="14.4" customHeight="1" x14ac:dyDescent="0.3">
      <c r="A315" s="726" t="s">
        <v>569</v>
      </c>
      <c r="B315" s="727" t="s">
        <v>570</v>
      </c>
      <c r="C315" s="728" t="s">
        <v>588</v>
      </c>
      <c r="D315" s="729" t="s">
        <v>589</v>
      </c>
      <c r="E315" s="730">
        <v>50113001</v>
      </c>
      <c r="F315" s="729" t="s">
        <v>606</v>
      </c>
      <c r="G315" s="728" t="s">
        <v>642</v>
      </c>
      <c r="H315" s="728">
        <v>169191</v>
      </c>
      <c r="I315" s="728">
        <v>69191</v>
      </c>
      <c r="J315" s="728" t="s">
        <v>1096</v>
      </c>
      <c r="K315" s="728" t="s">
        <v>1097</v>
      </c>
      <c r="L315" s="731">
        <v>94.279999999999973</v>
      </c>
      <c r="M315" s="731">
        <v>1</v>
      </c>
      <c r="N315" s="732">
        <v>94.279999999999973</v>
      </c>
    </row>
    <row r="316" spans="1:14" ht="14.4" customHeight="1" x14ac:dyDescent="0.3">
      <c r="A316" s="726" t="s">
        <v>569</v>
      </c>
      <c r="B316" s="727" t="s">
        <v>570</v>
      </c>
      <c r="C316" s="728" t="s">
        <v>588</v>
      </c>
      <c r="D316" s="729" t="s">
        <v>589</v>
      </c>
      <c r="E316" s="730">
        <v>50113001</v>
      </c>
      <c r="F316" s="729" t="s">
        <v>606</v>
      </c>
      <c r="G316" s="728" t="s">
        <v>642</v>
      </c>
      <c r="H316" s="728">
        <v>169189</v>
      </c>
      <c r="I316" s="728">
        <v>69189</v>
      </c>
      <c r="J316" s="728" t="s">
        <v>717</v>
      </c>
      <c r="K316" s="728" t="s">
        <v>718</v>
      </c>
      <c r="L316" s="731">
        <v>61.11999999999999</v>
      </c>
      <c r="M316" s="731">
        <v>1</v>
      </c>
      <c r="N316" s="732">
        <v>61.11999999999999</v>
      </c>
    </row>
    <row r="317" spans="1:14" ht="14.4" customHeight="1" x14ac:dyDescent="0.3">
      <c r="A317" s="726" t="s">
        <v>569</v>
      </c>
      <c r="B317" s="727" t="s">
        <v>570</v>
      </c>
      <c r="C317" s="728" t="s">
        <v>588</v>
      </c>
      <c r="D317" s="729" t="s">
        <v>589</v>
      </c>
      <c r="E317" s="730">
        <v>50113001</v>
      </c>
      <c r="F317" s="729" t="s">
        <v>606</v>
      </c>
      <c r="G317" s="728" t="s">
        <v>642</v>
      </c>
      <c r="H317" s="728">
        <v>146692</v>
      </c>
      <c r="I317" s="728">
        <v>46692</v>
      </c>
      <c r="J317" s="728" t="s">
        <v>1098</v>
      </c>
      <c r="K317" s="728" t="s">
        <v>1099</v>
      </c>
      <c r="L317" s="731">
        <v>77.759999999999991</v>
      </c>
      <c r="M317" s="731">
        <v>1</v>
      </c>
      <c r="N317" s="732">
        <v>77.759999999999991</v>
      </c>
    </row>
    <row r="318" spans="1:14" ht="14.4" customHeight="1" x14ac:dyDescent="0.3">
      <c r="A318" s="726" t="s">
        <v>569</v>
      </c>
      <c r="B318" s="727" t="s">
        <v>570</v>
      </c>
      <c r="C318" s="728" t="s">
        <v>588</v>
      </c>
      <c r="D318" s="729" t="s">
        <v>589</v>
      </c>
      <c r="E318" s="730">
        <v>50113001</v>
      </c>
      <c r="F318" s="729" t="s">
        <v>606</v>
      </c>
      <c r="G318" s="728" t="s">
        <v>607</v>
      </c>
      <c r="H318" s="728">
        <v>149990</v>
      </c>
      <c r="I318" s="728">
        <v>49990</v>
      </c>
      <c r="J318" s="728" t="s">
        <v>1100</v>
      </c>
      <c r="K318" s="728" t="s">
        <v>1101</v>
      </c>
      <c r="L318" s="731">
        <v>115.08999999999997</v>
      </c>
      <c r="M318" s="731">
        <v>8</v>
      </c>
      <c r="N318" s="732">
        <v>920.7199999999998</v>
      </c>
    </row>
    <row r="319" spans="1:14" ht="14.4" customHeight="1" x14ac:dyDescent="0.3">
      <c r="A319" s="726" t="s">
        <v>569</v>
      </c>
      <c r="B319" s="727" t="s">
        <v>570</v>
      </c>
      <c r="C319" s="728" t="s">
        <v>588</v>
      </c>
      <c r="D319" s="729" t="s">
        <v>589</v>
      </c>
      <c r="E319" s="730">
        <v>50113001</v>
      </c>
      <c r="F319" s="729" t="s">
        <v>606</v>
      </c>
      <c r="G319" s="728" t="s">
        <v>642</v>
      </c>
      <c r="H319" s="728">
        <v>848610</v>
      </c>
      <c r="I319" s="728">
        <v>122572</v>
      </c>
      <c r="J319" s="728" t="s">
        <v>1102</v>
      </c>
      <c r="K319" s="728" t="s">
        <v>1103</v>
      </c>
      <c r="L319" s="731">
        <v>1610.79</v>
      </c>
      <c r="M319" s="731">
        <v>1</v>
      </c>
      <c r="N319" s="732">
        <v>1610.79</v>
      </c>
    </row>
    <row r="320" spans="1:14" ht="14.4" customHeight="1" x14ac:dyDescent="0.3">
      <c r="A320" s="726" t="s">
        <v>569</v>
      </c>
      <c r="B320" s="727" t="s">
        <v>570</v>
      </c>
      <c r="C320" s="728" t="s">
        <v>588</v>
      </c>
      <c r="D320" s="729" t="s">
        <v>589</v>
      </c>
      <c r="E320" s="730">
        <v>50113001</v>
      </c>
      <c r="F320" s="729" t="s">
        <v>606</v>
      </c>
      <c r="G320" s="728" t="s">
        <v>642</v>
      </c>
      <c r="H320" s="728">
        <v>848697</v>
      </c>
      <c r="I320" s="728">
        <v>122593</v>
      </c>
      <c r="J320" s="728" t="s">
        <v>1104</v>
      </c>
      <c r="K320" s="728" t="s">
        <v>1105</v>
      </c>
      <c r="L320" s="731">
        <v>368.89000000000004</v>
      </c>
      <c r="M320" s="731">
        <v>1</v>
      </c>
      <c r="N320" s="732">
        <v>368.89000000000004</v>
      </c>
    </row>
    <row r="321" spans="1:14" ht="14.4" customHeight="1" x14ac:dyDescent="0.3">
      <c r="A321" s="726" t="s">
        <v>569</v>
      </c>
      <c r="B321" s="727" t="s">
        <v>570</v>
      </c>
      <c r="C321" s="728" t="s">
        <v>588</v>
      </c>
      <c r="D321" s="729" t="s">
        <v>589</v>
      </c>
      <c r="E321" s="730">
        <v>50113001</v>
      </c>
      <c r="F321" s="729" t="s">
        <v>606</v>
      </c>
      <c r="G321" s="728" t="s">
        <v>571</v>
      </c>
      <c r="H321" s="728">
        <v>394327</v>
      </c>
      <c r="I321" s="728">
        <v>124372</v>
      </c>
      <c r="J321" s="728" t="s">
        <v>1106</v>
      </c>
      <c r="K321" s="728" t="s">
        <v>571</v>
      </c>
      <c r="L321" s="731">
        <v>36.25</v>
      </c>
      <c r="M321" s="731">
        <v>3</v>
      </c>
      <c r="N321" s="732">
        <v>108.75</v>
      </c>
    </row>
    <row r="322" spans="1:14" ht="14.4" customHeight="1" x14ac:dyDescent="0.3">
      <c r="A322" s="726" t="s">
        <v>569</v>
      </c>
      <c r="B322" s="727" t="s">
        <v>570</v>
      </c>
      <c r="C322" s="728" t="s">
        <v>588</v>
      </c>
      <c r="D322" s="729" t="s">
        <v>589</v>
      </c>
      <c r="E322" s="730">
        <v>50113001</v>
      </c>
      <c r="F322" s="729" t="s">
        <v>606</v>
      </c>
      <c r="G322" s="728" t="s">
        <v>607</v>
      </c>
      <c r="H322" s="728">
        <v>214598</v>
      </c>
      <c r="I322" s="728">
        <v>214598</v>
      </c>
      <c r="J322" s="728" t="s">
        <v>1107</v>
      </c>
      <c r="K322" s="728" t="s">
        <v>1108</v>
      </c>
      <c r="L322" s="731">
        <v>166.65</v>
      </c>
      <c r="M322" s="731">
        <v>1</v>
      </c>
      <c r="N322" s="732">
        <v>166.65</v>
      </c>
    </row>
    <row r="323" spans="1:14" ht="14.4" customHeight="1" x14ac:dyDescent="0.3">
      <c r="A323" s="726" t="s">
        <v>569</v>
      </c>
      <c r="B323" s="727" t="s">
        <v>570</v>
      </c>
      <c r="C323" s="728" t="s">
        <v>588</v>
      </c>
      <c r="D323" s="729" t="s">
        <v>589</v>
      </c>
      <c r="E323" s="730">
        <v>50113001</v>
      </c>
      <c r="F323" s="729" t="s">
        <v>606</v>
      </c>
      <c r="G323" s="728" t="s">
        <v>607</v>
      </c>
      <c r="H323" s="728">
        <v>848802</v>
      </c>
      <c r="I323" s="728">
        <v>163138</v>
      </c>
      <c r="J323" s="728" t="s">
        <v>1107</v>
      </c>
      <c r="K323" s="728" t="s">
        <v>1108</v>
      </c>
      <c r="L323" s="731">
        <v>166.64999999999998</v>
      </c>
      <c r="M323" s="731">
        <v>1</v>
      </c>
      <c r="N323" s="732">
        <v>166.64999999999998</v>
      </c>
    </row>
    <row r="324" spans="1:14" ht="14.4" customHeight="1" x14ac:dyDescent="0.3">
      <c r="A324" s="726" t="s">
        <v>569</v>
      </c>
      <c r="B324" s="727" t="s">
        <v>570</v>
      </c>
      <c r="C324" s="728" t="s">
        <v>588</v>
      </c>
      <c r="D324" s="729" t="s">
        <v>589</v>
      </c>
      <c r="E324" s="730">
        <v>50113001</v>
      </c>
      <c r="F324" s="729" t="s">
        <v>606</v>
      </c>
      <c r="G324" s="728" t="s">
        <v>642</v>
      </c>
      <c r="H324" s="728">
        <v>153639</v>
      </c>
      <c r="I324" s="728">
        <v>53639</v>
      </c>
      <c r="J324" s="728" t="s">
        <v>1109</v>
      </c>
      <c r="K324" s="728" t="s">
        <v>798</v>
      </c>
      <c r="L324" s="731">
        <v>89.320000000000007</v>
      </c>
      <c r="M324" s="731">
        <v>1</v>
      </c>
      <c r="N324" s="732">
        <v>89.320000000000007</v>
      </c>
    </row>
    <row r="325" spans="1:14" ht="14.4" customHeight="1" x14ac:dyDescent="0.3">
      <c r="A325" s="726" t="s">
        <v>569</v>
      </c>
      <c r="B325" s="727" t="s">
        <v>570</v>
      </c>
      <c r="C325" s="728" t="s">
        <v>588</v>
      </c>
      <c r="D325" s="729" t="s">
        <v>589</v>
      </c>
      <c r="E325" s="730">
        <v>50113001</v>
      </c>
      <c r="F325" s="729" t="s">
        <v>606</v>
      </c>
      <c r="G325" s="728" t="s">
        <v>642</v>
      </c>
      <c r="H325" s="728">
        <v>114439</v>
      </c>
      <c r="I325" s="728">
        <v>14439</v>
      </c>
      <c r="J325" s="728" t="s">
        <v>1110</v>
      </c>
      <c r="K325" s="728" t="s">
        <v>1111</v>
      </c>
      <c r="L325" s="731">
        <v>86.59499999999997</v>
      </c>
      <c r="M325" s="731">
        <v>2</v>
      </c>
      <c r="N325" s="732">
        <v>173.18999999999994</v>
      </c>
    </row>
    <row r="326" spans="1:14" ht="14.4" customHeight="1" x14ac:dyDescent="0.3">
      <c r="A326" s="726" t="s">
        <v>569</v>
      </c>
      <c r="B326" s="727" t="s">
        <v>570</v>
      </c>
      <c r="C326" s="728" t="s">
        <v>588</v>
      </c>
      <c r="D326" s="729" t="s">
        <v>589</v>
      </c>
      <c r="E326" s="730">
        <v>50113001</v>
      </c>
      <c r="F326" s="729" t="s">
        <v>606</v>
      </c>
      <c r="G326" s="728" t="s">
        <v>607</v>
      </c>
      <c r="H326" s="728">
        <v>152334</v>
      </c>
      <c r="I326" s="728">
        <v>52334</v>
      </c>
      <c r="J326" s="728" t="s">
        <v>1112</v>
      </c>
      <c r="K326" s="728" t="s">
        <v>1113</v>
      </c>
      <c r="L326" s="731">
        <v>290.50000000000006</v>
      </c>
      <c r="M326" s="731">
        <v>1</v>
      </c>
      <c r="N326" s="732">
        <v>290.50000000000006</v>
      </c>
    </row>
    <row r="327" spans="1:14" ht="14.4" customHeight="1" x14ac:dyDescent="0.3">
      <c r="A327" s="726" t="s">
        <v>569</v>
      </c>
      <c r="B327" s="727" t="s">
        <v>570</v>
      </c>
      <c r="C327" s="728" t="s">
        <v>588</v>
      </c>
      <c r="D327" s="729" t="s">
        <v>589</v>
      </c>
      <c r="E327" s="730">
        <v>50113001</v>
      </c>
      <c r="F327" s="729" t="s">
        <v>606</v>
      </c>
      <c r="G327" s="728" t="s">
        <v>607</v>
      </c>
      <c r="H327" s="728">
        <v>158827</v>
      </c>
      <c r="I327" s="728">
        <v>58827</v>
      </c>
      <c r="J327" s="728" t="s">
        <v>721</v>
      </c>
      <c r="K327" s="728" t="s">
        <v>722</v>
      </c>
      <c r="L327" s="731">
        <v>166.42193548387098</v>
      </c>
      <c r="M327" s="731">
        <v>31</v>
      </c>
      <c r="N327" s="732">
        <v>5159.0800000000008</v>
      </c>
    </row>
    <row r="328" spans="1:14" ht="14.4" customHeight="1" x14ac:dyDescent="0.3">
      <c r="A328" s="726" t="s">
        <v>569</v>
      </c>
      <c r="B328" s="727" t="s">
        <v>570</v>
      </c>
      <c r="C328" s="728" t="s">
        <v>588</v>
      </c>
      <c r="D328" s="729" t="s">
        <v>589</v>
      </c>
      <c r="E328" s="730">
        <v>50113001</v>
      </c>
      <c r="F328" s="729" t="s">
        <v>606</v>
      </c>
      <c r="G328" s="728" t="s">
        <v>642</v>
      </c>
      <c r="H328" s="728">
        <v>213477</v>
      </c>
      <c r="I328" s="728">
        <v>213477</v>
      </c>
      <c r="J328" s="728" t="s">
        <v>723</v>
      </c>
      <c r="K328" s="728" t="s">
        <v>724</v>
      </c>
      <c r="L328" s="731">
        <v>3300</v>
      </c>
      <c r="M328" s="731">
        <v>30</v>
      </c>
      <c r="N328" s="732">
        <v>99000</v>
      </c>
    </row>
    <row r="329" spans="1:14" ht="14.4" customHeight="1" x14ac:dyDescent="0.3">
      <c r="A329" s="726" t="s">
        <v>569</v>
      </c>
      <c r="B329" s="727" t="s">
        <v>570</v>
      </c>
      <c r="C329" s="728" t="s">
        <v>588</v>
      </c>
      <c r="D329" s="729" t="s">
        <v>589</v>
      </c>
      <c r="E329" s="730">
        <v>50113001</v>
      </c>
      <c r="F329" s="729" t="s">
        <v>606</v>
      </c>
      <c r="G329" s="728" t="s">
        <v>642</v>
      </c>
      <c r="H329" s="728">
        <v>132063</v>
      </c>
      <c r="I329" s="728">
        <v>32063</v>
      </c>
      <c r="J329" s="728" t="s">
        <v>725</v>
      </c>
      <c r="K329" s="728" t="s">
        <v>1114</v>
      </c>
      <c r="L329" s="731">
        <v>721.19999999999993</v>
      </c>
      <c r="M329" s="731">
        <v>1</v>
      </c>
      <c r="N329" s="732">
        <v>721.19999999999993</v>
      </c>
    </row>
    <row r="330" spans="1:14" ht="14.4" customHeight="1" x14ac:dyDescent="0.3">
      <c r="A330" s="726" t="s">
        <v>569</v>
      </c>
      <c r="B330" s="727" t="s">
        <v>570</v>
      </c>
      <c r="C330" s="728" t="s">
        <v>588</v>
      </c>
      <c r="D330" s="729" t="s">
        <v>589</v>
      </c>
      <c r="E330" s="730">
        <v>50113001</v>
      </c>
      <c r="F330" s="729" t="s">
        <v>606</v>
      </c>
      <c r="G330" s="728" t="s">
        <v>642</v>
      </c>
      <c r="H330" s="728">
        <v>213487</v>
      </c>
      <c r="I330" s="728">
        <v>213487</v>
      </c>
      <c r="J330" s="728" t="s">
        <v>725</v>
      </c>
      <c r="K330" s="728" t="s">
        <v>726</v>
      </c>
      <c r="L330" s="731">
        <v>301.47000000000003</v>
      </c>
      <c r="M330" s="731">
        <v>6</v>
      </c>
      <c r="N330" s="732">
        <v>1808.8200000000002</v>
      </c>
    </row>
    <row r="331" spans="1:14" ht="14.4" customHeight="1" x14ac:dyDescent="0.3">
      <c r="A331" s="726" t="s">
        <v>569</v>
      </c>
      <c r="B331" s="727" t="s">
        <v>570</v>
      </c>
      <c r="C331" s="728" t="s">
        <v>588</v>
      </c>
      <c r="D331" s="729" t="s">
        <v>589</v>
      </c>
      <c r="E331" s="730">
        <v>50113001</v>
      </c>
      <c r="F331" s="729" t="s">
        <v>606</v>
      </c>
      <c r="G331" s="728" t="s">
        <v>642</v>
      </c>
      <c r="H331" s="728">
        <v>213489</v>
      </c>
      <c r="I331" s="728">
        <v>213489</v>
      </c>
      <c r="J331" s="728" t="s">
        <v>725</v>
      </c>
      <c r="K331" s="728" t="s">
        <v>727</v>
      </c>
      <c r="L331" s="731">
        <v>630.66</v>
      </c>
      <c r="M331" s="731">
        <v>1</v>
      </c>
      <c r="N331" s="732">
        <v>630.66</v>
      </c>
    </row>
    <row r="332" spans="1:14" ht="14.4" customHeight="1" x14ac:dyDescent="0.3">
      <c r="A332" s="726" t="s">
        <v>569</v>
      </c>
      <c r="B332" s="727" t="s">
        <v>570</v>
      </c>
      <c r="C332" s="728" t="s">
        <v>588</v>
      </c>
      <c r="D332" s="729" t="s">
        <v>589</v>
      </c>
      <c r="E332" s="730">
        <v>50113001</v>
      </c>
      <c r="F332" s="729" t="s">
        <v>606</v>
      </c>
      <c r="G332" s="728" t="s">
        <v>642</v>
      </c>
      <c r="H332" s="728">
        <v>213494</v>
      </c>
      <c r="I332" s="728">
        <v>213494</v>
      </c>
      <c r="J332" s="728" t="s">
        <v>725</v>
      </c>
      <c r="K332" s="728" t="s">
        <v>728</v>
      </c>
      <c r="L332" s="731">
        <v>408.95</v>
      </c>
      <c r="M332" s="731">
        <v>29</v>
      </c>
      <c r="N332" s="732">
        <v>11859.55</v>
      </c>
    </row>
    <row r="333" spans="1:14" ht="14.4" customHeight="1" x14ac:dyDescent="0.3">
      <c r="A333" s="726" t="s">
        <v>569</v>
      </c>
      <c r="B333" s="727" t="s">
        <v>570</v>
      </c>
      <c r="C333" s="728" t="s">
        <v>588</v>
      </c>
      <c r="D333" s="729" t="s">
        <v>589</v>
      </c>
      <c r="E333" s="730">
        <v>50113001</v>
      </c>
      <c r="F333" s="729" t="s">
        <v>606</v>
      </c>
      <c r="G333" s="728" t="s">
        <v>642</v>
      </c>
      <c r="H333" s="728">
        <v>156804</v>
      </c>
      <c r="I333" s="728">
        <v>56804</v>
      </c>
      <c r="J333" s="728" t="s">
        <v>733</v>
      </c>
      <c r="K333" s="728" t="s">
        <v>732</v>
      </c>
      <c r="L333" s="731">
        <v>31.814999999999998</v>
      </c>
      <c r="M333" s="731">
        <v>4</v>
      </c>
      <c r="N333" s="732">
        <v>127.25999999999999</v>
      </c>
    </row>
    <row r="334" spans="1:14" ht="14.4" customHeight="1" x14ac:dyDescent="0.3">
      <c r="A334" s="726" t="s">
        <v>569</v>
      </c>
      <c r="B334" s="727" t="s">
        <v>570</v>
      </c>
      <c r="C334" s="728" t="s">
        <v>588</v>
      </c>
      <c r="D334" s="729" t="s">
        <v>589</v>
      </c>
      <c r="E334" s="730">
        <v>50113001</v>
      </c>
      <c r="F334" s="729" t="s">
        <v>606</v>
      </c>
      <c r="G334" s="728" t="s">
        <v>607</v>
      </c>
      <c r="H334" s="728">
        <v>102133</v>
      </c>
      <c r="I334" s="728">
        <v>2133</v>
      </c>
      <c r="J334" s="728" t="s">
        <v>735</v>
      </c>
      <c r="K334" s="728" t="s">
        <v>736</v>
      </c>
      <c r="L334" s="731">
        <v>28.122500000000006</v>
      </c>
      <c r="M334" s="731">
        <v>32</v>
      </c>
      <c r="N334" s="732">
        <v>899.92000000000019</v>
      </c>
    </row>
    <row r="335" spans="1:14" ht="14.4" customHeight="1" x14ac:dyDescent="0.3">
      <c r="A335" s="726" t="s">
        <v>569</v>
      </c>
      <c r="B335" s="727" t="s">
        <v>570</v>
      </c>
      <c r="C335" s="728" t="s">
        <v>588</v>
      </c>
      <c r="D335" s="729" t="s">
        <v>589</v>
      </c>
      <c r="E335" s="730">
        <v>50113001</v>
      </c>
      <c r="F335" s="729" t="s">
        <v>606</v>
      </c>
      <c r="G335" s="728" t="s">
        <v>607</v>
      </c>
      <c r="H335" s="728">
        <v>198864</v>
      </c>
      <c r="I335" s="728">
        <v>98864</v>
      </c>
      <c r="J335" s="728" t="s">
        <v>1115</v>
      </c>
      <c r="K335" s="728" t="s">
        <v>1116</v>
      </c>
      <c r="L335" s="731">
        <v>537.87</v>
      </c>
      <c r="M335" s="731">
        <v>7</v>
      </c>
      <c r="N335" s="732">
        <v>3765.09</v>
      </c>
    </row>
    <row r="336" spans="1:14" ht="14.4" customHeight="1" x14ac:dyDescent="0.3">
      <c r="A336" s="726" t="s">
        <v>569</v>
      </c>
      <c r="B336" s="727" t="s">
        <v>570</v>
      </c>
      <c r="C336" s="728" t="s">
        <v>588</v>
      </c>
      <c r="D336" s="729" t="s">
        <v>589</v>
      </c>
      <c r="E336" s="730">
        <v>50113001</v>
      </c>
      <c r="F336" s="729" t="s">
        <v>606</v>
      </c>
      <c r="G336" s="728" t="s">
        <v>607</v>
      </c>
      <c r="H336" s="728">
        <v>111242</v>
      </c>
      <c r="I336" s="728">
        <v>11242</v>
      </c>
      <c r="J336" s="728" t="s">
        <v>1117</v>
      </c>
      <c r="K336" s="728" t="s">
        <v>1118</v>
      </c>
      <c r="L336" s="731">
        <v>113.97</v>
      </c>
      <c r="M336" s="731">
        <v>2</v>
      </c>
      <c r="N336" s="732">
        <v>227.94</v>
      </c>
    </row>
    <row r="337" spans="1:14" ht="14.4" customHeight="1" x14ac:dyDescent="0.3">
      <c r="A337" s="726" t="s">
        <v>569</v>
      </c>
      <c r="B337" s="727" t="s">
        <v>570</v>
      </c>
      <c r="C337" s="728" t="s">
        <v>588</v>
      </c>
      <c r="D337" s="729" t="s">
        <v>589</v>
      </c>
      <c r="E337" s="730">
        <v>50113001</v>
      </c>
      <c r="F337" s="729" t="s">
        <v>606</v>
      </c>
      <c r="G337" s="728" t="s">
        <v>607</v>
      </c>
      <c r="H337" s="728">
        <v>111337</v>
      </c>
      <c r="I337" s="728">
        <v>52421</v>
      </c>
      <c r="J337" s="728" t="s">
        <v>737</v>
      </c>
      <c r="K337" s="728" t="s">
        <v>738</v>
      </c>
      <c r="L337" s="731">
        <v>74.88</v>
      </c>
      <c r="M337" s="731">
        <v>4</v>
      </c>
      <c r="N337" s="732">
        <v>299.52</v>
      </c>
    </row>
    <row r="338" spans="1:14" ht="14.4" customHeight="1" x14ac:dyDescent="0.3">
      <c r="A338" s="726" t="s">
        <v>569</v>
      </c>
      <c r="B338" s="727" t="s">
        <v>570</v>
      </c>
      <c r="C338" s="728" t="s">
        <v>588</v>
      </c>
      <c r="D338" s="729" t="s">
        <v>589</v>
      </c>
      <c r="E338" s="730">
        <v>50113001</v>
      </c>
      <c r="F338" s="729" t="s">
        <v>606</v>
      </c>
      <c r="G338" s="728" t="s">
        <v>607</v>
      </c>
      <c r="H338" s="728">
        <v>156779</v>
      </c>
      <c r="I338" s="728">
        <v>56779</v>
      </c>
      <c r="J338" s="728" t="s">
        <v>1119</v>
      </c>
      <c r="K338" s="728" t="s">
        <v>1120</v>
      </c>
      <c r="L338" s="731">
        <v>91.11</v>
      </c>
      <c r="M338" s="731">
        <v>1</v>
      </c>
      <c r="N338" s="732">
        <v>91.11</v>
      </c>
    </row>
    <row r="339" spans="1:14" ht="14.4" customHeight="1" x14ac:dyDescent="0.3">
      <c r="A339" s="726" t="s">
        <v>569</v>
      </c>
      <c r="B339" s="727" t="s">
        <v>570</v>
      </c>
      <c r="C339" s="728" t="s">
        <v>588</v>
      </c>
      <c r="D339" s="729" t="s">
        <v>589</v>
      </c>
      <c r="E339" s="730">
        <v>50113001</v>
      </c>
      <c r="F339" s="729" t="s">
        <v>606</v>
      </c>
      <c r="G339" s="728" t="s">
        <v>607</v>
      </c>
      <c r="H339" s="728">
        <v>31915</v>
      </c>
      <c r="I339" s="728">
        <v>31915</v>
      </c>
      <c r="J339" s="728" t="s">
        <v>739</v>
      </c>
      <c r="K339" s="728" t="s">
        <v>740</v>
      </c>
      <c r="L339" s="731">
        <v>173.68999999999997</v>
      </c>
      <c r="M339" s="731">
        <v>48</v>
      </c>
      <c r="N339" s="732">
        <v>8337.119999999999</v>
      </c>
    </row>
    <row r="340" spans="1:14" ht="14.4" customHeight="1" x14ac:dyDescent="0.3">
      <c r="A340" s="726" t="s">
        <v>569</v>
      </c>
      <c r="B340" s="727" t="s">
        <v>570</v>
      </c>
      <c r="C340" s="728" t="s">
        <v>588</v>
      </c>
      <c r="D340" s="729" t="s">
        <v>589</v>
      </c>
      <c r="E340" s="730">
        <v>50113001</v>
      </c>
      <c r="F340" s="729" t="s">
        <v>606</v>
      </c>
      <c r="G340" s="728" t="s">
        <v>607</v>
      </c>
      <c r="H340" s="728">
        <v>47249</v>
      </c>
      <c r="I340" s="728">
        <v>47249</v>
      </c>
      <c r="J340" s="728" t="s">
        <v>741</v>
      </c>
      <c r="K340" s="728" t="s">
        <v>742</v>
      </c>
      <c r="L340" s="731">
        <v>126.49999889678287</v>
      </c>
      <c r="M340" s="731">
        <v>17</v>
      </c>
      <c r="N340" s="732">
        <v>2150.4999812453088</v>
      </c>
    </row>
    <row r="341" spans="1:14" ht="14.4" customHeight="1" x14ac:dyDescent="0.3">
      <c r="A341" s="726" t="s">
        <v>569</v>
      </c>
      <c r="B341" s="727" t="s">
        <v>570</v>
      </c>
      <c r="C341" s="728" t="s">
        <v>588</v>
      </c>
      <c r="D341" s="729" t="s">
        <v>589</v>
      </c>
      <c r="E341" s="730">
        <v>50113001</v>
      </c>
      <c r="F341" s="729" t="s">
        <v>606</v>
      </c>
      <c r="G341" s="728" t="s">
        <v>607</v>
      </c>
      <c r="H341" s="728">
        <v>215606</v>
      </c>
      <c r="I341" s="728">
        <v>215606</v>
      </c>
      <c r="J341" s="728" t="s">
        <v>1121</v>
      </c>
      <c r="K341" s="728" t="s">
        <v>1122</v>
      </c>
      <c r="L341" s="731">
        <v>72.772857142857148</v>
      </c>
      <c r="M341" s="731">
        <v>28</v>
      </c>
      <c r="N341" s="732">
        <v>2037.64</v>
      </c>
    </row>
    <row r="342" spans="1:14" ht="14.4" customHeight="1" x14ac:dyDescent="0.3">
      <c r="A342" s="726" t="s">
        <v>569</v>
      </c>
      <c r="B342" s="727" t="s">
        <v>570</v>
      </c>
      <c r="C342" s="728" t="s">
        <v>588</v>
      </c>
      <c r="D342" s="729" t="s">
        <v>589</v>
      </c>
      <c r="E342" s="730">
        <v>50113001</v>
      </c>
      <c r="F342" s="729" t="s">
        <v>606</v>
      </c>
      <c r="G342" s="728" t="s">
        <v>607</v>
      </c>
      <c r="H342" s="728">
        <v>193746</v>
      </c>
      <c r="I342" s="728">
        <v>93746</v>
      </c>
      <c r="J342" s="728" t="s">
        <v>1123</v>
      </c>
      <c r="K342" s="728" t="s">
        <v>1124</v>
      </c>
      <c r="L342" s="731">
        <v>375.15999999999997</v>
      </c>
      <c r="M342" s="731">
        <v>8</v>
      </c>
      <c r="N342" s="732">
        <v>3001.2799999999997</v>
      </c>
    </row>
    <row r="343" spans="1:14" ht="14.4" customHeight="1" x14ac:dyDescent="0.3">
      <c r="A343" s="726" t="s">
        <v>569</v>
      </c>
      <c r="B343" s="727" t="s">
        <v>570</v>
      </c>
      <c r="C343" s="728" t="s">
        <v>588</v>
      </c>
      <c r="D343" s="729" t="s">
        <v>589</v>
      </c>
      <c r="E343" s="730">
        <v>50113001</v>
      </c>
      <c r="F343" s="729" t="s">
        <v>606</v>
      </c>
      <c r="G343" s="728" t="s">
        <v>571</v>
      </c>
      <c r="H343" s="728">
        <v>103575</v>
      </c>
      <c r="I343" s="728">
        <v>3575</v>
      </c>
      <c r="J343" s="728" t="s">
        <v>745</v>
      </c>
      <c r="K343" s="728" t="s">
        <v>746</v>
      </c>
      <c r="L343" s="731">
        <v>66.341176470588223</v>
      </c>
      <c r="M343" s="731">
        <v>34</v>
      </c>
      <c r="N343" s="732">
        <v>2255.5999999999995</v>
      </c>
    </row>
    <row r="344" spans="1:14" ht="14.4" customHeight="1" x14ac:dyDescent="0.3">
      <c r="A344" s="726" t="s">
        <v>569</v>
      </c>
      <c r="B344" s="727" t="s">
        <v>570</v>
      </c>
      <c r="C344" s="728" t="s">
        <v>588</v>
      </c>
      <c r="D344" s="729" t="s">
        <v>589</v>
      </c>
      <c r="E344" s="730">
        <v>50113001</v>
      </c>
      <c r="F344" s="729" t="s">
        <v>606</v>
      </c>
      <c r="G344" s="728" t="s">
        <v>642</v>
      </c>
      <c r="H344" s="728">
        <v>100308</v>
      </c>
      <c r="I344" s="728">
        <v>100308</v>
      </c>
      <c r="J344" s="728" t="s">
        <v>1125</v>
      </c>
      <c r="K344" s="728" t="s">
        <v>1126</v>
      </c>
      <c r="L344" s="731">
        <v>73.010000000000005</v>
      </c>
      <c r="M344" s="731">
        <v>4</v>
      </c>
      <c r="N344" s="732">
        <v>292.04000000000002</v>
      </c>
    </row>
    <row r="345" spans="1:14" ht="14.4" customHeight="1" x14ac:dyDescent="0.3">
      <c r="A345" s="726" t="s">
        <v>569</v>
      </c>
      <c r="B345" s="727" t="s">
        <v>570</v>
      </c>
      <c r="C345" s="728" t="s">
        <v>588</v>
      </c>
      <c r="D345" s="729" t="s">
        <v>589</v>
      </c>
      <c r="E345" s="730">
        <v>50113001</v>
      </c>
      <c r="F345" s="729" t="s">
        <v>606</v>
      </c>
      <c r="G345" s="728" t="s">
        <v>607</v>
      </c>
      <c r="H345" s="728">
        <v>147195</v>
      </c>
      <c r="I345" s="728">
        <v>47195</v>
      </c>
      <c r="J345" s="728" t="s">
        <v>1127</v>
      </c>
      <c r="K345" s="728" t="s">
        <v>748</v>
      </c>
      <c r="L345" s="731">
        <v>215.1999999999999</v>
      </c>
      <c r="M345" s="731">
        <v>1</v>
      </c>
      <c r="N345" s="732">
        <v>215.1999999999999</v>
      </c>
    </row>
    <row r="346" spans="1:14" ht="14.4" customHeight="1" x14ac:dyDescent="0.3">
      <c r="A346" s="726" t="s">
        <v>569</v>
      </c>
      <c r="B346" s="727" t="s">
        <v>570</v>
      </c>
      <c r="C346" s="728" t="s">
        <v>588</v>
      </c>
      <c r="D346" s="729" t="s">
        <v>589</v>
      </c>
      <c r="E346" s="730">
        <v>50113001</v>
      </c>
      <c r="F346" s="729" t="s">
        <v>606</v>
      </c>
      <c r="G346" s="728" t="s">
        <v>607</v>
      </c>
      <c r="H346" s="728">
        <v>147193</v>
      </c>
      <c r="I346" s="728">
        <v>47193</v>
      </c>
      <c r="J346" s="728" t="s">
        <v>747</v>
      </c>
      <c r="K346" s="728" t="s">
        <v>748</v>
      </c>
      <c r="L346" s="731">
        <v>215.99250000000004</v>
      </c>
      <c r="M346" s="731">
        <v>4</v>
      </c>
      <c r="N346" s="732">
        <v>863.97000000000014</v>
      </c>
    </row>
    <row r="347" spans="1:14" ht="14.4" customHeight="1" x14ac:dyDescent="0.3">
      <c r="A347" s="726" t="s">
        <v>569</v>
      </c>
      <c r="B347" s="727" t="s">
        <v>570</v>
      </c>
      <c r="C347" s="728" t="s">
        <v>588</v>
      </c>
      <c r="D347" s="729" t="s">
        <v>589</v>
      </c>
      <c r="E347" s="730">
        <v>50113001</v>
      </c>
      <c r="F347" s="729" t="s">
        <v>606</v>
      </c>
      <c r="G347" s="728" t="s">
        <v>607</v>
      </c>
      <c r="H347" s="728">
        <v>124067</v>
      </c>
      <c r="I347" s="728">
        <v>124067</v>
      </c>
      <c r="J347" s="728" t="s">
        <v>751</v>
      </c>
      <c r="K347" s="728" t="s">
        <v>752</v>
      </c>
      <c r="L347" s="731">
        <v>36.545759971408685</v>
      </c>
      <c r="M347" s="731">
        <v>100</v>
      </c>
      <c r="N347" s="732">
        <v>3654.5759971408684</v>
      </c>
    </row>
    <row r="348" spans="1:14" ht="14.4" customHeight="1" x14ac:dyDescent="0.3">
      <c r="A348" s="726" t="s">
        <v>569</v>
      </c>
      <c r="B348" s="727" t="s">
        <v>570</v>
      </c>
      <c r="C348" s="728" t="s">
        <v>588</v>
      </c>
      <c r="D348" s="729" t="s">
        <v>589</v>
      </c>
      <c r="E348" s="730">
        <v>50113001</v>
      </c>
      <c r="F348" s="729" t="s">
        <v>606</v>
      </c>
      <c r="G348" s="728" t="s">
        <v>607</v>
      </c>
      <c r="H348" s="728">
        <v>216572</v>
      </c>
      <c r="I348" s="728">
        <v>216572</v>
      </c>
      <c r="J348" s="728" t="s">
        <v>751</v>
      </c>
      <c r="K348" s="728" t="s">
        <v>752</v>
      </c>
      <c r="L348" s="731">
        <v>36.410000000000004</v>
      </c>
      <c r="M348" s="731">
        <v>40</v>
      </c>
      <c r="N348" s="732">
        <v>1456.4</v>
      </c>
    </row>
    <row r="349" spans="1:14" ht="14.4" customHeight="1" x14ac:dyDescent="0.3">
      <c r="A349" s="726" t="s">
        <v>569</v>
      </c>
      <c r="B349" s="727" t="s">
        <v>570</v>
      </c>
      <c r="C349" s="728" t="s">
        <v>588</v>
      </c>
      <c r="D349" s="729" t="s">
        <v>589</v>
      </c>
      <c r="E349" s="730">
        <v>50113001</v>
      </c>
      <c r="F349" s="729" t="s">
        <v>606</v>
      </c>
      <c r="G349" s="728" t="s">
        <v>607</v>
      </c>
      <c r="H349" s="728">
        <v>100168</v>
      </c>
      <c r="I349" s="728">
        <v>168</v>
      </c>
      <c r="J349" s="728" t="s">
        <v>1128</v>
      </c>
      <c r="K349" s="728" t="s">
        <v>1129</v>
      </c>
      <c r="L349" s="731">
        <v>43.439999999999976</v>
      </c>
      <c r="M349" s="731">
        <v>1</v>
      </c>
      <c r="N349" s="732">
        <v>43.439999999999976</v>
      </c>
    </row>
    <row r="350" spans="1:14" ht="14.4" customHeight="1" x14ac:dyDescent="0.3">
      <c r="A350" s="726" t="s">
        <v>569</v>
      </c>
      <c r="B350" s="727" t="s">
        <v>570</v>
      </c>
      <c r="C350" s="728" t="s">
        <v>588</v>
      </c>
      <c r="D350" s="729" t="s">
        <v>589</v>
      </c>
      <c r="E350" s="730">
        <v>50113001</v>
      </c>
      <c r="F350" s="729" t="s">
        <v>606</v>
      </c>
      <c r="G350" s="728" t="s">
        <v>607</v>
      </c>
      <c r="H350" s="728">
        <v>109159</v>
      </c>
      <c r="I350" s="728">
        <v>9159</v>
      </c>
      <c r="J350" s="728" t="s">
        <v>753</v>
      </c>
      <c r="K350" s="728" t="s">
        <v>754</v>
      </c>
      <c r="L350" s="731">
        <v>126.55795840315855</v>
      </c>
      <c r="M350" s="731">
        <v>10</v>
      </c>
      <c r="N350" s="732">
        <v>1265.5795840315855</v>
      </c>
    </row>
    <row r="351" spans="1:14" ht="14.4" customHeight="1" x14ac:dyDescent="0.3">
      <c r="A351" s="726" t="s">
        <v>569</v>
      </c>
      <c r="B351" s="727" t="s">
        <v>570</v>
      </c>
      <c r="C351" s="728" t="s">
        <v>588</v>
      </c>
      <c r="D351" s="729" t="s">
        <v>589</v>
      </c>
      <c r="E351" s="730">
        <v>50113001</v>
      </c>
      <c r="F351" s="729" t="s">
        <v>606</v>
      </c>
      <c r="G351" s="728" t="s">
        <v>571</v>
      </c>
      <c r="H351" s="728">
        <v>103761</v>
      </c>
      <c r="I351" s="728">
        <v>3761</v>
      </c>
      <c r="J351" s="728" t="s">
        <v>1130</v>
      </c>
      <c r="K351" s="728" t="s">
        <v>1131</v>
      </c>
      <c r="L351" s="731">
        <v>617.98000000000025</v>
      </c>
      <c r="M351" s="731">
        <v>1</v>
      </c>
      <c r="N351" s="732">
        <v>617.98000000000025</v>
      </c>
    </row>
    <row r="352" spans="1:14" ht="14.4" customHeight="1" x14ac:dyDescent="0.3">
      <c r="A352" s="726" t="s">
        <v>569</v>
      </c>
      <c r="B352" s="727" t="s">
        <v>570</v>
      </c>
      <c r="C352" s="728" t="s">
        <v>588</v>
      </c>
      <c r="D352" s="729" t="s">
        <v>589</v>
      </c>
      <c r="E352" s="730">
        <v>50113001</v>
      </c>
      <c r="F352" s="729" t="s">
        <v>606</v>
      </c>
      <c r="G352" s="728" t="s">
        <v>607</v>
      </c>
      <c r="H352" s="728">
        <v>51366</v>
      </c>
      <c r="I352" s="728">
        <v>51366</v>
      </c>
      <c r="J352" s="728" t="s">
        <v>755</v>
      </c>
      <c r="K352" s="728" t="s">
        <v>756</v>
      </c>
      <c r="L352" s="731">
        <v>171.5999999609347</v>
      </c>
      <c r="M352" s="731">
        <v>346</v>
      </c>
      <c r="N352" s="732">
        <v>59373.599986483408</v>
      </c>
    </row>
    <row r="353" spans="1:14" ht="14.4" customHeight="1" x14ac:dyDescent="0.3">
      <c r="A353" s="726" t="s">
        <v>569</v>
      </c>
      <c r="B353" s="727" t="s">
        <v>570</v>
      </c>
      <c r="C353" s="728" t="s">
        <v>588</v>
      </c>
      <c r="D353" s="729" t="s">
        <v>589</v>
      </c>
      <c r="E353" s="730">
        <v>50113001</v>
      </c>
      <c r="F353" s="729" t="s">
        <v>606</v>
      </c>
      <c r="G353" s="728" t="s">
        <v>607</v>
      </c>
      <c r="H353" s="728">
        <v>51367</v>
      </c>
      <c r="I353" s="728">
        <v>51367</v>
      </c>
      <c r="J353" s="728" t="s">
        <v>755</v>
      </c>
      <c r="K353" s="728" t="s">
        <v>757</v>
      </c>
      <c r="L353" s="731">
        <v>92.949999873809404</v>
      </c>
      <c r="M353" s="731">
        <v>53</v>
      </c>
      <c r="N353" s="732">
        <v>4926.3499933118983</v>
      </c>
    </row>
    <row r="354" spans="1:14" ht="14.4" customHeight="1" x14ac:dyDescent="0.3">
      <c r="A354" s="726" t="s">
        <v>569</v>
      </c>
      <c r="B354" s="727" t="s">
        <v>570</v>
      </c>
      <c r="C354" s="728" t="s">
        <v>588</v>
      </c>
      <c r="D354" s="729" t="s">
        <v>589</v>
      </c>
      <c r="E354" s="730">
        <v>50113001</v>
      </c>
      <c r="F354" s="729" t="s">
        <v>606</v>
      </c>
      <c r="G354" s="728" t="s">
        <v>607</v>
      </c>
      <c r="H354" s="728">
        <v>51383</v>
      </c>
      <c r="I354" s="728">
        <v>51383</v>
      </c>
      <c r="J354" s="728" t="s">
        <v>755</v>
      </c>
      <c r="K354" s="728" t="s">
        <v>758</v>
      </c>
      <c r="L354" s="731">
        <v>93.5</v>
      </c>
      <c r="M354" s="731">
        <v>10</v>
      </c>
      <c r="N354" s="732">
        <v>935</v>
      </c>
    </row>
    <row r="355" spans="1:14" ht="14.4" customHeight="1" x14ac:dyDescent="0.3">
      <c r="A355" s="726" t="s">
        <v>569</v>
      </c>
      <c r="B355" s="727" t="s">
        <v>570</v>
      </c>
      <c r="C355" s="728" t="s">
        <v>588</v>
      </c>
      <c r="D355" s="729" t="s">
        <v>589</v>
      </c>
      <c r="E355" s="730">
        <v>50113001</v>
      </c>
      <c r="F355" s="729" t="s">
        <v>606</v>
      </c>
      <c r="G355" s="728" t="s">
        <v>607</v>
      </c>
      <c r="H355" s="728">
        <v>846629</v>
      </c>
      <c r="I355" s="728">
        <v>100013</v>
      </c>
      <c r="J355" s="728" t="s">
        <v>1132</v>
      </c>
      <c r="K355" s="728" t="s">
        <v>1133</v>
      </c>
      <c r="L355" s="731">
        <v>37.306666666666658</v>
      </c>
      <c r="M355" s="731">
        <v>18</v>
      </c>
      <c r="N355" s="732">
        <v>671.51999999999987</v>
      </c>
    </row>
    <row r="356" spans="1:14" ht="14.4" customHeight="1" x14ac:dyDescent="0.3">
      <c r="A356" s="726" t="s">
        <v>569</v>
      </c>
      <c r="B356" s="727" t="s">
        <v>570</v>
      </c>
      <c r="C356" s="728" t="s">
        <v>588</v>
      </c>
      <c r="D356" s="729" t="s">
        <v>589</v>
      </c>
      <c r="E356" s="730">
        <v>50113001</v>
      </c>
      <c r="F356" s="729" t="s">
        <v>606</v>
      </c>
      <c r="G356" s="728" t="s">
        <v>607</v>
      </c>
      <c r="H356" s="728">
        <v>849829</v>
      </c>
      <c r="I356" s="728">
        <v>162673</v>
      </c>
      <c r="J356" s="728" t="s">
        <v>1134</v>
      </c>
      <c r="K356" s="728" t="s">
        <v>1135</v>
      </c>
      <c r="L356" s="731">
        <v>56.140000000000029</v>
      </c>
      <c r="M356" s="731">
        <v>2</v>
      </c>
      <c r="N356" s="732">
        <v>112.28000000000006</v>
      </c>
    </row>
    <row r="357" spans="1:14" ht="14.4" customHeight="1" x14ac:dyDescent="0.3">
      <c r="A357" s="726" t="s">
        <v>569</v>
      </c>
      <c r="B357" s="727" t="s">
        <v>570</v>
      </c>
      <c r="C357" s="728" t="s">
        <v>588</v>
      </c>
      <c r="D357" s="729" t="s">
        <v>589</v>
      </c>
      <c r="E357" s="730">
        <v>50113001</v>
      </c>
      <c r="F357" s="729" t="s">
        <v>606</v>
      </c>
      <c r="G357" s="728" t="s">
        <v>607</v>
      </c>
      <c r="H357" s="728">
        <v>196696</v>
      </c>
      <c r="I357" s="728">
        <v>96696</v>
      </c>
      <c r="J357" s="728" t="s">
        <v>1136</v>
      </c>
      <c r="K357" s="728" t="s">
        <v>1137</v>
      </c>
      <c r="L357" s="731">
        <v>46.980000000000047</v>
      </c>
      <c r="M357" s="731">
        <v>1</v>
      </c>
      <c r="N357" s="732">
        <v>46.980000000000047</v>
      </c>
    </row>
    <row r="358" spans="1:14" ht="14.4" customHeight="1" x14ac:dyDescent="0.3">
      <c r="A358" s="726" t="s">
        <v>569</v>
      </c>
      <c r="B358" s="727" t="s">
        <v>570</v>
      </c>
      <c r="C358" s="728" t="s">
        <v>588</v>
      </c>
      <c r="D358" s="729" t="s">
        <v>589</v>
      </c>
      <c r="E358" s="730">
        <v>50113001</v>
      </c>
      <c r="F358" s="729" t="s">
        <v>606</v>
      </c>
      <c r="G358" s="728" t="s">
        <v>607</v>
      </c>
      <c r="H358" s="728">
        <v>193724</v>
      </c>
      <c r="I358" s="728">
        <v>93724</v>
      </c>
      <c r="J358" s="728" t="s">
        <v>766</v>
      </c>
      <c r="K358" s="728" t="s">
        <v>767</v>
      </c>
      <c r="L358" s="731">
        <v>68.789999999999992</v>
      </c>
      <c r="M358" s="731">
        <v>2</v>
      </c>
      <c r="N358" s="732">
        <v>137.57999999999998</v>
      </c>
    </row>
    <row r="359" spans="1:14" ht="14.4" customHeight="1" x14ac:dyDescent="0.3">
      <c r="A359" s="726" t="s">
        <v>569</v>
      </c>
      <c r="B359" s="727" t="s">
        <v>570</v>
      </c>
      <c r="C359" s="728" t="s">
        <v>588</v>
      </c>
      <c r="D359" s="729" t="s">
        <v>589</v>
      </c>
      <c r="E359" s="730">
        <v>50113001</v>
      </c>
      <c r="F359" s="729" t="s">
        <v>606</v>
      </c>
      <c r="G359" s="728" t="s">
        <v>607</v>
      </c>
      <c r="H359" s="728">
        <v>114926</v>
      </c>
      <c r="I359" s="728">
        <v>14926</v>
      </c>
      <c r="J359" s="728" t="s">
        <v>1138</v>
      </c>
      <c r="K359" s="728" t="s">
        <v>1139</v>
      </c>
      <c r="L359" s="731">
        <v>52.619999999999983</v>
      </c>
      <c r="M359" s="731">
        <v>1</v>
      </c>
      <c r="N359" s="732">
        <v>52.619999999999983</v>
      </c>
    </row>
    <row r="360" spans="1:14" ht="14.4" customHeight="1" x14ac:dyDescent="0.3">
      <c r="A360" s="726" t="s">
        <v>569</v>
      </c>
      <c r="B360" s="727" t="s">
        <v>570</v>
      </c>
      <c r="C360" s="728" t="s">
        <v>588</v>
      </c>
      <c r="D360" s="729" t="s">
        <v>589</v>
      </c>
      <c r="E360" s="730">
        <v>50113001</v>
      </c>
      <c r="F360" s="729" t="s">
        <v>606</v>
      </c>
      <c r="G360" s="728" t="s">
        <v>607</v>
      </c>
      <c r="H360" s="728">
        <v>208466</v>
      </c>
      <c r="I360" s="728">
        <v>208466</v>
      </c>
      <c r="J360" s="728" t="s">
        <v>1140</v>
      </c>
      <c r="K360" s="728" t="s">
        <v>1141</v>
      </c>
      <c r="L360" s="731">
        <v>792.77</v>
      </c>
      <c r="M360" s="731">
        <v>1</v>
      </c>
      <c r="N360" s="732">
        <v>792.77</v>
      </c>
    </row>
    <row r="361" spans="1:14" ht="14.4" customHeight="1" x14ac:dyDescent="0.3">
      <c r="A361" s="726" t="s">
        <v>569</v>
      </c>
      <c r="B361" s="727" t="s">
        <v>570</v>
      </c>
      <c r="C361" s="728" t="s">
        <v>588</v>
      </c>
      <c r="D361" s="729" t="s">
        <v>589</v>
      </c>
      <c r="E361" s="730">
        <v>50113001</v>
      </c>
      <c r="F361" s="729" t="s">
        <v>606</v>
      </c>
      <c r="G361" s="728" t="s">
        <v>607</v>
      </c>
      <c r="H361" s="728">
        <v>208465</v>
      </c>
      <c r="I361" s="728">
        <v>208465</v>
      </c>
      <c r="J361" s="728" t="s">
        <v>770</v>
      </c>
      <c r="K361" s="728" t="s">
        <v>771</v>
      </c>
      <c r="L361" s="731">
        <v>2234.6500000000005</v>
      </c>
      <c r="M361" s="731">
        <v>1</v>
      </c>
      <c r="N361" s="732">
        <v>2234.6500000000005</v>
      </c>
    </row>
    <row r="362" spans="1:14" ht="14.4" customHeight="1" x14ac:dyDescent="0.3">
      <c r="A362" s="726" t="s">
        <v>569</v>
      </c>
      <c r="B362" s="727" t="s">
        <v>570</v>
      </c>
      <c r="C362" s="728" t="s">
        <v>588</v>
      </c>
      <c r="D362" s="729" t="s">
        <v>589</v>
      </c>
      <c r="E362" s="730">
        <v>50113001</v>
      </c>
      <c r="F362" s="729" t="s">
        <v>606</v>
      </c>
      <c r="G362" s="728" t="s">
        <v>607</v>
      </c>
      <c r="H362" s="728">
        <v>169671</v>
      </c>
      <c r="I362" s="728">
        <v>69671</v>
      </c>
      <c r="J362" s="728" t="s">
        <v>772</v>
      </c>
      <c r="K362" s="728" t="s">
        <v>773</v>
      </c>
      <c r="L362" s="731">
        <v>105.80999999999999</v>
      </c>
      <c r="M362" s="731">
        <v>12</v>
      </c>
      <c r="N362" s="732">
        <v>1269.7199999999998</v>
      </c>
    </row>
    <row r="363" spans="1:14" ht="14.4" customHeight="1" x14ac:dyDescent="0.3">
      <c r="A363" s="726" t="s">
        <v>569</v>
      </c>
      <c r="B363" s="727" t="s">
        <v>570</v>
      </c>
      <c r="C363" s="728" t="s">
        <v>588</v>
      </c>
      <c r="D363" s="729" t="s">
        <v>589</v>
      </c>
      <c r="E363" s="730">
        <v>50113001</v>
      </c>
      <c r="F363" s="729" t="s">
        <v>606</v>
      </c>
      <c r="G363" s="728" t="s">
        <v>607</v>
      </c>
      <c r="H363" s="728">
        <v>134821</v>
      </c>
      <c r="I363" s="728">
        <v>134821</v>
      </c>
      <c r="J363" s="728" t="s">
        <v>1142</v>
      </c>
      <c r="K363" s="728" t="s">
        <v>1143</v>
      </c>
      <c r="L363" s="731">
        <v>264.99</v>
      </c>
      <c r="M363" s="731">
        <v>82</v>
      </c>
      <c r="N363" s="732">
        <v>21729.18</v>
      </c>
    </row>
    <row r="364" spans="1:14" ht="14.4" customHeight="1" x14ac:dyDescent="0.3">
      <c r="A364" s="726" t="s">
        <v>569</v>
      </c>
      <c r="B364" s="727" t="s">
        <v>570</v>
      </c>
      <c r="C364" s="728" t="s">
        <v>588</v>
      </c>
      <c r="D364" s="729" t="s">
        <v>589</v>
      </c>
      <c r="E364" s="730">
        <v>50113001</v>
      </c>
      <c r="F364" s="729" t="s">
        <v>606</v>
      </c>
      <c r="G364" s="728" t="s">
        <v>607</v>
      </c>
      <c r="H364" s="728">
        <v>134824</v>
      </c>
      <c r="I364" s="728">
        <v>134824</v>
      </c>
      <c r="J364" s="728" t="s">
        <v>774</v>
      </c>
      <c r="K364" s="728" t="s">
        <v>775</v>
      </c>
      <c r="L364" s="731">
        <v>199.98</v>
      </c>
      <c r="M364" s="731">
        <v>24</v>
      </c>
      <c r="N364" s="732">
        <v>4799.5199999999995</v>
      </c>
    </row>
    <row r="365" spans="1:14" ht="14.4" customHeight="1" x14ac:dyDescent="0.3">
      <c r="A365" s="726" t="s">
        <v>569</v>
      </c>
      <c r="B365" s="727" t="s">
        <v>570</v>
      </c>
      <c r="C365" s="728" t="s">
        <v>588</v>
      </c>
      <c r="D365" s="729" t="s">
        <v>589</v>
      </c>
      <c r="E365" s="730">
        <v>50113001</v>
      </c>
      <c r="F365" s="729" t="s">
        <v>606</v>
      </c>
      <c r="G365" s="728" t="s">
        <v>607</v>
      </c>
      <c r="H365" s="728">
        <v>117189</v>
      </c>
      <c r="I365" s="728">
        <v>17189</v>
      </c>
      <c r="J365" s="728" t="s">
        <v>776</v>
      </c>
      <c r="K365" s="728" t="s">
        <v>777</v>
      </c>
      <c r="L365" s="731">
        <v>41.140000000000008</v>
      </c>
      <c r="M365" s="731">
        <v>5</v>
      </c>
      <c r="N365" s="732">
        <v>205.70000000000005</v>
      </c>
    </row>
    <row r="366" spans="1:14" ht="14.4" customHeight="1" x14ac:dyDescent="0.3">
      <c r="A366" s="726" t="s">
        <v>569</v>
      </c>
      <c r="B366" s="727" t="s">
        <v>570</v>
      </c>
      <c r="C366" s="728" t="s">
        <v>588</v>
      </c>
      <c r="D366" s="729" t="s">
        <v>589</v>
      </c>
      <c r="E366" s="730">
        <v>50113001</v>
      </c>
      <c r="F366" s="729" t="s">
        <v>606</v>
      </c>
      <c r="G366" s="728" t="s">
        <v>607</v>
      </c>
      <c r="H366" s="728">
        <v>848725</v>
      </c>
      <c r="I366" s="728">
        <v>107677</v>
      </c>
      <c r="J366" s="728" t="s">
        <v>778</v>
      </c>
      <c r="K366" s="728" t="s">
        <v>779</v>
      </c>
      <c r="L366" s="731">
        <v>382.10925144415137</v>
      </c>
      <c r="M366" s="731">
        <v>4</v>
      </c>
      <c r="N366" s="732">
        <v>1528.4370057766055</v>
      </c>
    </row>
    <row r="367" spans="1:14" ht="14.4" customHeight="1" x14ac:dyDescent="0.3">
      <c r="A367" s="726" t="s">
        <v>569</v>
      </c>
      <c r="B367" s="727" t="s">
        <v>570</v>
      </c>
      <c r="C367" s="728" t="s">
        <v>588</v>
      </c>
      <c r="D367" s="729" t="s">
        <v>589</v>
      </c>
      <c r="E367" s="730">
        <v>50113001</v>
      </c>
      <c r="F367" s="729" t="s">
        <v>606</v>
      </c>
      <c r="G367" s="728" t="s">
        <v>607</v>
      </c>
      <c r="H367" s="728">
        <v>200935</v>
      </c>
      <c r="I367" s="728">
        <v>200935</v>
      </c>
      <c r="J367" s="728" t="s">
        <v>1144</v>
      </c>
      <c r="K367" s="728" t="s">
        <v>1145</v>
      </c>
      <c r="L367" s="731">
        <v>34.449999999999989</v>
      </c>
      <c r="M367" s="731">
        <v>2</v>
      </c>
      <c r="N367" s="732">
        <v>68.899999999999977</v>
      </c>
    </row>
    <row r="368" spans="1:14" ht="14.4" customHeight="1" x14ac:dyDescent="0.3">
      <c r="A368" s="726" t="s">
        <v>569</v>
      </c>
      <c r="B368" s="727" t="s">
        <v>570</v>
      </c>
      <c r="C368" s="728" t="s">
        <v>588</v>
      </c>
      <c r="D368" s="729" t="s">
        <v>589</v>
      </c>
      <c r="E368" s="730">
        <v>50113001</v>
      </c>
      <c r="F368" s="729" t="s">
        <v>606</v>
      </c>
      <c r="G368" s="728" t="s">
        <v>607</v>
      </c>
      <c r="H368" s="728">
        <v>845697</v>
      </c>
      <c r="I368" s="728">
        <v>200935</v>
      </c>
      <c r="J368" s="728" t="s">
        <v>1144</v>
      </c>
      <c r="K368" s="728" t="s">
        <v>1145</v>
      </c>
      <c r="L368" s="731">
        <v>34.449999999999996</v>
      </c>
      <c r="M368" s="731">
        <v>2</v>
      </c>
      <c r="N368" s="732">
        <v>68.899999999999991</v>
      </c>
    </row>
    <row r="369" spans="1:14" ht="14.4" customHeight="1" x14ac:dyDescent="0.3">
      <c r="A369" s="726" t="s">
        <v>569</v>
      </c>
      <c r="B369" s="727" t="s">
        <v>570</v>
      </c>
      <c r="C369" s="728" t="s">
        <v>588</v>
      </c>
      <c r="D369" s="729" t="s">
        <v>589</v>
      </c>
      <c r="E369" s="730">
        <v>50113001</v>
      </c>
      <c r="F369" s="729" t="s">
        <v>606</v>
      </c>
      <c r="G369" s="728" t="s">
        <v>607</v>
      </c>
      <c r="H369" s="728">
        <v>100489</v>
      </c>
      <c r="I369" s="728">
        <v>489</v>
      </c>
      <c r="J369" s="728" t="s">
        <v>780</v>
      </c>
      <c r="K369" s="728" t="s">
        <v>781</v>
      </c>
      <c r="L369" s="731">
        <v>42.077954545454546</v>
      </c>
      <c r="M369" s="731">
        <v>44</v>
      </c>
      <c r="N369" s="732">
        <v>1851.43</v>
      </c>
    </row>
    <row r="370" spans="1:14" ht="14.4" customHeight="1" x14ac:dyDescent="0.3">
      <c r="A370" s="726" t="s">
        <v>569</v>
      </c>
      <c r="B370" s="727" t="s">
        <v>570</v>
      </c>
      <c r="C370" s="728" t="s">
        <v>588</v>
      </c>
      <c r="D370" s="729" t="s">
        <v>589</v>
      </c>
      <c r="E370" s="730">
        <v>50113001</v>
      </c>
      <c r="F370" s="729" t="s">
        <v>606</v>
      </c>
      <c r="G370" s="728" t="s">
        <v>607</v>
      </c>
      <c r="H370" s="728">
        <v>100720</v>
      </c>
      <c r="I370" s="728">
        <v>720</v>
      </c>
      <c r="J370" s="728" t="s">
        <v>780</v>
      </c>
      <c r="K370" s="728" t="s">
        <v>782</v>
      </c>
      <c r="L370" s="731">
        <v>79.179957618469928</v>
      </c>
      <c r="M370" s="731">
        <v>6</v>
      </c>
      <c r="N370" s="732">
        <v>475.07974571081957</v>
      </c>
    </row>
    <row r="371" spans="1:14" ht="14.4" customHeight="1" x14ac:dyDescent="0.3">
      <c r="A371" s="726" t="s">
        <v>569</v>
      </c>
      <c r="B371" s="727" t="s">
        <v>570</v>
      </c>
      <c r="C371" s="728" t="s">
        <v>588</v>
      </c>
      <c r="D371" s="729" t="s">
        <v>589</v>
      </c>
      <c r="E371" s="730">
        <v>50113001</v>
      </c>
      <c r="F371" s="729" t="s">
        <v>606</v>
      </c>
      <c r="G371" s="728" t="s">
        <v>642</v>
      </c>
      <c r="H371" s="728">
        <v>169623</v>
      </c>
      <c r="I371" s="728">
        <v>169623</v>
      </c>
      <c r="J371" s="728" t="s">
        <v>1146</v>
      </c>
      <c r="K371" s="728" t="s">
        <v>1093</v>
      </c>
      <c r="L371" s="731">
        <v>90.02</v>
      </c>
      <c r="M371" s="731">
        <v>1</v>
      </c>
      <c r="N371" s="732">
        <v>90.02</v>
      </c>
    </row>
    <row r="372" spans="1:14" ht="14.4" customHeight="1" x14ac:dyDescent="0.3">
      <c r="A372" s="726" t="s">
        <v>569</v>
      </c>
      <c r="B372" s="727" t="s">
        <v>570</v>
      </c>
      <c r="C372" s="728" t="s">
        <v>588</v>
      </c>
      <c r="D372" s="729" t="s">
        <v>589</v>
      </c>
      <c r="E372" s="730">
        <v>50113001</v>
      </c>
      <c r="F372" s="729" t="s">
        <v>606</v>
      </c>
      <c r="G372" s="728" t="s">
        <v>642</v>
      </c>
      <c r="H372" s="728">
        <v>166759</v>
      </c>
      <c r="I372" s="728">
        <v>166759</v>
      </c>
      <c r="J372" s="728" t="s">
        <v>783</v>
      </c>
      <c r="K372" s="728" t="s">
        <v>1147</v>
      </c>
      <c r="L372" s="731">
        <v>66.220000000000027</v>
      </c>
      <c r="M372" s="731">
        <v>5</v>
      </c>
      <c r="N372" s="732">
        <v>331.10000000000014</v>
      </c>
    </row>
    <row r="373" spans="1:14" ht="14.4" customHeight="1" x14ac:dyDescent="0.3">
      <c r="A373" s="726" t="s">
        <v>569</v>
      </c>
      <c r="B373" s="727" t="s">
        <v>570</v>
      </c>
      <c r="C373" s="728" t="s">
        <v>588</v>
      </c>
      <c r="D373" s="729" t="s">
        <v>589</v>
      </c>
      <c r="E373" s="730">
        <v>50113001</v>
      </c>
      <c r="F373" s="729" t="s">
        <v>606</v>
      </c>
      <c r="G373" s="728" t="s">
        <v>607</v>
      </c>
      <c r="H373" s="728">
        <v>930661</v>
      </c>
      <c r="I373" s="728">
        <v>0</v>
      </c>
      <c r="J373" s="728" t="s">
        <v>785</v>
      </c>
      <c r="K373" s="728" t="s">
        <v>571</v>
      </c>
      <c r="L373" s="731">
        <v>316.91669385457436</v>
      </c>
      <c r="M373" s="731">
        <v>3</v>
      </c>
      <c r="N373" s="732">
        <v>950.75008156372303</v>
      </c>
    </row>
    <row r="374" spans="1:14" ht="14.4" customHeight="1" x14ac:dyDescent="0.3">
      <c r="A374" s="726" t="s">
        <v>569</v>
      </c>
      <c r="B374" s="727" t="s">
        <v>570</v>
      </c>
      <c r="C374" s="728" t="s">
        <v>588</v>
      </c>
      <c r="D374" s="729" t="s">
        <v>589</v>
      </c>
      <c r="E374" s="730">
        <v>50113001</v>
      </c>
      <c r="F374" s="729" t="s">
        <v>606</v>
      </c>
      <c r="G374" s="728" t="s">
        <v>607</v>
      </c>
      <c r="H374" s="728">
        <v>900881</v>
      </c>
      <c r="I374" s="728">
        <v>0</v>
      </c>
      <c r="J374" s="728" t="s">
        <v>1148</v>
      </c>
      <c r="K374" s="728" t="s">
        <v>571</v>
      </c>
      <c r="L374" s="731">
        <v>145.00578166436523</v>
      </c>
      <c r="M374" s="731">
        <v>1</v>
      </c>
      <c r="N374" s="732">
        <v>145.00578166436523</v>
      </c>
    </row>
    <row r="375" spans="1:14" ht="14.4" customHeight="1" x14ac:dyDescent="0.3">
      <c r="A375" s="726" t="s">
        <v>569</v>
      </c>
      <c r="B375" s="727" t="s">
        <v>570</v>
      </c>
      <c r="C375" s="728" t="s">
        <v>588</v>
      </c>
      <c r="D375" s="729" t="s">
        <v>589</v>
      </c>
      <c r="E375" s="730">
        <v>50113001</v>
      </c>
      <c r="F375" s="729" t="s">
        <v>606</v>
      </c>
      <c r="G375" s="728" t="s">
        <v>607</v>
      </c>
      <c r="H375" s="728">
        <v>500326</v>
      </c>
      <c r="I375" s="728">
        <v>1000</v>
      </c>
      <c r="J375" s="728" t="s">
        <v>786</v>
      </c>
      <c r="K375" s="728" t="s">
        <v>571</v>
      </c>
      <c r="L375" s="731">
        <v>110.93287230342264</v>
      </c>
      <c r="M375" s="731">
        <v>3</v>
      </c>
      <c r="N375" s="732">
        <v>332.79861691026792</v>
      </c>
    </row>
    <row r="376" spans="1:14" ht="14.4" customHeight="1" x14ac:dyDescent="0.3">
      <c r="A376" s="726" t="s">
        <v>569</v>
      </c>
      <c r="B376" s="727" t="s">
        <v>570</v>
      </c>
      <c r="C376" s="728" t="s">
        <v>588</v>
      </c>
      <c r="D376" s="729" t="s">
        <v>589</v>
      </c>
      <c r="E376" s="730">
        <v>50113001</v>
      </c>
      <c r="F376" s="729" t="s">
        <v>606</v>
      </c>
      <c r="G376" s="728" t="s">
        <v>607</v>
      </c>
      <c r="H376" s="728">
        <v>900506</v>
      </c>
      <c r="I376" s="728">
        <v>0</v>
      </c>
      <c r="J376" s="728" t="s">
        <v>1149</v>
      </c>
      <c r="K376" s="728" t="s">
        <v>571</v>
      </c>
      <c r="L376" s="731">
        <v>763.72213427971542</v>
      </c>
      <c r="M376" s="731">
        <v>2</v>
      </c>
      <c r="N376" s="732">
        <v>1527.4442685594308</v>
      </c>
    </row>
    <row r="377" spans="1:14" ht="14.4" customHeight="1" x14ac:dyDescent="0.3">
      <c r="A377" s="726" t="s">
        <v>569</v>
      </c>
      <c r="B377" s="727" t="s">
        <v>570</v>
      </c>
      <c r="C377" s="728" t="s">
        <v>588</v>
      </c>
      <c r="D377" s="729" t="s">
        <v>589</v>
      </c>
      <c r="E377" s="730">
        <v>50113001</v>
      </c>
      <c r="F377" s="729" t="s">
        <v>606</v>
      </c>
      <c r="G377" s="728" t="s">
        <v>607</v>
      </c>
      <c r="H377" s="728">
        <v>397238</v>
      </c>
      <c r="I377" s="728">
        <v>0</v>
      </c>
      <c r="J377" s="728" t="s">
        <v>788</v>
      </c>
      <c r="K377" s="728" t="s">
        <v>571</v>
      </c>
      <c r="L377" s="731">
        <v>93.520974030878534</v>
      </c>
      <c r="M377" s="731">
        <v>1</v>
      </c>
      <c r="N377" s="732">
        <v>93.520974030878534</v>
      </c>
    </row>
    <row r="378" spans="1:14" ht="14.4" customHeight="1" x14ac:dyDescent="0.3">
      <c r="A378" s="726" t="s">
        <v>569</v>
      </c>
      <c r="B378" s="727" t="s">
        <v>570</v>
      </c>
      <c r="C378" s="728" t="s">
        <v>588</v>
      </c>
      <c r="D378" s="729" t="s">
        <v>589</v>
      </c>
      <c r="E378" s="730">
        <v>50113001</v>
      </c>
      <c r="F378" s="729" t="s">
        <v>606</v>
      </c>
      <c r="G378" s="728" t="s">
        <v>607</v>
      </c>
      <c r="H378" s="728">
        <v>500880</v>
      </c>
      <c r="I378" s="728">
        <v>0</v>
      </c>
      <c r="J378" s="728" t="s">
        <v>1150</v>
      </c>
      <c r="K378" s="728" t="s">
        <v>571</v>
      </c>
      <c r="L378" s="731">
        <v>110.50908261197171</v>
      </c>
      <c r="M378" s="731">
        <v>2</v>
      </c>
      <c r="N378" s="732">
        <v>221.01816522394341</v>
      </c>
    </row>
    <row r="379" spans="1:14" ht="14.4" customHeight="1" x14ac:dyDescent="0.3">
      <c r="A379" s="726" t="s">
        <v>569</v>
      </c>
      <c r="B379" s="727" t="s">
        <v>570</v>
      </c>
      <c r="C379" s="728" t="s">
        <v>588</v>
      </c>
      <c r="D379" s="729" t="s">
        <v>589</v>
      </c>
      <c r="E379" s="730">
        <v>50113001</v>
      </c>
      <c r="F379" s="729" t="s">
        <v>606</v>
      </c>
      <c r="G379" s="728" t="s">
        <v>607</v>
      </c>
      <c r="H379" s="728">
        <v>500989</v>
      </c>
      <c r="I379" s="728">
        <v>0</v>
      </c>
      <c r="J379" s="728" t="s">
        <v>1151</v>
      </c>
      <c r="K379" s="728" t="s">
        <v>571</v>
      </c>
      <c r="L379" s="731">
        <v>68.407077705595881</v>
      </c>
      <c r="M379" s="731">
        <v>2</v>
      </c>
      <c r="N379" s="732">
        <v>136.81415541119176</v>
      </c>
    </row>
    <row r="380" spans="1:14" ht="14.4" customHeight="1" x14ac:dyDescent="0.3">
      <c r="A380" s="726" t="s">
        <v>569</v>
      </c>
      <c r="B380" s="727" t="s">
        <v>570</v>
      </c>
      <c r="C380" s="728" t="s">
        <v>588</v>
      </c>
      <c r="D380" s="729" t="s">
        <v>589</v>
      </c>
      <c r="E380" s="730">
        <v>50113001</v>
      </c>
      <c r="F380" s="729" t="s">
        <v>606</v>
      </c>
      <c r="G380" s="728" t="s">
        <v>607</v>
      </c>
      <c r="H380" s="728">
        <v>900321</v>
      </c>
      <c r="I380" s="728">
        <v>0</v>
      </c>
      <c r="J380" s="728" t="s">
        <v>791</v>
      </c>
      <c r="K380" s="728" t="s">
        <v>571</v>
      </c>
      <c r="L380" s="731">
        <v>163.29590761348169</v>
      </c>
      <c r="M380" s="731">
        <v>1</v>
      </c>
      <c r="N380" s="732">
        <v>163.29590761348169</v>
      </c>
    </row>
    <row r="381" spans="1:14" ht="14.4" customHeight="1" x14ac:dyDescent="0.3">
      <c r="A381" s="726" t="s">
        <v>569</v>
      </c>
      <c r="B381" s="727" t="s">
        <v>570</v>
      </c>
      <c r="C381" s="728" t="s">
        <v>588</v>
      </c>
      <c r="D381" s="729" t="s">
        <v>589</v>
      </c>
      <c r="E381" s="730">
        <v>50113001</v>
      </c>
      <c r="F381" s="729" t="s">
        <v>606</v>
      </c>
      <c r="G381" s="728" t="s">
        <v>607</v>
      </c>
      <c r="H381" s="728">
        <v>900520</v>
      </c>
      <c r="I381" s="728">
        <v>0</v>
      </c>
      <c r="J381" s="728" t="s">
        <v>1152</v>
      </c>
      <c r="K381" s="728" t="s">
        <v>1153</v>
      </c>
      <c r="L381" s="731">
        <v>39.020012058285204</v>
      </c>
      <c r="M381" s="731">
        <v>2</v>
      </c>
      <c r="N381" s="732">
        <v>78.040024116570407</v>
      </c>
    </row>
    <row r="382" spans="1:14" ht="14.4" customHeight="1" x14ac:dyDescent="0.3">
      <c r="A382" s="726" t="s">
        <v>569</v>
      </c>
      <c r="B382" s="727" t="s">
        <v>570</v>
      </c>
      <c r="C382" s="728" t="s">
        <v>588</v>
      </c>
      <c r="D382" s="729" t="s">
        <v>589</v>
      </c>
      <c r="E382" s="730">
        <v>50113001</v>
      </c>
      <c r="F382" s="729" t="s">
        <v>606</v>
      </c>
      <c r="G382" s="728" t="s">
        <v>607</v>
      </c>
      <c r="H382" s="728">
        <v>900511</v>
      </c>
      <c r="I382" s="728">
        <v>0</v>
      </c>
      <c r="J382" s="728" t="s">
        <v>1154</v>
      </c>
      <c r="K382" s="728" t="s">
        <v>571</v>
      </c>
      <c r="L382" s="731">
        <v>62.568554021105754</v>
      </c>
      <c r="M382" s="731">
        <v>2</v>
      </c>
      <c r="N382" s="732">
        <v>125.13710804221151</v>
      </c>
    </row>
    <row r="383" spans="1:14" ht="14.4" customHeight="1" x14ac:dyDescent="0.3">
      <c r="A383" s="726" t="s">
        <v>569</v>
      </c>
      <c r="B383" s="727" t="s">
        <v>570</v>
      </c>
      <c r="C383" s="728" t="s">
        <v>588</v>
      </c>
      <c r="D383" s="729" t="s">
        <v>589</v>
      </c>
      <c r="E383" s="730">
        <v>50113001</v>
      </c>
      <c r="F383" s="729" t="s">
        <v>606</v>
      </c>
      <c r="G383" s="728" t="s">
        <v>607</v>
      </c>
      <c r="H383" s="728">
        <v>921184</v>
      </c>
      <c r="I383" s="728">
        <v>0</v>
      </c>
      <c r="J383" s="728" t="s">
        <v>1155</v>
      </c>
      <c r="K383" s="728" t="s">
        <v>571</v>
      </c>
      <c r="L383" s="731">
        <v>208.34057319277531</v>
      </c>
      <c r="M383" s="731">
        <v>3</v>
      </c>
      <c r="N383" s="732">
        <v>625.02171957832593</v>
      </c>
    </row>
    <row r="384" spans="1:14" ht="14.4" customHeight="1" x14ac:dyDescent="0.3">
      <c r="A384" s="726" t="s">
        <v>569</v>
      </c>
      <c r="B384" s="727" t="s">
        <v>570</v>
      </c>
      <c r="C384" s="728" t="s">
        <v>588</v>
      </c>
      <c r="D384" s="729" t="s">
        <v>589</v>
      </c>
      <c r="E384" s="730">
        <v>50113001</v>
      </c>
      <c r="F384" s="729" t="s">
        <v>606</v>
      </c>
      <c r="G384" s="728" t="s">
        <v>607</v>
      </c>
      <c r="H384" s="728">
        <v>900873</v>
      </c>
      <c r="I384" s="728">
        <v>0</v>
      </c>
      <c r="J384" s="728" t="s">
        <v>1156</v>
      </c>
      <c r="K384" s="728" t="s">
        <v>571</v>
      </c>
      <c r="L384" s="731">
        <v>54.961114925836853</v>
      </c>
      <c r="M384" s="731">
        <v>5</v>
      </c>
      <c r="N384" s="732">
        <v>274.80557462918426</v>
      </c>
    </row>
    <row r="385" spans="1:14" ht="14.4" customHeight="1" x14ac:dyDescent="0.3">
      <c r="A385" s="726" t="s">
        <v>569</v>
      </c>
      <c r="B385" s="727" t="s">
        <v>570</v>
      </c>
      <c r="C385" s="728" t="s">
        <v>588</v>
      </c>
      <c r="D385" s="729" t="s">
        <v>589</v>
      </c>
      <c r="E385" s="730">
        <v>50113001</v>
      </c>
      <c r="F385" s="729" t="s">
        <v>606</v>
      </c>
      <c r="G385" s="728" t="s">
        <v>607</v>
      </c>
      <c r="H385" s="728">
        <v>990947</v>
      </c>
      <c r="I385" s="728">
        <v>0</v>
      </c>
      <c r="J385" s="728" t="s">
        <v>794</v>
      </c>
      <c r="K385" s="728" t="s">
        <v>571</v>
      </c>
      <c r="L385" s="731">
        <v>1146.235419555112</v>
      </c>
      <c r="M385" s="731">
        <v>5</v>
      </c>
      <c r="N385" s="732">
        <v>5731.1770977755605</v>
      </c>
    </row>
    <row r="386" spans="1:14" ht="14.4" customHeight="1" x14ac:dyDescent="0.3">
      <c r="A386" s="726" t="s">
        <v>569</v>
      </c>
      <c r="B386" s="727" t="s">
        <v>570</v>
      </c>
      <c r="C386" s="728" t="s">
        <v>588</v>
      </c>
      <c r="D386" s="729" t="s">
        <v>589</v>
      </c>
      <c r="E386" s="730">
        <v>50113001</v>
      </c>
      <c r="F386" s="729" t="s">
        <v>606</v>
      </c>
      <c r="G386" s="728" t="s">
        <v>607</v>
      </c>
      <c r="H386" s="728">
        <v>215172</v>
      </c>
      <c r="I386" s="728">
        <v>215172</v>
      </c>
      <c r="J386" s="728" t="s">
        <v>1157</v>
      </c>
      <c r="K386" s="728" t="s">
        <v>1158</v>
      </c>
      <c r="L386" s="731">
        <v>282.37</v>
      </c>
      <c r="M386" s="731">
        <v>1</v>
      </c>
      <c r="N386" s="732">
        <v>282.37</v>
      </c>
    </row>
    <row r="387" spans="1:14" ht="14.4" customHeight="1" x14ac:dyDescent="0.3">
      <c r="A387" s="726" t="s">
        <v>569</v>
      </c>
      <c r="B387" s="727" t="s">
        <v>570</v>
      </c>
      <c r="C387" s="728" t="s">
        <v>588</v>
      </c>
      <c r="D387" s="729" t="s">
        <v>589</v>
      </c>
      <c r="E387" s="730">
        <v>50113001</v>
      </c>
      <c r="F387" s="729" t="s">
        <v>606</v>
      </c>
      <c r="G387" s="728" t="s">
        <v>607</v>
      </c>
      <c r="H387" s="728">
        <v>840220</v>
      </c>
      <c r="I387" s="728">
        <v>0</v>
      </c>
      <c r="J387" s="728" t="s">
        <v>1159</v>
      </c>
      <c r="K387" s="728" t="s">
        <v>571</v>
      </c>
      <c r="L387" s="731">
        <v>218.19999999999993</v>
      </c>
      <c r="M387" s="731">
        <v>2</v>
      </c>
      <c r="N387" s="732">
        <v>436.39999999999986</v>
      </c>
    </row>
    <row r="388" spans="1:14" ht="14.4" customHeight="1" x14ac:dyDescent="0.3">
      <c r="A388" s="726" t="s">
        <v>569</v>
      </c>
      <c r="B388" s="727" t="s">
        <v>570</v>
      </c>
      <c r="C388" s="728" t="s">
        <v>588</v>
      </c>
      <c r="D388" s="729" t="s">
        <v>589</v>
      </c>
      <c r="E388" s="730">
        <v>50113001</v>
      </c>
      <c r="F388" s="729" t="s">
        <v>606</v>
      </c>
      <c r="G388" s="728" t="s">
        <v>607</v>
      </c>
      <c r="H388" s="728">
        <v>119570</v>
      </c>
      <c r="I388" s="728">
        <v>19570</v>
      </c>
      <c r="J388" s="728" t="s">
        <v>795</v>
      </c>
      <c r="K388" s="728" t="s">
        <v>796</v>
      </c>
      <c r="L388" s="731">
        <v>170.21000000000009</v>
      </c>
      <c r="M388" s="731">
        <v>1</v>
      </c>
      <c r="N388" s="732">
        <v>170.21000000000009</v>
      </c>
    </row>
    <row r="389" spans="1:14" ht="14.4" customHeight="1" x14ac:dyDescent="0.3">
      <c r="A389" s="726" t="s">
        <v>569</v>
      </c>
      <c r="B389" s="727" t="s">
        <v>570</v>
      </c>
      <c r="C389" s="728" t="s">
        <v>588</v>
      </c>
      <c r="D389" s="729" t="s">
        <v>589</v>
      </c>
      <c r="E389" s="730">
        <v>50113001</v>
      </c>
      <c r="F389" s="729" t="s">
        <v>606</v>
      </c>
      <c r="G389" s="728" t="s">
        <v>607</v>
      </c>
      <c r="H389" s="728">
        <v>127953</v>
      </c>
      <c r="I389" s="728">
        <v>27953</v>
      </c>
      <c r="J389" s="728" t="s">
        <v>1160</v>
      </c>
      <c r="K389" s="728" t="s">
        <v>1161</v>
      </c>
      <c r="L389" s="731">
        <v>1050.5299999999995</v>
      </c>
      <c r="M389" s="731">
        <v>1</v>
      </c>
      <c r="N389" s="732">
        <v>1050.5299999999995</v>
      </c>
    </row>
    <row r="390" spans="1:14" ht="14.4" customHeight="1" x14ac:dyDescent="0.3">
      <c r="A390" s="726" t="s">
        <v>569</v>
      </c>
      <c r="B390" s="727" t="s">
        <v>570</v>
      </c>
      <c r="C390" s="728" t="s">
        <v>588</v>
      </c>
      <c r="D390" s="729" t="s">
        <v>589</v>
      </c>
      <c r="E390" s="730">
        <v>50113001</v>
      </c>
      <c r="F390" s="729" t="s">
        <v>606</v>
      </c>
      <c r="G390" s="728" t="s">
        <v>642</v>
      </c>
      <c r="H390" s="728">
        <v>169714</v>
      </c>
      <c r="I390" s="728">
        <v>169714</v>
      </c>
      <c r="J390" s="728" t="s">
        <v>799</v>
      </c>
      <c r="K390" s="728" t="s">
        <v>800</v>
      </c>
      <c r="L390" s="731">
        <v>112.66500000000002</v>
      </c>
      <c r="M390" s="731">
        <v>2</v>
      </c>
      <c r="N390" s="732">
        <v>225.33000000000004</v>
      </c>
    </row>
    <row r="391" spans="1:14" ht="14.4" customHeight="1" x14ac:dyDescent="0.3">
      <c r="A391" s="726" t="s">
        <v>569</v>
      </c>
      <c r="B391" s="727" t="s">
        <v>570</v>
      </c>
      <c r="C391" s="728" t="s">
        <v>588</v>
      </c>
      <c r="D391" s="729" t="s">
        <v>589</v>
      </c>
      <c r="E391" s="730">
        <v>50113001</v>
      </c>
      <c r="F391" s="729" t="s">
        <v>606</v>
      </c>
      <c r="G391" s="728" t="s">
        <v>642</v>
      </c>
      <c r="H391" s="728">
        <v>187425</v>
      </c>
      <c r="I391" s="728">
        <v>187425</v>
      </c>
      <c r="J391" s="728" t="s">
        <v>1162</v>
      </c>
      <c r="K391" s="728" t="s">
        <v>1163</v>
      </c>
      <c r="L391" s="731">
        <v>49.720000000000013</v>
      </c>
      <c r="M391" s="731">
        <v>1</v>
      </c>
      <c r="N391" s="732">
        <v>49.720000000000013</v>
      </c>
    </row>
    <row r="392" spans="1:14" ht="14.4" customHeight="1" x14ac:dyDescent="0.3">
      <c r="A392" s="726" t="s">
        <v>569</v>
      </c>
      <c r="B392" s="727" t="s">
        <v>570</v>
      </c>
      <c r="C392" s="728" t="s">
        <v>588</v>
      </c>
      <c r="D392" s="729" t="s">
        <v>589</v>
      </c>
      <c r="E392" s="730">
        <v>50113001</v>
      </c>
      <c r="F392" s="729" t="s">
        <v>606</v>
      </c>
      <c r="G392" s="728" t="s">
        <v>607</v>
      </c>
      <c r="H392" s="728">
        <v>188217</v>
      </c>
      <c r="I392" s="728">
        <v>88217</v>
      </c>
      <c r="J392" s="728" t="s">
        <v>801</v>
      </c>
      <c r="K392" s="728" t="s">
        <v>802</v>
      </c>
      <c r="L392" s="731">
        <v>126.97166666666669</v>
      </c>
      <c r="M392" s="731">
        <v>12</v>
      </c>
      <c r="N392" s="732">
        <v>1523.6600000000003</v>
      </c>
    </row>
    <row r="393" spans="1:14" ht="14.4" customHeight="1" x14ac:dyDescent="0.3">
      <c r="A393" s="726" t="s">
        <v>569</v>
      </c>
      <c r="B393" s="727" t="s">
        <v>570</v>
      </c>
      <c r="C393" s="728" t="s">
        <v>588</v>
      </c>
      <c r="D393" s="729" t="s">
        <v>589</v>
      </c>
      <c r="E393" s="730">
        <v>50113001</v>
      </c>
      <c r="F393" s="729" t="s">
        <v>606</v>
      </c>
      <c r="G393" s="728" t="s">
        <v>642</v>
      </c>
      <c r="H393" s="728">
        <v>149909</v>
      </c>
      <c r="I393" s="728">
        <v>49909</v>
      </c>
      <c r="J393" s="728" t="s">
        <v>805</v>
      </c>
      <c r="K393" s="728" t="s">
        <v>806</v>
      </c>
      <c r="L393" s="731">
        <v>42.58</v>
      </c>
      <c r="M393" s="731">
        <v>4</v>
      </c>
      <c r="N393" s="732">
        <v>170.32</v>
      </c>
    </row>
    <row r="394" spans="1:14" ht="14.4" customHeight="1" x14ac:dyDescent="0.3">
      <c r="A394" s="726" t="s">
        <v>569</v>
      </c>
      <c r="B394" s="727" t="s">
        <v>570</v>
      </c>
      <c r="C394" s="728" t="s">
        <v>588</v>
      </c>
      <c r="D394" s="729" t="s">
        <v>589</v>
      </c>
      <c r="E394" s="730">
        <v>50113001</v>
      </c>
      <c r="F394" s="729" t="s">
        <v>606</v>
      </c>
      <c r="G394" s="728" t="s">
        <v>607</v>
      </c>
      <c r="H394" s="728">
        <v>192853</v>
      </c>
      <c r="I394" s="728">
        <v>192853</v>
      </c>
      <c r="J394" s="728" t="s">
        <v>1164</v>
      </c>
      <c r="K394" s="728" t="s">
        <v>1165</v>
      </c>
      <c r="L394" s="731">
        <v>108.70000000000002</v>
      </c>
      <c r="M394" s="731">
        <v>2</v>
      </c>
      <c r="N394" s="732">
        <v>217.40000000000003</v>
      </c>
    </row>
    <row r="395" spans="1:14" ht="14.4" customHeight="1" x14ac:dyDescent="0.3">
      <c r="A395" s="726" t="s">
        <v>569</v>
      </c>
      <c r="B395" s="727" t="s">
        <v>570</v>
      </c>
      <c r="C395" s="728" t="s">
        <v>588</v>
      </c>
      <c r="D395" s="729" t="s">
        <v>589</v>
      </c>
      <c r="E395" s="730">
        <v>50113001</v>
      </c>
      <c r="F395" s="729" t="s">
        <v>606</v>
      </c>
      <c r="G395" s="728" t="s">
        <v>607</v>
      </c>
      <c r="H395" s="728">
        <v>147476</v>
      </c>
      <c r="I395" s="728">
        <v>47476</v>
      </c>
      <c r="J395" s="728" t="s">
        <v>1166</v>
      </c>
      <c r="K395" s="728" t="s">
        <v>1167</v>
      </c>
      <c r="L395" s="731">
        <v>86.710000000000008</v>
      </c>
      <c r="M395" s="731">
        <v>1</v>
      </c>
      <c r="N395" s="732">
        <v>86.710000000000008</v>
      </c>
    </row>
    <row r="396" spans="1:14" ht="14.4" customHeight="1" x14ac:dyDescent="0.3">
      <c r="A396" s="726" t="s">
        <v>569</v>
      </c>
      <c r="B396" s="727" t="s">
        <v>570</v>
      </c>
      <c r="C396" s="728" t="s">
        <v>588</v>
      </c>
      <c r="D396" s="729" t="s">
        <v>589</v>
      </c>
      <c r="E396" s="730">
        <v>50113001</v>
      </c>
      <c r="F396" s="729" t="s">
        <v>606</v>
      </c>
      <c r="G396" s="728" t="s">
        <v>607</v>
      </c>
      <c r="H396" s="728">
        <v>147478</v>
      </c>
      <c r="I396" s="728">
        <v>47478</v>
      </c>
      <c r="J396" s="728" t="s">
        <v>1168</v>
      </c>
      <c r="K396" s="728" t="s">
        <v>1167</v>
      </c>
      <c r="L396" s="731">
        <v>86.019999999999968</v>
      </c>
      <c r="M396" s="731">
        <v>2</v>
      </c>
      <c r="N396" s="732">
        <v>172.03999999999994</v>
      </c>
    </row>
    <row r="397" spans="1:14" ht="14.4" customHeight="1" x14ac:dyDescent="0.3">
      <c r="A397" s="726" t="s">
        <v>569</v>
      </c>
      <c r="B397" s="727" t="s">
        <v>570</v>
      </c>
      <c r="C397" s="728" t="s">
        <v>588</v>
      </c>
      <c r="D397" s="729" t="s">
        <v>589</v>
      </c>
      <c r="E397" s="730">
        <v>50113001</v>
      </c>
      <c r="F397" s="729" t="s">
        <v>606</v>
      </c>
      <c r="G397" s="728" t="s">
        <v>642</v>
      </c>
      <c r="H397" s="728">
        <v>844554</v>
      </c>
      <c r="I397" s="728">
        <v>114065</v>
      </c>
      <c r="J397" s="728" t="s">
        <v>807</v>
      </c>
      <c r="K397" s="728" t="s">
        <v>1169</v>
      </c>
      <c r="L397" s="731">
        <v>21.594999999999999</v>
      </c>
      <c r="M397" s="731">
        <v>2</v>
      </c>
      <c r="N397" s="732">
        <v>43.19</v>
      </c>
    </row>
    <row r="398" spans="1:14" ht="14.4" customHeight="1" x14ac:dyDescent="0.3">
      <c r="A398" s="726" t="s">
        <v>569</v>
      </c>
      <c r="B398" s="727" t="s">
        <v>570</v>
      </c>
      <c r="C398" s="728" t="s">
        <v>588</v>
      </c>
      <c r="D398" s="729" t="s">
        <v>589</v>
      </c>
      <c r="E398" s="730">
        <v>50113001</v>
      </c>
      <c r="F398" s="729" t="s">
        <v>606</v>
      </c>
      <c r="G398" s="728" t="s">
        <v>642</v>
      </c>
      <c r="H398" s="728">
        <v>115316</v>
      </c>
      <c r="I398" s="728">
        <v>15316</v>
      </c>
      <c r="J398" s="728" t="s">
        <v>809</v>
      </c>
      <c r="K398" s="728" t="s">
        <v>657</v>
      </c>
      <c r="L398" s="731">
        <v>29.299999999999979</v>
      </c>
      <c r="M398" s="731">
        <v>1</v>
      </c>
      <c r="N398" s="732">
        <v>29.299999999999979</v>
      </c>
    </row>
    <row r="399" spans="1:14" ht="14.4" customHeight="1" x14ac:dyDescent="0.3">
      <c r="A399" s="726" t="s">
        <v>569</v>
      </c>
      <c r="B399" s="727" t="s">
        <v>570</v>
      </c>
      <c r="C399" s="728" t="s">
        <v>588</v>
      </c>
      <c r="D399" s="729" t="s">
        <v>589</v>
      </c>
      <c r="E399" s="730">
        <v>50113001</v>
      </c>
      <c r="F399" s="729" t="s">
        <v>606</v>
      </c>
      <c r="G399" s="728" t="s">
        <v>607</v>
      </c>
      <c r="H399" s="728">
        <v>196635</v>
      </c>
      <c r="I399" s="728">
        <v>96635</v>
      </c>
      <c r="J399" s="728" t="s">
        <v>1170</v>
      </c>
      <c r="K399" s="728" t="s">
        <v>1171</v>
      </c>
      <c r="L399" s="731">
        <v>112.17692307692307</v>
      </c>
      <c r="M399" s="731">
        <v>13</v>
      </c>
      <c r="N399" s="732">
        <v>1458.3</v>
      </c>
    </row>
    <row r="400" spans="1:14" ht="14.4" customHeight="1" x14ac:dyDescent="0.3">
      <c r="A400" s="726" t="s">
        <v>569</v>
      </c>
      <c r="B400" s="727" t="s">
        <v>570</v>
      </c>
      <c r="C400" s="728" t="s">
        <v>588</v>
      </c>
      <c r="D400" s="729" t="s">
        <v>589</v>
      </c>
      <c r="E400" s="730">
        <v>50113001</v>
      </c>
      <c r="F400" s="729" t="s">
        <v>606</v>
      </c>
      <c r="G400" s="728" t="s">
        <v>607</v>
      </c>
      <c r="H400" s="728">
        <v>100498</v>
      </c>
      <c r="I400" s="728">
        <v>498</v>
      </c>
      <c r="J400" s="728" t="s">
        <v>815</v>
      </c>
      <c r="K400" s="728" t="s">
        <v>816</v>
      </c>
      <c r="L400" s="731">
        <v>96.529987788708084</v>
      </c>
      <c r="M400" s="731">
        <v>26</v>
      </c>
      <c r="N400" s="732">
        <v>2509.7796825064102</v>
      </c>
    </row>
    <row r="401" spans="1:14" ht="14.4" customHeight="1" x14ac:dyDescent="0.3">
      <c r="A401" s="726" t="s">
        <v>569</v>
      </c>
      <c r="B401" s="727" t="s">
        <v>570</v>
      </c>
      <c r="C401" s="728" t="s">
        <v>588</v>
      </c>
      <c r="D401" s="729" t="s">
        <v>589</v>
      </c>
      <c r="E401" s="730">
        <v>50113001</v>
      </c>
      <c r="F401" s="729" t="s">
        <v>606</v>
      </c>
      <c r="G401" s="728" t="s">
        <v>607</v>
      </c>
      <c r="H401" s="728">
        <v>100499</v>
      </c>
      <c r="I401" s="728">
        <v>499</v>
      </c>
      <c r="J401" s="728" t="s">
        <v>815</v>
      </c>
      <c r="K401" s="728" t="s">
        <v>817</v>
      </c>
      <c r="L401" s="731">
        <v>100.46499999999997</v>
      </c>
      <c r="M401" s="731">
        <v>6</v>
      </c>
      <c r="N401" s="732">
        <v>602.78999999999985</v>
      </c>
    </row>
    <row r="402" spans="1:14" ht="14.4" customHeight="1" x14ac:dyDescent="0.3">
      <c r="A402" s="726" t="s">
        <v>569</v>
      </c>
      <c r="B402" s="727" t="s">
        <v>570</v>
      </c>
      <c r="C402" s="728" t="s">
        <v>588</v>
      </c>
      <c r="D402" s="729" t="s">
        <v>589</v>
      </c>
      <c r="E402" s="730">
        <v>50113001</v>
      </c>
      <c r="F402" s="729" t="s">
        <v>606</v>
      </c>
      <c r="G402" s="728" t="s">
        <v>607</v>
      </c>
      <c r="H402" s="728">
        <v>102439</v>
      </c>
      <c r="I402" s="728">
        <v>2439</v>
      </c>
      <c r="J402" s="728" t="s">
        <v>1172</v>
      </c>
      <c r="K402" s="728" t="s">
        <v>1173</v>
      </c>
      <c r="L402" s="731">
        <v>275.31000000000006</v>
      </c>
      <c r="M402" s="731">
        <v>5</v>
      </c>
      <c r="N402" s="732">
        <v>1376.5500000000002</v>
      </c>
    </row>
    <row r="403" spans="1:14" ht="14.4" customHeight="1" x14ac:dyDescent="0.3">
      <c r="A403" s="726" t="s">
        <v>569</v>
      </c>
      <c r="B403" s="727" t="s">
        <v>570</v>
      </c>
      <c r="C403" s="728" t="s">
        <v>588</v>
      </c>
      <c r="D403" s="729" t="s">
        <v>589</v>
      </c>
      <c r="E403" s="730">
        <v>50113001</v>
      </c>
      <c r="F403" s="729" t="s">
        <v>606</v>
      </c>
      <c r="G403" s="728" t="s">
        <v>642</v>
      </c>
      <c r="H403" s="728">
        <v>850148</v>
      </c>
      <c r="I403" s="728">
        <v>115590</v>
      </c>
      <c r="J403" s="728" t="s">
        <v>1174</v>
      </c>
      <c r="K403" s="728" t="s">
        <v>819</v>
      </c>
      <c r="L403" s="731">
        <v>76.809999999999988</v>
      </c>
      <c r="M403" s="731">
        <v>1</v>
      </c>
      <c r="N403" s="732">
        <v>76.809999999999988</v>
      </c>
    </row>
    <row r="404" spans="1:14" ht="14.4" customHeight="1" x14ac:dyDescent="0.3">
      <c r="A404" s="726" t="s">
        <v>569</v>
      </c>
      <c r="B404" s="727" t="s">
        <v>570</v>
      </c>
      <c r="C404" s="728" t="s">
        <v>588</v>
      </c>
      <c r="D404" s="729" t="s">
        <v>589</v>
      </c>
      <c r="E404" s="730">
        <v>50113001</v>
      </c>
      <c r="F404" s="729" t="s">
        <v>606</v>
      </c>
      <c r="G404" s="728" t="s">
        <v>642</v>
      </c>
      <c r="H404" s="728">
        <v>140368</v>
      </c>
      <c r="I404" s="728">
        <v>40368</v>
      </c>
      <c r="J404" s="728" t="s">
        <v>1175</v>
      </c>
      <c r="K404" s="728" t="s">
        <v>1176</v>
      </c>
      <c r="L404" s="731">
        <v>62.11999999999999</v>
      </c>
      <c r="M404" s="731">
        <v>2</v>
      </c>
      <c r="N404" s="732">
        <v>124.23999999999998</v>
      </c>
    </row>
    <row r="405" spans="1:14" ht="14.4" customHeight="1" x14ac:dyDescent="0.3">
      <c r="A405" s="726" t="s">
        <v>569</v>
      </c>
      <c r="B405" s="727" t="s">
        <v>570</v>
      </c>
      <c r="C405" s="728" t="s">
        <v>588</v>
      </c>
      <c r="D405" s="729" t="s">
        <v>589</v>
      </c>
      <c r="E405" s="730">
        <v>50113001</v>
      </c>
      <c r="F405" s="729" t="s">
        <v>606</v>
      </c>
      <c r="G405" s="728" t="s">
        <v>607</v>
      </c>
      <c r="H405" s="728">
        <v>100502</v>
      </c>
      <c r="I405" s="728">
        <v>502</v>
      </c>
      <c r="J405" s="728" t="s">
        <v>820</v>
      </c>
      <c r="K405" s="728" t="s">
        <v>821</v>
      </c>
      <c r="L405" s="731">
        <v>214.2360000000001</v>
      </c>
      <c r="M405" s="731">
        <v>5</v>
      </c>
      <c r="N405" s="732">
        <v>1071.1800000000005</v>
      </c>
    </row>
    <row r="406" spans="1:14" ht="14.4" customHeight="1" x14ac:dyDescent="0.3">
      <c r="A406" s="726" t="s">
        <v>569</v>
      </c>
      <c r="B406" s="727" t="s">
        <v>570</v>
      </c>
      <c r="C406" s="728" t="s">
        <v>588</v>
      </c>
      <c r="D406" s="729" t="s">
        <v>589</v>
      </c>
      <c r="E406" s="730">
        <v>50113001</v>
      </c>
      <c r="F406" s="729" t="s">
        <v>606</v>
      </c>
      <c r="G406" s="728" t="s">
        <v>607</v>
      </c>
      <c r="H406" s="728">
        <v>102684</v>
      </c>
      <c r="I406" s="728">
        <v>2684</v>
      </c>
      <c r="J406" s="728" t="s">
        <v>820</v>
      </c>
      <c r="K406" s="728" t="s">
        <v>822</v>
      </c>
      <c r="L406" s="731">
        <v>72.950000000000017</v>
      </c>
      <c r="M406" s="731">
        <v>13</v>
      </c>
      <c r="N406" s="732">
        <v>948.35000000000014</v>
      </c>
    </row>
    <row r="407" spans="1:14" ht="14.4" customHeight="1" x14ac:dyDescent="0.3">
      <c r="A407" s="726" t="s">
        <v>569</v>
      </c>
      <c r="B407" s="727" t="s">
        <v>570</v>
      </c>
      <c r="C407" s="728" t="s">
        <v>588</v>
      </c>
      <c r="D407" s="729" t="s">
        <v>589</v>
      </c>
      <c r="E407" s="730">
        <v>50113001</v>
      </c>
      <c r="F407" s="729" t="s">
        <v>606</v>
      </c>
      <c r="G407" s="728" t="s">
        <v>571</v>
      </c>
      <c r="H407" s="728">
        <v>129384</v>
      </c>
      <c r="I407" s="728">
        <v>29384</v>
      </c>
      <c r="J407" s="728" t="s">
        <v>1177</v>
      </c>
      <c r="K407" s="728" t="s">
        <v>1178</v>
      </c>
      <c r="L407" s="731">
        <v>231.7</v>
      </c>
      <c r="M407" s="731">
        <v>1</v>
      </c>
      <c r="N407" s="732">
        <v>231.7</v>
      </c>
    </row>
    <row r="408" spans="1:14" ht="14.4" customHeight="1" x14ac:dyDescent="0.3">
      <c r="A408" s="726" t="s">
        <v>569</v>
      </c>
      <c r="B408" s="727" t="s">
        <v>570</v>
      </c>
      <c r="C408" s="728" t="s">
        <v>588</v>
      </c>
      <c r="D408" s="729" t="s">
        <v>589</v>
      </c>
      <c r="E408" s="730">
        <v>50113001</v>
      </c>
      <c r="F408" s="729" t="s">
        <v>606</v>
      </c>
      <c r="G408" s="728" t="s">
        <v>571</v>
      </c>
      <c r="H408" s="728">
        <v>102592</v>
      </c>
      <c r="I408" s="728">
        <v>2592</v>
      </c>
      <c r="J408" s="728" t="s">
        <v>1179</v>
      </c>
      <c r="K408" s="728" t="s">
        <v>1180</v>
      </c>
      <c r="L408" s="731">
        <v>63.050000000000011</v>
      </c>
      <c r="M408" s="731">
        <v>1</v>
      </c>
      <c r="N408" s="732">
        <v>63.050000000000011</v>
      </c>
    </row>
    <row r="409" spans="1:14" ht="14.4" customHeight="1" x14ac:dyDescent="0.3">
      <c r="A409" s="726" t="s">
        <v>569</v>
      </c>
      <c r="B409" s="727" t="s">
        <v>570</v>
      </c>
      <c r="C409" s="728" t="s">
        <v>588</v>
      </c>
      <c r="D409" s="729" t="s">
        <v>589</v>
      </c>
      <c r="E409" s="730">
        <v>50113001</v>
      </c>
      <c r="F409" s="729" t="s">
        <v>606</v>
      </c>
      <c r="G409" s="728" t="s">
        <v>571</v>
      </c>
      <c r="H409" s="728">
        <v>101710</v>
      </c>
      <c r="I409" s="728">
        <v>1710</v>
      </c>
      <c r="J409" s="728" t="s">
        <v>1181</v>
      </c>
      <c r="K409" s="728" t="s">
        <v>1182</v>
      </c>
      <c r="L409" s="731">
        <v>65.910113961216453</v>
      </c>
      <c r="M409" s="731">
        <v>1</v>
      </c>
      <c r="N409" s="732">
        <v>65.910113961216453</v>
      </c>
    </row>
    <row r="410" spans="1:14" ht="14.4" customHeight="1" x14ac:dyDescent="0.3">
      <c r="A410" s="726" t="s">
        <v>569</v>
      </c>
      <c r="B410" s="727" t="s">
        <v>570</v>
      </c>
      <c r="C410" s="728" t="s">
        <v>588</v>
      </c>
      <c r="D410" s="729" t="s">
        <v>589</v>
      </c>
      <c r="E410" s="730">
        <v>50113001</v>
      </c>
      <c r="F410" s="729" t="s">
        <v>606</v>
      </c>
      <c r="G410" s="728" t="s">
        <v>607</v>
      </c>
      <c r="H410" s="728">
        <v>196190</v>
      </c>
      <c r="I410" s="728">
        <v>96190</v>
      </c>
      <c r="J410" s="728" t="s">
        <v>1183</v>
      </c>
      <c r="K410" s="728" t="s">
        <v>1184</v>
      </c>
      <c r="L410" s="731">
        <v>53.040000000000028</v>
      </c>
      <c r="M410" s="731">
        <v>1</v>
      </c>
      <c r="N410" s="732">
        <v>53.040000000000028</v>
      </c>
    </row>
    <row r="411" spans="1:14" ht="14.4" customHeight="1" x14ac:dyDescent="0.3">
      <c r="A411" s="726" t="s">
        <v>569</v>
      </c>
      <c r="B411" s="727" t="s">
        <v>570</v>
      </c>
      <c r="C411" s="728" t="s">
        <v>588</v>
      </c>
      <c r="D411" s="729" t="s">
        <v>589</v>
      </c>
      <c r="E411" s="730">
        <v>50113001</v>
      </c>
      <c r="F411" s="729" t="s">
        <v>606</v>
      </c>
      <c r="G411" s="728" t="s">
        <v>607</v>
      </c>
      <c r="H411" s="728">
        <v>101125</v>
      </c>
      <c r="I411" s="728">
        <v>1125</v>
      </c>
      <c r="J411" s="728" t="s">
        <v>825</v>
      </c>
      <c r="K411" s="728" t="s">
        <v>826</v>
      </c>
      <c r="L411" s="731">
        <v>79.190000000000026</v>
      </c>
      <c r="M411" s="731">
        <v>17</v>
      </c>
      <c r="N411" s="732">
        <v>1346.2300000000005</v>
      </c>
    </row>
    <row r="412" spans="1:14" ht="14.4" customHeight="1" x14ac:dyDescent="0.3">
      <c r="A412" s="726" t="s">
        <v>569</v>
      </c>
      <c r="B412" s="727" t="s">
        <v>570</v>
      </c>
      <c r="C412" s="728" t="s">
        <v>588</v>
      </c>
      <c r="D412" s="729" t="s">
        <v>589</v>
      </c>
      <c r="E412" s="730">
        <v>50113001</v>
      </c>
      <c r="F412" s="729" t="s">
        <v>606</v>
      </c>
      <c r="G412" s="728" t="s">
        <v>607</v>
      </c>
      <c r="H412" s="728">
        <v>157525</v>
      </c>
      <c r="I412" s="728">
        <v>57525</v>
      </c>
      <c r="J412" s="728" t="s">
        <v>1185</v>
      </c>
      <c r="K412" s="728" t="s">
        <v>1186</v>
      </c>
      <c r="L412" s="731">
        <v>98.20999999999998</v>
      </c>
      <c r="M412" s="731">
        <v>1</v>
      </c>
      <c r="N412" s="732">
        <v>98.20999999999998</v>
      </c>
    </row>
    <row r="413" spans="1:14" ht="14.4" customHeight="1" x14ac:dyDescent="0.3">
      <c r="A413" s="726" t="s">
        <v>569</v>
      </c>
      <c r="B413" s="727" t="s">
        <v>570</v>
      </c>
      <c r="C413" s="728" t="s">
        <v>588</v>
      </c>
      <c r="D413" s="729" t="s">
        <v>589</v>
      </c>
      <c r="E413" s="730">
        <v>50113001</v>
      </c>
      <c r="F413" s="729" t="s">
        <v>606</v>
      </c>
      <c r="G413" s="728" t="s">
        <v>642</v>
      </c>
      <c r="H413" s="728">
        <v>129716</v>
      </c>
      <c r="I413" s="728">
        <v>29716</v>
      </c>
      <c r="J413" s="728" t="s">
        <v>1187</v>
      </c>
      <c r="K413" s="728" t="s">
        <v>1188</v>
      </c>
      <c r="L413" s="731">
        <v>832.45</v>
      </c>
      <c r="M413" s="731">
        <v>1</v>
      </c>
      <c r="N413" s="732">
        <v>832.45</v>
      </c>
    </row>
    <row r="414" spans="1:14" ht="14.4" customHeight="1" x14ac:dyDescent="0.3">
      <c r="A414" s="726" t="s">
        <v>569</v>
      </c>
      <c r="B414" s="727" t="s">
        <v>570</v>
      </c>
      <c r="C414" s="728" t="s">
        <v>588</v>
      </c>
      <c r="D414" s="729" t="s">
        <v>589</v>
      </c>
      <c r="E414" s="730">
        <v>50113001</v>
      </c>
      <c r="F414" s="729" t="s">
        <v>606</v>
      </c>
      <c r="G414" s="728" t="s">
        <v>571</v>
      </c>
      <c r="H414" s="728">
        <v>53761</v>
      </c>
      <c r="I414" s="728">
        <v>53761</v>
      </c>
      <c r="J414" s="728" t="s">
        <v>1189</v>
      </c>
      <c r="K414" s="728" t="s">
        <v>1190</v>
      </c>
      <c r="L414" s="731">
        <v>94.25</v>
      </c>
      <c r="M414" s="731">
        <v>1</v>
      </c>
      <c r="N414" s="732">
        <v>94.25</v>
      </c>
    </row>
    <row r="415" spans="1:14" ht="14.4" customHeight="1" x14ac:dyDescent="0.3">
      <c r="A415" s="726" t="s">
        <v>569</v>
      </c>
      <c r="B415" s="727" t="s">
        <v>570</v>
      </c>
      <c r="C415" s="728" t="s">
        <v>588</v>
      </c>
      <c r="D415" s="729" t="s">
        <v>589</v>
      </c>
      <c r="E415" s="730">
        <v>50113001</v>
      </c>
      <c r="F415" s="729" t="s">
        <v>606</v>
      </c>
      <c r="G415" s="728" t="s">
        <v>607</v>
      </c>
      <c r="H415" s="728">
        <v>110086</v>
      </c>
      <c r="I415" s="728">
        <v>10086</v>
      </c>
      <c r="J415" s="728" t="s">
        <v>827</v>
      </c>
      <c r="K415" s="728" t="s">
        <v>828</v>
      </c>
      <c r="L415" s="731">
        <v>1592.7999999999997</v>
      </c>
      <c r="M415" s="731">
        <v>7</v>
      </c>
      <c r="N415" s="732">
        <v>11149.599999999999</v>
      </c>
    </row>
    <row r="416" spans="1:14" ht="14.4" customHeight="1" x14ac:dyDescent="0.3">
      <c r="A416" s="726" t="s">
        <v>569</v>
      </c>
      <c r="B416" s="727" t="s">
        <v>570</v>
      </c>
      <c r="C416" s="728" t="s">
        <v>588</v>
      </c>
      <c r="D416" s="729" t="s">
        <v>589</v>
      </c>
      <c r="E416" s="730">
        <v>50113001</v>
      </c>
      <c r="F416" s="729" t="s">
        <v>606</v>
      </c>
      <c r="G416" s="728" t="s">
        <v>642</v>
      </c>
      <c r="H416" s="728">
        <v>191788</v>
      </c>
      <c r="I416" s="728">
        <v>91788</v>
      </c>
      <c r="J416" s="728" t="s">
        <v>1191</v>
      </c>
      <c r="K416" s="728" t="s">
        <v>1192</v>
      </c>
      <c r="L416" s="731">
        <v>9.1950000000000003</v>
      </c>
      <c r="M416" s="731">
        <v>2</v>
      </c>
      <c r="N416" s="732">
        <v>18.39</v>
      </c>
    </row>
    <row r="417" spans="1:14" ht="14.4" customHeight="1" x14ac:dyDescent="0.3">
      <c r="A417" s="726" t="s">
        <v>569</v>
      </c>
      <c r="B417" s="727" t="s">
        <v>570</v>
      </c>
      <c r="C417" s="728" t="s">
        <v>588</v>
      </c>
      <c r="D417" s="729" t="s">
        <v>589</v>
      </c>
      <c r="E417" s="730">
        <v>50113001</v>
      </c>
      <c r="F417" s="729" t="s">
        <v>606</v>
      </c>
      <c r="G417" s="728" t="s">
        <v>607</v>
      </c>
      <c r="H417" s="728">
        <v>184399</v>
      </c>
      <c r="I417" s="728">
        <v>84399</v>
      </c>
      <c r="J417" s="728" t="s">
        <v>1193</v>
      </c>
      <c r="K417" s="728" t="s">
        <v>1194</v>
      </c>
      <c r="L417" s="731">
        <v>322.49000000000007</v>
      </c>
      <c r="M417" s="731">
        <v>1</v>
      </c>
      <c r="N417" s="732">
        <v>322.49000000000007</v>
      </c>
    </row>
    <row r="418" spans="1:14" ht="14.4" customHeight="1" x14ac:dyDescent="0.3">
      <c r="A418" s="726" t="s">
        <v>569</v>
      </c>
      <c r="B418" s="727" t="s">
        <v>570</v>
      </c>
      <c r="C418" s="728" t="s">
        <v>588</v>
      </c>
      <c r="D418" s="729" t="s">
        <v>589</v>
      </c>
      <c r="E418" s="730">
        <v>50113001</v>
      </c>
      <c r="F418" s="729" t="s">
        <v>606</v>
      </c>
      <c r="G418" s="728" t="s">
        <v>642</v>
      </c>
      <c r="H418" s="728">
        <v>849187</v>
      </c>
      <c r="I418" s="728">
        <v>111902</v>
      </c>
      <c r="J418" s="728" t="s">
        <v>1195</v>
      </c>
      <c r="K418" s="728" t="s">
        <v>1196</v>
      </c>
      <c r="L418" s="731">
        <v>32.560000000000009</v>
      </c>
      <c r="M418" s="731">
        <v>1</v>
      </c>
      <c r="N418" s="732">
        <v>32.560000000000009</v>
      </c>
    </row>
    <row r="419" spans="1:14" ht="14.4" customHeight="1" x14ac:dyDescent="0.3">
      <c r="A419" s="726" t="s">
        <v>569</v>
      </c>
      <c r="B419" s="727" t="s">
        <v>570</v>
      </c>
      <c r="C419" s="728" t="s">
        <v>588</v>
      </c>
      <c r="D419" s="729" t="s">
        <v>589</v>
      </c>
      <c r="E419" s="730">
        <v>50113001</v>
      </c>
      <c r="F419" s="729" t="s">
        <v>606</v>
      </c>
      <c r="G419" s="728" t="s">
        <v>642</v>
      </c>
      <c r="H419" s="728">
        <v>107981</v>
      </c>
      <c r="I419" s="728">
        <v>7981</v>
      </c>
      <c r="J419" s="728" t="s">
        <v>829</v>
      </c>
      <c r="K419" s="728" t="s">
        <v>1197</v>
      </c>
      <c r="L419" s="731">
        <v>56.88</v>
      </c>
      <c r="M419" s="731">
        <v>6</v>
      </c>
      <c r="N419" s="732">
        <v>341.28000000000003</v>
      </c>
    </row>
    <row r="420" spans="1:14" ht="14.4" customHeight="1" x14ac:dyDescent="0.3">
      <c r="A420" s="726" t="s">
        <v>569</v>
      </c>
      <c r="B420" s="727" t="s">
        <v>570</v>
      </c>
      <c r="C420" s="728" t="s">
        <v>588</v>
      </c>
      <c r="D420" s="729" t="s">
        <v>589</v>
      </c>
      <c r="E420" s="730">
        <v>50113001</v>
      </c>
      <c r="F420" s="729" t="s">
        <v>606</v>
      </c>
      <c r="G420" s="728" t="s">
        <v>642</v>
      </c>
      <c r="H420" s="728">
        <v>155823</v>
      </c>
      <c r="I420" s="728">
        <v>55823</v>
      </c>
      <c r="J420" s="728" t="s">
        <v>829</v>
      </c>
      <c r="K420" s="728" t="s">
        <v>830</v>
      </c>
      <c r="L420" s="731">
        <v>39.258493150684934</v>
      </c>
      <c r="M420" s="731">
        <v>73</v>
      </c>
      <c r="N420" s="732">
        <v>2865.8700000000003</v>
      </c>
    </row>
    <row r="421" spans="1:14" ht="14.4" customHeight="1" x14ac:dyDescent="0.3">
      <c r="A421" s="726" t="s">
        <v>569</v>
      </c>
      <c r="B421" s="727" t="s">
        <v>570</v>
      </c>
      <c r="C421" s="728" t="s">
        <v>588</v>
      </c>
      <c r="D421" s="729" t="s">
        <v>589</v>
      </c>
      <c r="E421" s="730">
        <v>50113001</v>
      </c>
      <c r="F421" s="729" t="s">
        <v>606</v>
      </c>
      <c r="G421" s="728" t="s">
        <v>642</v>
      </c>
      <c r="H421" s="728">
        <v>155824</v>
      </c>
      <c r="I421" s="728">
        <v>55824</v>
      </c>
      <c r="J421" s="728" t="s">
        <v>829</v>
      </c>
      <c r="K421" s="728" t="s">
        <v>831</v>
      </c>
      <c r="L421" s="731">
        <v>54.33308289754757</v>
      </c>
      <c r="M421" s="731">
        <v>294</v>
      </c>
      <c r="N421" s="732">
        <v>15973.926371878986</v>
      </c>
    </row>
    <row r="422" spans="1:14" ht="14.4" customHeight="1" x14ac:dyDescent="0.3">
      <c r="A422" s="726" t="s">
        <v>569</v>
      </c>
      <c r="B422" s="727" t="s">
        <v>570</v>
      </c>
      <c r="C422" s="728" t="s">
        <v>588</v>
      </c>
      <c r="D422" s="729" t="s">
        <v>589</v>
      </c>
      <c r="E422" s="730">
        <v>50113001</v>
      </c>
      <c r="F422" s="729" t="s">
        <v>606</v>
      </c>
      <c r="G422" s="728" t="s">
        <v>642</v>
      </c>
      <c r="H422" s="728">
        <v>126786</v>
      </c>
      <c r="I422" s="728">
        <v>26786</v>
      </c>
      <c r="J422" s="728" t="s">
        <v>832</v>
      </c>
      <c r="K422" s="728" t="s">
        <v>833</v>
      </c>
      <c r="L422" s="731">
        <v>408.3966666666667</v>
      </c>
      <c r="M422" s="731">
        <v>6</v>
      </c>
      <c r="N422" s="732">
        <v>2450.38</v>
      </c>
    </row>
    <row r="423" spans="1:14" ht="14.4" customHeight="1" x14ac:dyDescent="0.3">
      <c r="A423" s="726" t="s">
        <v>569</v>
      </c>
      <c r="B423" s="727" t="s">
        <v>570</v>
      </c>
      <c r="C423" s="728" t="s">
        <v>588</v>
      </c>
      <c r="D423" s="729" t="s">
        <v>589</v>
      </c>
      <c r="E423" s="730">
        <v>50113001</v>
      </c>
      <c r="F423" s="729" t="s">
        <v>606</v>
      </c>
      <c r="G423" s="728" t="s">
        <v>642</v>
      </c>
      <c r="H423" s="728">
        <v>187607</v>
      </c>
      <c r="I423" s="728">
        <v>187607</v>
      </c>
      <c r="J423" s="728" t="s">
        <v>1198</v>
      </c>
      <c r="K423" s="728" t="s">
        <v>1199</v>
      </c>
      <c r="L423" s="731">
        <v>273.89999999999998</v>
      </c>
      <c r="M423" s="731">
        <v>1</v>
      </c>
      <c r="N423" s="732">
        <v>273.89999999999998</v>
      </c>
    </row>
    <row r="424" spans="1:14" ht="14.4" customHeight="1" x14ac:dyDescent="0.3">
      <c r="A424" s="726" t="s">
        <v>569</v>
      </c>
      <c r="B424" s="727" t="s">
        <v>570</v>
      </c>
      <c r="C424" s="728" t="s">
        <v>588</v>
      </c>
      <c r="D424" s="729" t="s">
        <v>589</v>
      </c>
      <c r="E424" s="730">
        <v>50113001</v>
      </c>
      <c r="F424" s="729" t="s">
        <v>606</v>
      </c>
      <c r="G424" s="728" t="s">
        <v>607</v>
      </c>
      <c r="H424" s="728">
        <v>100876</v>
      </c>
      <c r="I424" s="728">
        <v>876</v>
      </c>
      <c r="J424" s="728" t="s">
        <v>1200</v>
      </c>
      <c r="K424" s="728" t="s">
        <v>1201</v>
      </c>
      <c r="L424" s="731">
        <v>66.720000000000013</v>
      </c>
      <c r="M424" s="731">
        <v>3</v>
      </c>
      <c r="N424" s="732">
        <v>200.16000000000003</v>
      </c>
    </row>
    <row r="425" spans="1:14" ht="14.4" customHeight="1" x14ac:dyDescent="0.3">
      <c r="A425" s="726" t="s">
        <v>569</v>
      </c>
      <c r="B425" s="727" t="s">
        <v>570</v>
      </c>
      <c r="C425" s="728" t="s">
        <v>588</v>
      </c>
      <c r="D425" s="729" t="s">
        <v>589</v>
      </c>
      <c r="E425" s="730">
        <v>50113001</v>
      </c>
      <c r="F425" s="729" t="s">
        <v>606</v>
      </c>
      <c r="G425" s="728" t="s">
        <v>607</v>
      </c>
      <c r="H425" s="728">
        <v>102420</v>
      </c>
      <c r="I425" s="728">
        <v>2420</v>
      </c>
      <c r="J425" s="728" t="s">
        <v>834</v>
      </c>
      <c r="K425" s="728" t="s">
        <v>1202</v>
      </c>
      <c r="L425" s="731">
        <v>96.387058823529429</v>
      </c>
      <c r="M425" s="731">
        <v>17</v>
      </c>
      <c r="N425" s="732">
        <v>1638.5800000000004</v>
      </c>
    </row>
    <row r="426" spans="1:14" ht="14.4" customHeight="1" x14ac:dyDescent="0.3">
      <c r="A426" s="726" t="s">
        <v>569</v>
      </c>
      <c r="B426" s="727" t="s">
        <v>570</v>
      </c>
      <c r="C426" s="728" t="s">
        <v>588</v>
      </c>
      <c r="D426" s="729" t="s">
        <v>589</v>
      </c>
      <c r="E426" s="730">
        <v>50113001</v>
      </c>
      <c r="F426" s="729" t="s">
        <v>606</v>
      </c>
      <c r="G426" s="728" t="s">
        <v>642</v>
      </c>
      <c r="H426" s="728">
        <v>157871</v>
      </c>
      <c r="I426" s="728">
        <v>157871</v>
      </c>
      <c r="J426" s="728" t="s">
        <v>1203</v>
      </c>
      <c r="K426" s="728" t="s">
        <v>1204</v>
      </c>
      <c r="L426" s="731">
        <v>247.5</v>
      </c>
      <c r="M426" s="731">
        <v>1</v>
      </c>
      <c r="N426" s="732">
        <v>247.5</v>
      </c>
    </row>
    <row r="427" spans="1:14" ht="14.4" customHeight="1" x14ac:dyDescent="0.3">
      <c r="A427" s="726" t="s">
        <v>569</v>
      </c>
      <c r="B427" s="727" t="s">
        <v>570</v>
      </c>
      <c r="C427" s="728" t="s">
        <v>588</v>
      </c>
      <c r="D427" s="729" t="s">
        <v>589</v>
      </c>
      <c r="E427" s="730">
        <v>50113001</v>
      </c>
      <c r="F427" s="729" t="s">
        <v>606</v>
      </c>
      <c r="G427" s="728" t="s">
        <v>642</v>
      </c>
      <c r="H427" s="728">
        <v>850729</v>
      </c>
      <c r="I427" s="728">
        <v>157875</v>
      </c>
      <c r="J427" s="728" t="s">
        <v>836</v>
      </c>
      <c r="K427" s="728" t="s">
        <v>837</v>
      </c>
      <c r="L427" s="731">
        <v>281.30959999999993</v>
      </c>
      <c r="M427" s="731">
        <v>25</v>
      </c>
      <c r="N427" s="732">
        <v>7032.7399999999989</v>
      </c>
    </row>
    <row r="428" spans="1:14" ht="14.4" customHeight="1" x14ac:dyDescent="0.3">
      <c r="A428" s="726" t="s">
        <v>569</v>
      </c>
      <c r="B428" s="727" t="s">
        <v>570</v>
      </c>
      <c r="C428" s="728" t="s">
        <v>588</v>
      </c>
      <c r="D428" s="729" t="s">
        <v>589</v>
      </c>
      <c r="E428" s="730">
        <v>50113001</v>
      </c>
      <c r="F428" s="729" t="s">
        <v>606</v>
      </c>
      <c r="G428" s="728" t="s">
        <v>607</v>
      </c>
      <c r="H428" s="728">
        <v>104343</v>
      </c>
      <c r="I428" s="728">
        <v>4343</v>
      </c>
      <c r="J428" s="728" t="s">
        <v>1205</v>
      </c>
      <c r="K428" s="728" t="s">
        <v>1206</v>
      </c>
      <c r="L428" s="731">
        <v>29.899999999999991</v>
      </c>
      <c r="M428" s="731">
        <v>4</v>
      </c>
      <c r="N428" s="732">
        <v>119.59999999999997</v>
      </c>
    </row>
    <row r="429" spans="1:14" ht="14.4" customHeight="1" x14ac:dyDescent="0.3">
      <c r="A429" s="726" t="s">
        <v>569</v>
      </c>
      <c r="B429" s="727" t="s">
        <v>570</v>
      </c>
      <c r="C429" s="728" t="s">
        <v>588</v>
      </c>
      <c r="D429" s="729" t="s">
        <v>589</v>
      </c>
      <c r="E429" s="730">
        <v>50113001</v>
      </c>
      <c r="F429" s="729" t="s">
        <v>606</v>
      </c>
      <c r="G429" s="728" t="s">
        <v>607</v>
      </c>
      <c r="H429" s="728">
        <v>848950</v>
      </c>
      <c r="I429" s="728">
        <v>155148</v>
      </c>
      <c r="J429" s="728" t="s">
        <v>838</v>
      </c>
      <c r="K429" s="728" t="s">
        <v>1207</v>
      </c>
      <c r="L429" s="731">
        <v>18.559999999999995</v>
      </c>
      <c r="M429" s="731">
        <v>2</v>
      </c>
      <c r="N429" s="732">
        <v>37.11999999999999</v>
      </c>
    </row>
    <row r="430" spans="1:14" ht="14.4" customHeight="1" x14ac:dyDescent="0.3">
      <c r="A430" s="726" t="s">
        <v>569</v>
      </c>
      <c r="B430" s="727" t="s">
        <v>570</v>
      </c>
      <c r="C430" s="728" t="s">
        <v>588</v>
      </c>
      <c r="D430" s="729" t="s">
        <v>589</v>
      </c>
      <c r="E430" s="730">
        <v>50113001</v>
      </c>
      <c r="F430" s="729" t="s">
        <v>606</v>
      </c>
      <c r="G430" s="728" t="s">
        <v>607</v>
      </c>
      <c r="H430" s="728">
        <v>849941</v>
      </c>
      <c r="I430" s="728">
        <v>162142</v>
      </c>
      <c r="J430" s="728" t="s">
        <v>838</v>
      </c>
      <c r="K430" s="728" t="s">
        <v>839</v>
      </c>
      <c r="L430" s="731">
        <v>28.330000000000002</v>
      </c>
      <c r="M430" s="731">
        <v>12</v>
      </c>
      <c r="N430" s="732">
        <v>339.96000000000004</v>
      </c>
    </row>
    <row r="431" spans="1:14" ht="14.4" customHeight="1" x14ac:dyDescent="0.3">
      <c r="A431" s="726" t="s">
        <v>569</v>
      </c>
      <c r="B431" s="727" t="s">
        <v>570</v>
      </c>
      <c r="C431" s="728" t="s">
        <v>588</v>
      </c>
      <c r="D431" s="729" t="s">
        <v>589</v>
      </c>
      <c r="E431" s="730">
        <v>50113001</v>
      </c>
      <c r="F431" s="729" t="s">
        <v>606</v>
      </c>
      <c r="G431" s="728" t="s">
        <v>607</v>
      </c>
      <c r="H431" s="728">
        <v>121393</v>
      </c>
      <c r="I431" s="728">
        <v>0</v>
      </c>
      <c r="J431" s="728" t="s">
        <v>840</v>
      </c>
      <c r="K431" s="728" t="s">
        <v>841</v>
      </c>
      <c r="L431" s="731">
        <v>6050</v>
      </c>
      <c r="M431" s="731">
        <v>1</v>
      </c>
      <c r="N431" s="732">
        <v>6050</v>
      </c>
    </row>
    <row r="432" spans="1:14" ht="14.4" customHeight="1" x14ac:dyDescent="0.3">
      <c r="A432" s="726" t="s">
        <v>569</v>
      </c>
      <c r="B432" s="727" t="s">
        <v>570</v>
      </c>
      <c r="C432" s="728" t="s">
        <v>588</v>
      </c>
      <c r="D432" s="729" t="s">
        <v>589</v>
      </c>
      <c r="E432" s="730">
        <v>50113001</v>
      </c>
      <c r="F432" s="729" t="s">
        <v>606</v>
      </c>
      <c r="G432" s="728" t="s">
        <v>607</v>
      </c>
      <c r="H432" s="728">
        <v>154424</v>
      </c>
      <c r="I432" s="728">
        <v>54424</v>
      </c>
      <c r="J432" s="728" t="s">
        <v>1208</v>
      </c>
      <c r="K432" s="728" t="s">
        <v>1209</v>
      </c>
      <c r="L432" s="731">
        <v>178.32000000000002</v>
      </c>
      <c r="M432" s="731">
        <v>1</v>
      </c>
      <c r="N432" s="732">
        <v>178.32000000000002</v>
      </c>
    </row>
    <row r="433" spans="1:14" ht="14.4" customHeight="1" x14ac:dyDescent="0.3">
      <c r="A433" s="726" t="s">
        <v>569</v>
      </c>
      <c r="B433" s="727" t="s">
        <v>570</v>
      </c>
      <c r="C433" s="728" t="s">
        <v>588</v>
      </c>
      <c r="D433" s="729" t="s">
        <v>589</v>
      </c>
      <c r="E433" s="730">
        <v>50113001</v>
      </c>
      <c r="F433" s="729" t="s">
        <v>606</v>
      </c>
      <c r="G433" s="728" t="s">
        <v>607</v>
      </c>
      <c r="H433" s="728">
        <v>102963</v>
      </c>
      <c r="I433" s="728">
        <v>2963</v>
      </c>
      <c r="J433" s="728" t="s">
        <v>1210</v>
      </c>
      <c r="K433" s="728" t="s">
        <v>1211</v>
      </c>
      <c r="L433" s="731">
        <v>97.590000000000032</v>
      </c>
      <c r="M433" s="731">
        <v>2</v>
      </c>
      <c r="N433" s="732">
        <v>195.18000000000006</v>
      </c>
    </row>
    <row r="434" spans="1:14" ht="14.4" customHeight="1" x14ac:dyDescent="0.3">
      <c r="A434" s="726" t="s">
        <v>569</v>
      </c>
      <c r="B434" s="727" t="s">
        <v>570</v>
      </c>
      <c r="C434" s="728" t="s">
        <v>588</v>
      </c>
      <c r="D434" s="729" t="s">
        <v>589</v>
      </c>
      <c r="E434" s="730">
        <v>50113001</v>
      </c>
      <c r="F434" s="729" t="s">
        <v>606</v>
      </c>
      <c r="G434" s="728" t="s">
        <v>642</v>
      </c>
      <c r="H434" s="728">
        <v>846824</v>
      </c>
      <c r="I434" s="728">
        <v>124087</v>
      </c>
      <c r="J434" s="728" t="s">
        <v>1212</v>
      </c>
      <c r="K434" s="728" t="s">
        <v>819</v>
      </c>
      <c r="L434" s="731">
        <v>158.98000000000002</v>
      </c>
      <c r="M434" s="731">
        <v>1</v>
      </c>
      <c r="N434" s="732">
        <v>158.98000000000002</v>
      </c>
    </row>
    <row r="435" spans="1:14" ht="14.4" customHeight="1" x14ac:dyDescent="0.3">
      <c r="A435" s="726" t="s">
        <v>569</v>
      </c>
      <c r="B435" s="727" t="s">
        <v>570</v>
      </c>
      <c r="C435" s="728" t="s">
        <v>588</v>
      </c>
      <c r="D435" s="729" t="s">
        <v>589</v>
      </c>
      <c r="E435" s="730">
        <v>50113001</v>
      </c>
      <c r="F435" s="729" t="s">
        <v>606</v>
      </c>
      <c r="G435" s="728" t="s">
        <v>642</v>
      </c>
      <c r="H435" s="728">
        <v>844651</v>
      </c>
      <c r="I435" s="728">
        <v>101205</v>
      </c>
      <c r="J435" s="728" t="s">
        <v>844</v>
      </c>
      <c r="K435" s="728" t="s">
        <v>845</v>
      </c>
      <c r="L435" s="731">
        <v>86.286666666666676</v>
      </c>
      <c r="M435" s="731">
        <v>3</v>
      </c>
      <c r="N435" s="732">
        <v>258.86</v>
      </c>
    </row>
    <row r="436" spans="1:14" ht="14.4" customHeight="1" x14ac:dyDescent="0.3">
      <c r="A436" s="726" t="s">
        <v>569</v>
      </c>
      <c r="B436" s="727" t="s">
        <v>570</v>
      </c>
      <c r="C436" s="728" t="s">
        <v>588</v>
      </c>
      <c r="D436" s="729" t="s">
        <v>589</v>
      </c>
      <c r="E436" s="730">
        <v>50113001</v>
      </c>
      <c r="F436" s="729" t="s">
        <v>606</v>
      </c>
      <c r="G436" s="728" t="s">
        <v>607</v>
      </c>
      <c r="H436" s="728">
        <v>172476</v>
      </c>
      <c r="I436" s="728">
        <v>172476</v>
      </c>
      <c r="J436" s="728" t="s">
        <v>1213</v>
      </c>
      <c r="K436" s="728" t="s">
        <v>1214</v>
      </c>
      <c r="L436" s="731">
        <v>40.52000000000001</v>
      </c>
      <c r="M436" s="731">
        <v>1</v>
      </c>
      <c r="N436" s="732">
        <v>40.52000000000001</v>
      </c>
    </row>
    <row r="437" spans="1:14" ht="14.4" customHeight="1" x14ac:dyDescent="0.3">
      <c r="A437" s="726" t="s">
        <v>569</v>
      </c>
      <c r="B437" s="727" t="s">
        <v>570</v>
      </c>
      <c r="C437" s="728" t="s">
        <v>588</v>
      </c>
      <c r="D437" s="729" t="s">
        <v>589</v>
      </c>
      <c r="E437" s="730">
        <v>50113001</v>
      </c>
      <c r="F437" s="729" t="s">
        <v>606</v>
      </c>
      <c r="G437" s="728" t="s">
        <v>607</v>
      </c>
      <c r="H437" s="728">
        <v>177047</v>
      </c>
      <c r="I437" s="728">
        <v>77047</v>
      </c>
      <c r="J437" s="728" t="s">
        <v>1215</v>
      </c>
      <c r="K437" s="728" t="s">
        <v>1216</v>
      </c>
      <c r="L437" s="731">
        <v>118.79011266124212</v>
      </c>
      <c r="M437" s="731">
        <v>1</v>
      </c>
      <c r="N437" s="732">
        <v>118.79011266124212</v>
      </c>
    </row>
    <row r="438" spans="1:14" ht="14.4" customHeight="1" x14ac:dyDescent="0.3">
      <c r="A438" s="726" t="s">
        <v>569</v>
      </c>
      <c r="B438" s="727" t="s">
        <v>570</v>
      </c>
      <c r="C438" s="728" t="s">
        <v>588</v>
      </c>
      <c r="D438" s="729" t="s">
        <v>589</v>
      </c>
      <c r="E438" s="730">
        <v>50113001</v>
      </c>
      <c r="F438" s="729" t="s">
        <v>606</v>
      </c>
      <c r="G438" s="728" t="s">
        <v>642</v>
      </c>
      <c r="H438" s="728">
        <v>193969</v>
      </c>
      <c r="I438" s="728">
        <v>93969</v>
      </c>
      <c r="J438" s="728" t="s">
        <v>849</v>
      </c>
      <c r="K438" s="728" t="s">
        <v>841</v>
      </c>
      <c r="L438" s="731">
        <v>67.11</v>
      </c>
      <c r="M438" s="731">
        <v>10</v>
      </c>
      <c r="N438" s="732">
        <v>671.1</v>
      </c>
    </row>
    <row r="439" spans="1:14" ht="14.4" customHeight="1" x14ac:dyDescent="0.3">
      <c r="A439" s="726" t="s">
        <v>569</v>
      </c>
      <c r="B439" s="727" t="s">
        <v>570</v>
      </c>
      <c r="C439" s="728" t="s">
        <v>588</v>
      </c>
      <c r="D439" s="729" t="s">
        <v>589</v>
      </c>
      <c r="E439" s="730">
        <v>50113001</v>
      </c>
      <c r="F439" s="729" t="s">
        <v>606</v>
      </c>
      <c r="G439" s="728" t="s">
        <v>607</v>
      </c>
      <c r="H439" s="728">
        <v>144357</v>
      </c>
      <c r="I439" s="728">
        <v>44357</v>
      </c>
      <c r="J439" s="728" t="s">
        <v>1217</v>
      </c>
      <c r="K439" s="728" t="s">
        <v>1218</v>
      </c>
      <c r="L439" s="731">
        <v>3569.2799999999997</v>
      </c>
      <c r="M439" s="731">
        <v>1</v>
      </c>
      <c r="N439" s="732">
        <v>3569.2799999999997</v>
      </c>
    </row>
    <row r="440" spans="1:14" ht="14.4" customHeight="1" x14ac:dyDescent="0.3">
      <c r="A440" s="726" t="s">
        <v>569</v>
      </c>
      <c r="B440" s="727" t="s">
        <v>570</v>
      </c>
      <c r="C440" s="728" t="s">
        <v>588</v>
      </c>
      <c r="D440" s="729" t="s">
        <v>589</v>
      </c>
      <c r="E440" s="730">
        <v>50113001</v>
      </c>
      <c r="F440" s="729" t="s">
        <v>606</v>
      </c>
      <c r="G440" s="728" t="s">
        <v>571</v>
      </c>
      <c r="H440" s="728">
        <v>147740</v>
      </c>
      <c r="I440" s="728">
        <v>47740</v>
      </c>
      <c r="J440" s="728" t="s">
        <v>850</v>
      </c>
      <c r="K440" s="728" t="s">
        <v>845</v>
      </c>
      <c r="L440" s="731">
        <v>36.61999999999999</v>
      </c>
      <c r="M440" s="731">
        <v>2</v>
      </c>
      <c r="N440" s="732">
        <v>73.239999999999981</v>
      </c>
    </row>
    <row r="441" spans="1:14" ht="14.4" customHeight="1" x14ac:dyDescent="0.3">
      <c r="A441" s="726" t="s">
        <v>569</v>
      </c>
      <c r="B441" s="727" t="s">
        <v>570</v>
      </c>
      <c r="C441" s="728" t="s">
        <v>588</v>
      </c>
      <c r="D441" s="729" t="s">
        <v>589</v>
      </c>
      <c r="E441" s="730">
        <v>50113001</v>
      </c>
      <c r="F441" s="729" t="s">
        <v>606</v>
      </c>
      <c r="G441" s="728" t="s">
        <v>607</v>
      </c>
      <c r="H441" s="728">
        <v>114989</v>
      </c>
      <c r="I441" s="728">
        <v>14989</v>
      </c>
      <c r="J441" s="728" t="s">
        <v>1219</v>
      </c>
      <c r="K441" s="728" t="s">
        <v>1220</v>
      </c>
      <c r="L441" s="731">
        <v>86.420000000000059</v>
      </c>
      <c r="M441" s="731">
        <v>2</v>
      </c>
      <c r="N441" s="732">
        <v>172.84000000000012</v>
      </c>
    </row>
    <row r="442" spans="1:14" ht="14.4" customHeight="1" x14ac:dyDescent="0.3">
      <c r="A442" s="726" t="s">
        <v>569</v>
      </c>
      <c r="B442" s="727" t="s">
        <v>570</v>
      </c>
      <c r="C442" s="728" t="s">
        <v>588</v>
      </c>
      <c r="D442" s="729" t="s">
        <v>589</v>
      </c>
      <c r="E442" s="730">
        <v>50113001</v>
      </c>
      <c r="F442" s="729" t="s">
        <v>606</v>
      </c>
      <c r="G442" s="728" t="s">
        <v>571</v>
      </c>
      <c r="H442" s="728">
        <v>848907</v>
      </c>
      <c r="I442" s="728">
        <v>148072</v>
      </c>
      <c r="J442" s="728" t="s">
        <v>1221</v>
      </c>
      <c r="K442" s="728" t="s">
        <v>615</v>
      </c>
      <c r="L442" s="731">
        <v>107.45999999999998</v>
      </c>
      <c r="M442" s="731">
        <v>1</v>
      </c>
      <c r="N442" s="732">
        <v>107.45999999999998</v>
      </c>
    </row>
    <row r="443" spans="1:14" ht="14.4" customHeight="1" x14ac:dyDescent="0.3">
      <c r="A443" s="726" t="s">
        <v>569</v>
      </c>
      <c r="B443" s="727" t="s">
        <v>570</v>
      </c>
      <c r="C443" s="728" t="s">
        <v>588</v>
      </c>
      <c r="D443" s="729" t="s">
        <v>589</v>
      </c>
      <c r="E443" s="730">
        <v>50113001</v>
      </c>
      <c r="F443" s="729" t="s">
        <v>606</v>
      </c>
      <c r="G443" s="728" t="s">
        <v>642</v>
      </c>
      <c r="H443" s="728">
        <v>115245</v>
      </c>
      <c r="I443" s="728">
        <v>15245</v>
      </c>
      <c r="J443" s="728" t="s">
        <v>855</v>
      </c>
      <c r="K443" s="728" t="s">
        <v>856</v>
      </c>
      <c r="L443" s="731">
        <v>1375</v>
      </c>
      <c r="M443" s="731">
        <v>32</v>
      </c>
      <c r="N443" s="732">
        <v>44000</v>
      </c>
    </row>
    <row r="444" spans="1:14" ht="14.4" customHeight="1" x14ac:dyDescent="0.3">
      <c r="A444" s="726" t="s">
        <v>569</v>
      </c>
      <c r="B444" s="727" t="s">
        <v>570</v>
      </c>
      <c r="C444" s="728" t="s">
        <v>588</v>
      </c>
      <c r="D444" s="729" t="s">
        <v>589</v>
      </c>
      <c r="E444" s="730">
        <v>50113001</v>
      </c>
      <c r="F444" s="729" t="s">
        <v>606</v>
      </c>
      <c r="G444" s="728" t="s">
        <v>571</v>
      </c>
      <c r="H444" s="728">
        <v>198054</v>
      </c>
      <c r="I444" s="728">
        <v>198054</v>
      </c>
      <c r="J444" s="728" t="s">
        <v>857</v>
      </c>
      <c r="K444" s="728" t="s">
        <v>917</v>
      </c>
      <c r="L444" s="731">
        <v>44</v>
      </c>
      <c r="M444" s="731">
        <v>3</v>
      </c>
      <c r="N444" s="732">
        <v>132</v>
      </c>
    </row>
    <row r="445" spans="1:14" ht="14.4" customHeight="1" x14ac:dyDescent="0.3">
      <c r="A445" s="726" t="s">
        <v>569</v>
      </c>
      <c r="B445" s="727" t="s">
        <v>570</v>
      </c>
      <c r="C445" s="728" t="s">
        <v>588</v>
      </c>
      <c r="D445" s="729" t="s">
        <v>589</v>
      </c>
      <c r="E445" s="730">
        <v>50113001</v>
      </c>
      <c r="F445" s="729" t="s">
        <v>606</v>
      </c>
      <c r="G445" s="728" t="s">
        <v>607</v>
      </c>
      <c r="H445" s="728">
        <v>191032</v>
      </c>
      <c r="I445" s="728">
        <v>91032</v>
      </c>
      <c r="J445" s="728" t="s">
        <v>1222</v>
      </c>
      <c r="K445" s="728" t="s">
        <v>1223</v>
      </c>
      <c r="L445" s="731">
        <v>29.990000000000002</v>
      </c>
      <c r="M445" s="731">
        <v>2</v>
      </c>
      <c r="N445" s="732">
        <v>59.980000000000004</v>
      </c>
    </row>
    <row r="446" spans="1:14" ht="14.4" customHeight="1" x14ac:dyDescent="0.3">
      <c r="A446" s="726" t="s">
        <v>569</v>
      </c>
      <c r="B446" s="727" t="s">
        <v>570</v>
      </c>
      <c r="C446" s="728" t="s">
        <v>588</v>
      </c>
      <c r="D446" s="729" t="s">
        <v>589</v>
      </c>
      <c r="E446" s="730">
        <v>50113001</v>
      </c>
      <c r="F446" s="729" t="s">
        <v>606</v>
      </c>
      <c r="G446" s="728" t="s">
        <v>607</v>
      </c>
      <c r="H446" s="728">
        <v>141737</v>
      </c>
      <c r="I446" s="728">
        <v>41737</v>
      </c>
      <c r="J446" s="728" t="s">
        <v>1224</v>
      </c>
      <c r="K446" s="728" t="s">
        <v>615</v>
      </c>
      <c r="L446" s="731">
        <v>284.37</v>
      </c>
      <c r="M446" s="731">
        <v>1</v>
      </c>
      <c r="N446" s="732">
        <v>284.37</v>
      </c>
    </row>
    <row r="447" spans="1:14" ht="14.4" customHeight="1" x14ac:dyDescent="0.3">
      <c r="A447" s="726" t="s">
        <v>569</v>
      </c>
      <c r="B447" s="727" t="s">
        <v>570</v>
      </c>
      <c r="C447" s="728" t="s">
        <v>588</v>
      </c>
      <c r="D447" s="729" t="s">
        <v>589</v>
      </c>
      <c r="E447" s="730">
        <v>50113001</v>
      </c>
      <c r="F447" s="729" t="s">
        <v>606</v>
      </c>
      <c r="G447" s="728" t="s">
        <v>607</v>
      </c>
      <c r="H447" s="728">
        <v>208203</v>
      </c>
      <c r="I447" s="728">
        <v>208203</v>
      </c>
      <c r="J447" s="728" t="s">
        <v>861</v>
      </c>
      <c r="K447" s="728" t="s">
        <v>1225</v>
      </c>
      <c r="L447" s="731">
        <v>98.649999999999991</v>
      </c>
      <c r="M447" s="731">
        <v>1</v>
      </c>
      <c r="N447" s="732">
        <v>98.649999999999991</v>
      </c>
    </row>
    <row r="448" spans="1:14" ht="14.4" customHeight="1" x14ac:dyDescent="0.3">
      <c r="A448" s="726" t="s">
        <v>569</v>
      </c>
      <c r="B448" s="727" t="s">
        <v>570</v>
      </c>
      <c r="C448" s="728" t="s">
        <v>588</v>
      </c>
      <c r="D448" s="729" t="s">
        <v>589</v>
      </c>
      <c r="E448" s="730">
        <v>50113001</v>
      </c>
      <c r="F448" s="729" t="s">
        <v>606</v>
      </c>
      <c r="G448" s="728" t="s">
        <v>642</v>
      </c>
      <c r="H448" s="728">
        <v>156503</v>
      </c>
      <c r="I448" s="728">
        <v>56503</v>
      </c>
      <c r="J448" s="728" t="s">
        <v>861</v>
      </c>
      <c r="K448" s="728" t="s">
        <v>862</v>
      </c>
      <c r="L448" s="731">
        <v>49.319999999999993</v>
      </c>
      <c r="M448" s="731">
        <v>2</v>
      </c>
      <c r="N448" s="732">
        <v>98.639999999999986</v>
      </c>
    </row>
    <row r="449" spans="1:14" ht="14.4" customHeight="1" x14ac:dyDescent="0.3">
      <c r="A449" s="726" t="s">
        <v>569</v>
      </c>
      <c r="B449" s="727" t="s">
        <v>570</v>
      </c>
      <c r="C449" s="728" t="s">
        <v>588</v>
      </c>
      <c r="D449" s="729" t="s">
        <v>589</v>
      </c>
      <c r="E449" s="730">
        <v>50113001</v>
      </c>
      <c r="F449" s="729" t="s">
        <v>606</v>
      </c>
      <c r="G449" s="728" t="s">
        <v>642</v>
      </c>
      <c r="H449" s="728">
        <v>109709</v>
      </c>
      <c r="I449" s="728">
        <v>9709</v>
      </c>
      <c r="J449" s="728" t="s">
        <v>863</v>
      </c>
      <c r="K449" s="728" t="s">
        <v>864</v>
      </c>
      <c r="L449" s="731">
        <v>35.92499999999999</v>
      </c>
      <c r="M449" s="731">
        <v>12</v>
      </c>
      <c r="N449" s="732">
        <v>431.09999999999991</v>
      </c>
    </row>
    <row r="450" spans="1:14" ht="14.4" customHeight="1" x14ac:dyDescent="0.3">
      <c r="A450" s="726" t="s">
        <v>569</v>
      </c>
      <c r="B450" s="727" t="s">
        <v>570</v>
      </c>
      <c r="C450" s="728" t="s">
        <v>588</v>
      </c>
      <c r="D450" s="729" t="s">
        <v>589</v>
      </c>
      <c r="E450" s="730">
        <v>50113001</v>
      </c>
      <c r="F450" s="729" t="s">
        <v>606</v>
      </c>
      <c r="G450" s="728" t="s">
        <v>571</v>
      </c>
      <c r="H450" s="728">
        <v>193013</v>
      </c>
      <c r="I450" s="728">
        <v>93013</v>
      </c>
      <c r="J450" s="728" t="s">
        <v>1226</v>
      </c>
      <c r="K450" s="728" t="s">
        <v>915</v>
      </c>
      <c r="L450" s="731">
        <v>41.772520921853697</v>
      </c>
      <c r="M450" s="731">
        <v>4</v>
      </c>
      <c r="N450" s="732">
        <v>167.09008368741479</v>
      </c>
    </row>
    <row r="451" spans="1:14" ht="14.4" customHeight="1" x14ac:dyDescent="0.3">
      <c r="A451" s="726" t="s">
        <v>569</v>
      </c>
      <c r="B451" s="727" t="s">
        <v>570</v>
      </c>
      <c r="C451" s="728" t="s">
        <v>588</v>
      </c>
      <c r="D451" s="729" t="s">
        <v>589</v>
      </c>
      <c r="E451" s="730">
        <v>50113001</v>
      </c>
      <c r="F451" s="729" t="s">
        <v>606</v>
      </c>
      <c r="G451" s="728" t="s">
        <v>607</v>
      </c>
      <c r="H451" s="728">
        <v>117163</v>
      </c>
      <c r="I451" s="728">
        <v>17163</v>
      </c>
      <c r="J451" s="728" t="s">
        <v>1227</v>
      </c>
      <c r="K451" s="728" t="s">
        <v>1228</v>
      </c>
      <c r="L451" s="731">
        <v>180.63</v>
      </c>
      <c r="M451" s="731">
        <v>1</v>
      </c>
      <c r="N451" s="732">
        <v>180.63</v>
      </c>
    </row>
    <row r="452" spans="1:14" ht="14.4" customHeight="1" x14ac:dyDescent="0.3">
      <c r="A452" s="726" t="s">
        <v>569</v>
      </c>
      <c r="B452" s="727" t="s">
        <v>570</v>
      </c>
      <c r="C452" s="728" t="s">
        <v>588</v>
      </c>
      <c r="D452" s="729" t="s">
        <v>589</v>
      </c>
      <c r="E452" s="730">
        <v>50113001</v>
      </c>
      <c r="F452" s="729" t="s">
        <v>606</v>
      </c>
      <c r="G452" s="728" t="s">
        <v>607</v>
      </c>
      <c r="H452" s="728">
        <v>185891</v>
      </c>
      <c r="I452" s="728">
        <v>185891</v>
      </c>
      <c r="J452" s="728" t="s">
        <v>1229</v>
      </c>
      <c r="K452" s="728" t="s">
        <v>1230</v>
      </c>
      <c r="L452" s="731">
        <v>419.99</v>
      </c>
      <c r="M452" s="731">
        <v>4</v>
      </c>
      <c r="N452" s="732">
        <v>1679.96</v>
      </c>
    </row>
    <row r="453" spans="1:14" ht="14.4" customHeight="1" x14ac:dyDescent="0.3">
      <c r="A453" s="726" t="s">
        <v>569</v>
      </c>
      <c r="B453" s="727" t="s">
        <v>570</v>
      </c>
      <c r="C453" s="728" t="s">
        <v>588</v>
      </c>
      <c r="D453" s="729" t="s">
        <v>589</v>
      </c>
      <c r="E453" s="730">
        <v>50113001</v>
      </c>
      <c r="F453" s="729" t="s">
        <v>606</v>
      </c>
      <c r="G453" s="728" t="s">
        <v>607</v>
      </c>
      <c r="H453" s="728">
        <v>103688</v>
      </c>
      <c r="I453" s="728">
        <v>3688</v>
      </c>
      <c r="J453" s="728" t="s">
        <v>1231</v>
      </c>
      <c r="K453" s="728" t="s">
        <v>1232</v>
      </c>
      <c r="L453" s="731">
        <v>58.078518518518543</v>
      </c>
      <c r="M453" s="731">
        <v>27</v>
      </c>
      <c r="N453" s="732">
        <v>1568.1200000000006</v>
      </c>
    </row>
    <row r="454" spans="1:14" ht="14.4" customHeight="1" x14ac:dyDescent="0.3">
      <c r="A454" s="726" t="s">
        <v>569</v>
      </c>
      <c r="B454" s="727" t="s">
        <v>570</v>
      </c>
      <c r="C454" s="728" t="s">
        <v>588</v>
      </c>
      <c r="D454" s="729" t="s">
        <v>589</v>
      </c>
      <c r="E454" s="730">
        <v>50113001</v>
      </c>
      <c r="F454" s="729" t="s">
        <v>606</v>
      </c>
      <c r="G454" s="728" t="s">
        <v>607</v>
      </c>
      <c r="H454" s="728">
        <v>100610</v>
      </c>
      <c r="I454" s="728">
        <v>610</v>
      </c>
      <c r="J454" s="728" t="s">
        <v>869</v>
      </c>
      <c r="K454" s="728" t="s">
        <v>870</v>
      </c>
      <c r="L454" s="731">
        <v>64.481538461538463</v>
      </c>
      <c r="M454" s="731">
        <v>26</v>
      </c>
      <c r="N454" s="732">
        <v>1676.52</v>
      </c>
    </row>
    <row r="455" spans="1:14" ht="14.4" customHeight="1" x14ac:dyDescent="0.3">
      <c r="A455" s="726" t="s">
        <v>569</v>
      </c>
      <c r="B455" s="727" t="s">
        <v>570</v>
      </c>
      <c r="C455" s="728" t="s">
        <v>588</v>
      </c>
      <c r="D455" s="729" t="s">
        <v>589</v>
      </c>
      <c r="E455" s="730">
        <v>50113001</v>
      </c>
      <c r="F455" s="729" t="s">
        <v>606</v>
      </c>
      <c r="G455" s="728" t="s">
        <v>607</v>
      </c>
      <c r="H455" s="728">
        <v>100612</v>
      </c>
      <c r="I455" s="728">
        <v>612</v>
      </c>
      <c r="J455" s="728" t="s">
        <v>871</v>
      </c>
      <c r="K455" s="728" t="s">
        <v>872</v>
      </c>
      <c r="L455" s="731">
        <v>60.117449265181165</v>
      </c>
      <c r="M455" s="731">
        <v>32</v>
      </c>
      <c r="N455" s="732">
        <v>1923.7583764857973</v>
      </c>
    </row>
    <row r="456" spans="1:14" ht="14.4" customHeight="1" x14ac:dyDescent="0.3">
      <c r="A456" s="726" t="s">
        <v>569</v>
      </c>
      <c r="B456" s="727" t="s">
        <v>570</v>
      </c>
      <c r="C456" s="728" t="s">
        <v>588</v>
      </c>
      <c r="D456" s="729" t="s">
        <v>589</v>
      </c>
      <c r="E456" s="730">
        <v>50113001</v>
      </c>
      <c r="F456" s="729" t="s">
        <v>606</v>
      </c>
      <c r="G456" s="728" t="s">
        <v>607</v>
      </c>
      <c r="H456" s="728">
        <v>153940</v>
      </c>
      <c r="I456" s="728">
        <v>53940</v>
      </c>
      <c r="J456" s="728" t="s">
        <v>871</v>
      </c>
      <c r="K456" s="728" t="s">
        <v>873</v>
      </c>
      <c r="L456" s="731">
        <v>65.550000000000011</v>
      </c>
      <c r="M456" s="731">
        <v>2</v>
      </c>
      <c r="N456" s="732">
        <v>131.10000000000002</v>
      </c>
    </row>
    <row r="457" spans="1:14" ht="14.4" customHeight="1" x14ac:dyDescent="0.3">
      <c r="A457" s="726" t="s">
        <v>569</v>
      </c>
      <c r="B457" s="727" t="s">
        <v>570</v>
      </c>
      <c r="C457" s="728" t="s">
        <v>588</v>
      </c>
      <c r="D457" s="729" t="s">
        <v>589</v>
      </c>
      <c r="E457" s="730">
        <v>50113001</v>
      </c>
      <c r="F457" s="729" t="s">
        <v>606</v>
      </c>
      <c r="G457" s="728" t="s">
        <v>607</v>
      </c>
      <c r="H457" s="728">
        <v>192160</v>
      </c>
      <c r="I457" s="728">
        <v>92160</v>
      </c>
      <c r="J457" s="728" t="s">
        <v>876</v>
      </c>
      <c r="K457" s="728" t="s">
        <v>877</v>
      </c>
      <c r="L457" s="731">
        <v>66.652500000000003</v>
      </c>
      <c r="M457" s="731">
        <v>12</v>
      </c>
      <c r="N457" s="732">
        <v>799.83</v>
      </c>
    </row>
    <row r="458" spans="1:14" ht="14.4" customHeight="1" x14ac:dyDescent="0.3">
      <c r="A458" s="726" t="s">
        <v>569</v>
      </c>
      <c r="B458" s="727" t="s">
        <v>570</v>
      </c>
      <c r="C458" s="728" t="s">
        <v>588</v>
      </c>
      <c r="D458" s="729" t="s">
        <v>589</v>
      </c>
      <c r="E458" s="730">
        <v>50113001</v>
      </c>
      <c r="F458" s="729" t="s">
        <v>606</v>
      </c>
      <c r="G458" s="728" t="s">
        <v>607</v>
      </c>
      <c r="H458" s="728">
        <v>188630</v>
      </c>
      <c r="I458" s="728">
        <v>88630</v>
      </c>
      <c r="J458" s="728" t="s">
        <v>1233</v>
      </c>
      <c r="K458" s="728" t="s">
        <v>1234</v>
      </c>
      <c r="L458" s="731">
        <v>67.779888867405859</v>
      </c>
      <c r="M458" s="731">
        <v>1</v>
      </c>
      <c r="N458" s="732">
        <v>67.779888867405859</v>
      </c>
    </row>
    <row r="459" spans="1:14" ht="14.4" customHeight="1" x14ac:dyDescent="0.3">
      <c r="A459" s="726" t="s">
        <v>569</v>
      </c>
      <c r="B459" s="727" t="s">
        <v>570</v>
      </c>
      <c r="C459" s="728" t="s">
        <v>588</v>
      </c>
      <c r="D459" s="729" t="s">
        <v>589</v>
      </c>
      <c r="E459" s="730">
        <v>50113001</v>
      </c>
      <c r="F459" s="729" t="s">
        <v>606</v>
      </c>
      <c r="G459" s="728" t="s">
        <v>642</v>
      </c>
      <c r="H459" s="728">
        <v>158191</v>
      </c>
      <c r="I459" s="728">
        <v>158191</v>
      </c>
      <c r="J459" s="728" t="s">
        <v>878</v>
      </c>
      <c r="K459" s="728" t="s">
        <v>879</v>
      </c>
      <c r="L459" s="731">
        <v>70.06</v>
      </c>
      <c r="M459" s="731">
        <v>2</v>
      </c>
      <c r="N459" s="732">
        <v>140.12</v>
      </c>
    </row>
    <row r="460" spans="1:14" ht="14.4" customHeight="1" x14ac:dyDescent="0.3">
      <c r="A460" s="726" t="s">
        <v>569</v>
      </c>
      <c r="B460" s="727" t="s">
        <v>570</v>
      </c>
      <c r="C460" s="728" t="s">
        <v>588</v>
      </c>
      <c r="D460" s="729" t="s">
        <v>589</v>
      </c>
      <c r="E460" s="730">
        <v>50113001</v>
      </c>
      <c r="F460" s="729" t="s">
        <v>606</v>
      </c>
      <c r="G460" s="728" t="s">
        <v>607</v>
      </c>
      <c r="H460" s="728">
        <v>148578</v>
      </c>
      <c r="I460" s="728">
        <v>48578</v>
      </c>
      <c r="J460" s="728" t="s">
        <v>884</v>
      </c>
      <c r="K460" s="728" t="s">
        <v>885</v>
      </c>
      <c r="L460" s="731">
        <v>54.980000000000004</v>
      </c>
      <c r="M460" s="731">
        <v>1</v>
      </c>
      <c r="N460" s="732">
        <v>54.980000000000004</v>
      </c>
    </row>
    <row r="461" spans="1:14" ht="14.4" customHeight="1" x14ac:dyDescent="0.3">
      <c r="A461" s="726" t="s">
        <v>569</v>
      </c>
      <c r="B461" s="727" t="s">
        <v>570</v>
      </c>
      <c r="C461" s="728" t="s">
        <v>588</v>
      </c>
      <c r="D461" s="729" t="s">
        <v>589</v>
      </c>
      <c r="E461" s="730">
        <v>50113001</v>
      </c>
      <c r="F461" s="729" t="s">
        <v>606</v>
      </c>
      <c r="G461" s="728" t="s">
        <v>607</v>
      </c>
      <c r="H461" s="728">
        <v>848632</v>
      </c>
      <c r="I461" s="728">
        <v>125315</v>
      </c>
      <c r="J461" s="728" t="s">
        <v>884</v>
      </c>
      <c r="K461" s="728" t="s">
        <v>886</v>
      </c>
      <c r="L461" s="731">
        <v>58.2</v>
      </c>
      <c r="M461" s="731">
        <v>2</v>
      </c>
      <c r="N461" s="732">
        <v>116.4</v>
      </c>
    </row>
    <row r="462" spans="1:14" ht="14.4" customHeight="1" x14ac:dyDescent="0.3">
      <c r="A462" s="726" t="s">
        <v>569</v>
      </c>
      <c r="B462" s="727" t="s">
        <v>570</v>
      </c>
      <c r="C462" s="728" t="s">
        <v>588</v>
      </c>
      <c r="D462" s="729" t="s">
        <v>589</v>
      </c>
      <c r="E462" s="730">
        <v>50113001</v>
      </c>
      <c r="F462" s="729" t="s">
        <v>606</v>
      </c>
      <c r="G462" s="728" t="s">
        <v>607</v>
      </c>
      <c r="H462" s="728">
        <v>191836</v>
      </c>
      <c r="I462" s="728">
        <v>91836</v>
      </c>
      <c r="J462" s="728" t="s">
        <v>887</v>
      </c>
      <c r="K462" s="728" t="s">
        <v>888</v>
      </c>
      <c r="L462" s="731">
        <v>44.815217391304358</v>
      </c>
      <c r="M462" s="731">
        <v>23</v>
      </c>
      <c r="N462" s="732">
        <v>1030.7500000000002</v>
      </c>
    </row>
    <row r="463" spans="1:14" ht="14.4" customHeight="1" x14ac:dyDescent="0.3">
      <c r="A463" s="726" t="s">
        <v>569</v>
      </c>
      <c r="B463" s="727" t="s">
        <v>570</v>
      </c>
      <c r="C463" s="728" t="s">
        <v>588</v>
      </c>
      <c r="D463" s="729" t="s">
        <v>589</v>
      </c>
      <c r="E463" s="730">
        <v>50113001</v>
      </c>
      <c r="F463" s="729" t="s">
        <v>606</v>
      </c>
      <c r="G463" s="728" t="s">
        <v>607</v>
      </c>
      <c r="H463" s="728">
        <v>132086</v>
      </c>
      <c r="I463" s="728">
        <v>32086</v>
      </c>
      <c r="J463" s="728" t="s">
        <v>1235</v>
      </c>
      <c r="K463" s="728" t="s">
        <v>1236</v>
      </c>
      <c r="L463" s="731">
        <v>19.609999999999996</v>
      </c>
      <c r="M463" s="731">
        <v>2</v>
      </c>
      <c r="N463" s="732">
        <v>39.219999999999992</v>
      </c>
    </row>
    <row r="464" spans="1:14" ht="14.4" customHeight="1" x14ac:dyDescent="0.3">
      <c r="A464" s="726" t="s">
        <v>569</v>
      </c>
      <c r="B464" s="727" t="s">
        <v>570</v>
      </c>
      <c r="C464" s="728" t="s">
        <v>588</v>
      </c>
      <c r="D464" s="729" t="s">
        <v>589</v>
      </c>
      <c r="E464" s="730">
        <v>50113001</v>
      </c>
      <c r="F464" s="729" t="s">
        <v>606</v>
      </c>
      <c r="G464" s="728" t="s">
        <v>607</v>
      </c>
      <c r="H464" s="728">
        <v>142780</v>
      </c>
      <c r="I464" s="728">
        <v>42780</v>
      </c>
      <c r="J464" s="728" t="s">
        <v>1237</v>
      </c>
      <c r="K464" s="728" t="s">
        <v>1238</v>
      </c>
      <c r="L464" s="731">
        <v>117.48999494624601</v>
      </c>
      <c r="M464" s="731">
        <v>1</v>
      </c>
      <c r="N464" s="732">
        <v>117.48999494624601</v>
      </c>
    </row>
    <row r="465" spans="1:14" ht="14.4" customHeight="1" x14ac:dyDescent="0.3">
      <c r="A465" s="726" t="s">
        <v>569</v>
      </c>
      <c r="B465" s="727" t="s">
        <v>570</v>
      </c>
      <c r="C465" s="728" t="s">
        <v>588</v>
      </c>
      <c r="D465" s="729" t="s">
        <v>589</v>
      </c>
      <c r="E465" s="730">
        <v>50113001</v>
      </c>
      <c r="F465" s="729" t="s">
        <v>606</v>
      </c>
      <c r="G465" s="728" t="s">
        <v>607</v>
      </c>
      <c r="H465" s="728">
        <v>215851</v>
      </c>
      <c r="I465" s="728">
        <v>215851</v>
      </c>
      <c r="J465" s="728" t="s">
        <v>1239</v>
      </c>
      <c r="K465" s="728" t="s">
        <v>1240</v>
      </c>
      <c r="L465" s="731">
        <v>292.21256933327811</v>
      </c>
      <c r="M465" s="731">
        <v>4</v>
      </c>
      <c r="N465" s="732">
        <v>1168.8502773331124</v>
      </c>
    </row>
    <row r="466" spans="1:14" ht="14.4" customHeight="1" x14ac:dyDescent="0.3">
      <c r="A466" s="726" t="s">
        <v>569</v>
      </c>
      <c r="B466" s="727" t="s">
        <v>570</v>
      </c>
      <c r="C466" s="728" t="s">
        <v>588</v>
      </c>
      <c r="D466" s="729" t="s">
        <v>589</v>
      </c>
      <c r="E466" s="730">
        <v>50113001</v>
      </c>
      <c r="F466" s="729" t="s">
        <v>606</v>
      </c>
      <c r="G466" s="728" t="s">
        <v>607</v>
      </c>
      <c r="H466" s="728">
        <v>214616</v>
      </c>
      <c r="I466" s="728">
        <v>214616</v>
      </c>
      <c r="J466" s="728" t="s">
        <v>897</v>
      </c>
      <c r="K466" s="728" t="s">
        <v>898</v>
      </c>
      <c r="L466" s="731">
        <v>47.543076923076917</v>
      </c>
      <c r="M466" s="731">
        <v>52</v>
      </c>
      <c r="N466" s="732">
        <v>2472.2399999999998</v>
      </c>
    </row>
    <row r="467" spans="1:14" ht="14.4" customHeight="1" x14ac:dyDescent="0.3">
      <c r="A467" s="726" t="s">
        <v>569</v>
      </c>
      <c r="B467" s="727" t="s">
        <v>570</v>
      </c>
      <c r="C467" s="728" t="s">
        <v>588</v>
      </c>
      <c r="D467" s="729" t="s">
        <v>589</v>
      </c>
      <c r="E467" s="730">
        <v>50113001</v>
      </c>
      <c r="F467" s="729" t="s">
        <v>606</v>
      </c>
      <c r="G467" s="728" t="s">
        <v>607</v>
      </c>
      <c r="H467" s="728">
        <v>214619</v>
      </c>
      <c r="I467" s="728">
        <v>214619</v>
      </c>
      <c r="J467" s="728" t="s">
        <v>1241</v>
      </c>
      <c r="K467" s="728" t="s">
        <v>1242</v>
      </c>
      <c r="L467" s="731">
        <v>225.93987906437343</v>
      </c>
      <c r="M467" s="731">
        <v>2</v>
      </c>
      <c r="N467" s="732">
        <v>451.87975812874686</v>
      </c>
    </row>
    <row r="468" spans="1:14" ht="14.4" customHeight="1" x14ac:dyDescent="0.3">
      <c r="A468" s="726" t="s">
        <v>569</v>
      </c>
      <c r="B468" s="727" t="s">
        <v>570</v>
      </c>
      <c r="C468" s="728" t="s">
        <v>588</v>
      </c>
      <c r="D468" s="729" t="s">
        <v>589</v>
      </c>
      <c r="E468" s="730">
        <v>50113001</v>
      </c>
      <c r="F468" s="729" t="s">
        <v>606</v>
      </c>
      <c r="G468" s="728" t="s">
        <v>607</v>
      </c>
      <c r="H468" s="728">
        <v>850072</v>
      </c>
      <c r="I468" s="728">
        <v>162502</v>
      </c>
      <c r="J468" s="728" t="s">
        <v>1243</v>
      </c>
      <c r="K468" s="728" t="s">
        <v>1244</v>
      </c>
      <c r="L468" s="731">
        <v>56.490000000000023</v>
      </c>
      <c r="M468" s="731">
        <v>1</v>
      </c>
      <c r="N468" s="732">
        <v>56.490000000000023</v>
      </c>
    </row>
    <row r="469" spans="1:14" ht="14.4" customHeight="1" x14ac:dyDescent="0.3">
      <c r="A469" s="726" t="s">
        <v>569</v>
      </c>
      <c r="B469" s="727" t="s">
        <v>570</v>
      </c>
      <c r="C469" s="728" t="s">
        <v>588</v>
      </c>
      <c r="D469" s="729" t="s">
        <v>589</v>
      </c>
      <c r="E469" s="730">
        <v>50113001</v>
      </c>
      <c r="F469" s="729" t="s">
        <v>606</v>
      </c>
      <c r="G469" s="728" t="s">
        <v>571</v>
      </c>
      <c r="H469" s="728">
        <v>185771</v>
      </c>
      <c r="I469" s="728">
        <v>185771</v>
      </c>
      <c r="J469" s="728" t="s">
        <v>1245</v>
      </c>
      <c r="K469" s="728" t="s">
        <v>1246</v>
      </c>
      <c r="L469" s="731">
        <v>115.83999999999999</v>
      </c>
      <c r="M469" s="731">
        <v>1</v>
      </c>
      <c r="N469" s="732">
        <v>115.83999999999999</v>
      </c>
    </row>
    <row r="470" spans="1:14" ht="14.4" customHeight="1" x14ac:dyDescent="0.3">
      <c r="A470" s="726" t="s">
        <v>569</v>
      </c>
      <c r="B470" s="727" t="s">
        <v>570</v>
      </c>
      <c r="C470" s="728" t="s">
        <v>588</v>
      </c>
      <c r="D470" s="729" t="s">
        <v>589</v>
      </c>
      <c r="E470" s="730">
        <v>50113001</v>
      </c>
      <c r="F470" s="729" t="s">
        <v>606</v>
      </c>
      <c r="G470" s="728" t="s">
        <v>607</v>
      </c>
      <c r="H470" s="728">
        <v>197864</v>
      </c>
      <c r="I470" s="728">
        <v>97864</v>
      </c>
      <c r="J470" s="728" t="s">
        <v>904</v>
      </c>
      <c r="K470" s="728" t="s">
        <v>905</v>
      </c>
      <c r="L470" s="731">
        <v>301.63499999999999</v>
      </c>
      <c r="M470" s="731">
        <v>4</v>
      </c>
      <c r="N470" s="732">
        <v>1206.54</v>
      </c>
    </row>
    <row r="471" spans="1:14" ht="14.4" customHeight="1" x14ac:dyDescent="0.3">
      <c r="A471" s="726" t="s">
        <v>569</v>
      </c>
      <c r="B471" s="727" t="s">
        <v>570</v>
      </c>
      <c r="C471" s="728" t="s">
        <v>588</v>
      </c>
      <c r="D471" s="729" t="s">
        <v>589</v>
      </c>
      <c r="E471" s="730">
        <v>50113001</v>
      </c>
      <c r="F471" s="729" t="s">
        <v>606</v>
      </c>
      <c r="G471" s="728" t="s">
        <v>642</v>
      </c>
      <c r="H471" s="728">
        <v>131934</v>
      </c>
      <c r="I471" s="728">
        <v>31934</v>
      </c>
      <c r="J471" s="728" t="s">
        <v>1247</v>
      </c>
      <c r="K471" s="728" t="s">
        <v>1248</v>
      </c>
      <c r="L471" s="731">
        <v>49.340000000000025</v>
      </c>
      <c r="M471" s="731">
        <v>1</v>
      </c>
      <c r="N471" s="732">
        <v>49.340000000000025</v>
      </c>
    </row>
    <row r="472" spans="1:14" ht="14.4" customHeight="1" x14ac:dyDescent="0.3">
      <c r="A472" s="726" t="s">
        <v>569</v>
      </c>
      <c r="B472" s="727" t="s">
        <v>570</v>
      </c>
      <c r="C472" s="728" t="s">
        <v>588</v>
      </c>
      <c r="D472" s="729" t="s">
        <v>589</v>
      </c>
      <c r="E472" s="730">
        <v>50113001</v>
      </c>
      <c r="F472" s="729" t="s">
        <v>606</v>
      </c>
      <c r="G472" s="728" t="s">
        <v>607</v>
      </c>
      <c r="H472" s="728">
        <v>103550</v>
      </c>
      <c r="I472" s="728">
        <v>3550</v>
      </c>
      <c r="J472" s="728" t="s">
        <v>1249</v>
      </c>
      <c r="K472" s="728" t="s">
        <v>1129</v>
      </c>
      <c r="L472" s="731">
        <v>40.1</v>
      </c>
      <c r="M472" s="731">
        <v>6</v>
      </c>
      <c r="N472" s="732">
        <v>240.6</v>
      </c>
    </row>
    <row r="473" spans="1:14" ht="14.4" customHeight="1" x14ac:dyDescent="0.3">
      <c r="A473" s="726" t="s">
        <v>569</v>
      </c>
      <c r="B473" s="727" t="s">
        <v>570</v>
      </c>
      <c r="C473" s="728" t="s">
        <v>588</v>
      </c>
      <c r="D473" s="729" t="s">
        <v>589</v>
      </c>
      <c r="E473" s="730">
        <v>50113001</v>
      </c>
      <c r="F473" s="729" t="s">
        <v>606</v>
      </c>
      <c r="G473" s="728" t="s">
        <v>607</v>
      </c>
      <c r="H473" s="728">
        <v>100643</v>
      </c>
      <c r="I473" s="728">
        <v>643</v>
      </c>
      <c r="J473" s="728" t="s">
        <v>910</v>
      </c>
      <c r="K473" s="728" t="s">
        <v>911</v>
      </c>
      <c r="L473" s="731">
        <v>43.620000000000005</v>
      </c>
      <c r="M473" s="731">
        <v>2</v>
      </c>
      <c r="N473" s="732">
        <v>87.240000000000009</v>
      </c>
    </row>
    <row r="474" spans="1:14" ht="14.4" customHeight="1" x14ac:dyDescent="0.3">
      <c r="A474" s="726" t="s">
        <v>569</v>
      </c>
      <c r="B474" s="727" t="s">
        <v>570</v>
      </c>
      <c r="C474" s="728" t="s">
        <v>588</v>
      </c>
      <c r="D474" s="729" t="s">
        <v>589</v>
      </c>
      <c r="E474" s="730">
        <v>50113001</v>
      </c>
      <c r="F474" s="729" t="s">
        <v>606</v>
      </c>
      <c r="G474" s="728" t="s">
        <v>642</v>
      </c>
      <c r="H474" s="728">
        <v>194113</v>
      </c>
      <c r="I474" s="728">
        <v>94113</v>
      </c>
      <c r="J474" s="728" t="s">
        <v>1250</v>
      </c>
      <c r="K474" s="728" t="s">
        <v>1251</v>
      </c>
      <c r="L474" s="731">
        <v>111.26999999999998</v>
      </c>
      <c r="M474" s="731">
        <v>1</v>
      </c>
      <c r="N474" s="732">
        <v>111.26999999999998</v>
      </c>
    </row>
    <row r="475" spans="1:14" ht="14.4" customHeight="1" x14ac:dyDescent="0.3">
      <c r="A475" s="726" t="s">
        <v>569</v>
      </c>
      <c r="B475" s="727" t="s">
        <v>570</v>
      </c>
      <c r="C475" s="728" t="s">
        <v>588</v>
      </c>
      <c r="D475" s="729" t="s">
        <v>589</v>
      </c>
      <c r="E475" s="730">
        <v>50113001</v>
      </c>
      <c r="F475" s="729" t="s">
        <v>606</v>
      </c>
      <c r="G475" s="728" t="s">
        <v>607</v>
      </c>
      <c r="H475" s="728">
        <v>148673</v>
      </c>
      <c r="I475" s="728">
        <v>148673</v>
      </c>
      <c r="J475" s="728" t="s">
        <v>1252</v>
      </c>
      <c r="K475" s="728" t="s">
        <v>1196</v>
      </c>
      <c r="L475" s="731">
        <v>133.94</v>
      </c>
      <c r="M475" s="731">
        <v>2</v>
      </c>
      <c r="N475" s="732">
        <v>267.88</v>
      </c>
    </row>
    <row r="476" spans="1:14" ht="14.4" customHeight="1" x14ac:dyDescent="0.3">
      <c r="A476" s="726" t="s">
        <v>569</v>
      </c>
      <c r="B476" s="727" t="s">
        <v>570</v>
      </c>
      <c r="C476" s="728" t="s">
        <v>588</v>
      </c>
      <c r="D476" s="729" t="s">
        <v>589</v>
      </c>
      <c r="E476" s="730">
        <v>50113001</v>
      </c>
      <c r="F476" s="729" t="s">
        <v>606</v>
      </c>
      <c r="G476" s="728" t="s">
        <v>607</v>
      </c>
      <c r="H476" s="728">
        <v>117926</v>
      </c>
      <c r="I476" s="728">
        <v>201609</v>
      </c>
      <c r="J476" s="728" t="s">
        <v>1253</v>
      </c>
      <c r="K476" s="728" t="s">
        <v>1254</v>
      </c>
      <c r="L476" s="731">
        <v>41.470039330429415</v>
      </c>
      <c r="M476" s="731">
        <v>1</v>
      </c>
      <c r="N476" s="732">
        <v>41.470039330429415</v>
      </c>
    </row>
    <row r="477" spans="1:14" ht="14.4" customHeight="1" x14ac:dyDescent="0.3">
      <c r="A477" s="726" t="s">
        <v>569</v>
      </c>
      <c r="B477" s="727" t="s">
        <v>570</v>
      </c>
      <c r="C477" s="728" t="s">
        <v>588</v>
      </c>
      <c r="D477" s="729" t="s">
        <v>589</v>
      </c>
      <c r="E477" s="730">
        <v>50113001</v>
      </c>
      <c r="F477" s="729" t="s">
        <v>606</v>
      </c>
      <c r="G477" s="728" t="s">
        <v>642</v>
      </c>
      <c r="H477" s="728">
        <v>166030</v>
      </c>
      <c r="I477" s="728">
        <v>66030</v>
      </c>
      <c r="J477" s="728" t="s">
        <v>914</v>
      </c>
      <c r="K477" s="728" t="s">
        <v>915</v>
      </c>
      <c r="L477" s="731">
        <v>30.153333333333318</v>
      </c>
      <c r="M477" s="731">
        <v>3</v>
      </c>
      <c r="N477" s="732">
        <v>90.459999999999951</v>
      </c>
    </row>
    <row r="478" spans="1:14" ht="14.4" customHeight="1" x14ac:dyDescent="0.3">
      <c r="A478" s="726" t="s">
        <v>569</v>
      </c>
      <c r="B478" s="727" t="s">
        <v>570</v>
      </c>
      <c r="C478" s="728" t="s">
        <v>588</v>
      </c>
      <c r="D478" s="729" t="s">
        <v>589</v>
      </c>
      <c r="E478" s="730">
        <v>50113001</v>
      </c>
      <c r="F478" s="729" t="s">
        <v>606</v>
      </c>
      <c r="G478" s="728" t="s">
        <v>642</v>
      </c>
      <c r="H478" s="728">
        <v>153950</v>
      </c>
      <c r="I478" s="728">
        <v>53950</v>
      </c>
      <c r="J478" s="728" t="s">
        <v>1255</v>
      </c>
      <c r="K478" s="728" t="s">
        <v>1256</v>
      </c>
      <c r="L478" s="731">
        <v>92.170087414653466</v>
      </c>
      <c r="M478" s="731">
        <v>1</v>
      </c>
      <c r="N478" s="732">
        <v>92.170087414653466</v>
      </c>
    </row>
    <row r="479" spans="1:14" ht="14.4" customHeight="1" x14ac:dyDescent="0.3">
      <c r="A479" s="726" t="s">
        <v>569</v>
      </c>
      <c r="B479" s="727" t="s">
        <v>570</v>
      </c>
      <c r="C479" s="728" t="s">
        <v>588</v>
      </c>
      <c r="D479" s="729" t="s">
        <v>589</v>
      </c>
      <c r="E479" s="730">
        <v>50113001</v>
      </c>
      <c r="F479" s="729" t="s">
        <v>606</v>
      </c>
      <c r="G479" s="728" t="s">
        <v>642</v>
      </c>
      <c r="H479" s="728">
        <v>987473</v>
      </c>
      <c r="I479" s="728">
        <v>146894</v>
      </c>
      <c r="J479" s="728" t="s">
        <v>916</v>
      </c>
      <c r="K479" s="728" t="s">
        <v>917</v>
      </c>
      <c r="L479" s="731">
        <v>22.005217391304353</v>
      </c>
      <c r="M479" s="731">
        <v>23</v>
      </c>
      <c r="N479" s="732">
        <v>506.12000000000012</v>
      </c>
    </row>
    <row r="480" spans="1:14" ht="14.4" customHeight="1" x14ac:dyDescent="0.3">
      <c r="A480" s="726" t="s">
        <v>569</v>
      </c>
      <c r="B480" s="727" t="s">
        <v>570</v>
      </c>
      <c r="C480" s="728" t="s">
        <v>588</v>
      </c>
      <c r="D480" s="729" t="s">
        <v>589</v>
      </c>
      <c r="E480" s="730">
        <v>50113002</v>
      </c>
      <c r="F480" s="729" t="s">
        <v>919</v>
      </c>
      <c r="G480" s="728" t="s">
        <v>607</v>
      </c>
      <c r="H480" s="728">
        <v>149409</v>
      </c>
      <c r="I480" s="728">
        <v>49409</v>
      </c>
      <c r="J480" s="728" t="s">
        <v>924</v>
      </c>
      <c r="K480" s="728" t="s">
        <v>923</v>
      </c>
      <c r="L480" s="731">
        <v>1329.46</v>
      </c>
      <c r="M480" s="731">
        <v>1</v>
      </c>
      <c r="N480" s="732">
        <v>1329.46</v>
      </c>
    </row>
    <row r="481" spans="1:14" ht="14.4" customHeight="1" x14ac:dyDescent="0.3">
      <c r="A481" s="726" t="s">
        <v>569</v>
      </c>
      <c r="B481" s="727" t="s">
        <v>570</v>
      </c>
      <c r="C481" s="728" t="s">
        <v>588</v>
      </c>
      <c r="D481" s="729" t="s">
        <v>589</v>
      </c>
      <c r="E481" s="730">
        <v>50113002</v>
      </c>
      <c r="F481" s="729" t="s">
        <v>919</v>
      </c>
      <c r="G481" s="728" t="s">
        <v>607</v>
      </c>
      <c r="H481" s="728">
        <v>116337</v>
      </c>
      <c r="I481" s="728">
        <v>16337</v>
      </c>
      <c r="J481" s="728" t="s">
        <v>925</v>
      </c>
      <c r="K481" s="728" t="s">
        <v>926</v>
      </c>
      <c r="L481" s="731">
        <v>2062.5</v>
      </c>
      <c r="M481" s="731">
        <v>2</v>
      </c>
      <c r="N481" s="732">
        <v>4125</v>
      </c>
    </row>
    <row r="482" spans="1:14" ht="14.4" customHeight="1" x14ac:dyDescent="0.3">
      <c r="A482" s="726" t="s">
        <v>569</v>
      </c>
      <c r="B482" s="727" t="s">
        <v>570</v>
      </c>
      <c r="C482" s="728" t="s">
        <v>588</v>
      </c>
      <c r="D482" s="729" t="s">
        <v>589</v>
      </c>
      <c r="E482" s="730">
        <v>50113002</v>
      </c>
      <c r="F482" s="729" t="s">
        <v>919</v>
      </c>
      <c r="G482" s="728" t="s">
        <v>607</v>
      </c>
      <c r="H482" s="728">
        <v>103513</v>
      </c>
      <c r="I482" s="728">
        <v>3513</v>
      </c>
      <c r="J482" s="728" t="s">
        <v>927</v>
      </c>
      <c r="K482" s="728" t="s">
        <v>928</v>
      </c>
      <c r="L482" s="731">
        <v>2228.8203292118533</v>
      </c>
      <c r="M482" s="731">
        <v>8</v>
      </c>
      <c r="N482" s="732">
        <v>17830.562633694826</v>
      </c>
    </row>
    <row r="483" spans="1:14" ht="14.4" customHeight="1" x14ac:dyDescent="0.3">
      <c r="A483" s="726" t="s">
        <v>569</v>
      </c>
      <c r="B483" s="727" t="s">
        <v>570</v>
      </c>
      <c r="C483" s="728" t="s">
        <v>588</v>
      </c>
      <c r="D483" s="729" t="s">
        <v>589</v>
      </c>
      <c r="E483" s="730">
        <v>50113002</v>
      </c>
      <c r="F483" s="729" t="s">
        <v>919</v>
      </c>
      <c r="G483" s="728" t="s">
        <v>607</v>
      </c>
      <c r="H483" s="728">
        <v>195637</v>
      </c>
      <c r="I483" s="728">
        <v>95637</v>
      </c>
      <c r="J483" s="728" t="s">
        <v>1257</v>
      </c>
      <c r="K483" s="728" t="s">
        <v>1258</v>
      </c>
      <c r="L483" s="731">
        <v>3931.4</v>
      </c>
      <c r="M483" s="731">
        <v>1</v>
      </c>
      <c r="N483" s="732">
        <v>3931.4</v>
      </c>
    </row>
    <row r="484" spans="1:14" ht="14.4" customHeight="1" x14ac:dyDescent="0.3">
      <c r="A484" s="726" t="s">
        <v>569</v>
      </c>
      <c r="B484" s="727" t="s">
        <v>570</v>
      </c>
      <c r="C484" s="728" t="s">
        <v>588</v>
      </c>
      <c r="D484" s="729" t="s">
        <v>589</v>
      </c>
      <c r="E484" s="730">
        <v>50113002</v>
      </c>
      <c r="F484" s="729" t="s">
        <v>919</v>
      </c>
      <c r="G484" s="728" t="s">
        <v>607</v>
      </c>
      <c r="H484" s="728">
        <v>103414</v>
      </c>
      <c r="I484" s="728">
        <v>3414</v>
      </c>
      <c r="J484" s="728" t="s">
        <v>929</v>
      </c>
      <c r="K484" s="728" t="s">
        <v>928</v>
      </c>
      <c r="L484" s="731">
        <v>2443.1898827473451</v>
      </c>
      <c r="M484" s="731">
        <v>33</v>
      </c>
      <c r="N484" s="732">
        <v>80625.266130662392</v>
      </c>
    </row>
    <row r="485" spans="1:14" ht="14.4" customHeight="1" x14ac:dyDescent="0.3">
      <c r="A485" s="726" t="s">
        <v>569</v>
      </c>
      <c r="B485" s="727" t="s">
        <v>570</v>
      </c>
      <c r="C485" s="728" t="s">
        <v>588</v>
      </c>
      <c r="D485" s="729" t="s">
        <v>589</v>
      </c>
      <c r="E485" s="730">
        <v>50113006</v>
      </c>
      <c r="F485" s="729" t="s">
        <v>930</v>
      </c>
      <c r="G485" s="728" t="s">
        <v>642</v>
      </c>
      <c r="H485" s="728">
        <v>33833</v>
      </c>
      <c r="I485" s="728">
        <v>33833</v>
      </c>
      <c r="J485" s="728" t="s">
        <v>931</v>
      </c>
      <c r="K485" s="728" t="s">
        <v>932</v>
      </c>
      <c r="L485" s="731">
        <v>163.66999999999996</v>
      </c>
      <c r="M485" s="731">
        <v>2</v>
      </c>
      <c r="N485" s="732">
        <v>327.33999999999992</v>
      </c>
    </row>
    <row r="486" spans="1:14" ht="14.4" customHeight="1" x14ac:dyDescent="0.3">
      <c r="A486" s="726" t="s">
        <v>569</v>
      </c>
      <c r="B486" s="727" t="s">
        <v>570</v>
      </c>
      <c r="C486" s="728" t="s">
        <v>588</v>
      </c>
      <c r="D486" s="729" t="s">
        <v>589</v>
      </c>
      <c r="E486" s="730">
        <v>50113006</v>
      </c>
      <c r="F486" s="729" t="s">
        <v>930</v>
      </c>
      <c r="G486" s="728" t="s">
        <v>642</v>
      </c>
      <c r="H486" s="728">
        <v>133339</v>
      </c>
      <c r="I486" s="728">
        <v>33339</v>
      </c>
      <c r="J486" s="728" t="s">
        <v>1259</v>
      </c>
      <c r="K486" s="728" t="s">
        <v>934</v>
      </c>
      <c r="L486" s="731">
        <v>40.92</v>
      </c>
      <c r="M486" s="731">
        <v>4</v>
      </c>
      <c r="N486" s="732">
        <v>163.68</v>
      </c>
    </row>
    <row r="487" spans="1:14" ht="14.4" customHeight="1" x14ac:dyDescent="0.3">
      <c r="A487" s="726" t="s">
        <v>569</v>
      </c>
      <c r="B487" s="727" t="s">
        <v>570</v>
      </c>
      <c r="C487" s="728" t="s">
        <v>588</v>
      </c>
      <c r="D487" s="729" t="s">
        <v>589</v>
      </c>
      <c r="E487" s="730">
        <v>50113006</v>
      </c>
      <c r="F487" s="729" t="s">
        <v>930</v>
      </c>
      <c r="G487" s="728" t="s">
        <v>642</v>
      </c>
      <c r="H487" s="728">
        <v>133340</v>
      </c>
      <c r="I487" s="728">
        <v>33340</v>
      </c>
      <c r="J487" s="728" t="s">
        <v>933</v>
      </c>
      <c r="K487" s="728" t="s">
        <v>934</v>
      </c>
      <c r="L487" s="731">
        <v>40.919999999999995</v>
      </c>
      <c r="M487" s="731">
        <v>12</v>
      </c>
      <c r="N487" s="732">
        <v>491.03999999999996</v>
      </c>
    </row>
    <row r="488" spans="1:14" ht="14.4" customHeight="1" x14ac:dyDescent="0.3">
      <c r="A488" s="726" t="s">
        <v>569</v>
      </c>
      <c r="B488" s="727" t="s">
        <v>570</v>
      </c>
      <c r="C488" s="728" t="s">
        <v>588</v>
      </c>
      <c r="D488" s="729" t="s">
        <v>589</v>
      </c>
      <c r="E488" s="730">
        <v>50113006</v>
      </c>
      <c r="F488" s="729" t="s">
        <v>930</v>
      </c>
      <c r="G488" s="728" t="s">
        <v>642</v>
      </c>
      <c r="H488" s="728">
        <v>217005</v>
      </c>
      <c r="I488" s="728">
        <v>217005</v>
      </c>
      <c r="J488" s="728" t="s">
        <v>1260</v>
      </c>
      <c r="K488" s="728" t="s">
        <v>932</v>
      </c>
      <c r="L488" s="731">
        <v>142.99980362627656</v>
      </c>
      <c r="M488" s="731">
        <v>1</v>
      </c>
      <c r="N488" s="732">
        <v>142.99980362627656</v>
      </c>
    </row>
    <row r="489" spans="1:14" ht="14.4" customHeight="1" x14ac:dyDescent="0.3">
      <c r="A489" s="726" t="s">
        <v>569</v>
      </c>
      <c r="B489" s="727" t="s">
        <v>570</v>
      </c>
      <c r="C489" s="728" t="s">
        <v>588</v>
      </c>
      <c r="D489" s="729" t="s">
        <v>589</v>
      </c>
      <c r="E489" s="730">
        <v>50113006</v>
      </c>
      <c r="F489" s="729" t="s">
        <v>930</v>
      </c>
      <c r="G489" s="728" t="s">
        <v>642</v>
      </c>
      <c r="H489" s="728">
        <v>217006</v>
      </c>
      <c r="I489" s="728">
        <v>217006</v>
      </c>
      <c r="J489" s="728" t="s">
        <v>1261</v>
      </c>
      <c r="K489" s="728" t="s">
        <v>932</v>
      </c>
      <c r="L489" s="731">
        <v>142.99980362627656</v>
      </c>
      <c r="M489" s="731">
        <v>1</v>
      </c>
      <c r="N489" s="732">
        <v>142.99980362627656</v>
      </c>
    </row>
    <row r="490" spans="1:14" ht="14.4" customHeight="1" x14ac:dyDescent="0.3">
      <c r="A490" s="726" t="s">
        <v>569</v>
      </c>
      <c r="B490" s="727" t="s">
        <v>570</v>
      </c>
      <c r="C490" s="728" t="s">
        <v>588</v>
      </c>
      <c r="D490" s="729" t="s">
        <v>589</v>
      </c>
      <c r="E490" s="730">
        <v>50113006</v>
      </c>
      <c r="F490" s="729" t="s">
        <v>930</v>
      </c>
      <c r="G490" s="728" t="s">
        <v>642</v>
      </c>
      <c r="H490" s="728">
        <v>846763</v>
      </c>
      <c r="I490" s="728">
        <v>33419</v>
      </c>
      <c r="J490" s="728" t="s">
        <v>938</v>
      </c>
      <c r="K490" s="728" t="s">
        <v>936</v>
      </c>
      <c r="L490" s="731">
        <v>135.6</v>
      </c>
      <c r="M490" s="731">
        <v>2</v>
      </c>
      <c r="N490" s="732">
        <v>271.2</v>
      </c>
    </row>
    <row r="491" spans="1:14" ht="14.4" customHeight="1" x14ac:dyDescent="0.3">
      <c r="A491" s="726" t="s">
        <v>569</v>
      </c>
      <c r="B491" s="727" t="s">
        <v>570</v>
      </c>
      <c r="C491" s="728" t="s">
        <v>588</v>
      </c>
      <c r="D491" s="729" t="s">
        <v>589</v>
      </c>
      <c r="E491" s="730">
        <v>50113006</v>
      </c>
      <c r="F491" s="729" t="s">
        <v>930</v>
      </c>
      <c r="G491" s="728" t="s">
        <v>642</v>
      </c>
      <c r="H491" s="728">
        <v>846764</v>
      </c>
      <c r="I491" s="728">
        <v>33418</v>
      </c>
      <c r="J491" s="728" t="s">
        <v>1262</v>
      </c>
      <c r="K491" s="728" t="s">
        <v>936</v>
      </c>
      <c r="L491" s="731">
        <v>135.6</v>
      </c>
      <c r="M491" s="731">
        <v>6</v>
      </c>
      <c r="N491" s="732">
        <v>813.6</v>
      </c>
    </row>
    <row r="492" spans="1:14" ht="14.4" customHeight="1" x14ac:dyDescent="0.3">
      <c r="A492" s="726" t="s">
        <v>569</v>
      </c>
      <c r="B492" s="727" t="s">
        <v>570</v>
      </c>
      <c r="C492" s="728" t="s">
        <v>588</v>
      </c>
      <c r="D492" s="729" t="s">
        <v>589</v>
      </c>
      <c r="E492" s="730">
        <v>50113006</v>
      </c>
      <c r="F492" s="729" t="s">
        <v>930</v>
      </c>
      <c r="G492" s="728" t="s">
        <v>642</v>
      </c>
      <c r="H492" s="728">
        <v>33865</v>
      </c>
      <c r="I492" s="728">
        <v>33865</v>
      </c>
      <c r="J492" s="728" t="s">
        <v>1263</v>
      </c>
      <c r="K492" s="728" t="s">
        <v>936</v>
      </c>
      <c r="L492" s="731">
        <v>135.59999999999997</v>
      </c>
      <c r="M492" s="731">
        <v>2</v>
      </c>
      <c r="N492" s="732">
        <v>271.19999999999993</v>
      </c>
    </row>
    <row r="493" spans="1:14" ht="14.4" customHeight="1" x14ac:dyDescent="0.3">
      <c r="A493" s="726" t="s">
        <v>569</v>
      </c>
      <c r="B493" s="727" t="s">
        <v>570</v>
      </c>
      <c r="C493" s="728" t="s">
        <v>588</v>
      </c>
      <c r="D493" s="729" t="s">
        <v>589</v>
      </c>
      <c r="E493" s="730">
        <v>50113006</v>
      </c>
      <c r="F493" s="729" t="s">
        <v>930</v>
      </c>
      <c r="G493" s="728" t="s">
        <v>642</v>
      </c>
      <c r="H493" s="728">
        <v>33866</v>
      </c>
      <c r="I493" s="728">
        <v>33866</v>
      </c>
      <c r="J493" s="728" t="s">
        <v>940</v>
      </c>
      <c r="K493" s="728" t="s">
        <v>936</v>
      </c>
      <c r="L493" s="731">
        <v>135.59999999999997</v>
      </c>
      <c r="M493" s="731">
        <v>2</v>
      </c>
      <c r="N493" s="732">
        <v>271.19999999999993</v>
      </c>
    </row>
    <row r="494" spans="1:14" ht="14.4" customHeight="1" x14ac:dyDescent="0.3">
      <c r="A494" s="726" t="s">
        <v>569</v>
      </c>
      <c r="B494" s="727" t="s">
        <v>570</v>
      </c>
      <c r="C494" s="728" t="s">
        <v>588</v>
      </c>
      <c r="D494" s="729" t="s">
        <v>589</v>
      </c>
      <c r="E494" s="730">
        <v>50113006</v>
      </c>
      <c r="F494" s="729" t="s">
        <v>930</v>
      </c>
      <c r="G494" s="728" t="s">
        <v>642</v>
      </c>
      <c r="H494" s="728">
        <v>846766</v>
      </c>
      <c r="I494" s="728">
        <v>33420</v>
      </c>
      <c r="J494" s="728" t="s">
        <v>1264</v>
      </c>
      <c r="K494" s="728" t="s">
        <v>936</v>
      </c>
      <c r="L494" s="731">
        <v>135.99249999999998</v>
      </c>
      <c r="M494" s="731">
        <v>16</v>
      </c>
      <c r="N494" s="732">
        <v>2175.8799999999997</v>
      </c>
    </row>
    <row r="495" spans="1:14" ht="14.4" customHeight="1" x14ac:dyDescent="0.3">
      <c r="A495" s="726" t="s">
        <v>569</v>
      </c>
      <c r="B495" s="727" t="s">
        <v>570</v>
      </c>
      <c r="C495" s="728" t="s">
        <v>588</v>
      </c>
      <c r="D495" s="729" t="s">
        <v>589</v>
      </c>
      <c r="E495" s="730">
        <v>50113006</v>
      </c>
      <c r="F495" s="729" t="s">
        <v>930</v>
      </c>
      <c r="G495" s="728" t="s">
        <v>642</v>
      </c>
      <c r="H495" s="728">
        <v>395579</v>
      </c>
      <c r="I495" s="728">
        <v>33752</v>
      </c>
      <c r="J495" s="728" t="s">
        <v>943</v>
      </c>
      <c r="K495" s="728" t="s">
        <v>944</v>
      </c>
      <c r="L495" s="731">
        <v>111.95000000000003</v>
      </c>
      <c r="M495" s="731">
        <v>3</v>
      </c>
      <c r="N495" s="732">
        <v>335.85000000000008</v>
      </c>
    </row>
    <row r="496" spans="1:14" ht="14.4" customHeight="1" x14ac:dyDescent="0.3">
      <c r="A496" s="726" t="s">
        <v>569</v>
      </c>
      <c r="B496" s="727" t="s">
        <v>570</v>
      </c>
      <c r="C496" s="728" t="s">
        <v>588</v>
      </c>
      <c r="D496" s="729" t="s">
        <v>589</v>
      </c>
      <c r="E496" s="730">
        <v>50113006</v>
      </c>
      <c r="F496" s="729" t="s">
        <v>930</v>
      </c>
      <c r="G496" s="728" t="s">
        <v>642</v>
      </c>
      <c r="H496" s="728">
        <v>33848</v>
      </c>
      <c r="I496" s="728">
        <v>33848</v>
      </c>
      <c r="J496" s="728" t="s">
        <v>1265</v>
      </c>
      <c r="K496" s="728" t="s">
        <v>932</v>
      </c>
      <c r="L496" s="731">
        <v>122.69000000000003</v>
      </c>
      <c r="M496" s="731">
        <v>1</v>
      </c>
      <c r="N496" s="732">
        <v>122.69000000000003</v>
      </c>
    </row>
    <row r="497" spans="1:14" ht="14.4" customHeight="1" x14ac:dyDescent="0.3">
      <c r="A497" s="726" t="s">
        <v>569</v>
      </c>
      <c r="B497" s="727" t="s">
        <v>570</v>
      </c>
      <c r="C497" s="728" t="s">
        <v>588</v>
      </c>
      <c r="D497" s="729" t="s">
        <v>589</v>
      </c>
      <c r="E497" s="730">
        <v>50113006</v>
      </c>
      <c r="F497" s="729" t="s">
        <v>930</v>
      </c>
      <c r="G497" s="728" t="s">
        <v>642</v>
      </c>
      <c r="H497" s="728">
        <v>990352</v>
      </c>
      <c r="I497" s="728">
        <v>33935</v>
      </c>
      <c r="J497" s="728" t="s">
        <v>1266</v>
      </c>
      <c r="K497" s="728" t="s">
        <v>934</v>
      </c>
      <c r="L497" s="731">
        <v>30.669999999999998</v>
      </c>
      <c r="M497" s="731">
        <v>26</v>
      </c>
      <c r="N497" s="732">
        <v>797.42</v>
      </c>
    </row>
    <row r="498" spans="1:14" ht="14.4" customHeight="1" x14ac:dyDescent="0.3">
      <c r="A498" s="726" t="s">
        <v>569</v>
      </c>
      <c r="B498" s="727" t="s">
        <v>570</v>
      </c>
      <c r="C498" s="728" t="s">
        <v>588</v>
      </c>
      <c r="D498" s="729" t="s">
        <v>589</v>
      </c>
      <c r="E498" s="730">
        <v>50113006</v>
      </c>
      <c r="F498" s="729" t="s">
        <v>930</v>
      </c>
      <c r="G498" s="728" t="s">
        <v>642</v>
      </c>
      <c r="H498" s="728">
        <v>33847</v>
      </c>
      <c r="I498" s="728">
        <v>33847</v>
      </c>
      <c r="J498" s="728" t="s">
        <v>1267</v>
      </c>
      <c r="K498" s="728" t="s">
        <v>932</v>
      </c>
      <c r="L498" s="731">
        <v>122.68999999999998</v>
      </c>
      <c r="M498" s="731">
        <v>3</v>
      </c>
      <c r="N498" s="732">
        <v>368.06999999999994</v>
      </c>
    </row>
    <row r="499" spans="1:14" ht="14.4" customHeight="1" x14ac:dyDescent="0.3">
      <c r="A499" s="726" t="s">
        <v>569</v>
      </c>
      <c r="B499" s="727" t="s">
        <v>570</v>
      </c>
      <c r="C499" s="728" t="s">
        <v>588</v>
      </c>
      <c r="D499" s="729" t="s">
        <v>589</v>
      </c>
      <c r="E499" s="730">
        <v>50113006</v>
      </c>
      <c r="F499" s="729" t="s">
        <v>930</v>
      </c>
      <c r="G499" s="728" t="s">
        <v>607</v>
      </c>
      <c r="H499" s="728">
        <v>217054</v>
      </c>
      <c r="I499" s="728">
        <v>217054</v>
      </c>
      <c r="J499" s="728" t="s">
        <v>947</v>
      </c>
      <c r="K499" s="728" t="s">
        <v>948</v>
      </c>
      <c r="L499" s="731">
        <v>1109.0400000000002</v>
      </c>
      <c r="M499" s="731">
        <v>2</v>
      </c>
      <c r="N499" s="732">
        <v>2218.0800000000004</v>
      </c>
    </row>
    <row r="500" spans="1:14" ht="14.4" customHeight="1" x14ac:dyDescent="0.3">
      <c r="A500" s="726" t="s">
        <v>569</v>
      </c>
      <c r="B500" s="727" t="s">
        <v>570</v>
      </c>
      <c r="C500" s="728" t="s">
        <v>588</v>
      </c>
      <c r="D500" s="729" t="s">
        <v>589</v>
      </c>
      <c r="E500" s="730">
        <v>50113006</v>
      </c>
      <c r="F500" s="729" t="s">
        <v>930</v>
      </c>
      <c r="G500" s="728" t="s">
        <v>642</v>
      </c>
      <c r="H500" s="728">
        <v>33527</v>
      </c>
      <c r="I500" s="728">
        <v>33527</v>
      </c>
      <c r="J500" s="728" t="s">
        <v>947</v>
      </c>
      <c r="K500" s="728" t="s">
        <v>949</v>
      </c>
      <c r="L500" s="731">
        <v>54.38000000000001</v>
      </c>
      <c r="M500" s="731">
        <v>15</v>
      </c>
      <c r="N500" s="732">
        <v>815.70000000000016</v>
      </c>
    </row>
    <row r="501" spans="1:14" ht="14.4" customHeight="1" x14ac:dyDescent="0.3">
      <c r="A501" s="726" t="s">
        <v>569</v>
      </c>
      <c r="B501" s="727" t="s">
        <v>570</v>
      </c>
      <c r="C501" s="728" t="s">
        <v>588</v>
      </c>
      <c r="D501" s="729" t="s">
        <v>589</v>
      </c>
      <c r="E501" s="730">
        <v>50113006</v>
      </c>
      <c r="F501" s="729" t="s">
        <v>930</v>
      </c>
      <c r="G501" s="728" t="s">
        <v>642</v>
      </c>
      <c r="H501" s="728">
        <v>848207</v>
      </c>
      <c r="I501" s="728">
        <v>33422</v>
      </c>
      <c r="J501" s="728" t="s">
        <v>1268</v>
      </c>
      <c r="K501" s="728" t="s">
        <v>1269</v>
      </c>
      <c r="L501" s="731">
        <v>164.43</v>
      </c>
      <c r="M501" s="731">
        <v>3</v>
      </c>
      <c r="N501" s="732">
        <v>493.29</v>
      </c>
    </row>
    <row r="502" spans="1:14" ht="14.4" customHeight="1" x14ac:dyDescent="0.3">
      <c r="A502" s="726" t="s">
        <v>569</v>
      </c>
      <c r="B502" s="727" t="s">
        <v>570</v>
      </c>
      <c r="C502" s="728" t="s">
        <v>588</v>
      </c>
      <c r="D502" s="729" t="s">
        <v>589</v>
      </c>
      <c r="E502" s="730">
        <v>50113006</v>
      </c>
      <c r="F502" s="729" t="s">
        <v>930</v>
      </c>
      <c r="G502" s="728" t="s">
        <v>642</v>
      </c>
      <c r="H502" s="728">
        <v>133220</v>
      </c>
      <c r="I502" s="728">
        <v>33220</v>
      </c>
      <c r="J502" s="728" t="s">
        <v>1270</v>
      </c>
      <c r="K502" s="728" t="s">
        <v>1271</v>
      </c>
      <c r="L502" s="731">
        <v>196.2</v>
      </c>
      <c r="M502" s="731">
        <v>1</v>
      </c>
      <c r="N502" s="732">
        <v>196.2</v>
      </c>
    </row>
    <row r="503" spans="1:14" ht="14.4" customHeight="1" x14ac:dyDescent="0.3">
      <c r="A503" s="726" t="s">
        <v>569</v>
      </c>
      <c r="B503" s="727" t="s">
        <v>570</v>
      </c>
      <c r="C503" s="728" t="s">
        <v>588</v>
      </c>
      <c r="D503" s="729" t="s">
        <v>589</v>
      </c>
      <c r="E503" s="730">
        <v>50113008</v>
      </c>
      <c r="F503" s="729" t="s">
        <v>953</v>
      </c>
      <c r="G503" s="728"/>
      <c r="H503" s="728"/>
      <c r="I503" s="728">
        <v>129056</v>
      </c>
      <c r="J503" s="728" t="s">
        <v>954</v>
      </c>
      <c r="K503" s="728" t="s">
        <v>955</v>
      </c>
      <c r="L503" s="731">
        <v>2945.800048828125</v>
      </c>
      <c r="M503" s="731">
        <v>4</v>
      </c>
      <c r="N503" s="732">
        <v>11783.2001953125</v>
      </c>
    </row>
    <row r="504" spans="1:14" ht="14.4" customHeight="1" x14ac:dyDescent="0.3">
      <c r="A504" s="726" t="s">
        <v>569</v>
      </c>
      <c r="B504" s="727" t="s">
        <v>570</v>
      </c>
      <c r="C504" s="728" t="s">
        <v>588</v>
      </c>
      <c r="D504" s="729" t="s">
        <v>589</v>
      </c>
      <c r="E504" s="730">
        <v>50113008</v>
      </c>
      <c r="F504" s="729" t="s">
        <v>953</v>
      </c>
      <c r="G504" s="728"/>
      <c r="H504" s="728"/>
      <c r="I504" s="728">
        <v>62464</v>
      </c>
      <c r="J504" s="728" t="s">
        <v>1272</v>
      </c>
      <c r="K504" s="728" t="s">
        <v>1273</v>
      </c>
      <c r="L504" s="731">
        <v>9157.759765625</v>
      </c>
      <c r="M504" s="731">
        <v>3</v>
      </c>
      <c r="N504" s="732">
        <v>27473.279296875</v>
      </c>
    </row>
    <row r="505" spans="1:14" ht="14.4" customHeight="1" x14ac:dyDescent="0.3">
      <c r="A505" s="726" t="s">
        <v>569</v>
      </c>
      <c r="B505" s="727" t="s">
        <v>570</v>
      </c>
      <c r="C505" s="728" t="s">
        <v>588</v>
      </c>
      <c r="D505" s="729" t="s">
        <v>589</v>
      </c>
      <c r="E505" s="730">
        <v>50113008</v>
      </c>
      <c r="F505" s="729" t="s">
        <v>953</v>
      </c>
      <c r="G505" s="728"/>
      <c r="H505" s="728"/>
      <c r="I505" s="728">
        <v>104051</v>
      </c>
      <c r="J505" s="728" t="s">
        <v>1274</v>
      </c>
      <c r="K505" s="728" t="s">
        <v>1275</v>
      </c>
      <c r="L505" s="731">
        <v>1291.4000244140625</v>
      </c>
      <c r="M505" s="731">
        <v>2</v>
      </c>
      <c r="N505" s="732">
        <v>2582.800048828125</v>
      </c>
    </row>
    <row r="506" spans="1:14" ht="14.4" customHeight="1" x14ac:dyDescent="0.3">
      <c r="A506" s="726" t="s">
        <v>569</v>
      </c>
      <c r="B506" s="727" t="s">
        <v>570</v>
      </c>
      <c r="C506" s="728" t="s">
        <v>588</v>
      </c>
      <c r="D506" s="729" t="s">
        <v>589</v>
      </c>
      <c r="E506" s="730">
        <v>50113008</v>
      </c>
      <c r="F506" s="729" t="s">
        <v>953</v>
      </c>
      <c r="G506" s="728"/>
      <c r="H506" s="728"/>
      <c r="I506" s="728">
        <v>6480</v>
      </c>
      <c r="J506" s="728" t="s">
        <v>956</v>
      </c>
      <c r="K506" s="728" t="s">
        <v>957</v>
      </c>
      <c r="L506" s="731">
        <v>4305.3999999999996</v>
      </c>
      <c r="M506" s="731">
        <v>5</v>
      </c>
      <c r="N506" s="732">
        <v>21527</v>
      </c>
    </row>
    <row r="507" spans="1:14" ht="14.4" customHeight="1" x14ac:dyDescent="0.3">
      <c r="A507" s="726" t="s">
        <v>569</v>
      </c>
      <c r="B507" s="727" t="s">
        <v>570</v>
      </c>
      <c r="C507" s="728" t="s">
        <v>588</v>
      </c>
      <c r="D507" s="729" t="s">
        <v>589</v>
      </c>
      <c r="E507" s="730">
        <v>50113011</v>
      </c>
      <c r="F507" s="729" t="s">
        <v>1276</v>
      </c>
      <c r="G507" s="728"/>
      <c r="H507" s="728"/>
      <c r="I507" s="728">
        <v>173181</v>
      </c>
      <c r="J507" s="728" t="s">
        <v>1277</v>
      </c>
      <c r="K507" s="728" t="s">
        <v>1278</v>
      </c>
      <c r="L507" s="731">
        <v>8505.2001953125</v>
      </c>
      <c r="M507" s="731">
        <v>3</v>
      </c>
      <c r="N507" s="732">
        <v>25515.6005859375</v>
      </c>
    </row>
    <row r="508" spans="1:14" ht="14.4" customHeight="1" x14ac:dyDescent="0.3">
      <c r="A508" s="726" t="s">
        <v>569</v>
      </c>
      <c r="B508" s="727" t="s">
        <v>570</v>
      </c>
      <c r="C508" s="728" t="s">
        <v>588</v>
      </c>
      <c r="D508" s="729" t="s">
        <v>589</v>
      </c>
      <c r="E508" s="730">
        <v>50113011</v>
      </c>
      <c r="F508" s="729" t="s">
        <v>1276</v>
      </c>
      <c r="G508" s="728"/>
      <c r="H508" s="728"/>
      <c r="I508" s="728">
        <v>173183</v>
      </c>
      <c r="J508" s="728" t="s">
        <v>1279</v>
      </c>
      <c r="K508" s="728" t="s">
        <v>1280</v>
      </c>
      <c r="L508" s="731">
        <v>4252.60009765625</v>
      </c>
      <c r="M508" s="731">
        <v>5</v>
      </c>
      <c r="N508" s="732">
        <v>21263.00048828125</v>
      </c>
    </row>
    <row r="509" spans="1:14" ht="14.4" customHeight="1" x14ac:dyDescent="0.3">
      <c r="A509" s="726" t="s">
        <v>569</v>
      </c>
      <c r="B509" s="727" t="s">
        <v>570</v>
      </c>
      <c r="C509" s="728" t="s">
        <v>588</v>
      </c>
      <c r="D509" s="729" t="s">
        <v>589</v>
      </c>
      <c r="E509" s="730">
        <v>50113011</v>
      </c>
      <c r="F509" s="729" t="s">
        <v>1276</v>
      </c>
      <c r="G509" s="728"/>
      <c r="H509" s="728"/>
      <c r="I509" s="728">
        <v>203319</v>
      </c>
      <c r="J509" s="728" t="s">
        <v>1279</v>
      </c>
      <c r="K509" s="728" t="s">
        <v>1280</v>
      </c>
      <c r="L509" s="731">
        <v>4252.6000366210937</v>
      </c>
      <c r="M509" s="731">
        <v>8</v>
      </c>
      <c r="N509" s="732">
        <v>34020.80029296875</v>
      </c>
    </row>
    <row r="510" spans="1:14" ht="14.4" customHeight="1" x14ac:dyDescent="0.3">
      <c r="A510" s="726" t="s">
        <v>569</v>
      </c>
      <c r="B510" s="727" t="s">
        <v>570</v>
      </c>
      <c r="C510" s="728" t="s">
        <v>588</v>
      </c>
      <c r="D510" s="729" t="s">
        <v>589</v>
      </c>
      <c r="E510" s="730">
        <v>50113013</v>
      </c>
      <c r="F510" s="729" t="s">
        <v>958</v>
      </c>
      <c r="G510" s="728" t="s">
        <v>607</v>
      </c>
      <c r="H510" s="728">
        <v>194156</v>
      </c>
      <c r="I510" s="728">
        <v>94156</v>
      </c>
      <c r="J510" s="728" t="s">
        <v>959</v>
      </c>
      <c r="K510" s="728" t="s">
        <v>1281</v>
      </c>
      <c r="L510" s="731">
        <v>119.05</v>
      </c>
      <c r="M510" s="731">
        <v>2</v>
      </c>
      <c r="N510" s="732">
        <v>238.1</v>
      </c>
    </row>
    <row r="511" spans="1:14" ht="14.4" customHeight="1" x14ac:dyDescent="0.3">
      <c r="A511" s="726" t="s">
        <v>569</v>
      </c>
      <c r="B511" s="727" t="s">
        <v>570</v>
      </c>
      <c r="C511" s="728" t="s">
        <v>588</v>
      </c>
      <c r="D511" s="729" t="s">
        <v>589</v>
      </c>
      <c r="E511" s="730">
        <v>50113013</v>
      </c>
      <c r="F511" s="729" t="s">
        <v>958</v>
      </c>
      <c r="G511" s="728" t="s">
        <v>642</v>
      </c>
      <c r="H511" s="728">
        <v>194155</v>
      </c>
      <c r="I511" s="728">
        <v>94155</v>
      </c>
      <c r="J511" s="728" t="s">
        <v>959</v>
      </c>
      <c r="K511" s="728" t="s">
        <v>960</v>
      </c>
      <c r="L511" s="731">
        <v>322.51801706964631</v>
      </c>
      <c r="M511" s="731">
        <v>12.900000000000004</v>
      </c>
      <c r="N511" s="732">
        <v>4160.4824201984384</v>
      </c>
    </row>
    <row r="512" spans="1:14" ht="14.4" customHeight="1" x14ac:dyDescent="0.3">
      <c r="A512" s="726" t="s">
        <v>569</v>
      </c>
      <c r="B512" s="727" t="s">
        <v>570</v>
      </c>
      <c r="C512" s="728" t="s">
        <v>588</v>
      </c>
      <c r="D512" s="729" t="s">
        <v>589</v>
      </c>
      <c r="E512" s="730">
        <v>50113013</v>
      </c>
      <c r="F512" s="729" t="s">
        <v>958</v>
      </c>
      <c r="G512" s="728" t="s">
        <v>607</v>
      </c>
      <c r="H512" s="728">
        <v>183821</v>
      </c>
      <c r="I512" s="728">
        <v>183821</v>
      </c>
      <c r="J512" s="728" t="s">
        <v>1282</v>
      </c>
      <c r="K512" s="728" t="s">
        <v>1283</v>
      </c>
      <c r="L512" s="731">
        <v>71.849999999999994</v>
      </c>
      <c r="M512" s="731">
        <v>4</v>
      </c>
      <c r="N512" s="732">
        <v>287.39999999999998</v>
      </c>
    </row>
    <row r="513" spans="1:14" ht="14.4" customHeight="1" x14ac:dyDescent="0.3">
      <c r="A513" s="726" t="s">
        <v>569</v>
      </c>
      <c r="B513" s="727" t="s">
        <v>570</v>
      </c>
      <c r="C513" s="728" t="s">
        <v>588</v>
      </c>
      <c r="D513" s="729" t="s">
        <v>589</v>
      </c>
      <c r="E513" s="730">
        <v>50113013</v>
      </c>
      <c r="F513" s="729" t="s">
        <v>958</v>
      </c>
      <c r="G513" s="728" t="s">
        <v>642</v>
      </c>
      <c r="H513" s="728">
        <v>195147</v>
      </c>
      <c r="I513" s="728">
        <v>195147</v>
      </c>
      <c r="J513" s="728" t="s">
        <v>961</v>
      </c>
      <c r="K513" s="728" t="s">
        <v>962</v>
      </c>
      <c r="L513" s="731">
        <v>563.04000000000008</v>
      </c>
      <c r="M513" s="731">
        <v>7</v>
      </c>
      <c r="N513" s="732">
        <v>3941.28</v>
      </c>
    </row>
    <row r="514" spans="1:14" ht="14.4" customHeight="1" x14ac:dyDescent="0.3">
      <c r="A514" s="726" t="s">
        <v>569</v>
      </c>
      <c r="B514" s="727" t="s">
        <v>570</v>
      </c>
      <c r="C514" s="728" t="s">
        <v>588</v>
      </c>
      <c r="D514" s="729" t="s">
        <v>589</v>
      </c>
      <c r="E514" s="730">
        <v>50113013</v>
      </c>
      <c r="F514" s="729" t="s">
        <v>958</v>
      </c>
      <c r="G514" s="728" t="s">
        <v>607</v>
      </c>
      <c r="H514" s="728">
        <v>172972</v>
      </c>
      <c r="I514" s="728">
        <v>72972</v>
      </c>
      <c r="J514" s="728" t="s">
        <v>967</v>
      </c>
      <c r="K514" s="728" t="s">
        <v>968</v>
      </c>
      <c r="L514" s="731">
        <v>181.58701975850676</v>
      </c>
      <c r="M514" s="731">
        <v>364.40000000000043</v>
      </c>
      <c r="N514" s="732">
        <v>66170.309999999939</v>
      </c>
    </row>
    <row r="515" spans="1:14" ht="14.4" customHeight="1" x14ac:dyDescent="0.3">
      <c r="A515" s="726" t="s">
        <v>569</v>
      </c>
      <c r="B515" s="727" t="s">
        <v>570</v>
      </c>
      <c r="C515" s="728" t="s">
        <v>588</v>
      </c>
      <c r="D515" s="729" t="s">
        <v>589</v>
      </c>
      <c r="E515" s="730">
        <v>50113013</v>
      </c>
      <c r="F515" s="729" t="s">
        <v>958</v>
      </c>
      <c r="G515" s="728" t="s">
        <v>642</v>
      </c>
      <c r="H515" s="728">
        <v>105951</v>
      </c>
      <c r="I515" s="728">
        <v>5951</v>
      </c>
      <c r="J515" s="728" t="s">
        <v>1284</v>
      </c>
      <c r="K515" s="728" t="s">
        <v>1285</v>
      </c>
      <c r="L515" s="731">
        <v>114.8222051571496</v>
      </c>
      <c r="M515" s="731">
        <v>21</v>
      </c>
      <c r="N515" s="732">
        <v>2411.2663083001416</v>
      </c>
    </row>
    <row r="516" spans="1:14" ht="14.4" customHeight="1" x14ac:dyDescent="0.3">
      <c r="A516" s="726" t="s">
        <v>569</v>
      </c>
      <c r="B516" s="727" t="s">
        <v>570</v>
      </c>
      <c r="C516" s="728" t="s">
        <v>588</v>
      </c>
      <c r="D516" s="729" t="s">
        <v>589</v>
      </c>
      <c r="E516" s="730">
        <v>50113013</v>
      </c>
      <c r="F516" s="729" t="s">
        <v>958</v>
      </c>
      <c r="G516" s="728" t="s">
        <v>642</v>
      </c>
      <c r="H516" s="728">
        <v>183817</v>
      </c>
      <c r="I516" s="728">
        <v>183817</v>
      </c>
      <c r="J516" s="728" t="s">
        <v>969</v>
      </c>
      <c r="K516" s="728" t="s">
        <v>970</v>
      </c>
      <c r="L516" s="731">
        <v>942.30789473684206</v>
      </c>
      <c r="M516" s="731">
        <v>19</v>
      </c>
      <c r="N516" s="732">
        <v>17903.849999999999</v>
      </c>
    </row>
    <row r="517" spans="1:14" ht="14.4" customHeight="1" x14ac:dyDescent="0.3">
      <c r="A517" s="726" t="s">
        <v>569</v>
      </c>
      <c r="B517" s="727" t="s">
        <v>570</v>
      </c>
      <c r="C517" s="728" t="s">
        <v>588</v>
      </c>
      <c r="D517" s="729" t="s">
        <v>589</v>
      </c>
      <c r="E517" s="730">
        <v>50113013</v>
      </c>
      <c r="F517" s="729" t="s">
        <v>958</v>
      </c>
      <c r="G517" s="728" t="s">
        <v>607</v>
      </c>
      <c r="H517" s="728">
        <v>183926</v>
      </c>
      <c r="I517" s="728">
        <v>183926</v>
      </c>
      <c r="J517" s="728" t="s">
        <v>973</v>
      </c>
      <c r="K517" s="728" t="s">
        <v>970</v>
      </c>
      <c r="L517" s="731">
        <v>142.77374055798541</v>
      </c>
      <c r="M517" s="731">
        <v>70.699999999999804</v>
      </c>
      <c r="N517" s="732">
        <v>10094.103457449541</v>
      </c>
    </row>
    <row r="518" spans="1:14" ht="14.4" customHeight="1" x14ac:dyDescent="0.3">
      <c r="A518" s="726" t="s">
        <v>569</v>
      </c>
      <c r="B518" s="727" t="s">
        <v>570</v>
      </c>
      <c r="C518" s="728" t="s">
        <v>588</v>
      </c>
      <c r="D518" s="729" t="s">
        <v>589</v>
      </c>
      <c r="E518" s="730">
        <v>50113013</v>
      </c>
      <c r="F518" s="729" t="s">
        <v>958</v>
      </c>
      <c r="G518" s="728" t="s">
        <v>607</v>
      </c>
      <c r="H518" s="728">
        <v>117171</v>
      </c>
      <c r="I518" s="728">
        <v>17171</v>
      </c>
      <c r="J518" s="728" t="s">
        <v>1286</v>
      </c>
      <c r="K518" s="728" t="s">
        <v>746</v>
      </c>
      <c r="L518" s="731">
        <v>73.44</v>
      </c>
      <c r="M518" s="731">
        <v>2</v>
      </c>
      <c r="N518" s="732">
        <v>146.88</v>
      </c>
    </row>
    <row r="519" spans="1:14" ht="14.4" customHeight="1" x14ac:dyDescent="0.3">
      <c r="A519" s="726" t="s">
        <v>569</v>
      </c>
      <c r="B519" s="727" t="s">
        <v>570</v>
      </c>
      <c r="C519" s="728" t="s">
        <v>588</v>
      </c>
      <c r="D519" s="729" t="s">
        <v>589</v>
      </c>
      <c r="E519" s="730">
        <v>50113013</v>
      </c>
      <c r="F519" s="729" t="s">
        <v>958</v>
      </c>
      <c r="G519" s="728" t="s">
        <v>642</v>
      </c>
      <c r="H519" s="728">
        <v>111706</v>
      </c>
      <c r="I519" s="728">
        <v>11706</v>
      </c>
      <c r="J519" s="728" t="s">
        <v>976</v>
      </c>
      <c r="K519" s="728" t="s">
        <v>977</v>
      </c>
      <c r="L519" s="731">
        <v>229.52</v>
      </c>
      <c r="M519" s="731">
        <v>3</v>
      </c>
      <c r="N519" s="732">
        <v>688.56000000000006</v>
      </c>
    </row>
    <row r="520" spans="1:14" ht="14.4" customHeight="1" x14ac:dyDescent="0.3">
      <c r="A520" s="726" t="s">
        <v>569</v>
      </c>
      <c r="B520" s="727" t="s">
        <v>570</v>
      </c>
      <c r="C520" s="728" t="s">
        <v>588</v>
      </c>
      <c r="D520" s="729" t="s">
        <v>589</v>
      </c>
      <c r="E520" s="730">
        <v>50113013</v>
      </c>
      <c r="F520" s="729" t="s">
        <v>958</v>
      </c>
      <c r="G520" s="728" t="s">
        <v>607</v>
      </c>
      <c r="H520" s="728">
        <v>131654</v>
      </c>
      <c r="I520" s="728">
        <v>131654</v>
      </c>
      <c r="J520" s="728" t="s">
        <v>980</v>
      </c>
      <c r="K520" s="728" t="s">
        <v>981</v>
      </c>
      <c r="L520" s="731">
        <v>264</v>
      </c>
      <c r="M520" s="731">
        <v>5.3</v>
      </c>
      <c r="N520" s="732">
        <v>1399.2</v>
      </c>
    </row>
    <row r="521" spans="1:14" ht="14.4" customHeight="1" x14ac:dyDescent="0.3">
      <c r="A521" s="726" t="s">
        <v>569</v>
      </c>
      <c r="B521" s="727" t="s">
        <v>570</v>
      </c>
      <c r="C521" s="728" t="s">
        <v>588</v>
      </c>
      <c r="D521" s="729" t="s">
        <v>589</v>
      </c>
      <c r="E521" s="730">
        <v>50113013</v>
      </c>
      <c r="F521" s="729" t="s">
        <v>958</v>
      </c>
      <c r="G521" s="728" t="s">
        <v>607</v>
      </c>
      <c r="H521" s="728">
        <v>131656</v>
      </c>
      <c r="I521" s="728">
        <v>131656</v>
      </c>
      <c r="J521" s="728" t="s">
        <v>982</v>
      </c>
      <c r="K521" s="728" t="s">
        <v>983</v>
      </c>
      <c r="L521" s="731">
        <v>517</v>
      </c>
      <c r="M521" s="731">
        <v>2</v>
      </c>
      <c r="N521" s="732">
        <v>1034</v>
      </c>
    </row>
    <row r="522" spans="1:14" ht="14.4" customHeight="1" x14ac:dyDescent="0.3">
      <c r="A522" s="726" t="s">
        <v>569</v>
      </c>
      <c r="B522" s="727" t="s">
        <v>570</v>
      </c>
      <c r="C522" s="728" t="s">
        <v>588</v>
      </c>
      <c r="D522" s="729" t="s">
        <v>589</v>
      </c>
      <c r="E522" s="730">
        <v>50113013</v>
      </c>
      <c r="F522" s="729" t="s">
        <v>958</v>
      </c>
      <c r="G522" s="728" t="s">
        <v>607</v>
      </c>
      <c r="H522" s="728">
        <v>151458</v>
      </c>
      <c r="I522" s="728">
        <v>151458</v>
      </c>
      <c r="J522" s="728" t="s">
        <v>984</v>
      </c>
      <c r="K522" s="728" t="s">
        <v>985</v>
      </c>
      <c r="L522" s="731">
        <v>217.8</v>
      </c>
      <c r="M522" s="731">
        <v>2</v>
      </c>
      <c r="N522" s="732">
        <v>435.6</v>
      </c>
    </row>
    <row r="523" spans="1:14" ht="14.4" customHeight="1" x14ac:dyDescent="0.3">
      <c r="A523" s="726" t="s">
        <v>569</v>
      </c>
      <c r="B523" s="727" t="s">
        <v>570</v>
      </c>
      <c r="C523" s="728" t="s">
        <v>588</v>
      </c>
      <c r="D523" s="729" t="s">
        <v>589</v>
      </c>
      <c r="E523" s="730">
        <v>50113013</v>
      </c>
      <c r="F523" s="729" t="s">
        <v>958</v>
      </c>
      <c r="G523" s="728" t="s">
        <v>607</v>
      </c>
      <c r="H523" s="728">
        <v>115653</v>
      </c>
      <c r="I523" s="728">
        <v>15653</v>
      </c>
      <c r="J523" s="728" t="s">
        <v>1287</v>
      </c>
      <c r="K523" s="728" t="s">
        <v>1288</v>
      </c>
      <c r="L523" s="731">
        <v>37.57</v>
      </c>
      <c r="M523" s="731">
        <v>1</v>
      </c>
      <c r="N523" s="732">
        <v>37.57</v>
      </c>
    </row>
    <row r="524" spans="1:14" ht="14.4" customHeight="1" x14ac:dyDescent="0.3">
      <c r="A524" s="726" t="s">
        <v>569</v>
      </c>
      <c r="B524" s="727" t="s">
        <v>570</v>
      </c>
      <c r="C524" s="728" t="s">
        <v>588</v>
      </c>
      <c r="D524" s="729" t="s">
        <v>589</v>
      </c>
      <c r="E524" s="730">
        <v>50113013</v>
      </c>
      <c r="F524" s="729" t="s">
        <v>958</v>
      </c>
      <c r="G524" s="728" t="s">
        <v>607</v>
      </c>
      <c r="H524" s="728">
        <v>115658</v>
      </c>
      <c r="I524" s="728">
        <v>15658</v>
      </c>
      <c r="J524" s="728" t="s">
        <v>986</v>
      </c>
      <c r="K524" s="728" t="s">
        <v>987</v>
      </c>
      <c r="L524" s="731">
        <v>58.720000000000006</v>
      </c>
      <c r="M524" s="731">
        <v>5</v>
      </c>
      <c r="N524" s="732">
        <v>293.60000000000002</v>
      </c>
    </row>
    <row r="525" spans="1:14" ht="14.4" customHeight="1" x14ac:dyDescent="0.3">
      <c r="A525" s="726" t="s">
        <v>569</v>
      </c>
      <c r="B525" s="727" t="s">
        <v>570</v>
      </c>
      <c r="C525" s="728" t="s">
        <v>588</v>
      </c>
      <c r="D525" s="729" t="s">
        <v>589</v>
      </c>
      <c r="E525" s="730">
        <v>50113013</v>
      </c>
      <c r="F525" s="729" t="s">
        <v>958</v>
      </c>
      <c r="G525" s="728" t="s">
        <v>607</v>
      </c>
      <c r="H525" s="728">
        <v>196039</v>
      </c>
      <c r="I525" s="728">
        <v>96039</v>
      </c>
      <c r="J525" s="728" t="s">
        <v>988</v>
      </c>
      <c r="K525" s="728" t="s">
        <v>989</v>
      </c>
      <c r="L525" s="731">
        <v>83.46</v>
      </c>
      <c r="M525" s="731">
        <v>1</v>
      </c>
      <c r="N525" s="732">
        <v>83.46</v>
      </c>
    </row>
    <row r="526" spans="1:14" ht="14.4" customHeight="1" x14ac:dyDescent="0.3">
      <c r="A526" s="726" t="s">
        <v>569</v>
      </c>
      <c r="B526" s="727" t="s">
        <v>570</v>
      </c>
      <c r="C526" s="728" t="s">
        <v>588</v>
      </c>
      <c r="D526" s="729" t="s">
        <v>589</v>
      </c>
      <c r="E526" s="730">
        <v>50113013</v>
      </c>
      <c r="F526" s="729" t="s">
        <v>958</v>
      </c>
      <c r="G526" s="728" t="s">
        <v>607</v>
      </c>
      <c r="H526" s="728">
        <v>162187</v>
      </c>
      <c r="I526" s="728">
        <v>162187</v>
      </c>
      <c r="J526" s="728" t="s">
        <v>990</v>
      </c>
      <c r="K526" s="728" t="s">
        <v>991</v>
      </c>
      <c r="L526" s="731">
        <v>286</v>
      </c>
      <c r="M526" s="731">
        <v>10.900000000000002</v>
      </c>
      <c r="N526" s="732">
        <v>3117.4000000000005</v>
      </c>
    </row>
    <row r="527" spans="1:14" ht="14.4" customHeight="1" x14ac:dyDescent="0.3">
      <c r="A527" s="726" t="s">
        <v>569</v>
      </c>
      <c r="B527" s="727" t="s">
        <v>570</v>
      </c>
      <c r="C527" s="728" t="s">
        <v>588</v>
      </c>
      <c r="D527" s="729" t="s">
        <v>589</v>
      </c>
      <c r="E527" s="730">
        <v>50113013</v>
      </c>
      <c r="F527" s="729" t="s">
        <v>958</v>
      </c>
      <c r="G527" s="728" t="s">
        <v>642</v>
      </c>
      <c r="H527" s="728">
        <v>849655</v>
      </c>
      <c r="I527" s="728">
        <v>129836</v>
      </c>
      <c r="J527" s="728" t="s">
        <v>992</v>
      </c>
      <c r="K527" s="728" t="s">
        <v>993</v>
      </c>
      <c r="L527" s="731">
        <v>263.81142857142862</v>
      </c>
      <c r="M527" s="731">
        <v>6.9999999999999991</v>
      </c>
      <c r="N527" s="732">
        <v>1846.68</v>
      </c>
    </row>
    <row r="528" spans="1:14" ht="14.4" customHeight="1" x14ac:dyDescent="0.3">
      <c r="A528" s="726" t="s">
        <v>569</v>
      </c>
      <c r="B528" s="727" t="s">
        <v>570</v>
      </c>
      <c r="C528" s="728" t="s">
        <v>588</v>
      </c>
      <c r="D528" s="729" t="s">
        <v>589</v>
      </c>
      <c r="E528" s="730">
        <v>50113013</v>
      </c>
      <c r="F528" s="729" t="s">
        <v>958</v>
      </c>
      <c r="G528" s="728" t="s">
        <v>642</v>
      </c>
      <c r="H528" s="728">
        <v>849887</v>
      </c>
      <c r="I528" s="728">
        <v>129834</v>
      </c>
      <c r="J528" s="728" t="s">
        <v>1289</v>
      </c>
      <c r="K528" s="728" t="s">
        <v>571</v>
      </c>
      <c r="L528" s="731">
        <v>155.1</v>
      </c>
      <c r="M528" s="731">
        <v>4</v>
      </c>
      <c r="N528" s="732">
        <v>620.4</v>
      </c>
    </row>
    <row r="529" spans="1:14" ht="14.4" customHeight="1" x14ac:dyDescent="0.3">
      <c r="A529" s="726" t="s">
        <v>569</v>
      </c>
      <c r="B529" s="727" t="s">
        <v>570</v>
      </c>
      <c r="C529" s="728" t="s">
        <v>588</v>
      </c>
      <c r="D529" s="729" t="s">
        <v>589</v>
      </c>
      <c r="E529" s="730">
        <v>50113013</v>
      </c>
      <c r="F529" s="729" t="s">
        <v>958</v>
      </c>
      <c r="G529" s="728" t="s">
        <v>607</v>
      </c>
      <c r="H529" s="728">
        <v>844576</v>
      </c>
      <c r="I529" s="728">
        <v>100339</v>
      </c>
      <c r="J529" s="728" t="s">
        <v>1290</v>
      </c>
      <c r="K529" s="728" t="s">
        <v>1291</v>
      </c>
      <c r="L529" s="731">
        <v>97.61</v>
      </c>
      <c r="M529" s="731">
        <v>2</v>
      </c>
      <c r="N529" s="732">
        <v>195.22</v>
      </c>
    </row>
    <row r="530" spans="1:14" ht="14.4" customHeight="1" x14ac:dyDescent="0.3">
      <c r="A530" s="726" t="s">
        <v>569</v>
      </c>
      <c r="B530" s="727" t="s">
        <v>570</v>
      </c>
      <c r="C530" s="728" t="s">
        <v>588</v>
      </c>
      <c r="D530" s="729" t="s">
        <v>589</v>
      </c>
      <c r="E530" s="730">
        <v>50113013</v>
      </c>
      <c r="F530" s="729" t="s">
        <v>958</v>
      </c>
      <c r="G530" s="728" t="s">
        <v>607</v>
      </c>
      <c r="H530" s="728">
        <v>101066</v>
      </c>
      <c r="I530" s="728">
        <v>1066</v>
      </c>
      <c r="J530" s="728" t="s">
        <v>996</v>
      </c>
      <c r="K530" s="728" t="s">
        <v>997</v>
      </c>
      <c r="L530" s="731">
        <v>50.996249999999989</v>
      </c>
      <c r="M530" s="731">
        <v>32</v>
      </c>
      <c r="N530" s="732">
        <v>1631.8799999999997</v>
      </c>
    </row>
    <row r="531" spans="1:14" ht="14.4" customHeight="1" x14ac:dyDescent="0.3">
      <c r="A531" s="726" t="s">
        <v>569</v>
      </c>
      <c r="B531" s="727" t="s">
        <v>570</v>
      </c>
      <c r="C531" s="728" t="s">
        <v>588</v>
      </c>
      <c r="D531" s="729" t="s">
        <v>589</v>
      </c>
      <c r="E531" s="730">
        <v>50113013</v>
      </c>
      <c r="F531" s="729" t="s">
        <v>958</v>
      </c>
      <c r="G531" s="728" t="s">
        <v>607</v>
      </c>
      <c r="H531" s="728">
        <v>188746</v>
      </c>
      <c r="I531" s="728">
        <v>88746</v>
      </c>
      <c r="J531" s="728" t="s">
        <v>1292</v>
      </c>
      <c r="K531" s="728" t="s">
        <v>1293</v>
      </c>
      <c r="L531" s="731">
        <v>52.214999999999996</v>
      </c>
      <c r="M531" s="731">
        <v>2</v>
      </c>
      <c r="N531" s="732">
        <v>104.42999999999999</v>
      </c>
    </row>
    <row r="532" spans="1:14" ht="14.4" customHeight="1" x14ac:dyDescent="0.3">
      <c r="A532" s="726" t="s">
        <v>569</v>
      </c>
      <c r="B532" s="727" t="s">
        <v>570</v>
      </c>
      <c r="C532" s="728" t="s">
        <v>588</v>
      </c>
      <c r="D532" s="729" t="s">
        <v>589</v>
      </c>
      <c r="E532" s="730">
        <v>50113013</v>
      </c>
      <c r="F532" s="729" t="s">
        <v>958</v>
      </c>
      <c r="G532" s="728" t="s">
        <v>607</v>
      </c>
      <c r="H532" s="728">
        <v>207280</v>
      </c>
      <c r="I532" s="728">
        <v>207280</v>
      </c>
      <c r="J532" s="728" t="s">
        <v>1294</v>
      </c>
      <c r="K532" s="728" t="s">
        <v>1057</v>
      </c>
      <c r="L532" s="731">
        <v>90.22</v>
      </c>
      <c r="M532" s="731">
        <v>1</v>
      </c>
      <c r="N532" s="732">
        <v>90.22</v>
      </c>
    </row>
    <row r="533" spans="1:14" ht="14.4" customHeight="1" x14ac:dyDescent="0.3">
      <c r="A533" s="726" t="s">
        <v>569</v>
      </c>
      <c r="B533" s="727" t="s">
        <v>570</v>
      </c>
      <c r="C533" s="728" t="s">
        <v>588</v>
      </c>
      <c r="D533" s="729" t="s">
        <v>589</v>
      </c>
      <c r="E533" s="730">
        <v>50113013</v>
      </c>
      <c r="F533" s="729" t="s">
        <v>958</v>
      </c>
      <c r="G533" s="728" t="s">
        <v>607</v>
      </c>
      <c r="H533" s="728">
        <v>847476</v>
      </c>
      <c r="I533" s="728">
        <v>112782</v>
      </c>
      <c r="J533" s="728" t="s">
        <v>998</v>
      </c>
      <c r="K533" s="728" t="s">
        <v>999</v>
      </c>
      <c r="L533" s="731">
        <v>671.22417977528085</v>
      </c>
      <c r="M533" s="731">
        <v>8.8999999999999986</v>
      </c>
      <c r="N533" s="732">
        <v>5973.895199999999</v>
      </c>
    </row>
    <row r="534" spans="1:14" ht="14.4" customHeight="1" x14ac:dyDescent="0.3">
      <c r="A534" s="726" t="s">
        <v>569</v>
      </c>
      <c r="B534" s="727" t="s">
        <v>570</v>
      </c>
      <c r="C534" s="728" t="s">
        <v>588</v>
      </c>
      <c r="D534" s="729" t="s">
        <v>589</v>
      </c>
      <c r="E534" s="730">
        <v>50113013</v>
      </c>
      <c r="F534" s="729" t="s">
        <v>958</v>
      </c>
      <c r="G534" s="728" t="s">
        <v>607</v>
      </c>
      <c r="H534" s="728">
        <v>96414</v>
      </c>
      <c r="I534" s="728">
        <v>96414</v>
      </c>
      <c r="J534" s="728" t="s">
        <v>1000</v>
      </c>
      <c r="K534" s="728" t="s">
        <v>1001</v>
      </c>
      <c r="L534" s="731">
        <v>57.989999999999988</v>
      </c>
      <c r="M534" s="731">
        <v>3</v>
      </c>
      <c r="N534" s="732">
        <v>173.96999999999997</v>
      </c>
    </row>
    <row r="535" spans="1:14" ht="14.4" customHeight="1" x14ac:dyDescent="0.3">
      <c r="A535" s="726" t="s">
        <v>569</v>
      </c>
      <c r="B535" s="727" t="s">
        <v>570</v>
      </c>
      <c r="C535" s="728" t="s">
        <v>588</v>
      </c>
      <c r="D535" s="729" t="s">
        <v>589</v>
      </c>
      <c r="E535" s="730">
        <v>50113013</v>
      </c>
      <c r="F535" s="729" t="s">
        <v>958</v>
      </c>
      <c r="G535" s="728" t="s">
        <v>607</v>
      </c>
      <c r="H535" s="728">
        <v>114877</v>
      </c>
      <c r="I535" s="728">
        <v>14877</v>
      </c>
      <c r="J535" s="728" t="s">
        <v>1295</v>
      </c>
      <c r="K535" s="728" t="s">
        <v>1296</v>
      </c>
      <c r="L535" s="731">
        <v>236.56000000000003</v>
      </c>
      <c r="M535" s="731">
        <v>3</v>
      </c>
      <c r="N535" s="732">
        <v>709.68000000000006</v>
      </c>
    </row>
    <row r="536" spans="1:14" ht="14.4" customHeight="1" x14ac:dyDescent="0.3">
      <c r="A536" s="726" t="s">
        <v>569</v>
      </c>
      <c r="B536" s="727" t="s">
        <v>570</v>
      </c>
      <c r="C536" s="728" t="s">
        <v>588</v>
      </c>
      <c r="D536" s="729" t="s">
        <v>589</v>
      </c>
      <c r="E536" s="730">
        <v>50113013</v>
      </c>
      <c r="F536" s="729" t="s">
        <v>958</v>
      </c>
      <c r="G536" s="728" t="s">
        <v>607</v>
      </c>
      <c r="H536" s="728">
        <v>216199</v>
      </c>
      <c r="I536" s="728">
        <v>216199</v>
      </c>
      <c r="J536" s="728" t="s">
        <v>1297</v>
      </c>
      <c r="K536" s="728" t="s">
        <v>1298</v>
      </c>
      <c r="L536" s="731">
        <v>99.91</v>
      </c>
      <c r="M536" s="731">
        <v>2</v>
      </c>
      <c r="N536" s="732">
        <v>199.82</v>
      </c>
    </row>
    <row r="537" spans="1:14" ht="14.4" customHeight="1" x14ac:dyDescent="0.3">
      <c r="A537" s="726" t="s">
        <v>569</v>
      </c>
      <c r="B537" s="727" t="s">
        <v>570</v>
      </c>
      <c r="C537" s="728" t="s">
        <v>588</v>
      </c>
      <c r="D537" s="729" t="s">
        <v>589</v>
      </c>
      <c r="E537" s="730">
        <v>50113013</v>
      </c>
      <c r="F537" s="729" t="s">
        <v>958</v>
      </c>
      <c r="G537" s="728" t="s">
        <v>607</v>
      </c>
      <c r="H537" s="728">
        <v>216183</v>
      </c>
      <c r="I537" s="728">
        <v>216183</v>
      </c>
      <c r="J537" s="728" t="s">
        <v>1002</v>
      </c>
      <c r="K537" s="728" t="s">
        <v>1003</v>
      </c>
      <c r="L537" s="731">
        <v>251.16</v>
      </c>
      <c r="M537" s="731">
        <v>20</v>
      </c>
      <c r="N537" s="732">
        <v>5023.2</v>
      </c>
    </row>
    <row r="538" spans="1:14" ht="14.4" customHeight="1" x14ac:dyDescent="0.3">
      <c r="A538" s="726" t="s">
        <v>569</v>
      </c>
      <c r="B538" s="727" t="s">
        <v>570</v>
      </c>
      <c r="C538" s="728" t="s">
        <v>588</v>
      </c>
      <c r="D538" s="729" t="s">
        <v>589</v>
      </c>
      <c r="E538" s="730">
        <v>50113013</v>
      </c>
      <c r="F538" s="729" t="s">
        <v>958</v>
      </c>
      <c r="G538" s="728" t="s">
        <v>642</v>
      </c>
      <c r="H538" s="728">
        <v>197699</v>
      </c>
      <c r="I538" s="728">
        <v>197699</v>
      </c>
      <c r="J538" s="728" t="s">
        <v>1299</v>
      </c>
      <c r="K538" s="728" t="s">
        <v>1300</v>
      </c>
      <c r="L538" s="731">
        <v>6649.829999999999</v>
      </c>
      <c r="M538" s="731">
        <v>2</v>
      </c>
      <c r="N538" s="732">
        <v>13299.659999999998</v>
      </c>
    </row>
    <row r="539" spans="1:14" ht="14.4" customHeight="1" x14ac:dyDescent="0.3">
      <c r="A539" s="726" t="s">
        <v>569</v>
      </c>
      <c r="B539" s="727" t="s">
        <v>570</v>
      </c>
      <c r="C539" s="728" t="s">
        <v>588</v>
      </c>
      <c r="D539" s="729" t="s">
        <v>589</v>
      </c>
      <c r="E539" s="730">
        <v>50113013</v>
      </c>
      <c r="F539" s="729" t="s">
        <v>958</v>
      </c>
      <c r="G539" s="728" t="s">
        <v>607</v>
      </c>
      <c r="H539" s="728">
        <v>192490</v>
      </c>
      <c r="I539" s="728">
        <v>92490</v>
      </c>
      <c r="J539" s="728" t="s">
        <v>1301</v>
      </c>
      <c r="K539" s="728" t="s">
        <v>1302</v>
      </c>
      <c r="L539" s="731">
        <v>122.01000000000003</v>
      </c>
      <c r="M539" s="731">
        <v>1</v>
      </c>
      <c r="N539" s="732">
        <v>122.01000000000003</v>
      </c>
    </row>
    <row r="540" spans="1:14" ht="14.4" customHeight="1" x14ac:dyDescent="0.3">
      <c r="A540" s="726" t="s">
        <v>569</v>
      </c>
      <c r="B540" s="727" t="s">
        <v>570</v>
      </c>
      <c r="C540" s="728" t="s">
        <v>588</v>
      </c>
      <c r="D540" s="729" t="s">
        <v>589</v>
      </c>
      <c r="E540" s="730">
        <v>50113013</v>
      </c>
      <c r="F540" s="729" t="s">
        <v>958</v>
      </c>
      <c r="G540" s="728" t="s">
        <v>571</v>
      </c>
      <c r="H540" s="728">
        <v>111592</v>
      </c>
      <c r="I540" s="728">
        <v>11592</v>
      </c>
      <c r="J540" s="728" t="s">
        <v>1303</v>
      </c>
      <c r="K540" s="728" t="s">
        <v>1304</v>
      </c>
      <c r="L540" s="731">
        <v>382.44</v>
      </c>
      <c r="M540" s="731">
        <v>2</v>
      </c>
      <c r="N540" s="732">
        <v>764.88</v>
      </c>
    </row>
    <row r="541" spans="1:14" ht="14.4" customHeight="1" x14ac:dyDescent="0.3">
      <c r="A541" s="726" t="s">
        <v>569</v>
      </c>
      <c r="B541" s="727" t="s">
        <v>570</v>
      </c>
      <c r="C541" s="728" t="s">
        <v>588</v>
      </c>
      <c r="D541" s="729" t="s">
        <v>589</v>
      </c>
      <c r="E541" s="730">
        <v>50113013</v>
      </c>
      <c r="F541" s="729" t="s">
        <v>958</v>
      </c>
      <c r="G541" s="728" t="s">
        <v>642</v>
      </c>
      <c r="H541" s="728">
        <v>197000</v>
      </c>
      <c r="I541" s="728">
        <v>97000</v>
      </c>
      <c r="J541" s="728" t="s">
        <v>1004</v>
      </c>
      <c r="K541" s="728" t="s">
        <v>1005</v>
      </c>
      <c r="L541" s="731">
        <v>24.816606098702085</v>
      </c>
      <c r="M541" s="731">
        <v>310</v>
      </c>
      <c r="N541" s="732">
        <v>7693.1478905976464</v>
      </c>
    </row>
    <row r="542" spans="1:14" ht="14.4" customHeight="1" x14ac:dyDescent="0.3">
      <c r="A542" s="726" t="s">
        <v>569</v>
      </c>
      <c r="B542" s="727" t="s">
        <v>570</v>
      </c>
      <c r="C542" s="728" t="s">
        <v>588</v>
      </c>
      <c r="D542" s="729" t="s">
        <v>589</v>
      </c>
      <c r="E542" s="730">
        <v>50113013</v>
      </c>
      <c r="F542" s="729" t="s">
        <v>958</v>
      </c>
      <c r="G542" s="728" t="s">
        <v>607</v>
      </c>
      <c r="H542" s="728">
        <v>101076</v>
      </c>
      <c r="I542" s="728">
        <v>1076</v>
      </c>
      <c r="J542" s="728" t="s">
        <v>1305</v>
      </c>
      <c r="K542" s="728" t="s">
        <v>1201</v>
      </c>
      <c r="L542" s="731">
        <v>71.229462234250349</v>
      </c>
      <c r="M542" s="731">
        <v>38</v>
      </c>
      <c r="N542" s="732">
        <v>2706.7195649015134</v>
      </c>
    </row>
    <row r="543" spans="1:14" ht="14.4" customHeight="1" x14ac:dyDescent="0.3">
      <c r="A543" s="726" t="s">
        <v>569</v>
      </c>
      <c r="B543" s="727" t="s">
        <v>570</v>
      </c>
      <c r="C543" s="728" t="s">
        <v>588</v>
      </c>
      <c r="D543" s="729" t="s">
        <v>589</v>
      </c>
      <c r="E543" s="730">
        <v>50113013</v>
      </c>
      <c r="F543" s="729" t="s">
        <v>958</v>
      </c>
      <c r="G543" s="728" t="s">
        <v>642</v>
      </c>
      <c r="H543" s="728">
        <v>113453</v>
      </c>
      <c r="I543" s="728">
        <v>113453</v>
      </c>
      <c r="J543" s="728" t="s">
        <v>1008</v>
      </c>
      <c r="K543" s="728" t="s">
        <v>1009</v>
      </c>
      <c r="L543" s="731">
        <v>460.27248322147653</v>
      </c>
      <c r="M543" s="731">
        <v>74.5</v>
      </c>
      <c r="N543" s="732">
        <v>34290.300000000003</v>
      </c>
    </row>
    <row r="544" spans="1:14" ht="14.4" customHeight="1" x14ac:dyDescent="0.3">
      <c r="A544" s="726" t="s">
        <v>569</v>
      </c>
      <c r="B544" s="727" t="s">
        <v>570</v>
      </c>
      <c r="C544" s="728" t="s">
        <v>588</v>
      </c>
      <c r="D544" s="729" t="s">
        <v>589</v>
      </c>
      <c r="E544" s="730">
        <v>50113013</v>
      </c>
      <c r="F544" s="729" t="s">
        <v>958</v>
      </c>
      <c r="G544" s="728" t="s">
        <v>607</v>
      </c>
      <c r="H544" s="728">
        <v>106264</v>
      </c>
      <c r="I544" s="728">
        <v>6264</v>
      </c>
      <c r="J544" s="728" t="s">
        <v>1012</v>
      </c>
      <c r="K544" s="728" t="s">
        <v>1013</v>
      </c>
      <c r="L544" s="731">
        <v>31.802</v>
      </c>
      <c r="M544" s="731">
        <v>5</v>
      </c>
      <c r="N544" s="732">
        <v>159.01</v>
      </c>
    </row>
    <row r="545" spans="1:14" ht="14.4" customHeight="1" x14ac:dyDescent="0.3">
      <c r="A545" s="726" t="s">
        <v>569</v>
      </c>
      <c r="B545" s="727" t="s">
        <v>570</v>
      </c>
      <c r="C545" s="728" t="s">
        <v>588</v>
      </c>
      <c r="D545" s="729" t="s">
        <v>589</v>
      </c>
      <c r="E545" s="730">
        <v>50113013</v>
      </c>
      <c r="F545" s="729" t="s">
        <v>958</v>
      </c>
      <c r="G545" s="728" t="s">
        <v>607</v>
      </c>
      <c r="H545" s="728">
        <v>847759</v>
      </c>
      <c r="I545" s="728">
        <v>142077</v>
      </c>
      <c r="J545" s="728" t="s">
        <v>1306</v>
      </c>
      <c r="K545" s="728" t="s">
        <v>1307</v>
      </c>
      <c r="L545" s="731">
        <v>1552.2425000000001</v>
      </c>
      <c r="M545" s="731">
        <v>16</v>
      </c>
      <c r="N545" s="732">
        <v>24835.88</v>
      </c>
    </row>
    <row r="546" spans="1:14" ht="14.4" customHeight="1" x14ac:dyDescent="0.3">
      <c r="A546" s="726" t="s">
        <v>569</v>
      </c>
      <c r="B546" s="727" t="s">
        <v>570</v>
      </c>
      <c r="C546" s="728" t="s">
        <v>588</v>
      </c>
      <c r="D546" s="729" t="s">
        <v>589</v>
      </c>
      <c r="E546" s="730">
        <v>50113013</v>
      </c>
      <c r="F546" s="729" t="s">
        <v>958</v>
      </c>
      <c r="G546" s="728" t="s">
        <v>642</v>
      </c>
      <c r="H546" s="728">
        <v>126127</v>
      </c>
      <c r="I546" s="728">
        <v>26127</v>
      </c>
      <c r="J546" s="728" t="s">
        <v>1014</v>
      </c>
      <c r="K546" s="728" t="s">
        <v>1015</v>
      </c>
      <c r="L546" s="731">
        <v>12408.344999999999</v>
      </c>
      <c r="M546" s="731">
        <v>14</v>
      </c>
      <c r="N546" s="732">
        <v>173716.83</v>
      </c>
    </row>
    <row r="547" spans="1:14" ht="14.4" customHeight="1" x14ac:dyDescent="0.3">
      <c r="A547" s="726" t="s">
        <v>569</v>
      </c>
      <c r="B547" s="727" t="s">
        <v>570</v>
      </c>
      <c r="C547" s="728" t="s">
        <v>588</v>
      </c>
      <c r="D547" s="729" t="s">
        <v>589</v>
      </c>
      <c r="E547" s="730">
        <v>50113013</v>
      </c>
      <c r="F547" s="729" t="s">
        <v>958</v>
      </c>
      <c r="G547" s="728" t="s">
        <v>607</v>
      </c>
      <c r="H547" s="728">
        <v>116600</v>
      </c>
      <c r="I547" s="728">
        <v>16600</v>
      </c>
      <c r="J547" s="728" t="s">
        <v>1016</v>
      </c>
      <c r="K547" s="728" t="s">
        <v>1017</v>
      </c>
      <c r="L547" s="731">
        <v>23.56000045537078</v>
      </c>
      <c r="M547" s="731">
        <v>495</v>
      </c>
      <c r="N547" s="732">
        <v>11662.200225408536</v>
      </c>
    </row>
    <row r="548" spans="1:14" ht="14.4" customHeight="1" x14ac:dyDescent="0.3">
      <c r="A548" s="726" t="s">
        <v>569</v>
      </c>
      <c r="B548" s="727" t="s">
        <v>570</v>
      </c>
      <c r="C548" s="728" t="s">
        <v>588</v>
      </c>
      <c r="D548" s="729" t="s">
        <v>589</v>
      </c>
      <c r="E548" s="730">
        <v>50113013</v>
      </c>
      <c r="F548" s="729" t="s">
        <v>958</v>
      </c>
      <c r="G548" s="728" t="s">
        <v>607</v>
      </c>
      <c r="H548" s="728">
        <v>117149</v>
      </c>
      <c r="I548" s="728">
        <v>17149</v>
      </c>
      <c r="J548" s="728" t="s">
        <v>1016</v>
      </c>
      <c r="K548" s="728" t="s">
        <v>1308</v>
      </c>
      <c r="L548" s="731">
        <v>164.22600000000003</v>
      </c>
      <c r="M548" s="731">
        <v>5</v>
      </c>
      <c r="N548" s="732">
        <v>821.13000000000011</v>
      </c>
    </row>
    <row r="549" spans="1:14" ht="14.4" customHeight="1" x14ac:dyDescent="0.3">
      <c r="A549" s="726" t="s">
        <v>569</v>
      </c>
      <c r="B549" s="727" t="s">
        <v>570</v>
      </c>
      <c r="C549" s="728" t="s">
        <v>588</v>
      </c>
      <c r="D549" s="729" t="s">
        <v>589</v>
      </c>
      <c r="E549" s="730">
        <v>50113013</v>
      </c>
      <c r="F549" s="729" t="s">
        <v>958</v>
      </c>
      <c r="G549" s="728" t="s">
        <v>642</v>
      </c>
      <c r="H549" s="728">
        <v>166269</v>
      </c>
      <c r="I549" s="728">
        <v>166269</v>
      </c>
      <c r="J549" s="728" t="s">
        <v>1018</v>
      </c>
      <c r="K549" s="728" t="s">
        <v>1019</v>
      </c>
      <c r="L549" s="731">
        <v>52.880000000000017</v>
      </c>
      <c r="M549" s="731">
        <v>20</v>
      </c>
      <c r="N549" s="732">
        <v>1057.6000000000004</v>
      </c>
    </row>
    <row r="550" spans="1:14" ht="14.4" customHeight="1" x14ac:dyDescent="0.3">
      <c r="A550" s="726" t="s">
        <v>569</v>
      </c>
      <c r="B550" s="727" t="s">
        <v>570</v>
      </c>
      <c r="C550" s="728" t="s">
        <v>588</v>
      </c>
      <c r="D550" s="729" t="s">
        <v>589</v>
      </c>
      <c r="E550" s="730">
        <v>50113013</v>
      </c>
      <c r="F550" s="729" t="s">
        <v>958</v>
      </c>
      <c r="G550" s="728" t="s">
        <v>642</v>
      </c>
      <c r="H550" s="728">
        <v>166265</v>
      </c>
      <c r="I550" s="728">
        <v>166265</v>
      </c>
      <c r="J550" s="728" t="s">
        <v>1309</v>
      </c>
      <c r="K550" s="728" t="s">
        <v>1003</v>
      </c>
      <c r="L550" s="731">
        <v>33.39</v>
      </c>
      <c r="M550" s="731">
        <v>20</v>
      </c>
      <c r="N550" s="732">
        <v>667.8</v>
      </c>
    </row>
    <row r="551" spans="1:14" ht="14.4" customHeight="1" x14ac:dyDescent="0.3">
      <c r="A551" s="726" t="s">
        <v>569</v>
      </c>
      <c r="B551" s="727" t="s">
        <v>570</v>
      </c>
      <c r="C551" s="728" t="s">
        <v>588</v>
      </c>
      <c r="D551" s="729" t="s">
        <v>589</v>
      </c>
      <c r="E551" s="730">
        <v>50113013</v>
      </c>
      <c r="F551" s="729" t="s">
        <v>958</v>
      </c>
      <c r="G551" s="728" t="s">
        <v>642</v>
      </c>
      <c r="H551" s="728">
        <v>118547</v>
      </c>
      <c r="I551" s="728">
        <v>18547</v>
      </c>
      <c r="J551" s="728" t="s">
        <v>1310</v>
      </c>
      <c r="K551" s="728" t="s">
        <v>1311</v>
      </c>
      <c r="L551" s="731">
        <v>123.50000000000009</v>
      </c>
      <c r="M551" s="731">
        <v>1</v>
      </c>
      <c r="N551" s="732">
        <v>123.50000000000009</v>
      </c>
    </row>
    <row r="552" spans="1:14" ht="14.4" customHeight="1" x14ac:dyDescent="0.3">
      <c r="A552" s="726" t="s">
        <v>569</v>
      </c>
      <c r="B552" s="727" t="s">
        <v>570</v>
      </c>
      <c r="C552" s="728" t="s">
        <v>588</v>
      </c>
      <c r="D552" s="729" t="s">
        <v>589</v>
      </c>
      <c r="E552" s="730">
        <v>50113013</v>
      </c>
      <c r="F552" s="729" t="s">
        <v>958</v>
      </c>
      <c r="G552" s="728" t="s">
        <v>571</v>
      </c>
      <c r="H552" s="728">
        <v>147727</v>
      </c>
      <c r="I552" s="728">
        <v>47727</v>
      </c>
      <c r="J552" s="728" t="s">
        <v>1020</v>
      </c>
      <c r="K552" s="728" t="s">
        <v>987</v>
      </c>
      <c r="L552" s="731">
        <v>126.94999999999999</v>
      </c>
      <c r="M552" s="731">
        <v>3</v>
      </c>
      <c r="N552" s="732">
        <v>380.84999999999997</v>
      </c>
    </row>
    <row r="553" spans="1:14" ht="14.4" customHeight="1" x14ac:dyDescent="0.3">
      <c r="A553" s="726" t="s">
        <v>569</v>
      </c>
      <c r="B553" s="727" t="s">
        <v>570</v>
      </c>
      <c r="C553" s="728" t="s">
        <v>588</v>
      </c>
      <c r="D553" s="729" t="s">
        <v>589</v>
      </c>
      <c r="E553" s="730">
        <v>50113014</v>
      </c>
      <c r="F553" s="729" t="s">
        <v>1021</v>
      </c>
      <c r="G553" s="728" t="s">
        <v>642</v>
      </c>
      <c r="H553" s="728">
        <v>64942</v>
      </c>
      <c r="I553" s="728">
        <v>64942</v>
      </c>
      <c r="J553" s="728" t="s">
        <v>1312</v>
      </c>
      <c r="K553" s="728" t="s">
        <v>1313</v>
      </c>
      <c r="L553" s="731">
        <v>284.68</v>
      </c>
      <c r="M553" s="731">
        <v>2</v>
      </c>
      <c r="N553" s="732">
        <v>569.36</v>
      </c>
    </row>
    <row r="554" spans="1:14" ht="14.4" customHeight="1" x14ac:dyDescent="0.3">
      <c r="A554" s="726" t="s">
        <v>569</v>
      </c>
      <c r="B554" s="727" t="s">
        <v>570</v>
      </c>
      <c r="C554" s="728" t="s">
        <v>588</v>
      </c>
      <c r="D554" s="729" t="s">
        <v>589</v>
      </c>
      <c r="E554" s="730">
        <v>50113014</v>
      </c>
      <c r="F554" s="729" t="s">
        <v>1021</v>
      </c>
      <c r="G554" s="728" t="s">
        <v>642</v>
      </c>
      <c r="H554" s="728">
        <v>164401</v>
      </c>
      <c r="I554" s="728">
        <v>164401</v>
      </c>
      <c r="J554" s="728" t="s">
        <v>1022</v>
      </c>
      <c r="K554" s="728" t="s">
        <v>1023</v>
      </c>
      <c r="L554" s="731">
        <v>157.57017543859652</v>
      </c>
      <c r="M554" s="731">
        <v>11.399999999999999</v>
      </c>
      <c r="N554" s="732">
        <v>1796.3000000000002</v>
      </c>
    </row>
    <row r="555" spans="1:14" ht="14.4" customHeight="1" x14ac:dyDescent="0.3">
      <c r="A555" s="726" t="s">
        <v>569</v>
      </c>
      <c r="B555" s="727" t="s">
        <v>570</v>
      </c>
      <c r="C555" s="728" t="s">
        <v>588</v>
      </c>
      <c r="D555" s="729" t="s">
        <v>589</v>
      </c>
      <c r="E555" s="730">
        <v>50113014</v>
      </c>
      <c r="F555" s="729" t="s">
        <v>1021</v>
      </c>
      <c r="G555" s="728" t="s">
        <v>642</v>
      </c>
      <c r="H555" s="728">
        <v>164407</v>
      </c>
      <c r="I555" s="728">
        <v>164407</v>
      </c>
      <c r="J555" s="728" t="s">
        <v>1022</v>
      </c>
      <c r="K555" s="728" t="s">
        <v>1024</v>
      </c>
      <c r="L555" s="731">
        <v>302.13333333333338</v>
      </c>
      <c r="M555" s="731">
        <v>9</v>
      </c>
      <c r="N555" s="732">
        <v>2719.2000000000003</v>
      </c>
    </row>
    <row r="556" spans="1:14" ht="14.4" customHeight="1" x14ac:dyDescent="0.3">
      <c r="A556" s="726" t="s">
        <v>569</v>
      </c>
      <c r="B556" s="727" t="s">
        <v>570</v>
      </c>
      <c r="C556" s="728" t="s">
        <v>588</v>
      </c>
      <c r="D556" s="729" t="s">
        <v>589</v>
      </c>
      <c r="E556" s="730">
        <v>50113014</v>
      </c>
      <c r="F556" s="729" t="s">
        <v>1021</v>
      </c>
      <c r="G556" s="728" t="s">
        <v>607</v>
      </c>
      <c r="H556" s="728">
        <v>116896</v>
      </c>
      <c r="I556" s="728">
        <v>16896</v>
      </c>
      <c r="J556" s="728" t="s">
        <v>1025</v>
      </c>
      <c r="K556" s="728" t="s">
        <v>1026</v>
      </c>
      <c r="L556" s="731">
        <v>108.63</v>
      </c>
      <c r="M556" s="731">
        <v>4</v>
      </c>
      <c r="N556" s="732">
        <v>434.52</v>
      </c>
    </row>
    <row r="557" spans="1:14" ht="14.4" customHeight="1" x14ac:dyDescent="0.3">
      <c r="A557" s="726" t="s">
        <v>569</v>
      </c>
      <c r="B557" s="727" t="s">
        <v>570</v>
      </c>
      <c r="C557" s="728" t="s">
        <v>588</v>
      </c>
      <c r="D557" s="729" t="s">
        <v>589</v>
      </c>
      <c r="E557" s="730">
        <v>50113014</v>
      </c>
      <c r="F557" s="729" t="s">
        <v>1021</v>
      </c>
      <c r="G557" s="728" t="s">
        <v>607</v>
      </c>
      <c r="H557" s="728">
        <v>129428</v>
      </c>
      <c r="I557" s="728">
        <v>500720</v>
      </c>
      <c r="J557" s="728" t="s">
        <v>1027</v>
      </c>
      <c r="K557" s="728" t="s">
        <v>1028</v>
      </c>
      <c r="L557" s="731">
        <v>4950</v>
      </c>
      <c r="M557" s="731">
        <v>-1</v>
      </c>
      <c r="N557" s="732">
        <v>-4950</v>
      </c>
    </row>
    <row r="558" spans="1:14" ht="14.4" customHeight="1" x14ac:dyDescent="0.3">
      <c r="A558" s="726" t="s">
        <v>569</v>
      </c>
      <c r="B558" s="727" t="s">
        <v>570</v>
      </c>
      <c r="C558" s="728" t="s">
        <v>588</v>
      </c>
      <c r="D558" s="729" t="s">
        <v>589</v>
      </c>
      <c r="E558" s="730">
        <v>50113014</v>
      </c>
      <c r="F558" s="729" t="s">
        <v>1021</v>
      </c>
      <c r="G558" s="728" t="s">
        <v>607</v>
      </c>
      <c r="H558" s="728">
        <v>156067</v>
      </c>
      <c r="I558" s="728">
        <v>56067</v>
      </c>
      <c r="J558" s="728" t="s">
        <v>1314</v>
      </c>
      <c r="K558" s="728" t="s">
        <v>1315</v>
      </c>
      <c r="L558" s="731">
        <v>1303.5299999999991</v>
      </c>
      <c r="M558" s="731">
        <v>1</v>
      </c>
      <c r="N558" s="732">
        <v>1303.5299999999991</v>
      </c>
    </row>
    <row r="559" spans="1:14" ht="14.4" customHeight="1" x14ac:dyDescent="0.3">
      <c r="A559" s="726" t="s">
        <v>569</v>
      </c>
      <c r="B559" s="727" t="s">
        <v>570</v>
      </c>
      <c r="C559" s="728" t="s">
        <v>588</v>
      </c>
      <c r="D559" s="729" t="s">
        <v>589</v>
      </c>
      <c r="E559" s="730">
        <v>50113014</v>
      </c>
      <c r="F559" s="729" t="s">
        <v>1021</v>
      </c>
      <c r="G559" s="728" t="s">
        <v>571</v>
      </c>
      <c r="H559" s="728">
        <v>196852</v>
      </c>
      <c r="I559" s="728">
        <v>196852</v>
      </c>
      <c r="J559" s="728" t="s">
        <v>1316</v>
      </c>
      <c r="K559" s="728" t="s">
        <v>1317</v>
      </c>
      <c r="L559" s="731">
        <v>493.46000000000004</v>
      </c>
      <c r="M559" s="731">
        <v>5</v>
      </c>
      <c r="N559" s="732">
        <v>2467.3000000000002</v>
      </c>
    </row>
    <row r="560" spans="1:14" ht="14.4" customHeight="1" x14ac:dyDescent="0.3">
      <c r="A560" s="726" t="s">
        <v>569</v>
      </c>
      <c r="B560" s="727" t="s">
        <v>570</v>
      </c>
      <c r="C560" s="728" t="s">
        <v>591</v>
      </c>
      <c r="D560" s="729" t="s">
        <v>592</v>
      </c>
      <c r="E560" s="730">
        <v>50113001</v>
      </c>
      <c r="F560" s="729" t="s">
        <v>606</v>
      </c>
      <c r="G560" s="728" t="s">
        <v>607</v>
      </c>
      <c r="H560" s="728">
        <v>147251</v>
      </c>
      <c r="I560" s="728">
        <v>147251</v>
      </c>
      <c r="J560" s="728" t="s">
        <v>1318</v>
      </c>
      <c r="K560" s="728" t="s">
        <v>1319</v>
      </c>
      <c r="L560" s="731">
        <v>19.25</v>
      </c>
      <c r="M560" s="731">
        <v>10</v>
      </c>
      <c r="N560" s="732">
        <v>192.5</v>
      </c>
    </row>
    <row r="561" spans="1:14" ht="14.4" customHeight="1" x14ac:dyDescent="0.3">
      <c r="A561" s="726" t="s">
        <v>569</v>
      </c>
      <c r="B561" s="727" t="s">
        <v>570</v>
      </c>
      <c r="C561" s="728" t="s">
        <v>591</v>
      </c>
      <c r="D561" s="729" t="s">
        <v>592</v>
      </c>
      <c r="E561" s="730">
        <v>50113001</v>
      </c>
      <c r="F561" s="729" t="s">
        <v>606</v>
      </c>
      <c r="G561" s="728" t="s">
        <v>607</v>
      </c>
      <c r="H561" s="728">
        <v>196887</v>
      </c>
      <c r="I561" s="728">
        <v>96887</v>
      </c>
      <c r="J561" s="728" t="s">
        <v>1320</v>
      </c>
      <c r="K561" s="728" t="s">
        <v>1321</v>
      </c>
      <c r="L561" s="731">
        <v>0</v>
      </c>
      <c r="M561" s="731">
        <v>0</v>
      </c>
      <c r="N561" s="732">
        <v>0</v>
      </c>
    </row>
    <row r="562" spans="1:14" ht="14.4" customHeight="1" x14ac:dyDescent="0.3">
      <c r="A562" s="726" t="s">
        <v>569</v>
      </c>
      <c r="B562" s="727" t="s">
        <v>570</v>
      </c>
      <c r="C562" s="728" t="s">
        <v>591</v>
      </c>
      <c r="D562" s="729" t="s">
        <v>592</v>
      </c>
      <c r="E562" s="730">
        <v>50113001</v>
      </c>
      <c r="F562" s="729" t="s">
        <v>606</v>
      </c>
      <c r="G562" s="728" t="s">
        <v>607</v>
      </c>
      <c r="H562" s="728">
        <v>846758</v>
      </c>
      <c r="I562" s="728">
        <v>103387</v>
      </c>
      <c r="J562" s="728" t="s">
        <v>608</v>
      </c>
      <c r="K562" s="728" t="s">
        <v>609</v>
      </c>
      <c r="L562" s="731">
        <v>72.25</v>
      </c>
      <c r="M562" s="731">
        <v>4</v>
      </c>
      <c r="N562" s="732">
        <v>289</v>
      </c>
    </row>
    <row r="563" spans="1:14" ht="14.4" customHeight="1" x14ac:dyDescent="0.3">
      <c r="A563" s="726" t="s">
        <v>569</v>
      </c>
      <c r="B563" s="727" t="s">
        <v>570</v>
      </c>
      <c r="C563" s="728" t="s">
        <v>591</v>
      </c>
      <c r="D563" s="729" t="s">
        <v>592</v>
      </c>
      <c r="E563" s="730">
        <v>50113001</v>
      </c>
      <c r="F563" s="729" t="s">
        <v>606</v>
      </c>
      <c r="G563" s="728" t="s">
        <v>607</v>
      </c>
      <c r="H563" s="728">
        <v>194958</v>
      </c>
      <c r="I563" s="728">
        <v>94958</v>
      </c>
      <c r="J563" s="728" t="s">
        <v>1029</v>
      </c>
      <c r="K563" s="728" t="s">
        <v>1030</v>
      </c>
      <c r="L563" s="731">
        <v>40.213333333333331</v>
      </c>
      <c r="M563" s="731">
        <v>3</v>
      </c>
      <c r="N563" s="732">
        <v>120.63999999999999</v>
      </c>
    </row>
    <row r="564" spans="1:14" ht="14.4" customHeight="1" x14ac:dyDescent="0.3">
      <c r="A564" s="726" t="s">
        <v>569</v>
      </c>
      <c r="B564" s="727" t="s">
        <v>570</v>
      </c>
      <c r="C564" s="728" t="s">
        <v>591</v>
      </c>
      <c r="D564" s="729" t="s">
        <v>592</v>
      </c>
      <c r="E564" s="730">
        <v>50113001</v>
      </c>
      <c r="F564" s="729" t="s">
        <v>606</v>
      </c>
      <c r="G564" s="728" t="s">
        <v>642</v>
      </c>
      <c r="H564" s="728">
        <v>164788</v>
      </c>
      <c r="I564" s="728">
        <v>64788</v>
      </c>
      <c r="J564" s="728" t="s">
        <v>1322</v>
      </c>
      <c r="K564" s="728" t="s">
        <v>657</v>
      </c>
      <c r="L564" s="731">
        <v>76.479261520144817</v>
      </c>
      <c r="M564" s="731">
        <v>3</v>
      </c>
      <c r="N564" s="732">
        <v>229.43778456043447</v>
      </c>
    </row>
    <row r="565" spans="1:14" ht="14.4" customHeight="1" x14ac:dyDescent="0.3">
      <c r="A565" s="726" t="s">
        <v>569</v>
      </c>
      <c r="B565" s="727" t="s">
        <v>570</v>
      </c>
      <c r="C565" s="728" t="s">
        <v>591</v>
      </c>
      <c r="D565" s="729" t="s">
        <v>592</v>
      </c>
      <c r="E565" s="730">
        <v>50113001</v>
      </c>
      <c r="F565" s="729" t="s">
        <v>606</v>
      </c>
      <c r="G565" s="728" t="s">
        <v>607</v>
      </c>
      <c r="H565" s="728">
        <v>192729</v>
      </c>
      <c r="I565" s="728">
        <v>92729</v>
      </c>
      <c r="J565" s="728" t="s">
        <v>1031</v>
      </c>
      <c r="K565" s="728" t="s">
        <v>1032</v>
      </c>
      <c r="L565" s="731">
        <v>48.680000000000007</v>
      </c>
      <c r="M565" s="731">
        <v>24</v>
      </c>
      <c r="N565" s="732">
        <v>1168.3200000000002</v>
      </c>
    </row>
    <row r="566" spans="1:14" ht="14.4" customHeight="1" x14ac:dyDescent="0.3">
      <c r="A566" s="726" t="s">
        <v>569</v>
      </c>
      <c r="B566" s="727" t="s">
        <v>570</v>
      </c>
      <c r="C566" s="728" t="s">
        <v>591</v>
      </c>
      <c r="D566" s="729" t="s">
        <v>592</v>
      </c>
      <c r="E566" s="730">
        <v>50113001</v>
      </c>
      <c r="F566" s="729" t="s">
        <v>606</v>
      </c>
      <c r="G566" s="728" t="s">
        <v>607</v>
      </c>
      <c r="H566" s="728">
        <v>176064</v>
      </c>
      <c r="I566" s="728">
        <v>76064</v>
      </c>
      <c r="J566" s="728" t="s">
        <v>610</v>
      </c>
      <c r="K566" s="728" t="s">
        <v>611</v>
      </c>
      <c r="L566" s="731">
        <v>71.139999999999986</v>
      </c>
      <c r="M566" s="731">
        <v>1</v>
      </c>
      <c r="N566" s="732">
        <v>71.139999999999986</v>
      </c>
    </row>
    <row r="567" spans="1:14" ht="14.4" customHeight="1" x14ac:dyDescent="0.3">
      <c r="A567" s="726" t="s">
        <v>569</v>
      </c>
      <c r="B567" s="727" t="s">
        <v>570</v>
      </c>
      <c r="C567" s="728" t="s">
        <v>591</v>
      </c>
      <c r="D567" s="729" t="s">
        <v>592</v>
      </c>
      <c r="E567" s="730">
        <v>50113001</v>
      </c>
      <c r="F567" s="729" t="s">
        <v>606</v>
      </c>
      <c r="G567" s="728" t="s">
        <v>607</v>
      </c>
      <c r="H567" s="728">
        <v>100362</v>
      </c>
      <c r="I567" s="728">
        <v>362</v>
      </c>
      <c r="J567" s="728" t="s">
        <v>612</v>
      </c>
      <c r="K567" s="728" t="s">
        <v>613</v>
      </c>
      <c r="L567" s="731">
        <v>87.200000000000017</v>
      </c>
      <c r="M567" s="731">
        <v>5</v>
      </c>
      <c r="N567" s="732">
        <v>436.00000000000011</v>
      </c>
    </row>
    <row r="568" spans="1:14" ht="14.4" customHeight="1" x14ac:dyDescent="0.3">
      <c r="A568" s="726" t="s">
        <v>569</v>
      </c>
      <c r="B568" s="727" t="s">
        <v>570</v>
      </c>
      <c r="C568" s="728" t="s">
        <v>591</v>
      </c>
      <c r="D568" s="729" t="s">
        <v>592</v>
      </c>
      <c r="E568" s="730">
        <v>50113001</v>
      </c>
      <c r="F568" s="729" t="s">
        <v>606</v>
      </c>
      <c r="G568" s="728" t="s">
        <v>607</v>
      </c>
      <c r="H568" s="728">
        <v>847962</v>
      </c>
      <c r="I568" s="728">
        <v>0</v>
      </c>
      <c r="J568" s="728" t="s">
        <v>1323</v>
      </c>
      <c r="K568" s="728" t="s">
        <v>571</v>
      </c>
      <c r="L568" s="731">
        <v>128</v>
      </c>
      <c r="M568" s="731">
        <v>2</v>
      </c>
      <c r="N568" s="732">
        <v>256</v>
      </c>
    </row>
    <row r="569" spans="1:14" ht="14.4" customHeight="1" x14ac:dyDescent="0.3">
      <c r="A569" s="726" t="s">
        <v>569</v>
      </c>
      <c r="B569" s="727" t="s">
        <v>570</v>
      </c>
      <c r="C569" s="728" t="s">
        <v>591</v>
      </c>
      <c r="D569" s="729" t="s">
        <v>592</v>
      </c>
      <c r="E569" s="730">
        <v>50113001</v>
      </c>
      <c r="F569" s="729" t="s">
        <v>606</v>
      </c>
      <c r="G569" s="728" t="s">
        <v>607</v>
      </c>
      <c r="H569" s="728">
        <v>990178</v>
      </c>
      <c r="I569" s="728">
        <v>0</v>
      </c>
      <c r="J569" s="728" t="s">
        <v>1324</v>
      </c>
      <c r="K569" s="728" t="s">
        <v>571</v>
      </c>
      <c r="L569" s="731">
        <v>47.019999999999996</v>
      </c>
      <c r="M569" s="731">
        <v>2</v>
      </c>
      <c r="N569" s="732">
        <v>94.039999999999992</v>
      </c>
    </row>
    <row r="570" spans="1:14" ht="14.4" customHeight="1" x14ac:dyDescent="0.3">
      <c r="A570" s="726" t="s">
        <v>569</v>
      </c>
      <c r="B570" s="727" t="s">
        <v>570</v>
      </c>
      <c r="C570" s="728" t="s">
        <v>591</v>
      </c>
      <c r="D570" s="729" t="s">
        <v>592</v>
      </c>
      <c r="E570" s="730">
        <v>50113001</v>
      </c>
      <c r="F570" s="729" t="s">
        <v>606</v>
      </c>
      <c r="G570" s="728" t="s">
        <v>607</v>
      </c>
      <c r="H570" s="728">
        <v>202701</v>
      </c>
      <c r="I570" s="728">
        <v>202701</v>
      </c>
      <c r="J570" s="728" t="s">
        <v>614</v>
      </c>
      <c r="K570" s="728" t="s">
        <v>1325</v>
      </c>
      <c r="L570" s="731">
        <v>110.85</v>
      </c>
      <c r="M570" s="731">
        <v>1</v>
      </c>
      <c r="N570" s="732">
        <v>110.85</v>
      </c>
    </row>
    <row r="571" spans="1:14" ht="14.4" customHeight="1" x14ac:dyDescent="0.3">
      <c r="A571" s="726" t="s">
        <v>569</v>
      </c>
      <c r="B571" s="727" t="s">
        <v>570</v>
      </c>
      <c r="C571" s="728" t="s">
        <v>591</v>
      </c>
      <c r="D571" s="729" t="s">
        <v>592</v>
      </c>
      <c r="E571" s="730">
        <v>50113001</v>
      </c>
      <c r="F571" s="729" t="s">
        <v>606</v>
      </c>
      <c r="G571" s="728" t="s">
        <v>607</v>
      </c>
      <c r="H571" s="728">
        <v>845008</v>
      </c>
      <c r="I571" s="728">
        <v>107806</v>
      </c>
      <c r="J571" s="728" t="s">
        <v>614</v>
      </c>
      <c r="K571" s="728" t="s">
        <v>615</v>
      </c>
      <c r="L571" s="731">
        <v>59.420763681404949</v>
      </c>
      <c r="M571" s="731">
        <v>13</v>
      </c>
      <c r="N571" s="732">
        <v>772.46992785826433</v>
      </c>
    </row>
    <row r="572" spans="1:14" ht="14.4" customHeight="1" x14ac:dyDescent="0.3">
      <c r="A572" s="726" t="s">
        <v>569</v>
      </c>
      <c r="B572" s="727" t="s">
        <v>570</v>
      </c>
      <c r="C572" s="728" t="s">
        <v>591</v>
      </c>
      <c r="D572" s="729" t="s">
        <v>592</v>
      </c>
      <c r="E572" s="730">
        <v>50113001</v>
      </c>
      <c r="F572" s="729" t="s">
        <v>606</v>
      </c>
      <c r="G572" s="728" t="s">
        <v>607</v>
      </c>
      <c r="H572" s="728">
        <v>176954</v>
      </c>
      <c r="I572" s="728">
        <v>176954</v>
      </c>
      <c r="J572" s="728" t="s">
        <v>616</v>
      </c>
      <c r="K572" s="728" t="s">
        <v>617</v>
      </c>
      <c r="L572" s="731">
        <v>95.24</v>
      </c>
      <c r="M572" s="731">
        <v>3</v>
      </c>
      <c r="N572" s="732">
        <v>285.71999999999997</v>
      </c>
    </row>
    <row r="573" spans="1:14" ht="14.4" customHeight="1" x14ac:dyDescent="0.3">
      <c r="A573" s="726" t="s">
        <v>569</v>
      </c>
      <c r="B573" s="727" t="s">
        <v>570</v>
      </c>
      <c r="C573" s="728" t="s">
        <v>591</v>
      </c>
      <c r="D573" s="729" t="s">
        <v>592</v>
      </c>
      <c r="E573" s="730">
        <v>50113001</v>
      </c>
      <c r="F573" s="729" t="s">
        <v>606</v>
      </c>
      <c r="G573" s="728" t="s">
        <v>571</v>
      </c>
      <c r="H573" s="728">
        <v>194918</v>
      </c>
      <c r="I573" s="728">
        <v>94918</v>
      </c>
      <c r="J573" s="728" t="s">
        <v>1035</v>
      </c>
      <c r="K573" s="728" t="s">
        <v>1036</v>
      </c>
      <c r="L573" s="731">
        <v>46.962962962962969</v>
      </c>
      <c r="M573" s="731">
        <v>27</v>
      </c>
      <c r="N573" s="732">
        <v>1268.0000000000002</v>
      </c>
    </row>
    <row r="574" spans="1:14" ht="14.4" customHeight="1" x14ac:dyDescent="0.3">
      <c r="A574" s="726" t="s">
        <v>569</v>
      </c>
      <c r="B574" s="727" t="s">
        <v>570</v>
      </c>
      <c r="C574" s="728" t="s">
        <v>591</v>
      </c>
      <c r="D574" s="729" t="s">
        <v>592</v>
      </c>
      <c r="E574" s="730">
        <v>50113001</v>
      </c>
      <c r="F574" s="729" t="s">
        <v>606</v>
      </c>
      <c r="G574" s="728" t="s">
        <v>607</v>
      </c>
      <c r="H574" s="728">
        <v>194916</v>
      </c>
      <c r="I574" s="728">
        <v>94916</v>
      </c>
      <c r="J574" s="728" t="s">
        <v>1035</v>
      </c>
      <c r="K574" s="728" t="s">
        <v>1037</v>
      </c>
      <c r="L574" s="731">
        <v>85.49499999999999</v>
      </c>
      <c r="M574" s="731">
        <v>10</v>
      </c>
      <c r="N574" s="732">
        <v>854.94999999999993</v>
      </c>
    </row>
    <row r="575" spans="1:14" ht="14.4" customHeight="1" x14ac:dyDescent="0.3">
      <c r="A575" s="726" t="s">
        <v>569</v>
      </c>
      <c r="B575" s="727" t="s">
        <v>570</v>
      </c>
      <c r="C575" s="728" t="s">
        <v>591</v>
      </c>
      <c r="D575" s="729" t="s">
        <v>592</v>
      </c>
      <c r="E575" s="730">
        <v>50113001</v>
      </c>
      <c r="F575" s="729" t="s">
        <v>606</v>
      </c>
      <c r="G575" s="728" t="s">
        <v>607</v>
      </c>
      <c r="H575" s="728">
        <v>194920</v>
      </c>
      <c r="I575" s="728">
        <v>94920</v>
      </c>
      <c r="J575" s="728" t="s">
        <v>620</v>
      </c>
      <c r="K575" s="728" t="s">
        <v>621</v>
      </c>
      <c r="L575" s="731">
        <v>74.890000000000015</v>
      </c>
      <c r="M575" s="731">
        <v>2</v>
      </c>
      <c r="N575" s="732">
        <v>149.78000000000003</v>
      </c>
    </row>
    <row r="576" spans="1:14" ht="14.4" customHeight="1" x14ac:dyDescent="0.3">
      <c r="A576" s="726" t="s">
        <v>569</v>
      </c>
      <c r="B576" s="727" t="s">
        <v>570</v>
      </c>
      <c r="C576" s="728" t="s">
        <v>591</v>
      </c>
      <c r="D576" s="729" t="s">
        <v>592</v>
      </c>
      <c r="E576" s="730">
        <v>50113001</v>
      </c>
      <c r="F576" s="729" t="s">
        <v>606</v>
      </c>
      <c r="G576" s="728" t="s">
        <v>642</v>
      </c>
      <c r="H576" s="728">
        <v>202900</v>
      </c>
      <c r="I576" s="728">
        <v>202900</v>
      </c>
      <c r="J576" s="728" t="s">
        <v>1326</v>
      </c>
      <c r="K576" s="728" t="s">
        <v>1327</v>
      </c>
      <c r="L576" s="731">
        <v>33.999999999999993</v>
      </c>
      <c r="M576" s="731">
        <v>8</v>
      </c>
      <c r="N576" s="732">
        <v>271.99999999999994</v>
      </c>
    </row>
    <row r="577" spans="1:14" ht="14.4" customHeight="1" x14ac:dyDescent="0.3">
      <c r="A577" s="726" t="s">
        <v>569</v>
      </c>
      <c r="B577" s="727" t="s">
        <v>570</v>
      </c>
      <c r="C577" s="728" t="s">
        <v>591</v>
      </c>
      <c r="D577" s="729" t="s">
        <v>592</v>
      </c>
      <c r="E577" s="730">
        <v>50113001</v>
      </c>
      <c r="F577" s="729" t="s">
        <v>606</v>
      </c>
      <c r="G577" s="728" t="s">
        <v>607</v>
      </c>
      <c r="H577" s="728">
        <v>848545</v>
      </c>
      <c r="I577" s="728">
        <v>127546</v>
      </c>
      <c r="J577" s="728" t="s">
        <v>1328</v>
      </c>
      <c r="K577" s="728" t="s">
        <v>819</v>
      </c>
      <c r="L577" s="731">
        <v>82.469999999999985</v>
      </c>
      <c r="M577" s="731">
        <v>1</v>
      </c>
      <c r="N577" s="732">
        <v>82.469999999999985</v>
      </c>
    </row>
    <row r="578" spans="1:14" ht="14.4" customHeight="1" x14ac:dyDescent="0.3">
      <c r="A578" s="726" t="s">
        <v>569</v>
      </c>
      <c r="B578" s="727" t="s">
        <v>570</v>
      </c>
      <c r="C578" s="728" t="s">
        <v>591</v>
      </c>
      <c r="D578" s="729" t="s">
        <v>592</v>
      </c>
      <c r="E578" s="730">
        <v>50113001</v>
      </c>
      <c r="F578" s="729" t="s">
        <v>606</v>
      </c>
      <c r="G578" s="728" t="s">
        <v>607</v>
      </c>
      <c r="H578" s="728">
        <v>845369</v>
      </c>
      <c r="I578" s="728">
        <v>107987</v>
      </c>
      <c r="J578" s="728" t="s">
        <v>624</v>
      </c>
      <c r="K578" s="728" t="s">
        <v>625</v>
      </c>
      <c r="L578" s="731">
        <v>112.80770528637794</v>
      </c>
      <c r="M578" s="731">
        <v>22</v>
      </c>
      <c r="N578" s="732">
        <v>2481.7695163003145</v>
      </c>
    </row>
    <row r="579" spans="1:14" ht="14.4" customHeight="1" x14ac:dyDescent="0.3">
      <c r="A579" s="726" t="s">
        <v>569</v>
      </c>
      <c r="B579" s="727" t="s">
        <v>570</v>
      </c>
      <c r="C579" s="728" t="s">
        <v>591</v>
      </c>
      <c r="D579" s="729" t="s">
        <v>592</v>
      </c>
      <c r="E579" s="730">
        <v>50113001</v>
      </c>
      <c r="F579" s="729" t="s">
        <v>606</v>
      </c>
      <c r="G579" s="728" t="s">
        <v>607</v>
      </c>
      <c r="H579" s="728">
        <v>199295</v>
      </c>
      <c r="I579" s="728">
        <v>99295</v>
      </c>
      <c r="J579" s="728" t="s">
        <v>1044</v>
      </c>
      <c r="K579" s="728" t="s">
        <v>1045</v>
      </c>
      <c r="L579" s="731">
        <v>26.28</v>
      </c>
      <c r="M579" s="731">
        <v>1</v>
      </c>
      <c r="N579" s="732">
        <v>26.28</v>
      </c>
    </row>
    <row r="580" spans="1:14" ht="14.4" customHeight="1" x14ac:dyDescent="0.3">
      <c r="A580" s="726" t="s">
        <v>569</v>
      </c>
      <c r="B580" s="727" t="s">
        <v>570</v>
      </c>
      <c r="C580" s="728" t="s">
        <v>591</v>
      </c>
      <c r="D580" s="729" t="s">
        <v>592</v>
      </c>
      <c r="E580" s="730">
        <v>50113001</v>
      </c>
      <c r="F580" s="729" t="s">
        <v>606</v>
      </c>
      <c r="G580" s="728" t="s">
        <v>607</v>
      </c>
      <c r="H580" s="728">
        <v>844960</v>
      </c>
      <c r="I580" s="728">
        <v>125114</v>
      </c>
      <c r="J580" s="728" t="s">
        <v>1044</v>
      </c>
      <c r="K580" s="728" t="s">
        <v>1046</v>
      </c>
      <c r="L580" s="731">
        <v>58.249999999999979</v>
      </c>
      <c r="M580" s="731">
        <v>2</v>
      </c>
      <c r="N580" s="732">
        <v>116.49999999999996</v>
      </c>
    </row>
    <row r="581" spans="1:14" ht="14.4" customHeight="1" x14ac:dyDescent="0.3">
      <c r="A581" s="726" t="s">
        <v>569</v>
      </c>
      <c r="B581" s="727" t="s">
        <v>570</v>
      </c>
      <c r="C581" s="728" t="s">
        <v>591</v>
      </c>
      <c r="D581" s="729" t="s">
        <v>592</v>
      </c>
      <c r="E581" s="730">
        <v>50113001</v>
      </c>
      <c r="F581" s="729" t="s">
        <v>606</v>
      </c>
      <c r="G581" s="728" t="s">
        <v>571</v>
      </c>
      <c r="H581" s="728">
        <v>847488</v>
      </c>
      <c r="I581" s="728">
        <v>107869</v>
      </c>
      <c r="J581" s="728" t="s">
        <v>628</v>
      </c>
      <c r="K581" s="728" t="s">
        <v>629</v>
      </c>
      <c r="L581" s="731">
        <v>68.55</v>
      </c>
      <c r="M581" s="731">
        <v>3</v>
      </c>
      <c r="N581" s="732">
        <v>205.64999999999998</v>
      </c>
    </row>
    <row r="582" spans="1:14" ht="14.4" customHeight="1" x14ac:dyDescent="0.3">
      <c r="A582" s="726" t="s">
        <v>569</v>
      </c>
      <c r="B582" s="727" t="s">
        <v>570</v>
      </c>
      <c r="C582" s="728" t="s">
        <v>591</v>
      </c>
      <c r="D582" s="729" t="s">
        <v>592</v>
      </c>
      <c r="E582" s="730">
        <v>50113001</v>
      </c>
      <c r="F582" s="729" t="s">
        <v>606</v>
      </c>
      <c r="G582" s="728" t="s">
        <v>571</v>
      </c>
      <c r="H582" s="728">
        <v>849559</v>
      </c>
      <c r="I582" s="728">
        <v>125066</v>
      </c>
      <c r="J582" s="728" t="s">
        <v>630</v>
      </c>
      <c r="K582" s="728" t="s">
        <v>1329</v>
      </c>
      <c r="L582" s="731">
        <v>100.18</v>
      </c>
      <c r="M582" s="731">
        <v>1</v>
      </c>
      <c r="N582" s="732">
        <v>100.18</v>
      </c>
    </row>
    <row r="583" spans="1:14" ht="14.4" customHeight="1" x14ac:dyDescent="0.3">
      <c r="A583" s="726" t="s">
        <v>569</v>
      </c>
      <c r="B583" s="727" t="s">
        <v>570</v>
      </c>
      <c r="C583" s="728" t="s">
        <v>591</v>
      </c>
      <c r="D583" s="729" t="s">
        <v>592</v>
      </c>
      <c r="E583" s="730">
        <v>50113001</v>
      </c>
      <c r="F583" s="729" t="s">
        <v>606</v>
      </c>
      <c r="G583" s="728" t="s">
        <v>571</v>
      </c>
      <c r="H583" s="728">
        <v>849561</v>
      </c>
      <c r="I583" s="728">
        <v>125060</v>
      </c>
      <c r="J583" s="728" t="s">
        <v>630</v>
      </c>
      <c r="K583" s="728" t="s">
        <v>631</v>
      </c>
      <c r="L583" s="731">
        <v>34.66999999999998</v>
      </c>
      <c r="M583" s="731">
        <v>1</v>
      </c>
      <c r="N583" s="732">
        <v>34.66999999999998</v>
      </c>
    </row>
    <row r="584" spans="1:14" ht="14.4" customHeight="1" x14ac:dyDescent="0.3">
      <c r="A584" s="726" t="s">
        <v>569</v>
      </c>
      <c r="B584" s="727" t="s">
        <v>570</v>
      </c>
      <c r="C584" s="728" t="s">
        <v>591</v>
      </c>
      <c r="D584" s="729" t="s">
        <v>592</v>
      </c>
      <c r="E584" s="730">
        <v>50113001</v>
      </c>
      <c r="F584" s="729" t="s">
        <v>606</v>
      </c>
      <c r="G584" s="728" t="s">
        <v>607</v>
      </c>
      <c r="H584" s="728">
        <v>847713</v>
      </c>
      <c r="I584" s="728">
        <v>125526</v>
      </c>
      <c r="J584" s="728" t="s">
        <v>1047</v>
      </c>
      <c r="K584" s="728" t="s">
        <v>1330</v>
      </c>
      <c r="L584" s="731">
        <v>87.57</v>
      </c>
      <c r="M584" s="731">
        <v>1</v>
      </c>
      <c r="N584" s="732">
        <v>87.57</v>
      </c>
    </row>
    <row r="585" spans="1:14" ht="14.4" customHeight="1" x14ac:dyDescent="0.3">
      <c r="A585" s="726" t="s">
        <v>569</v>
      </c>
      <c r="B585" s="727" t="s">
        <v>570</v>
      </c>
      <c r="C585" s="728" t="s">
        <v>591</v>
      </c>
      <c r="D585" s="729" t="s">
        <v>592</v>
      </c>
      <c r="E585" s="730">
        <v>50113001</v>
      </c>
      <c r="F585" s="729" t="s">
        <v>606</v>
      </c>
      <c r="G585" s="728" t="s">
        <v>571</v>
      </c>
      <c r="H585" s="728">
        <v>125516</v>
      </c>
      <c r="I585" s="728">
        <v>125516</v>
      </c>
      <c r="J585" s="728" t="s">
        <v>1331</v>
      </c>
      <c r="K585" s="728" t="s">
        <v>1332</v>
      </c>
      <c r="L585" s="731">
        <v>73.490000000000009</v>
      </c>
      <c r="M585" s="731">
        <v>1</v>
      </c>
      <c r="N585" s="732">
        <v>73.490000000000009</v>
      </c>
    </row>
    <row r="586" spans="1:14" ht="14.4" customHeight="1" x14ac:dyDescent="0.3">
      <c r="A586" s="726" t="s">
        <v>569</v>
      </c>
      <c r="B586" s="727" t="s">
        <v>570</v>
      </c>
      <c r="C586" s="728" t="s">
        <v>591</v>
      </c>
      <c r="D586" s="729" t="s">
        <v>592</v>
      </c>
      <c r="E586" s="730">
        <v>50113001</v>
      </c>
      <c r="F586" s="729" t="s">
        <v>606</v>
      </c>
      <c r="G586" s="728" t="s">
        <v>571</v>
      </c>
      <c r="H586" s="728">
        <v>849500</v>
      </c>
      <c r="I586" s="728">
        <v>120805</v>
      </c>
      <c r="J586" s="728" t="s">
        <v>1333</v>
      </c>
      <c r="K586" s="728" t="s">
        <v>1334</v>
      </c>
      <c r="L586" s="731">
        <v>68.679999999999964</v>
      </c>
      <c r="M586" s="731">
        <v>1</v>
      </c>
      <c r="N586" s="732">
        <v>68.679999999999964</v>
      </c>
    </row>
    <row r="587" spans="1:14" ht="14.4" customHeight="1" x14ac:dyDescent="0.3">
      <c r="A587" s="726" t="s">
        <v>569</v>
      </c>
      <c r="B587" s="727" t="s">
        <v>570</v>
      </c>
      <c r="C587" s="728" t="s">
        <v>591</v>
      </c>
      <c r="D587" s="729" t="s">
        <v>592</v>
      </c>
      <c r="E587" s="730">
        <v>50113001</v>
      </c>
      <c r="F587" s="729" t="s">
        <v>606</v>
      </c>
      <c r="G587" s="728" t="s">
        <v>642</v>
      </c>
      <c r="H587" s="728">
        <v>847766</v>
      </c>
      <c r="I587" s="728">
        <v>125520</v>
      </c>
      <c r="J587" s="728" t="s">
        <v>1335</v>
      </c>
      <c r="K587" s="728" t="s">
        <v>1336</v>
      </c>
      <c r="L587" s="731">
        <v>72.95999999999998</v>
      </c>
      <c r="M587" s="731">
        <v>1</v>
      </c>
      <c r="N587" s="732">
        <v>72.95999999999998</v>
      </c>
    </row>
    <row r="588" spans="1:14" ht="14.4" customHeight="1" x14ac:dyDescent="0.3">
      <c r="A588" s="726" t="s">
        <v>569</v>
      </c>
      <c r="B588" s="727" t="s">
        <v>570</v>
      </c>
      <c r="C588" s="728" t="s">
        <v>591</v>
      </c>
      <c r="D588" s="729" t="s">
        <v>592</v>
      </c>
      <c r="E588" s="730">
        <v>50113001</v>
      </c>
      <c r="F588" s="729" t="s">
        <v>606</v>
      </c>
      <c r="G588" s="728" t="s">
        <v>607</v>
      </c>
      <c r="H588" s="728">
        <v>189244</v>
      </c>
      <c r="I588" s="728">
        <v>89244</v>
      </c>
      <c r="J588" s="728" t="s">
        <v>632</v>
      </c>
      <c r="K588" s="728" t="s">
        <v>633</v>
      </c>
      <c r="L588" s="731">
        <v>20.756999999999998</v>
      </c>
      <c r="M588" s="731">
        <v>20</v>
      </c>
      <c r="N588" s="732">
        <v>415.14</v>
      </c>
    </row>
    <row r="589" spans="1:14" ht="14.4" customHeight="1" x14ac:dyDescent="0.3">
      <c r="A589" s="726" t="s">
        <v>569</v>
      </c>
      <c r="B589" s="727" t="s">
        <v>570</v>
      </c>
      <c r="C589" s="728" t="s">
        <v>591</v>
      </c>
      <c r="D589" s="729" t="s">
        <v>592</v>
      </c>
      <c r="E589" s="730">
        <v>50113001</v>
      </c>
      <c r="F589" s="729" t="s">
        <v>606</v>
      </c>
      <c r="G589" s="728" t="s">
        <v>571</v>
      </c>
      <c r="H589" s="728">
        <v>130508</v>
      </c>
      <c r="I589" s="728">
        <v>30508</v>
      </c>
      <c r="J589" s="728" t="s">
        <v>1337</v>
      </c>
      <c r="K589" s="728" t="s">
        <v>1338</v>
      </c>
      <c r="L589" s="731">
        <v>74.610070760630293</v>
      </c>
      <c r="M589" s="731">
        <v>1</v>
      </c>
      <c r="N589" s="732">
        <v>74.610070760630293</v>
      </c>
    </row>
    <row r="590" spans="1:14" ht="14.4" customHeight="1" x14ac:dyDescent="0.3">
      <c r="A590" s="726" t="s">
        <v>569</v>
      </c>
      <c r="B590" s="727" t="s">
        <v>570</v>
      </c>
      <c r="C590" s="728" t="s">
        <v>591</v>
      </c>
      <c r="D590" s="729" t="s">
        <v>592</v>
      </c>
      <c r="E590" s="730">
        <v>50113001</v>
      </c>
      <c r="F590" s="729" t="s">
        <v>606</v>
      </c>
      <c r="G590" s="728" t="s">
        <v>607</v>
      </c>
      <c r="H590" s="728">
        <v>192351</v>
      </c>
      <c r="I590" s="728">
        <v>92351</v>
      </c>
      <c r="J590" s="728" t="s">
        <v>638</v>
      </c>
      <c r="K590" s="728" t="s">
        <v>639</v>
      </c>
      <c r="L590" s="731">
        <v>86.22</v>
      </c>
      <c r="M590" s="731">
        <v>1</v>
      </c>
      <c r="N590" s="732">
        <v>86.22</v>
      </c>
    </row>
    <row r="591" spans="1:14" ht="14.4" customHeight="1" x14ac:dyDescent="0.3">
      <c r="A591" s="726" t="s">
        <v>569</v>
      </c>
      <c r="B591" s="727" t="s">
        <v>570</v>
      </c>
      <c r="C591" s="728" t="s">
        <v>591</v>
      </c>
      <c r="D591" s="729" t="s">
        <v>592</v>
      </c>
      <c r="E591" s="730">
        <v>50113001</v>
      </c>
      <c r="F591" s="729" t="s">
        <v>606</v>
      </c>
      <c r="G591" s="728" t="s">
        <v>607</v>
      </c>
      <c r="H591" s="728">
        <v>132992</v>
      </c>
      <c r="I591" s="728">
        <v>32992</v>
      </c>
      <c r="J591" s="728" t="s">
        <v>1053</v>
      </c>
      <c r="K591" s="728" t="s">
        <v>1054</v>
      </c>
      <c r="L591" s="731">
        <v>108.39</v>
      </c>
      <c r="M591" s="731">
        <v>3</v>
      </c>
      <c r="N591" s="732">
        <v>325.17</v>
      </c>
    </row>
    <row r="592" spans="1:14" ht="14.4" customHeight="1" x14ac:dyDescent="0.3">
      <c r="A592" s="726" t="s">
        <v>569</v>
      </c>
      <c r="B592" s="727" t="s">
        <v>570</v>
      </c>
      <c r="C592" s="728" t="s">
        <v>591</v>
      </c>
      <c r="D592" s="729" t="s">
        <v>592</v>
      </c>
      <c r="E592" s="730">
        <v>50113001</v>
      </c>
      <c r="F592" s="729" t="s">
        <v>606</v>
      </c>
      <c r="G592" s="728" t="s">
        <v>607</v>
      </c>
      <c r="H592" s="728">
        <v>176496</v>
      </c>
      <c r="I592" s="728">
        <v>76496</v>
      </c>
      <c r="J592" s="728" t="s">
        <v>640</v>
      </c>
      <c r="K592" s="728" t="s">
        <v>641</v>
      </c>
      <c r="L592" s="731">
        <v>125.43</v>
      </c>
      <c r="M592" s="731">
        <v>4</v>
      </c>
      <c r="N592" s="732">
        <v>501.72</v>
      </c>
    </row>
    <row r="593" spans="1:14" ht="14.4" customHeight="1" x14ac:dyDescent="0.3">
      <c r="A593" s="726" t="s">
        <v>569</v>
      </c>
      <c r="B593" s="727" t="s">
        <v>570</v>
      </c>
      <c r="C593" s="728" t="s">
        <v>591</v>
      </c>
      <c r="D593" s="729" t="s">
        <v>592</v>
      </c>
      <c r="E593" s="730">
        <v>50113001</v>
      </c>
      <c r="F593" s="729" t="s">
        <v>606</v>
      </c>
      <c r="G593" s="728" t="s">
        <v>642</v>
      </c>
      <c r="H593" s="728">
        <v>132225</v>
      </c>
      <c r="I593" s="728">
        <v>32225</v>
      </c>
      <c r="J593" s="728" t="s">
        <v>643</v>
      </c>
      <c r="K593" s="728" t="s">
        <v>644</v>
      </c>
      <c r="L593" s="731">
        <v>73.623333054346077</v>
      </c>
      <c r="M593" s="731">
        <v>3</v>
      </c>
      <c r="N593" s="732">
        <v>220.86999916303824</v>
      </c>
    </row>
    <row r="594" spans="1:14" ht="14.4" customHeight="1" x14ac:dyDescent="0.3">
      <c r="A594" s="726" t="s">
        <v>569</v>
      </c>
      <c r="B594" s="727" t="s">
        <v>570</v>
      </c>
      <c r="C594" s="728" t="s">
        <v>591</v>
      </c>
      <c r="D594" s="729" t="s">
        <v>592</v>
      </c>
      <c r="E594" s="730">
        <v>50113001</v>
      </c>
      <c r="F594" s="729" t="s">
        <v>606</v>
      </c>
      <c r="G594" s="728" t="s">
        <v>642</v>
      </c>
      <c r="H594" s="728">
        <v>58038</v>
      </c>
      <c r="I594" s="728">
        <v>58038</v>
      </c>
      <c r="J594" s="728" t="s">
        <v>1060</v>
      </c>
      <c r="K594" s="728" t="s">
        <v>1061</v>
      </c>
      <c r="L594" s="731">
        <v>253.12</v>
      </c>
      <c r="M594" s="731">
        <v>1</v>
      </c>
      <c r="N594" s="732">
        <v>253.12</v>
      </c>
    </row>
    <row r="595" spans="1:14" ht="14.4" customHeight="1" x14ac:dyDescent="0.3">
      <c r="A595" s="726" t="s">
        <v>569</v>
      </c>
      <c r="B595" s="727" t="s">
        <v>570</v>
      </c>
      <c r="C595" s="728" t="s">
        <v>591</v>
      </c>
      <c r="D595" s="729" t="s">
        <v>592</v>
      </c>
      <c r="E595" s="730">
        <v>50113001</v>
      </c>
      <c r="F595" s="729" t="s">
        <v>606</v>
      </c>
      <c r="G595" s="728" t="s">
        <v>607</v>
      </c>
      <c r="H595" s="728">
        <v>846738</v>
      </c>
      <c r="I595" s="728">
        <v>0</v>
      </c>
      <c r="J595" s="728" t="s">
        <v>1339</v>
      </c>
      <c r="K595" s="728" t="s">
        <v>571</v>
      </c>
      <c r="L595" s="731">
        <v>105.93</v>
      </c>
      <c r="M595" s="731">
        <v>1</v>
      </c>
      <c r="N595" s="732">
        <v>105.93</v>
      </c>
    </row>
    <row r="596" spans="1:14" ht="14.4" customHeight="1" x14ac:dyDescent="0.3">
      <c r="A596" s="726" t="s">
        <v>569</v>
      </c>
      <c r="B596" s="727" t="s">
        <v>570</v>
      </c>
      <c r="C596" s="728" t="s">
        <v>591</v>
      </c>
      <c r="D596" s="729" t="s">
        <v>592</v>
      </c>
      <c r="E596" s="730">
        <v>50113001</v>
      </c>
      <c r="F596" s="729" t="s">
        <v>606</v>
      </c>
      <c r="G596" s="728" t="s">
        <v>607</v>
      </c>
      <c r="H596" s="728">
        <v>847635</v>
      </c>
      <c r="I596" s="728">
        <v>0</v>
      </c>
      <c r="J596" s="728" t="s">
        <v>1340</v>
      </c>
      <c r="K596" s="728" t="s">
        <v>571</v>
      </c>
      <c r="L596" s="731">
        <v>339.84000000000003</v>
      </c>
      <c r="M596" s="731">
        <v>1</v>
      </c>
      <c r="N596" s="732">
        <v>339.84000000000003</v>
      </c>
    </row>
    <row r="597" spans="1:14" ht="14.4" customHeight="1" x14ac:dyDescent="0.3">
      <c r="A597" s="726" t="s">
        <v>569</v>
      </c>
      <c r="B597" s="727" t="s">
        <v>570</v>
      </c>
      <c r="C597" s="728" t="s">
        <v>591</v>
      </c>
      <c r="D597" s="729" t="s">
        <v>592</v>
      </c>
      <c r="E597" s="730">
        <v>50113001</v>
      </c>
      <c r="F597" s="729" t="s">
        <v>606</v>
      </c>
      <c r="G597" s="728" t="s">
        <v>607</v>
      </c>
      <c r="H597" s="728">
        <v>845329</v>
      </c>
      <c r="I597" s="728">
        <v>0</v>
      </c>
      <c r="J597" s="728" t="s">
        <v>1341</v>
      </c>
      <c r="K597" s="728" t="s">
        <v>571</v>
      </c>
      <c r="L597" s="731">
        <v>162.69333333333336</v>
      </c>
      <c r="M597" s="731">
        <v>3</v>
      </c>
      <c r="N597" s="732">
        <v>488.08000000000004</v>
      </c>
    </row>
    <row r="598" spans="1:14" ht="14.4" customHeight="1" x14ac:dyDescent="0.3">
      <c r="A598" s="726" t="s">
        <v>569</v>
      </c>
      <c r="B598" s="727" t="s">
        <v>570</v>
      </c>
      <c r="C598" s="728" t="s">
        <v>591</v>
      </c>
      <c r="D598" s="729" t="s">
        <v>592</v>
      </c>
      <c r="E598" s="730">
        <v>50113001</v>
      </c>
      <c r="F598" s="729" t="s">
        <v>606</v>
      </c>
      <c r="G598" s="728" t="s">
        <v>607</v>
      </c>
      <c r="H598" s="728">
        <v>16321</v>
      </c>
      <c r="I598" s="728">
        <v>16321</v>
      </c>
      <c r="J598" s="728" t="s">
        <v>649</v>
      </c>
      <c r="K598" s="728" t="s">
        <v>650</v>
      </c>
      <c r="L598" s="731">
        <v>214.63999999999987</v>
      </c>
      <c r="M598" s="731">
        <v>1</v>
      </c>
      <c r="N598" s="732">
        <v>214.63999999999987</v>
      </c>
    </row>
    <row r="599" spans="1:14" ht="14.4" customHeight="1" x14ac:dyDescent="0.3">
      <c r="A599" s="726" t="s">
        <v>569</v>
      </c>
      <c r="B599" s="727" t="s">
        <v>570</v>
      </c>
      <c r="C599" s="728" t="s">
        <v>591</v>
      </c>
      <c r="D599" s="729" t="s">
        <v>592</v>
      </c>
      <c r="E599" s="730">
        <v>50113001</v>
      </c>
      <c r="F599" s="729" t="s">
        <v>606</v>
      </c>
      <c r="G599" s="728" t="s">
        <v>607</v>
      </c>
      <c r="H599" s="728">
        <v>116320</v>
      </c>
      <c r="I599" s="728">
        <v>16320</v>
      </c>
      <c r="J599" s="728" t="s">
        <v>649</v>
      </c>
      <c r="K599" s="728" t="s">
        <v>651</v>
      </c>
      <c r="L599" s="731">
        <v>117.96000000000002</v>
      </c>
      <c r="M599" s="731">
        <v>1</v>
      </c>
      <c r="N599" s="732">
        <v>117.96000000000002</v>
      </c>
    </row>
    <row r="600" spans="1:14" ht="14.4" customHeight="1" x14ac:dyDescent="0.3">
      <c r="A600" s="726" t="s">
        <v>569</v>
      </c>
      <c r="B600" s="727" t="s">
        <v>570</v>
      </c>
      <c r="C600" s="728" t="s">
        <v>591</v>
      </c>
      <c r="D600" s="729" t="s">
        <v>592</v>
      </c>
      <c r="E600" s="730">
        <v>50113001</v>
      </c>
      <c r="F600" s="729" t="s">
        <v>606</v>
      </c>
      <c r="G600" s="728" t="s">
        <v>607</v>
      </c>
      <c r="H600" s="728">
        <v>199466</v>
      </c>
      <c r="I600" s="728">
        <v>199466</v>
      </c>
      <c r="J600" s="728" t="s">
        <v>654</v>
      </c>
      <c r="K600" s="728" t="s">
        <v>655</v>
      </c>
      <c r="L600" s="731">
        <v>92</v>
      </c>
      <c r="M600" s="731">
        <v>1</v>
      </c>
      <c r="N600" s="732">
        <v>92</v>
      </c>
    </row>
    <row r="601" spans="1:14" ht="14.4" customHeight="1" x14ac:dyDescent="0.3">
      <c r="A601" s="726" t="s">
        <v>569</v>
      </c>
      <c r="B601" s="727" t="s">
        <v>570</v>
      </c>
      <c r="C601" s="728" t="s">
        <v>591</v>
      </c>
      <c r="D601" s="729" t="s">
        <v>592</v>
      </c>
      <c r="E601" s="730">
        <v>50113001</v>
      </c>
      <c r="F601" s="729" t="s">
        <v>606</v>
      </c>
      <c r="G601" s="728" t="s">
        <v>607</v>
      </c>
      <c r="H601" s="728">
        <v>850642</v>
      </c>
      <c r="I601" s="728">
        <v>169673</v>
      </c>
      <c r="J601" s="728" t="s">
        <v>656</v>
      </c>
      <c r="K601" s="728" t="s">
        <v>657</v>
      </c>
      <c r="L601" s="731">
        <v>130.85000000000002</v>
      </c>
      <c r="M601" s="731">
        <v>1</v>
      </c>
      <c r="N601" s="732">
        <v>130.85000000000002</v>
      </c>
    </row>
    <row r="602" spans="1:14" ht="14.4" customHeight="1" x14ac:dyDescent="0.3">
      <c r="A602" s="726" t="s">
        <v>569</v>
      </c>
      <c r="B602" s="727" t="s">
        <v>570</v>
      </c>
      <c r="C602" s="728" t="s">
        <v>591</v>
      </c>
      <c r="D602" s="729" t="s">
        <v>592</v>
      </c>
      <c r="E602" s="730">
        <v>50113001</v>
      </c>
      <c r="F602" s="729" t="s">
        <v>606</v>
      </c>
      <c r="G602" s="728" t="s">
        <v>642</v>
      </c>
      <c r="H602" s="728">
        <v>850078</v>
      </c>
      <c r="I602" s="728">
        <v>102608</v>
      </c>
      <c r="J602" s="728" t="s">
        <v>1342</v>
      </c>
      <c r="K602" s="728" t="s">
        <v>1343</v>
      </c>
      <c r="L602" s="731">
        <v>44.120000000000019</v>
      </c>
      <c r="M602" s="731">
        <v>1</v>
      </c>
      <c r="N602" s="732">
        <v>44.120000000000019</v>
      </c>
    </row>
    <row r="603" spans="1:14" ht="14.4" customHeight="1" x14ac:dyDescent="0.3">
      <c r="A603" s="726" t="s">
        <v>569</v>
      </c>
      <c r="B603" s="727" t="s">
        <v>570</v>
      </c>
      <c r="C603" s="728" t="s">
        <v>591</v>
      </c>
      <c r="D603" s="729" t="s">
        <v>592</v>
      </c>
      <c r="E603" s="730">
        <v>50113001</v>
      </c>
      <c r="F603" s="729" t="s">
        <v>606</v>
      </c>
      <c r="G603" s="728" t="s">
        <v>642</v>
      </c>
      <c r="H603" s="728">
        <v>849990</v>
      </c>
      <c r="I603" s="728">
        <v>102596</v>
      </c>
      <c r="J603" s="728" t="s">
        <v>658</v>
      </c>
      <c r="K603" s="728" t="s">
        <v>659</v>
      </c>
      <c r="L603" s="731">
        <v>24.929999999999993</v>
      </c>
      <c r="M603" s="731">
        <v>1</v>
      </c>
      <c r="N603" s="732">
        <v>24.929999999999993</v>
      </c>
    </row>
    <row r="604" spans="1:14" ht="14.4" customHeight="1" x14ac:dyDescent="0.3">
      <c r="A604" s="726" t="s">
        <v>569</v>
      </c>
      <c r="B604" s="727" t="s">
        <v>570</v>
      </c>
      <c r="C604" s="728" t="s">
        <v>591</v>
      </c>
      <c r="D604" s="729" t="s">
        <v>592</v>
      </c>
      <c r="E604" s="730">
        <v>50113001</v>
      </c>
      <c r="F604" s="729" t="s">
        <v>606</v>
      </c>
      <c r="G604" s="728" t="s">
        <v>607</v>
      </c>
      <c r="H604" s="728">
        <v>145981</v>
      </c>
      <c r="I604" s="728">
        <v>45981</v>
      </c>
      <c r="J604" s="728" t="s">
        <v>1062</v>
      </c>
      <c r="K604" s="728" t="s">
        <v>1063</v>
      </c>
      <c r="L604" s="731">
        <v>1704.56</v>
      </c>
      <c r="M604" s="731">
        <v>1</v>
      </c>
      <c r="N604" s="732">
        <v>1704.56</v>
      </c>
    </row>
    <row r="605" spans="1:14" ht="14.4" customHeight="1" x14ac:dyDescent="0.3">
      <c r="A605" s="726" t="s">
        <v>569</v>
      </c>
      <c r="B605" s="727" t="s">
        <v>570</v>
      </c>
      <c r="C605" s="728" t="s">
        <v>591</v>
      </c>
      <c r="D605" s="729" t="s">
        <v>592</v>
      </c>
      <c r="E605" s="730">
        <v>50113001</v>
      </c>
      <c r="F605" s="729" t="s">
        <v>606</v>
      </c>
      <c r="G605" s="728" t="s">
        <v>642</v>
      </c>
      <c r="H605" s="728">
        <v>117425</v>
      </c>
      <c r="I605" s="728">
        <v>17425</v>
      </c>
      <c r="J605" s="728" t="s">
        <v>1065</v>
      </c>
      <c r="K605" s="728" t="s">
        <v>1066</v>
      </c>
      <c r="L605" s="731">
        <v>20.0275</v>
      </c>
      <c r="M605" s="731">
        <v>4</v>
      </c>
      <c r="N605" s="732">
        <v>80.11</v>
      </c>
    </row>
    <row r="606" spans="1:14" ht="14.4" customHeight="1" x14ac:dyDescent="0.3">
      <c r="A606" s="726" t="s">
        <v>569</v>
      </c>
      <c r="B606" s="727" t="s">
        <v>570</v>
      </c>
      <c r="C606" s="728" t="s">
        <v>591</v>
      </c>
      <c r="D606" s="729" t="s">
        <v>592</v>
      </c>
      <c r="E606" s="730">
        <v>50113001</v>
      </c>
      <c r="F606" s="729" t="s">
        <v>606</v>
      </c>
      <c r="G606" s="728" t="s">
        <v>642</v>
      </c>
      <c r="H606" s="728">
        <v>117431</v>
      </c>
      <c r="I606" s="728">
        <v>17431</v>
      </c>
      <c r="J606" s="728" t="s">
        <v>662</v>
      </c>
      <c r="K606" s="728" t="s">
        <v>615</v>
      </c>
      <c r="L606" s="731">
        <v>27.380000000000003</v>
      </c>
      <c r="M606" s="731">
        <v>1</v>
      </c>
      <c r="N606" s="732">
        <v>27.380000000000003</v>
      </c>
    </row>
    <row r="607" spans="1:14" ht="14.4" customHeight="1" x14ac:dyDescent="0.3">
      <c r="A607" s="726" t="s">
        <v>569</v>
      </c>
      <c r="B607" s="727" t="s">
        <v>570</v>
      </c>
      <c r="C607" s="728" t="s">
        <v>591</v>
      </c>
      <c r="D607" s="729" t="s">
        <v>592</v>
      </c>
      <c r="E607" s="730">
        <v>50113001</v>
      </c>
      <c r="F607" s="729" t="s">
        <v>606</v>
      </c>
      <c r="G607" s="728" t="s">
        <v>607</v>
      </c>
      <c r="H607" s="728">
        <v>156992</v>
      </c>
      <c r="I607" s="728">
        <v>56992</v>
      </c>
      <c r="J607" s="728" t="s">
        <v>663</v>
      </c>
      <c r="K607" s="728" t="s">
        <v>664</v>
      </c>
      <c r="L607" s="731">
        <v>61.586666666666659</v>
      </c>
      <c r="M607" s="731">
        <v>39</v>
      </c>
      <c r="N607" s="732">
        <v>2401.8799999999997</v>
      </c>
    </row>
    <row r="608" spans="1:14" ht="14.4" customHeight="1" x14ac:dyDescent="0.3">
      <c r="A608" s="726" t="s">
        <v>569</v>
      </c>
      <c r="B608" s="727" t="s">
        <v>570</v>
      </c>
      <c r="C608" s="728" t="s">
        <v>591</v>
      </c>
      <c r="D608" s="729" t="s">
        <v>592</v>
      </c>
      <c r="E608" s="730">
        <v>50113001</v>
      </c>
      <c r="F608" s="729" t="s">
        <v>606</v>
      </c>
      <c r="G608" s="728" t="s">
        <v>642</v>
      </c>
      <c r="H608" s="728">
        <v>214525</v>
      </c>
      <c r="I608" s="728">
        <v>214525</v>
      </c>
      <c r="J608" s="728" t="s">
        <v>1344</v>
      </c>
      <c r="K608" s="728" t="s">
        <v>1345</v>
      </c>
      <c r="L608" s="731">
        <v>42.92</v>
      </c>
      <c r="M608" s="731">
        <v>1</v>
      </c>
      <c r="N608" s="732">
        <v>42.92</v>
      </c>
    </row>
    <row r="609" spans="1:14" ht="14.4" customHeight="1" x14ac:dyDescent="0.3">
      <c r="A609" s="726" t="s">
        <v>569</v>
      </c>
      <c r="B609" s="727" t="s">
        <v>570</v>
      </c>
      <c r="C609" s="728" t="s">
        <v>591</v>
      </c>
      <c r="D609" s="729" t="s">
        <v>592</v>
      </c>
      <c r="E609" s="730">
        <v>50113001</v>
      </c>
      <c r="F609" s="729" t="s">
        <v>606</v>
      </c>
      <c r="G609" s="728" t="s">
        <v>642</v>
      </c>
      <c r="H609" s="728">
        <v>214427</v>
      </c>
      <c r="I609" s="728">
        <v>214427</v>
      </c>
      <c r="J609" s="728" t="s">
        <v>671</v>
      </c>
      <c r="K609" s="728" t="s">
        <v>672</v>
      </c>
      <c r="L609" s="731">
        <v>67.583708213723725</v>
      </c>
      <c r="M609" s="731">
        <v>730</v>
      </c>
      <c r="N609" s="732">
        <v>49336.106996018323</v>
      </c>
    </row>
    <row r="610" spans="1:14" ht="14.4" customHeight="1" x14ac:dyDescent="0.3">
      <c r="A610" s="726" t="s">
        <v>569</v>
      </c>
      <c r="B610" s="727" t="s">
        <v>570</v>
      </c>
      <c r="C610" s="728" t="s">
        <v>591</v>
      </c>
      <c r="D610" s="729" t="s">
        <v>592</v>
      </c>
      <c r="E610" s="730">
        <v>50113001</v>
      </c>
      <c r="F610" s="729" t="s">
        <v>606</v>
      </c>
      <c r="G610" s="728" t="s">
        <v>642</v>
      </c>
      <c r="H610" s="728">
        <v>113767</v>
      </c>
      <c r="I610" s="728">
        <v>13767</v>
      </c>
      <c r="J610" s="728" t="s">
        <v>673</v>
      </c>
      <c r="K610" s="728" t="s">
        <v>674</v>
      </c>
      <c r="L610" s="731">
        <v>45.190000000000012</v>
      </c>
      <c r="M610" s="731">
        <v>1</v>
      </c>
      <c r="N610" s="732">
        <v>45.190000000000012</v>
      </c>
    </row>
    <row r="611" spans="1:14" ht="14.4" customHeight="1" x14ac:dyDescent="0.3">
      <c r="A611" s="726" t="s">
        <v>569</v>
      </c>
      <c r="B611" s="727" t="s">
        <v>570</v>
      </c>
      <c r="C611" s="728" t="s">
        <v>591</v>
      </c>
      <c r="D611" s="729" t="s">
        <v>592</v>
      </c>
      <c r="E611" s="730">
        <v>50113001</v>
      </c>
      <c r="F611" s="729" t="s">
        <v>606</v>
      </c>
      <c r="G611" s="728" t="s">
        <v>607</v>
      </c>
      <c r="H611" s="728">
        <v>216471</v>
      </c>
      <c r="I611" s="728">
        <v>216471</v>
      </c>
      <c r="J611" s="728" t="s">
        <v>1346</v>
      </c>
      <c r="K611" s="728" t="s">
        <v>1347</v>
      </c>
      <c r="L611" s="731">
        <v>124.01827586206896</v>
      </c>
      <c r="M611" s="731">
        <v>29</v>
      </c>
      <c r="N611" s="732">
        <v>3596.5299999999997</v>
      </c>
    </row>
    <row r="612" spans="1:14" ht="14.4" customHeight="1" x14ac:dyDescent="0.3">
      <c r="A612" s="726" t="s">
        <v>569</v>
      </c>
      <c r="B612" s="727" t="s">
        <v>570</v>
      </c>
      <c r="C612" s="728" t="s">
        <v>591</v>
      </c>
      <c r="D612" s="729" t="s">
        <v>592</v>
      </c>
      <c r="E612" s="730">
        <v>50113001</v>
      </c>
      <c r="F612" s="729" t="s">
        <v>606</v>
      </c>
      <c r="G612" s="728" t="s">
        <v>642</v>
      </c>
      <c r="H612" s="728">
        <v>168836</v>
      </c>
      <c r="I612" s="728">
        <v>168836</v>
      </c>
      <c r="J612" s="728" t="s">
        <v>1348</v>
      </c>
      <c r="K612" s="728" t="s">
        <v>845</v>
      </c>
      <c r="L612" s="731">
        <v>51.840000000000018</v>
      </c>
      <c r="M612" s="731">
        <v>1</v>
      </c>
      <c r="N612" s="732">
        <v>51.840000000000018</v>
      </c>
    </row>
    <row r="613" spans="1:14" ht="14.4" customHeight="1" x14ac:dyDescent="0.3">
      <c r="A613" s="726" t="s">
        <v>569</v>
      </c>
      <c r="B613" s="727" t="s">
        <v>570</v>
      </c>
      <c r="C613" s="728" t="s">
        <v>591</v>
      </c>
      <c r="D613" s="729" t="s">
        <v>592</v>
      </c>
      <c r="E613" s="730">
        <v>50113001</v>
      </c>
      <c r="F613" s="729" t="s">
        <v>606</v>
      </c>
      <c r="G613" s="728" t="s">
        <v>607</v>
      </c>
      <c r="H613" s="728">
        <v>193104</v>
      </c>
      <c r="I613" s="728">
        <v>93104</v>
      </c>
      <c r="J613" s="728" t="s">
        <v>676</v>
      </c>
      <c r="K613" s="728" t="s">
        <v>677</v>
      </c>
      <c r="L613" s="731">
        <v>47.457586321807469</v>
      </c>
      <c r="M613" s="731">
        <v>86</v>
      </c>
      <c r="N613" s="732">
        <v>4081.3524236754424</v>
      </c>
    </row>
    <row r="614" spans="1:14" ht="14.4" customHeight="1" x14ac:dyDescent="0.3">
      <c r="A614" s="726" t="s">
        <v>569</v>
      </c>
      <c r="B614" s="727" t="s">
        <v>570</v>
      </c>
      <c r="C614" s="728" t="s">
        <v>591</v>
      </c>
      <c r="D614" s="729" t="s">
        <v>592</v>
      </c>
      <c r="E614" s="730">
        <v>50113001</v>
      </c>
      <c r="F614" s="729" t="s">
        <v>606</v>
      </c>
      <c r="G614" s="728" t="s">
        <v>607</v>
      </c>
      <c r="H614" s="728">
        <v>193105</v>
      </c>
      <c r="I614" s="728">
        <v>93105</v>
      </c>
      <c r="J614" s="728" t="s">
        <v>676</v>
      </c>
      <c r="K614" s="728" t="s">
        <v>678</v>
      </c>
      <c r="L614" s="731">
        <v>209.26410227337206</v>
      </c>
      <c r="M614" s="731">
        <v>30</v>
      </c>
      <c r="N614" s="732">
        <v>6277.9230682011621</v>
      </c>
    </row>
    <row r="615" spans="1:14" ht="14.4" customHeight="1" x14ac:dyDescent="0.3">
      <c r="A615" s="726" t="s">
        <v>569</v>
      </c>
      <c r="B615" s="727" t="s">
        <v>570</v>
      </c>
      <c r="C615" s="728" t="s">
        <v>591</v>
      </c>
      <c r="D615" s="729" t="s">
        <v>592</v>
      </c>
      <c r="E615" s="730">
        <v>50113001</v>
      </c>
      <c r="F615" s="729" t="s">
        <v>606</v>
      </c>
      <c r="G615" s="728" t="s">
        <v>607</v>
      </c>
      <c r="H615" s="728">
        <v>197522</v>
      </c>
      <c r="I615" s="728">
        <v>97522</v>
      </c>
      <c r="J615" s="728" t="s">
        <v>1067</v>
      </c>
      <c r="K615" s="728" t="s">
        <v>1068</v>
      </c>
      <c r="L615" s="731">
        <v>160.02750000000003</v>
      </c>
      <c r="M615" s="731">
        <v>4</v>
      </c>
      <c r="N615" s="732">
        <v>640.11000000000013</v>
      </c>
    </row>
    <row r="616" spans="1:14" ht="14.4" customHeight="1" x14ac:dyDescent="0.3">
      <c r="A616" s="726" t="s">
        <v>569</v>
      </c>
      <c r="B616" s="727" t="s">
        <v>570</v>
      </c>
      <c r="C616" s="728" t="s">
        <v>591</v>
      </c>
      <c r="D616" s="729" t="s">
        <v>592</v>
      </c>
      <c r="E616" s="730">
        <v>50113001</v>
      </c>
      <c r="F616" s="729" t="s">
        <v>606</v>
      </c>
      <c r="G616" s="728" t="s">
        <v>607</v>
      </c>
      <c r="H616" s="728">
        <v>102477</v>
      </c>
      <c r="I616" s="728">
        <v>2477</v>
      </c>
      <c r="J616" s="728" t="s">
        <v>681</v>
      </c>
      <c r="K616" s="728" t="s">
        <v>682</v>
      </c>
      <c r="L616" s="731">
        <v>40.169999999999987</v>
      </c>
      <c r="M616" s="731">
        <v>16</v>
      </c>
      <c r="N616" s="732">
        <v>642.7199999999998</v>
      </c>
    </row>
    <row r="617" spans="1:14" ht="14.4" customHeight="1" x14ac:dyDescent="0.3">
      <c r="A617" s="726" t="s">
        <v>569</v>
      </c>
      <c r="B617" s="727" t="s">
        <v>570</v>
      </c>
      <c r="C617" s="728" t="s">
        <v>591</v>
      </c>
      <c r="D617" s="729" t="s">
        <v>592</v>
      </c>
      <c r="E617" s="730">
        <v>50113001</v>
      </c>
      <c r="F617" s="729" t="s">
        <v>606</v>
      </c>
      <c r="G617" s="728" t="s">
        <v>607</v>
      </c>
      <c r="H617" s="728">
        <v>102478</v>
      </c>
      <c r="I617" s="728">
        <v>2478</v>
      </c>
      <c r="J617" s="728" t="s">
        <v>681</v>
      </c>
      <c r="K617" s="728" t="s">
        <v>683</v>
      </c>
      <c r="L617" s="731">
        <v>77.514871794871794</v>
      </c>
      <c r="M617" s="731">
        <v>39</v>
      </c>
      <c r="N617" s="732">
        <v>3023.08</v>
      </c>
    </row>
    <row r="618" spans="1:14" ht="14.4" customHeight="1" x14ac:dyDescent="0.3">
      <c r="A618" s="726" t="s">
        <v>569</v>
      </c>
      <c r="B618" s="727" t="s">
        <v>570</v>
      </c>
      <c r="C618" s="728" t="s">
        <v>591</v>
      </c>
      <c r="D618" s="729" t="s">
        <v>592</v>
      </c>
      <c r="E618" s="730">
        <v>50113001</v>
      </c>
      <c r="F618" s="729" t="s">
        <v>606</v>
      </c>
      <c r="G618" s="728" t="s">
        <v>607</v>
      </c>
      <c r="H618" s="728">
        <v>117011</v>
      </c>
      <c r="I618" s="728">
        <v>17011</v>
      </c>
      <c r="J618" s="728" t="s">
        <v>684</v>
      </c>
      <c r="K618" s="728" t="s">
        <v>685</v>
      </c>
      <c r="L618" s="731">
        <v>147.51733333333334</v>
      </c>
      <c r="M618" s="731">
        <v>30</v>
      </c>
      <c r="N618" s="732">
        <v>4425.5200000000004</v>
      </c>
    </row>
    <row r="619" spans="1:14" ht="14.4" customHeight="1" x14ac:dyDescent="0.3">
      <c r="A619" s="726" t="s">
        <v>569</v>
      </c>
      <c r="B619" s="727" t="s">
        <v>570</v>
      </c>
      <c r="C619" s="728" t="s">
        <v>591</v>
      </c>
      <c r="D619" s="729" t="s">
        <v>592</v>
      </c>
      <c r="E619" s="730">
        <v>50113001</v>
      </c>
      <c r="F619" s="729" t="s">
        <v>606</v>
      </c>
      <c r="G619" s="728" t="s">
        <v>607</v>
      </c>
      <c r="H619" s="728">
        <v>183318</v>
      </c>
      <c r="I619" s="728">
        <v>83318</v>
      </c>
      <c r="J619" s="728" t="s">
        <v>1349</v>
      </c>
      <c r="K619" s="728" t="s">
        <v>1350</v>
      </c>
      <c r="L619" s="731">
        <v>23.509961452828446</v>
      </c>
      <c r="M619" s="731">
        <v>1</v>
      </c>
      <c r="N619" s="732">
        <v>23.509961452828446</v>
      </c>
    </row>
    <row r="620" spans="1:14" ht="14.4" customHeight="1" x14ac:dyDescent="0.3">
      <c r="A620" s="726" t="s">
        <v>569</v>
      </c>
      <c r="B620" s="727" t="s">
        <v>570</v>
      </c>
      <c r="C620" s="728" t="s">
        <v>591</v>
      </c>
      <c r="D620" s="729" t="s">
        <v>592</v>
      </c>
      <c r="E620" s="730">
        <v>50113001</v>
      </c>
      <c r="F620" s="729" t="s">
        <v>606</v>
      </c>
      <c r="G620" s="728" t="s">
        <v>607</v>
      </c>
      <c r="H620" s="728">
        <v>100113</v>
      </c>
      <c r="I620" s="728">
        <v>113</v>
      </c>
      <c r="J620" s="728" t="s">
        <v>1351</v>
      </c>
      <c r="K620" s="728" t="s">
        <v>1352</v>
      </c>
      <c r="L620" s="731">
        <v>46.05</v>
      </c>
      <c r="M620" s="731">
        <v>5</v>
      </c>
      <c r="N620" s="732">
        <v>230.24999999999997</v>
      </c>
    </row>
    <row r="621" spans="1:14" ht="14.4" customHeight="1" x14ac:dyDescent="0.3">
      <c r="A621" s="726" t="s">
        <v>569</v>
      </c>
      <c r="B621" s="727" t="s">
        <v>570</v>
      </c>
      <c r="C621" s="728" t="s">
        <v>591</v>
      </c>
      <c r="D621" s="729" t="s">
        <v>592</v>
      </c>
      <c r="E621" s="730">
        <v>50113001</v>
      </c>
      <c r="F621" s="729" t="s">
        <v>606</v>
      </c>
      <c r="G621" s="728" t="s">
        <v>607</v>
      </c>
      <c r="H621" s="728">
        <v>108499</v>
      </c>
      <c r="I621" s="728">
        <v>8499</v>
      </c>
      <c r="J621" s="728" t="s">
        <v>686</v>
      </c>
      <c r="K621" s="728" t="s">
        <v>687</v>
      </c>
      <c r="L621" s="731">
        <v>111.65555555555555</v>
      </c>
      <c r="M621" s="731">
        <v>72</v>
      </c>
      <c r="N621" s="732">
        <v>8039.2</v>
      </c>
    </row>
    <row r="622" spans="1:14" ht="14.4" customHeight="1" x14ac:dyDescent="0.3">
      <c r="A622" s="726" t="s">
        <v>569</v>
      </c>
      <c r="B622" s="727" t="s">
        <v>570</v>
      </c>
      <c r="C622" s="728" t="s">
        <v>591</v>
      </c>
      <c r="D622" s="729" t="s">
        <v>592</v>
      </c>
      <c r="E622" s="730">
        <v>50113001</v>
      </c>
      <c r="F622" s="729" t="s">
        <v>606</v>
      </c>
      <c r="G622" s="728" t="s">
        <v>607</v>
      </c>
      <c r="H622" s="728">
        <v>102479</v>
      </c>
      <c r="I622" s="728">
        <v>2479</v>
      </c>
      <c r="J622" s="728" t="s">
        <v>688</v>
      </c>
      <c r="K622" s="728" t="s">
        <v>689</v>
      </c>
      <c r="L622" s="731">
        <v>66.029999999999959</v>
      </c>
      <c r="M622" s="731">
        <v>2</v>
      </c>
      <c r="N622" s="732">
        <v>132.05999999999992</v>
      </c>
    </row>
    <row r="623" spans="1:14" ht="14.4" customHeight="1" x14ac:dyDescent="0.3">
      <c r="A623" s="726" t="s">
        <v>569</v>
      </c>
      <c r="B623" s="727" t="s">
        <v>570</v>
      </c>
      <c r="C623" s="728" t="s">
        <v>591</v>
      </c>
      <c r="D623" s="729" t="s">
        <v>592</v>
      </c>
      <c r="E623" s="730">
        <v>50113001</v>
      </c>
      <c r="F623" s="729" t="s">
        <v>606</v>
      </c>
      <c r="G623" s="728" t="s">
        <v>607</v>
      </c>
      <c r="H623" s="728">
        <v>158425</v>
      </c>
      <c r="I623" s="728">
        <v>58425</v>
      </c>
      <c r="J623" s="728" t="s">
        <v>690</v>
      </c>
      <c r="K623" s="728" t="s">
        <v>691</v>
      </c>
      <c r="L623" s="731">
        <v>82.01</v>
      </c>
      <c r="M623" s="731">
        <v>1</v>
      </c>
      <c r="N623" s="732">
        <v>82.01</v>
      </c>
    </row>
    <row r="624" spans="1:14" ht="14.4" customHeight="1" x14ac:dyDescent="0.3">
      <c r="A624" s="726" t="s">
        <v>569</v>
      </c>
      <c r="B624" s="727" t="s">
        <v>570</v>
      </c>
      <c r="C624" s="728" t="s">
        <v>591</v>
      </c>
      <c r="D624" s="729" t="s">
        <v>592</v>
      </c>
      <c r="E624" s="730">
        <v>50113001</v>
      </c>
      <c r="F624" s="729" t="s">
        <v>606</v>
      </c>
      <c r="G624" s="728" t="s">
        <v>607</v>
      </c>
      <c r="H624" s="728">
        <v>179325</v>
      </c>
      <c r="I624" s="728">
        <v>179325</v>
      </c>
      <c r="J624" s="728" t="s">
        <v>1073</v>
      </c>
      <c r="K624" s="728" t="s">
        <v>1353</v>
      </c>
      <c r="L624" s="731">
        <v>34.29</v>
      </c>
      <c r="M624" s="731">
        <v>1</v>
      </c>
      <c r="N624" s="732">
        <v>34.29</v>
      </c>
    </row>
    <row r="625" spans="1:14" ht="14.4" customHeight="1" x14ac:dyDescent="0.3">
      <c r="A625" s="726" t="s">
        <v>569</v>
      </c>
      <c r="B625" s="727" t="s">
        <v>570</v>
      </c>
      <c r="C625" s="728" t="s">
        <v>591</v>
      </c>
      <c r="D625" s="729" t="s">
        <v>592</v>
      </c>
      <c r="E625" s="730">
        <v>50113001</v>
      </c>
      <c r="F625" s="729" t="s">
        <v>606</v>
      </c>
      <c r="G625" s="728" t="s">
        <v>607</v>
      </c>
      <c r="H625" s="728">
        <v>179327</v>
      </c>
      <c r="I625" s="728">
        <v>179327</v>
      </c>
      <c r="J625" s="728" t="s">
        <v>1073</v>
      </c>
      <c r="K625" s="728" t="s">
        <v>657</v>
      </c>
      <c r="L625" s="731">
        <v>74.920000000000073</v>
      </c>
      <c r="M625" s="731">
        <v>1</v>
      </c>
      <c r="N625" s="732">
        <v>74.920000000000073</v>
      </c>
    </row>
    <row r="626" spans="1:14" ht="14.4" customHeight="1" x14ac:dyDescent="0.3">
      <c r="A626" s="726" t="s">
        <v>569</v>
      </c>
      <c r="B626" s="727" t="s">
        <v>570</v>
      </c>
      <c r="C626" s="728" t="s">
        <v>591</v>
      </c>
      <c r="D626" s="729" t="s">
        <v>592</v>
      </c>
      <c r="E626" s="730">
        <v>50113001</v>
      </c>
      <c r="F626" s="729" t="s">
        <v>606</v>
      </c>
      <c r="G626" s="728" t="s">
        <v>607</v>
      </c>
      <c r="H626" s="728">
        <v>126134</v>
      </c>
      <c r="I626" s="728">
        <v>26134</v>
      </c>
      <c r="J626" s="728" t="s">
        <v>1354</v>
      </c>
      <c r="K626" s="728" t="s">
        <v>1355</v>
      </c>
      <c r="L626" s="731">
        <v>1196.05</v>
      </c>
      <c r="M626" s="731">
        <v>1</v>
      </c>
      <c r="N626" s="732">
        <v>1196.05</v>
      </c>
    </row>
    <row r="627" spans="1:14" ht="14.4" customHeight="1" x14ac:dyDescent="0.3">
      <c r="A627" s="726" t="s">
        <v>569</v>
      </c>
      <c r="B627" s="727" t="s">
        <v>570</v>
      </c>
      <c r="C627" s="728" t="s">
        <v>591</v>
      </c>
      <c r="D627" s="729" t="s">
        <v>592</v>
      </c>
      <c r="E627" s="730">
        <v>50113001</v>
      </c>
      <c r="F627" s="729" t="s">
        <v>606</v>
      </c>
      <c r="G627" s="728" t="s">
        <v>642</v>
      </c>
      <c r="H627" s="728">
        <v>181456</v>
      </c>
      <c r="I627" s="728">
        <v>81456</v>
      </c>
      <c r="J627" s="728" t="s">
        <v>692</v>
      </c>
      <c r="K627" s="728" t="s">
        <v>693</v>
      </c>
      <c r="L627" s="731">
        <v>66.72999999999999</v>
      </c>
      <c r="M627" s="731">
        <v>2</v>
      </c>
      <c r="N627" s="732">
        <v>133.45999999999998</v>
      </c>
    </row>
    <row r="628" spans="1:14" ht="14.4" customHeight="1" x14ac:dyDescent="0.3">
      <c r="A628" s="726" t="s">
        <v>569</v>
      </c>
      <c r="B628" s="727" t="s">
        <v>570</v>
      </c>
      <c r="C628" s="728" t="s">
        <v>591</v>
      </c>
      <c r="D628" s="729" t="s">
        <v>592</v>
      </c>
      <c r="E628" s="730">
        <v>50113001</v>
      </c>
      <c r="F628" s="729" t="s">
        <v>606</v>
      </c>
      <c r="G628" s="728" t="s">
        <v>642</v>
      </c>
      <c r="H628" s="728">
        <v>215715</v>
      </c>
      <c r="I628" s="728">
        <v>215715</v>
      </c>
      <c r="J628" s="728" t="s">
        <v>692</v>
      </c>
      <c r="K628" s="728" t="s">
        <v>694</v>
      </c>
      <c r="L628" s="731">
        <v>85.114444444444445</v>
      </c>
      <c r="M628" s="731">
        <v>18</v>
      </c>
      <c r="N628" s="732">
        <v>1532.06</v>
      </c>
    </row>
    <row r="629" spans="1:14" ht="14.4" customHeight="1" x14ac:dyDescent="0.3">
      <c r="A629" s="726" t="s">
        <v>569</v>
      </c>
      <c r="B629" s="727" t="s">
        <v>570</v>
      </c>
      <c r="C629" s="728" t="s">
        <v>591</v>
      </c>
      <c r="D629" s="729" t="s">
        <v>592</v>
      </c>
      <c r="E629" s="730">
        <v>50113001</v>
      </c>
      <c r="F629" s="729" t="s">
        <v>606</v>
      </c>
      <c r="G629" s="728" t="s">
        <v>571</v>
      </c>
      <c r="H629" s="728">
        <v>159448</v>
      </c>
      <c r="I629" s="728">
        <v>59448</v>
      </c>
      <c r="J629" s="728" t="s">
        <v>1356</v>
      </c>
      <c r="K629" s="728" t="s">
        <v>1357</v>
      </c>
      <c r="L629" s="731">
        <v>369.12289275539405</v>
      </c>
      <c r="M629" s="731">
        <v>3</v>
      </c>
      <c r="N629" s="732">
        <v>1107.3686782661821</v>
      </c>
    </row>
    <row r="630" spans="1:14" ht="14.4" customHeight="1" x14ac:dyDescent="0.3">
      <c r="A630" s="726" t="s">
        <v>569</v>
      </c>
      <c r="B630" s="727" t="s">
        <v>570</v>
      </c>
      <c r="C630" s="728" t="s">
        <v>591</v>
      </c>
      <c r="D630" s="729" t="s">
        <v>592</v>
      </c>
      <c r="E630" s="730">
        <v>50113001</v>
      </c>
      <c r="F630" s="729" t="s">
        <v>606</v>
      </c>
      <c r="G630" s="728" t="s">
        <v>571</v>
      </c>
      <c r="H630" s="728">
        <v>159449</v>
      </c>
      <c r="I630" s="728">
        <v>59449</v>
      </c>
      <c r="J630" s="728" t="s">
        <v>695</v>
      </c>
      <c r="K630" s="728" t="s">
        <v>696</v>
      </c>
      <c r="L630" s="731">
        <v>774.51</v>
      </c>
      <c r="M630" s="731">
        <v>1</v>
      </c>
      <c r="N630" s="732">
        <v>774.51</v>
      </c>
    </row>
    <row r="631" spans="1:14" ht="14.4" customHeight="1" x14ac:dyDescent="0.3">
      <c r="A631" s="726" t="s">
        <v>569</v>
      </c>
      <c r="B631" s="727" t="s">
        <v>570</v>
      </c>
      <c r="C631" s="728" t="s">
        <v>591</v>
      </c>
      <c r="D631" s="729" t="s">
        <v>592</v>
      </c>
      <c r="E631" s="730">
        <v>50113001</v>
      </c>
      <c r="F631" s="729" t="s">
        <v>606</v>
      </c>
      <c r="G631" s="728" t="s">
        <v>607</v>
      </c>
      <c r="H631" s="728">
        <v>905097</v>
      </c>
      <c r="I631" s="728">
        <v>158767</v>
      </c>
      <c r="J631" s="728" t="s">
        <v>1078</v>
      </c>
      <c r="K631" s="728" t="s">
        <v>1079</v>
      </c>
      <c r="L631" s="731">
        <v>175.03899403495569</v>
      </c>
      <c r="M631" s="731">
        <v>4</v>
      </c>
      <c r="N631" s="732">
        <v>700.15597613982277</v>
      </c>
    </row>
    <row r="632" spans="1:14" ht="14.4" customHeight="1" x14ac:dyDescent="0.3">
      <c r="A632" s="726" t="s">
        <v>569</v>
      </c>
      <c r="B632" s="727" t="s">
        <v>570</v>
      </c>
      <c r="C632" s="728" t="s">
        <v>591</v>
      </c>
      <c r="D632" s="729" t="s">
        <v>592</v>
      </c>
      <c r="E632" s="730">
        <v>50113001</v>
      </c>
      <c r="F632" s="729" t="s">
        <v>606</v>
      </c>
      <c r="G632" s="728" t="s">
        <v>607</v>
      </c>
      <c r="H632" s="728">
        <v>846873</v>
      </c>
      <c r="I632" s="728">
        <v>82012</v>
      </c>
      <c r="J632" s="728" t="s">
        <v>1080</v>
      </c>
      <c r="K632" s="728" t="s">
        <v>571</v>
      </c>
      <c r="L632" s="731">
        <v>219.54994703332792</v>
      </c>
      <c r="M632" s="731">
        <v>6</v>
      </c>
      <c r="N632" s="732">
        <v>1317.2996821999675</v>
      </c>
    </row>
    <row r="633" spans="1:14" ht="14.4" customHeight="1" x14ac:dyDescent="0.3">
      <c r="A633" s="726" t="s">
        <v>569</v>
      </c>
      <c r="B633" s="727" t="s">
        <v>570</v>
      </c>
      <c r="C633" s="728" t="s">
        <v>591</v>
      </c>
      <c r="D633" s="729" t="s">
        <v>592</v>
      </c>
      <c r="E633" s="730">
        <v>50113001</v>
      </c>
      <c r="F633" s="729" t="s">
        <v>606</v>
      </c>
      <c r="G633" s="728" t="s">
        <v>607</v>
      </c>
      <c r="H633" s="728">
        <v>500686</v>
      </c>
      <c r="I633" s="728">
        <v>0</v>
      </c>
      <c r="J633" s="728" t="s">
        <v>1358</v>
      </c>
      <c r="K633" s="728" t="s">
        <v>1359</v>
      </c>
      <c r="L633" s="731">
        <v>248.9659</v>
      </c>
      <c r="M633" s="731">
        <v>1</v>
      </c>
      <c r="N633" s="732">
        <v>248.9659</v>
      </c>
    </row>
    <row r="634" spans="1:14" ht="14.4" customHeight="1" x14ac:dyDescent="0.3">
      <c r="A634" s="726" t="s">
        <v>569</v>
      </c>
      <c r="B634" s="727" t="s">
        <v>570</v>
      </c>
      <c r="C634" s="728" t="s">
        <v>591</v>
      </c>
      <c r="D634" s="729" t="s">
        <v>592</v>
      </c>
      <c r="E634" s="730">
        <v>50113001</v>
      </c>
      <c r="F634" s="729" t="s">
        <v>606</v>
      </c>
      <c r="G634" s="728" t="s">
        <v>607</v>
      </c>
      <c r="H634" s="728">
        <v>920170</v>
      </c>
      <c r="I634" s="728">
        <v>0</v>
      </c>
      <c r="J634" s="728" t="s">
        <v>1360</v>
      </c>
      <c r="K634" s="728" t="s">
        <v>571</v>
      </c>
      <c r="L634" s="731">
        <v>75.165999999999997</v>
      </c>
      <c r="M634" s="731">
        <v>4</v>
      </c>
      <c r="N634" s="732">
        <v>300.66399999999999</v>
      </c>
    </row>
    <row r="635" spans="1:14" ht="14.4" customHeight="1" x14ac:dyDescent="0.3">
      <c r="A635" s="726" t="s">
        <v>569</v>
      </c>
      <c r="B635" s="727" t="s">
        <v>570</v>
      </c>
      <c r="C635" s="728" t="s">
        <v>591</v>
      </c>
      <c r="D635" s="729" t="s">
        <v>592</v>
      </c>
      <c r="E635" s="730">
        <v>50113001</v>
      </c>
      <c r="F635" s="729" t="s">
        <v>606</v>
      </c>
      <c r="G635" s="728" t="s">
        <v>607</v>
      </c>
      <c r="H635" s="728">
        <v>900240</v>
      </c>
      <c r="I635" s="728">
        <v>0</v>
      </c>
      <c r="J635" s="728" t="s">
        <v>703</v>
      </c>
      <c r="K635" s="728" t="s">
        <v>571</v>
      </c>
      <c r="L635" s="731">
        <v>67.760000673929113</v>
      </c>
      <c r="M635" s="731">
        <v>1</v>
      </c>
      <c r="N635" s="732">
        <v>67.760000673929113</v>
      </c>
    </row>
    <row r="636" spans="1:14" ht="14.4" customHeight="1" x14ac:dyDescent="0.3">
      <c r="A636" s="726" t="s">
        <v>569</v>
      </c>
      <c r="B636" s="727" t="s">
        <v>570</v>
      </c>
      <c r="C636" s="728" t="s">
        <v>591</v>
      </c>
      <c r="D636" s="729" t="s">
        <v>592</v>
      </c>
      <c r="E636" s="730">
        <v>50113001</v>
      </c>
      <c r="F636" s="729" t="s">
        <v>606</v>
      </c>
      <c r="G636" s="728" t="s">
        <v>607</v>
      </c>
      <c r="H636" s="728">
        <v>215476</v>
      </c>
      <c r="I636" s="728">
        <v>215476</v>
      </c>
      <c r="J636" s="728" t="s">
        <v>1081</v>
      </c>
      <c r="K636" s="728" t="s">
        <v>1082</v>
      </c>
      <c r="L636" s="731">
        <v>123.10999999999997</v>
      </c>
      <c r="M636" s="731">
        <v>1</v>
      </c>
      <c r="N636" s="732">
        <v>123.10999999999997</v>
      </c>
    </row>
    <row r="637" spans="1:14" ht="14.4" customHeight="1" x14ac:dyDescent="0.3">
      <c r="A637" s="726" t="s">
        <v>569</v>
      </c>
      <c r="B637" s="727" t="s">
        <v>570</v>
      </c>
      <c r="C637" s="728" t="s">
        <v>591</v>
      </c>
      <c r="D637" s="729" t="s">
        <v>592</v>
      </c>
      <c r="E637" s="730">
        <v>50113001</v>
      </c>
      <c r="F637" s="729" t="s">
        <v>606</v>
      </c>
      <c r="G637" s="728" t="s">
        <v>607</v>
      </c>
      <c r="H637" s="728">
        <v>192198</v>
      </c>
      <c r="I637" s="728">
        <v>192198</v>
      </c>
      <c r="J637" s="728" t="s">
        <v>1085</v>
      </c>
      <c r="K637" s="728" t="s">
        <v>1361</v>
      </c>
      <c r="L637" s="731">
        <v>81.64</v>
      </c>
      <c r="M637" s="731">
        <v>1</v>
      </c>
      <c r="N637" s="732">
        <v>81.64</v>
      </c>
    </row>
    <row r="638" spans="1:14" ht="14.4" customHeight="1" x14ac:dyDescent="0.3">
      <c r="A638" s="726" t="s">
        <v>569</v>
      </c>
      <c r="B638" s="727" t="s">
        <v>570</v>
      </c>
      <c r="C638" s="728" t="s">
        <v>591</v>
      </c>
      <c r="D638" s="729" t="s">
        <v>592</v>
      </c>
      <c r="E638" s="730">
        <v>50113001</v>
      </c>
      <c r="F638" s="729" t="s">
        <v>606</v>
      </c>
      <c r="G638" s="728" t="s">
        <v>607</v>
      </c>
      <c r="H638" s="728">
        <v>192202</v>
      </c>
      <c r="I638" s="728">
        <v>192202</v>
      </c>
      <c r="J638" s="728" t="s">
        <v>1085</v>
      </c>
      <c r="K638" s="728" t="s">
        <v>1086</v>
      </c>
      <c r="L638" s="731">
        <v>87.890000000000015</v>
      </c>
      <c r="M638" s="731">
        <v>1</v>
      </c>
      <c r="N638" s="732">
        <v>87.890000000000015</v>
      </c>
    </row>
    <row r="639" spans="1:14" ht="14.4" customHeight="1" x14ac:dyDescent="0.3">
      <c r="A639" s="726" t="s">
        <v>569</v>
      </c>
      <c r="B639" s="727" t="s">
        <v>570</v>
      </c>
      <c r="C639" s="728" t="s">
        <v>591</v>
      </c>
      <c r="D639" s="729" t="s">
        <v>592</v>
      </c>
      <c r="E639" s="730">
        <v>50113001</v>
      </c>
      <c r="F639" s="729" t="s">
        <v>606</v>
      </c>
      <c r="G639" s="728" t="s">
        <v>607</v>
      </c>
      <c r="H639" s="728">
        <v>145273</v>
      </c>
      <c r="I639" s="728">
        <v>45273</v>
      </c>
      <c r="J639" s="728" t="s">
        <v>1362</v>
      </c>
      <c r="K639" s="728" t="s">
        <v>1363</v>
      </c>
      <c r="L639" s="731">
        <v>48.46</v>
      </c>
      <c r="M639" s="731">
        <v>1</v>
      </c>
      <c r="N639" s="732">
        <v>48.46</v>
      </c>
    </row>
    <row r="640" spans="1:14" ht="14.4" customHeight="1" x14ac:dyDescent="0.3">
      <c r="A640" s="726" t="s">
        <v>569</v>
      </c>
      <c r="B640" s="727" t="s">
        <v>570</v>
      </c>
      <c r="C640" s="728" t="s">
        <v>591</v>
      </c>
      <c r="D640" s="729" t="s">
        <v>592</v>
      </c>
      <c r="E640" s="730">
        <v>50113001</v>
      </c>
      <c r="F640" s="729" t="s">
        <v>606</v>
      </c>
      <c r="G640" s="728" t="s">
        <v>607</v>
      </c>
      <c r="H640" s="728">
        <v>166015</v>
      </c>
      <c r="I640" s="728">
        <v>66015</v>
      </c>
      <c r="J640" s="728" t="s">
        <v>1364</v>
      </c>
      <c r="K640" s="728" t="s">
        <v>1365</v>
      </c>
      <c r="L640" s="731">
        <v>188.75</v>
      </c>
      <c r="M640" s="731">
        <v>1</v>
      </c>
      <c r="N640" s="732">
        <v>188.75</v>
      </c>
    </row>
    <row r="641" spans="1:14" ht="14.4" customHeight="1" x14ac:dyDescent="0.3">
      <c r="A641" s="726" t="s">
        <v>569</v>
      </c>
      <c r="B641" s="727" t="s">
        <v>570</v>
      </c>
      <c r="C641" s="728" t="s">
        <v>591</v>
      </c>
      <c r="D641" s="729" t="s">
        <v>592</v>
      </c>
      <c r="E641" s="730">
        <v>50113001</v>
      </c>
      <c r="F641" s="729" t="s">
        <v>606</v>
      </c>
      <c r="G641" s="728" t="s">
        <v>607</v>
      </c>
      <c r="H641" s="728">
        <v>197026</v>
      </c>
      <c r="I641" s="728">
        <v>97026</v>
      </c>
      <c r="J641" s="728" t="s">
        <v>1090</v>
      </c>
      <c r="K641" s="728" t="s">
        <v>1091</v>
      </c>
      <c r="L641" s="731">
        <v>121.77</v>
      </c>
      <c r="M641" s="731">
        <v>1</v>
      </c>
      <c r="N641" s="732">
        <v>121.77</v>
      </c>
    </row>
    <row r="642" spans="1:14" ht="14.4" customHeight="1" x14ac:dyDescent="0.3">
      <c r="A642" s="726" t="s">
        <v>569</v>
      </c>
      <c r="B642" s="727" t="s">
        <v>570</v>
      </c>
      <c r="C642" s="728" t="s">
        <v>591</v>
      </c>
      <c r="D642" s="729" t="s">
        <v>592</v>
      </c>
      <c r="E642" s="730">
        <v>50113001</v>
      </c>
      <c r="F642" s="729" t="s">
        <v>606</v>
      </c>
      <c r="G642" s="728" t="s">
        <v>607</v>
      </c>
      <c r="H642" s="728">
        <v>162083</v>
      </c>
      <c r="I642" s="728">
        <v>162083</v>
      </c>
      <c r="J642" s="728" t="s">
        <v>704</v>
      </c>
      <c r="K642" s="728" t="s">
        <v>705</v>
      </c>
      <c r="L642" s="731">
        <v>383.42999999999995</v>
      </c>
      <c r="M642" s="731">
        <v>1</v>
      </c>
      <c r="N642" s="732">
        <v>383.42999999999995</v>
      </c>
    </row>
    <row r="643" spans="1:14" ht="14.4" customHeight="1" x14ac:dyDescent="0.3">
      <c r="A643" s="726" t="s">
        <v>569</v>
      </c>
      <c r="B643" s="727" t="s">
        <v>570</v>
      </c>
      <c r="C643" s="728" t="s">
        <v>591</v>
      </c>
      <c r="D643" s="729" t="s">
        <v>592</v>
      </c>
      <c r="E643" s="730">
        <v>50113001</v>
      </c>
      <c r="F643" s="729" t="s">
        <v>606</v>
      </c>
      <c r="G643" s="728" t="s">
        <v>607</v>
      </c>
      <c r="H643" s="728">
        <v>202796</v>
      </c>
      <c r="I643" s="728">
        <v>202796</v>
      </c>
      <c r="J643" s="728" t="s">
        <v>704</v>
      </c>
      <c r="K643" s="728" t="s">
        <v>706</v>
      </c>
      <c r="L643" s="731">
        <v>278.7766666666667</v>
      </c>
      <c r="M643" s="731">
        <v>3</v>
      </c>
      <c r="N643" s="732">
        <v>836.33000000000015</v>
      </c>
    </row>
    <row r="644" spans="1:14" ht="14.4" customHeight="1" x14ac:dyDescent="0.3">
      <c r="A644" s="726" t="s">
        <v>569</v>
      </c>
      <c r="B644" s="727" t="s">
        <v>570</v>
      </c>
      <c r="C644" s="728" t="s">
        <v>591</v>
      </c>
      <c r="D644" s="729" t="s">
        <v>592</v>
      </c>
      <c r="E644" s="730">
        <v>50113001</v>
      </c>
      <c r="F644" s="729" t="s">
        <v>606</v>
      </c>
      <c r="G644" s="728" t="s">
        <v>607</v>
      </c>
      <c r="H644" s="728">
        <v>850053</v>
      </c>
      <c r="I644" s="728">
        <v>162694</v>
      </c>
      <c r="J644" s="728" t="s">
        <v>1366</v>
      </c>
      <c r="K644" s="728" t="s">
        <v>629</v>
      </c>
      <c r="L644" s="731">
        <v>56.080000000000005</v>
      </c>
      <c r="M644" s="731">
        <v>1</v>
      </c>
      <c r="N644" s="732">
        <v>56.080000000000005</v>
      </c>
    </row>
    <row r="645" spans="1:14" ht="14.4" customHeight="1" x14ac:dyDescent="0.3">
      <c r="A645" s="726" t="s">
        <v>569</v>
      </c>
      <c r="B645" s="727" t="s">
        <v>570</v>
      </c>
      <c r="C645" s="728" t="s">
        <v>591</v>
      </c>
      <c r="D645" s="729" t="s">
        <v>592</v>
      </c>
      <c r="E645" s="730">
        <v>50113001</v>
      </c>
      <c r="F645" s="729" t="s">
        <v>606</v>
      </c>
      <c r="G645" s="728" t="s">
        <v>607</v>
      </c>
      <c r="H645" s="728">
        <v>157586</v>
      </c>
      <c r="I645" s="728">
        <v>57586</v>
      </c>
      <c r="J645" s="728" t="s">
        <v>707</v>
      </c>
      <c r="K645" s="728" t="s">
        <v>708</v>
      </c>
      <c r="L645" s="731">
        <v>74.219999999999985</v>
      </c>
      <c r="M645" s="731">
        <v>1</v>
      </c>
      <c r="N645" s="732">
        <v>74.219999999999985</v>
      </c>
    </row>
    <row r="646" spans="1:14" ht="14.4" customHeight="1" x14ac:dyDescent="0.3">
      <c r="A646" s="726" t="s">
        <v>569</v>
      </c>
      <c r="B646" s="727" t="s">
        <v>570</v>
      </c>
      <c r="C646" s="728" t="s">
        <v>591</v>
      </c>
      <c r="D646" s="729" t="s">
        <v>592</v>
      </c>
      <c r="E646" s="730">
        <v>50113001</v>
      </c>
      <c r="F646" s="729" t="s">
        <v>606</v>
      </c>
      <c r="G646" s="728" t="s">
        <v>607</v>
      </c>
      <c r="H646" s="728">
        <v>846413</v>
      </c>
      <c r="I646" s="728">
        <v>57585</v>
      </c>
      <c r="J646" s="728" t="s">
        <v>709</v>
      </c>
      <c r="K646" s="728" t="s">
        <v>710</v>
      </c>
      <c r="L646" s="731">
        <v>134.21</v>
      </c>
      <c r="M646" s="731">
        <v>2</v>
      </c>
      <c r="N646" s="732">
        <v>268.42</v>
      </c>
    </row>
    <row r="647" spans="1:14" ht="14.4" customHeight="1" x14ac:dyDescent="0.3">
      <c r="A647" s="726" t="s">
        <v>569</v>
      </c>
      <c r="B647" s="727" t="s">
        <v>570</v>
      </c>
      <c r="C647" s="728" t="s">
        <v>591</v>
      </c>
      <c r="D647" s="729" t="s">
        <v>592</v>
      </c>
      <c r="E647" s="730">
        <v>50113001</v>
      </c>
      <c r="F647" s="729" t="s">
        <v>606</v>
      </c>
      <c r="G647" s="728" t="s">
        <v>607</v>
      </c>
      <c r="H647" s="728">
        <v>848560</v>
      </c>
      <c r="I647" s="728">
        <v>125752</v>
      </c>
      <c r="J647" s="728" t="s">
        <v>1094</v>
      </c>
      <c r="K647" s="728" t="s">
        <v>1095</v>
      </c>
      <c r="L647" s="731">
        <v>188.02999999999997</v>
      </c>
      <c r="M647" s="731">
        <v>1</v>
      </c>
      <c r="N647" s="732">
        <v>188.02999999999997</v>
      </c>
    </row>
    <row r="648" spans="1:14" ht="14.4" customHeight="1" x14ac:dyDescent="0.3">
      <c r="A648" s="726" t="s">
        <v>569</v>
      </c>
      <c r="B648" s="727" t="s">
        <v>570</v>
      </c>
      <c r="C648" s="728" t="s">
        <v>591</v>
      </c>
      <c r="D648" s="729" t="s">
        <v>592</v>
      </c>
      <c r="E648" s="730">
        <v>50113001</v>
      </c>
      <c r="F648" s="729" t="s">
        <v>606</v>
      </c>
      <c r="G648" s="728" t="s">
        <v>607</v>
      </c>
      <c r="H648" s="728">
        <v>214902</v>
      </c>
      <c r="I648" s="728">
        <v>214902</v>
      </c>
      <c r="J648" s="728" t="s">
        <v>711</v>
      </c>
      <c r="K648" s="728" t="s">
        <v>712</v>
      </c>
      <c r="L648" s="731">
        <v>56.34</v>
      </c>
      <c r="M648" s="731">
        <v>1</v>
      </c>
      <c r="N648" s="732">
        <v>56.34</v>
      </c>
    </row>
    <row r="649" spans="1:14" ht="14.4" customHeight="1" x14ac:dyDescent="0.3">
      <c r="A649" s="726" t="s">
        <v>569</v>
      </c>
      <c r="B649" s="727" t="s">
        <v>570</v>
      </c>
      <c r="C649" s="728" t="s">
        <v>591</v>
      </c>
      <c r="D649" s="729" t="s">
        <v>592</v>
      </c>
      <c r="E649" s="730">
        <v>50113001</v>
      </c>
      <c r="F649" s="729" t="s">
        <v>606</v>
      </c>
      <c r="G649" s="728" t="s">
        <v>607</v>
      </c>
      <c r="H649" s="728">
        <v>214904</v>
      </c>
      <c r="I649" s="728">
        <v>214904</v>
      </c>
      <c r="J649" s="728" t="s">
        <v>713</v>
      </c>
      <c r="K649" s="728" t="s">
        <v>714</v>
      </c>
      <c r="L649" s="731">
        <v>81.96</v>
      </c>
      <c r="M649" s="731">
        <v>1</v>
      </c>
      <c r="N649" s="732">
        <v>81.96</v>
      </c>
    </row>
    <row r="650" spans="1:14" ht="14.4" customHeight="1" x14ac:dyDescent="0.3">
      <c r="A650" s="726" t="s">
        <v>569</v>
      </c>
      <c r="B650" s="727" t="s">
        <v>570</v>
      </c>
      <c r="C650" s="728" t="s">
        <v>591</v>
      </c>
      <c r="D650" s="729" t="s">
        <v>592</v>
      </c>
      <c r="E650" s="730">
        <v>50113001</v>
      </c>
      <c r="F650" s="729" t="s">
        <v>606</v>
      </c>
      <c r="G650" s="728" t="s">
        <v>607</v>
      </c>
      <c r="H650" s="728">
        <v>214906</v>
      </c>
      <c r="I650" s="728">
        <v>214906</v>
      </c>
      <c r="J650" s="728" t="s">
        <v>715</v>
      </c>
      <c r="K650" s="728" t="s">
        <v>716</v>
      </c>
      <c r="L650" s="731">
        <v>117.94</v>
      </c>
      <c r="M650" s="731">
        <v>1</v>
      </c>
      <c r="N650" s="732">
        <v>117.94</v>
      </c>
    </row>
    <row r="651" spans="1:14" ht="14.4" customHeight="1" x14ac:dyDescent="0.3">
      <c r="A651" s="726" t="s">
        <v>569</v>
      </c>
      <c r="B651" s="727" t="s">
        <v>570</v>
      </c>
      <c r="C651" s="728" t="s">
        <v>591</v>
      </c>
      <c r="D651" s="729" t="s">
        <v>592</v>
      </c>
      <c r="E651" s="730">
        <v>50113001</v>
      </c>
      <c r="F651" s="729" t="s">
        <v>606</v>
      </c>
      <c r="G651" s="728" t="s">
        <v>642</v>
      </c>
      <c r="H651" s="728">
        <v>169189</v>
      </c>
      <c r="I651" s="728">
        <v>69189</v>
      </c>
      <c r="J651" s="728" t="s">
        <v>717</v>
      </c>
      <c r="K651" s="728" t="s">
        <v>718</v>
      </c>
      <c r="L651" s="731">
        <v>60.819999999999986</v>
      </c>
      <c r="M651" s="731">
        <v>1</v>
      </c>
      <c r="N651" s="732">
        <v>60.819999999999986</v>
      </c>
    </row>
    <row r="652" spans="1:14" ht="14.4" customHeight="1" x14ac:dyDescent="0.3">
      <c r="A652" s="726" t="s">
        <v>569</v>
      </c>
      <c r="B652" s="727" t="s">
        <v>570</v>
      </c>
      <c r="C652" s="728" t="s">
        <v>591</v>
      </c>
      <c r="D652" s="729" t="s">
        <v>592</v>
      </c>
      <c r="E652" s="730">
        <v>50113001</v>
      </c>
      <c r="F652" s="729" t="s">
        <v>606</v>
      </c>
      <c r="G652" s="728" t="s">
        <v>642</v>
      </c>
      <c r="H652" s="728">
        <v>114439</v>
      </c>
      <c r="I652" s="728">
        <v>14439</v>
      </c>
      <c r="J652" s="728" t="s">
        <v>1110</v>
      </c>
      <c r="K652" s="728" t="s">
        <v>1111</v>
      </c>
      <c r="L652" s="731">
        <v>98.59999999999998</v>
      </c>
      <c r="M652" s="731">
        <v>2</v>
      </c>
      <c r="N652" s="732">
        <v>197.19999999999996</v>
      </c>
    </row>
    <row r="653" spans="1:14" ht="14.4" customHeight="1" x14ac:dyDescent="0.3">
      <c r="A653" s="726" t="s">
        <v>569</v>
      </c>
      <c r="B653" s="727" t="s">
        <v>570</v>
      </c>
      <c r="C653" s="728" t="s">
        <v>591</v>
      </c>
      <c r="D653" s="729" t="s">
        <v>592</v>
      </c>
      <c r="E653" s="730">
        <v>50113001</v>
      </c>
      <c r="F653" s="729" t="s">
        <v>606</v>
      </c>
      <c r="G653" s="728" t="s">
        <v>607</v>
      </c>
      <c r="H653" s="728">
        <v>158827</v>
      </c>
      <c r="I653" s="728">
        <v>58827</v>
      </c>
      <c r="J653" s="728" t="s">
        <v>721</v>
      </c>
      <c r="K653" s="728" t="s">
        <v>722</v>
      </c>
      <c r="L653" s="731">
        <v>167.87469879518071</v>
      </c>
      <c r="M653" s="731">
        <v>166</v>
      </c>
      <c r="N653" s="732">
        <v>27867.199999999997</v>
      </c>
    </row>
    <row r="654" spans="1:14" ht="14.4" customHeight="1" x14ac:dyDescent="0.3">
      <c r="A654" s="726" t="s">
        <v>569</v>
      </c>
      <c r="B654" s="727" t="s">
        <v>570</v>
      </c>
      <c r="C654" s="728" t="s">
        <v>591</v>
      </c>
      <c r="D654" s="729" t="s">
        <v>592</v>
      </c>
      <c r="E654" s="730">
        <v>50113001</v>
      </c>
      <c r="F654" s="729" t="s">
        <v>606</v>
      </c>
      <c r="G654" s="728" t="s">
        <v>642</v>
      </c>
      <c r="H654" s="728">
        <v>213477</v>
      </c>
      <c r="I654" s="728">
        <v>213477</v>
      </c>
      <c r="J654" s="728" t="s">
        <v>723</v>
      </c>
      <c r="K654" s="728" t="s">
        <v>724</v>
      </c>
      <c r="L654" s="731">
        <v>3300</v>
      </c>
      <c r="M654" s="731">
        <v>29</v>
      </c>
      <c r="N654" s="732">
        <v>95700</v>
      </c>
    </row>
    <row r="655" spans="1:14" ht="14.4" customHeight="1" x14ac:dyDescent="0.3">
      <c r="A655" s="726" t="s">
        <v>569</v>
      </c>
      <c r="B655" s="727" t="s">
        <v>570</v>
      </c>
      <c r="C655" s="728" t="s">
        <v>591</v>
      </c>
      <c r="D655" s="729" t="s">
        <v>592</v>
      </c>
      <c r="E655" s="730">
        <v>50113001</v>
      </c>
      <c r="F655" s="729" t="s">
        <v>606</v>
      </c>
      <c r="G655" s="728" t="s">
        <v>642</v>
      </c>
      <c r="H655" s="728">
        <v>213489</v>
      </c>
      <c r="I655" s="728">
        <v>213489</v>
      </c>
      <c r="J655" s="728" t="s">
        <v>725</v>
      </c>
      <c r="K655" s="728" t="s">
        <v>727</v>
      </c>
      <c r="L655" s="731">
        <v>630.65947652789339</v>
      </c>
      <c r="M655" s="731">
        <v>3</v>
      </c>
      <c r="N655" s="732">
        <v>1891.9784295836803</v>
      </c>
    </row>
    <row r="656" spans="1:14" ht="14.4" customHeight="1" x14ac:dyDescent="0.3">
      <c r="A656" s="726" t="s">
        <v>569</v>
      </c>
      <c r="B656" s="727" t="s">
        <v>570</v>
      </c>
      <c r="C656" s="728" t="s">
        <v>591</v>
      </c>
      <c r="D656" s="729" t="s">
        <v>592</v>
      </c>
      <c r="E656" s="730">
        <v>50113001</v>
      </c>
      <c r="F656" s="729" t="s">
        <v>606</v>
      </c>
      <c r="G656" s="728" t="s">
        <v>642</v>
      </c>
      <c r="H656" s="728">
        <v>213494</v>
      </c>
      <c r="I656" s="728">
        <v>213494</v>
      </c>
      <c r="J656" s="728" t="s">
        <v>725</v>
      </c>
      <c r="K656" s="728" t="s">
        <v>728</v>
      </c>
      <c r="L656" s="731">
        <v>408.95</v>
      </c>
      <c r="M656" s="731">
        <v>38</v>
      </c>
      <c r="N656" s="732">
        <v>15540.1</v>
      </c>
    </row>
    <row r="657" spans="1:14" ht="14.4" customHeight="1" x14ac:dyDescent="0.3">
      <c r="A657" s="726" t="s">
        <v>569</v>
      </c>
      <c r="B657" s="727" t="s">
        <v>570</v>
      </c>
      <c r="C657" s="728" t="s">
        <v>591</v>
      </c>
      <c r="D657" s="729" t="s">
        <v>592</v>
      </c>
      <c r="E657" s="730">
        <v>50113001</v>
      </c>
      <c r="F657" s="729" t="s">
        <v>606</v>
      </c>
      <c r="G657" s="728" t="s">
        <v>571</v>
      </c>
      <c r="H657" s="728">
        <v>198219</v>
      </c>
      <c r="I657" s="728">
        <v>98219</v>
      </c>
      <c r="J657" s="728" t="s">
        <v>731</v>
      </c>
      <c r="K657" s="728" t="s">
        <v>732</v>
      </c>
      <c r="L657" s="731">
        <v>60.300000000000011</v>
      </c>
      <c r="M657" s="731">
        <v>6</v>
      </c>
      <c r="N657" s="732">
        <v>361.80000000000007</v>
      </c>
    </row>
    <row r="658" spans="1:14" ht="14.4" customHeight="1" x14ac:dyDescent="0.3">
      <c r="A658" s="726" t="s">
        <v>569</v>
      </c>
      <c r="B658" s="727" t="s">
        <v>570</v>
      </c>
      <c r="C658" s="728" t="s">
        <v>591</v>
      </c>
      <c r="D658" s="729" t="s">
        <v>592</v>
      </c>
      <c r="E658" s="730">
        <v>50113001</v>
      </c>
      <c r="F658" s="729" t="s">
        <v>606</v>
      </c>
      <c r="G658" s="728" t="s">
        <v>642</v>
      </c>
      <c r="H658" s="728">
        <v>156810</v>
      </c>
      <c r="I658" s="728">
        <v>56810</v>
      </c>
      <c r="J658" s="728" t="s">
        <v>1367</v>
      </c>
      <c r="K658" s="728" t="s">
        <v>1352</v>
      </c>
      <c r="L658" s="731">
        <v>87.58</v>
      </c>
      <c r="M658" s="731">
        <v>1</v>
      </c>
      <c r="N658" s="732">
        <v>87.58</v>
      </c>
    </row>
    <row r="659" spans="1:14" ht="14.4" customHeight="1" x14ac:dyDescent="0.3">
      <c r="A659" s="726" t="s">
        <v>569</v>
      </c>
      <c r="B659" s="727" t="s">
        <v>570</v>
      </c>
      <c r="C659" s="728" t="s">
        <v>591</v>
      </c>
      <c r="D659" s="729" t="s">
        <v>592</v>
      </c>
      <c r="E659" s="730">
        <v>50113001</v>
      </c>
      <c r="F659" s="729" t="s">
        <v>606</v>
      </c>
      <c r="G659" s="728" t="s">
        <v>607</v>
      </c>
      <c r="H659" s="728">
        <v>102133</v>
      </c>
      <c r="I659" s="728">
        <v>2133</v>
      </c>
      <c r="J659" s="728" t="s">
        <v>735</v>
      </c>
      <c r="K659" s="728" t="s">
        <v>736</v>
      </c>
      <c r="L659" s="731">
        <v>28.158101265822786</v>
      </c>
      <c r="M659" s="731">
        <v>79</v>
      </c>
      <c r="N659" s="732">
        <v>2224.4900000000002</v>
      </c>
    </row>
    <row r="660" spans="1:14" ht="14.4" customHeight="1" x14ac:dyDescent="0.3">
      <c r="A660" s="726" t="s">
        <v>569</v>
      </c>
      <c r="B660" s="727" t="s">
        <v>570</v>
      </c>
      <c r="C660" s="728" t="s">
        <v>591</v>
      </c>
      <c r="D660" s="729" t="s">
        <v>592</v>
      </c>
      <c r="E660" s="730">
        <v>50113001</v>
      </c>
      <c r="F660" s="729" t="s">
        <v>606</v>
      </c>
      <c r="G660" s="728" t="s">
        <v>607</v>
      </c>
      <c r="H660" s="728">
        <v>111242</v>
      </c>
      <c r="I660" s="728">
        <v>11242</v>
      </c>
      <c r="J660" s="728" t="s">
        <v>1117</v>
      </c>
      <c r="K660" s="728" t="s">
        <v>1118</v>
      </c>
      <c r="L660" s="731">
        <v>113.96999999999994</v>
      </c>
      <c r="M660" s="731">
        <v>1</v>
      </c>
      <c r="N660" s="732">
        <v>113.96999999999994</v>
      </c>
    </row>
    <row r="661" spans="1:14" ht="14.4" customHeight="1" x14ac:dyDescent="0.3">
      <c r="A661" s="726" t="s">
        <v>569</v>
      </c>
      <c r="B661" s="727" t="s">
        <v>570</v>
      </c>
      <c r="C661" s="728" t="s">
        <v>591</v>
      </c>
      <c r="D661" s="729" t="s">
        <v>592</v>
      </c>
      <c r="E661" s="730">
        <v>50113001</v>
      </c>
      <c r="F661" s="729" t="s">
        <v>606</v>
      </c>
      <c r="G661" s="728" t="s">
        <v>607</v>
      </c>
      <c r="H661" s="728">
        <v>31915</v>
      </c>
      <c r="I661" s="728">
        <v>31915</v>
      </c>
      <c r="J661" s="728" t="s">
        <v>739</v>
      </c>
      <c r="K661" s="728" t="s">
        <v>740</v>
      </c>
      <c r="L661" s="731">
        <v>173.6899999608961</v>
      </c>
      <c r="M661" s="731">
        <v>122</v>
      </c>
      <c r="N661" s="732">
        <v>21190.179995229326</v>
      </c>
    </row>
    <row r="662" spans="1:14" ht="14.4" customHeight="1" x14ac:dyDescent="0.3">
      <c r="A662" s="726" t="s">
        <v>569</v>
      </c>
      <c r="B662" s="727" t="s">
        <v>570</v>
      </c>
      <c r="C662" s="728" t="s">
        <v>591</v>
      </c>
      <c r="D662" s="729" t="s">
        <v>592</v>
      </c>
      <c r="E662" s="730">
        <v>50113001</v>
      </c>
      <c r="F662" s="729" t="s">
        <v>606</v>
      </c>
      <c r="G662" s="728" t="s">
        <v>607</v>
      </c>
      <c r="H662" s="728">
        <v>47244</v>
      </c>
      <c r="I662" s="728">
        <v>47244</v>
      </c>
      <c r="J662" s="728" t="s">
        <v>741</v>
      </c>
      <c r="K662" s="728" t="s">
        <v>740</v>
      </c>
      <c r="L662" s="731">
        <v>143</v>
      </c>
      <c r="M662" s="731">
        <v>6</v>
      </c>
      <c r="N662" s="732">
        <v>858</v>
      </c>
    </row>
    <row r="663" spans="1:14" ht="14.4" customHeight="1" x14ac:dyDescent="0.3">
      <c r="A663" s="726" t="s">
        <v>569</v>
      </c>
      <c r="B663" s="727" t="s">
        <v>570</v>
      </c>
      <c r="C663" s="728" t="s">
        <v>591</v>
      </c>
      <c r="D663" s="729" t="s">
        <v>592</v>
      </c>
      <c r="E663" s="730">
        <v>50113001</v>
      </c>
      <c r="F663" s="729" t="s">
        <v>606</v>
      </c>
      <c r="G663" s="728" t="s">
        <v>607</v>
      </c>
      <c r="H663" s="728">
        <v>47249</v>
      </c>
      <c r="I663" s="728">
        <v>47249</v>
      </c>
      <c r="J663" s="728" t="s">
        <v>741</v>
      </c>
      <c r="K663" s="728" t="s">
        <v>742</v>
      </c>
      <c r="L663" s="731">
        <v>126.5</v>
      </c>
      <c r="M663" s="731">
        <v>11</v>
      </c>
      <c r="N663" s="732">
        <v>1391.5</v>
      </c>
    </row>
    <row r="664" spans="1:14" ht="14.4" customHeight="1" x14ac:dyDescent="0.3">
      <c r="A664" s="726" t="s">
        <v>569</v>
      </c>
      <c r="B664" s="727" t="s">
        <v>570</v>
      </c>
      <c r="C664" s="728" t="s">
        <v>591</v>
      </c>
      <c r="D664" s="729" t="s">
        <v>592</v>
      </c>
      <c r="E664" s="730">
        <v>50113001</v>
      </c>
      <c r="F664" s="729" t="s">
        <v>606</v>
      </c>
      <c r="G664" s="728" t="s">
        <v>607</v>
      </c>
      <c r="H664" s="728">
        <v>47256</v>
      </c>
      <c r="I664" s="728">
        <v>47256</v>
      </c>
      <c r="J664" s="728" t="s">
        <v>741</v>
      </c>
      <c r="K664" s="728" t="s">
        <v>743</v>
      </c>
      <c r="L664" s="731">
        <v>222.19998441945057</v>
      </c>
      <c r="M664" s="731">
        <v>2</v>
      </c>
      <c r="N664" s="732">
        <v>444.39996883890115</v>
      </c>
    </row>
    <row r="665" spans="1:14" ht="14.4" customHeight="1" x14ac:dyDescent="0.3">
      <c r="A665" s="726" t="s">
        <v>569</v>
      </c>
      <c r="B665" s="727" t="s">
        <v>570</v>
      </c>
      <c r="C665" s="728" t="s">
        <v>591</v>
      </c>
      <c r="D665" s="729" t="s">
        <v>592</v>
      </c>
      <c r="E665" s="730">
        <v>50113001</v>
      </c>
      <c r="F665" s="729" t="s">
        <v>606</v>
      </c>
      <c r="G665" s="728" t="s">
        <v>607</v>
      </c>
      <c r="H665" s="728">
        <v>848930</v>
      </c>
      <c r="I665" s="728">
        <v>155781</v>
      </c>
      <c r="J665" s="728" t="s">
        <v>1368</v>
      </c>
      <c r="K665" s="728" t="s">
        <v>1167</v>
      </c>
      <c r="L665" s="731">
        <v>33.439999999999991</v>
      </c>
      <c r="M665" s="731">
        <v>1</v>
      </c>
      <c r="N665" s="732">
        <v>33.439999999999991</v>
      </c>
    </row>
    <row r="666" spans="1:14" ht="14.4" customHeight="1" x14ac:dyDescent="0.3">
      <c r="A666" s="726" t="s">
        <v>569</v>
      </c>
      <c r="B666" s="727" t="s">
        <v>570</v>
      </c>
      <c r="C666" s="728" t="s">
        <v>591</v>
      </c>
      <c r="D666" s="729" t="s">
        <v>592</v>
      </c>
      <c r="E666" s="730">
        <v>50113001</v>
      </c>
      <c r="F666" s="729" t="s">
        <v>606</v>
      </c>
      <c r="G666" s="728" t="s">
        <v>642</v>
      </c>
      <c r="H666" s="728">
        <v>203171</v>
      </c>
      <c r="I666" s="728">
        <v>203171</v>
      </c>
      <c r="J666" s="728" t="s">
        <v>1369</v>
      </c>
      <c r="K666" s="728" t="s">
        <v>1370</v>
      </c>
      <c r="L666" s="731">
        <v>54.76</v>
      </c>
      <c r="M666" s="731">
        <v>1</v>
      </c>
      <c r="N666" s="732">
        <v>54.76</v>
      </c>
    </row>
    <row r="667" spans="1:14" ht="14.4" customHeight="1" x14ac:dyDescent="0.3">
      <c r="A667" s="726" t="s">
        <v>569</v>
      </c>
      <c r="B667" s="727" t="s">
        <v>570</v>
      </c>
      <c r="C667" s="728" t="s">
        <v>591</v>
      </c>
      <c r="D667" s="729" t="s">
        <v>592</v>
      </c>
      <c r="E667" s="730">
        <v>50113001</v>
      </c>
      <c r="F667" s="729" t="s">
        <v>606</v>
      </c>
      <c r="G667" s="728" t="s">
        <v>607</v>
      </c>
      <c r="H667" s="728">
        <v>106093</v>
      </c>
      <c r="I667" s="728">
        <v>6093</v>
      </c>
      <c r="J667" s="728" t="s">
        <v>1371</v>
      </c>
      <c r="K667" s="728" t="s">
        <v>1372</v>
      </c>
      <c r="L667" s="731">
        <v>172.84</v>
      </c>
      <c r="M667" s="731">
        <v>1</v>
      </c>
      <c r="N667" s="732">
        <v>172.84</v>
      </c>
    </row>
    <row r="668" spans="1:14" ht="14.4" customHeight="1" x14ac:dyDescent="0.3">
      <c r="A668" s="726" t="s">
        <v>569</v>
      </c>
      <c r="B668" s="727" t="s">
        <v>570</v>
      </c>
      <c r="C668" s="728" t="s">
        <v>591</v>
      </c>
      <c r="D668" s="729" t="s">
        <v>592</v>
      </c>
      <c r="E668" s="730">
        <v>50113001</v>
      </c>
      <c r="F668" s="729" t="s">
        <v>606</v>
      </c>
      <c r="G668" s="728" t="s">
        <v>607</v>
      </c>
      <c r="H668" s="728">
        <v>106092</v>
      </c>
      <c r="I668" s="728">
        <v>6092</v>
      </c>
      <c r="J668" s="728" t="s">
        <v>744</v>
      </c>
      <c r="K668" s="728" t="s">
        <v>661</v>
      </c>
      <c r="L668" s="731">
        <v>282.43000000000006</v>
      </c>
      <c r="M668" s="731">
        <v>3</v>
      </c>
      <c r="N668" s="732">
        <v>847.29000000000019</v>
      </c>
    </row>
    <row r="669" spans="1:14" ht="14.4" customHeight="1" x14ac:dyDescent="0.3">
      <c r="A669" s="726" t="s">
        <v>569</v>
      </c>
      <c r="B669" s="727" t="s">
        <v>570</v>
      </c>
      <c r="C669" s="728" t="s">
        <v>591</v>
      </c>
      <c r="D669" s="729" t="s">
        <v>592</v>
      </c>
      <c r="E669" s="730">
        <v>50113001</v>
      </c>
      <c r="F669" s="729" t="s">
        <v>606</v>
      </c>
      <c r="G669" s="728" t="s">
        <v>607</v>
      </c>
      <c r="H669" s="728">
        <v>102537</v>
      </c>
      <c r="I669" s="728">
        <v>2537</v>
      </c>
      <c r="J669" s="728" t="s">
        <v>1373</v>
      </c>
      <c r="K669" s="728" t="s">
        <v>1374</v>
      </c>
      <c r="L669" s="731">
        <v>38.609999999999992</v>
      </c>
      <c r="M669" s="731">
        <v>1</v>
      </c>
      <c r="N669" s="732">
        <v>38.609999999999992</v>
      </c>
    </row>
    <row r="670" spans="1:14" ht="14.4" customHeight="1" x14ac:dyDescent="0.3">
      <c r="A670" s="726" t="s">
        <v>569</v>
      </c>
      <c r="B670" s="727" t="s">
        <v>570</v>
      </c>
      <c r="C670" s="728" t="s">
        <v>591</v>
      </c>
      <c r="D670" s="729" t="s">
        <v>592</v>
      </c>
      <c r="E670" s="730">
        <v>50113001</v>
      </c>
      <c r="F670" s="729" t="s">
        <v>606</v>
      </c>
      <c r="G670" s="728" t="s">
        <v>607</v>
      </c>
      <c r="H670" s="728">
        <v>215606</v>
      </c>
      <c r="I670" s="728">
        <v>215606</v>
      </c>
      <c r="J670" s="728" t="s">
        <v>1121</v>
      </c>
      <c r="K670" s="728" t="s">
        <v>1122</v>
      </c>
      <c r="L670" s="731">
        <v>72.713332580249443</v>
      </c>
      <c r="M670" s="731">
        <v>42</v>
      </c>
      <c r="N670" s="732">
        <v>3053.9599683704764</v>
      </c>
    </row>
    <row r="671" spans="1:14" ht="14.4" customHeight="1" x14ac:dyDescent="0.3">
      <c r="A671" s="726" t="s">
        <v>569</v>
      </c>
      <c r="B671" s="727" t="s">
        <v>570</v>
      </c>
      <c r="C671" s="728" t="s">
        <v>591</v>
      </c>
      <c r="D671" s="729" t="s">
        <v>592</v>
      </c>
      <c r="E671" s="730">
        <v>50113001</v>
      </c>
      <c r="F671" s="729" t="s">
        <v>606</v>
      </c>
      <c r="G671" s="728" t="s">
        <v>607</v>
      </c>
      <c r="H671" s="728">
        <v>193746</v>
      </c>
      <c r="I671" s="728">
        <v>93746</v>
      </c>
      <c r="J671" s="728" t="s">
        <v>1123</v>
      </c>
      <c r="K671" s="728" t="s">
        <v>1124</v>
      </c>
      <c r="L671" s="731">
        <v>374.52000000000015</v>
      </c>
      <c r="M671" s="731">
        <v>6</v>
      </c>
      <c r="N671" s="732">
        <v>2247.1200000000008</v>
      </c>
    </row>
    <row r="672" spans="1:14" ht="14.4" customHeight="1" x14ac:dyDescent="0.3">
      <c r="A672" s="726" t="s">
        <v>569</v>
      </c>
      <c r="B672" s="727" t="s">
        <v>570</v>
      </c>
      <c r="C672" s="728" t="s">
        <v>591</v>
      </c>
      <c r="D672" s="729" t="s">
        <v>592</v>
      </c>
      <c r="E672" s="730">
        <v>50113001</v>
      </c>
      <c r="F672" s="729" t="s">
        <v>606</v>
      </c>
      <c r="G672" s="728" t="s">
        <v>571</v>
      </c>
      <c r="H672" s="728">
        <v>103575</v>
      </c>
      <c r="I672" s="728">
        <v>3575</v>
      </c>
      <c r="J672" s="728" t="s">
        <v>745</v>
      </c>
      <c r="K672" s="728" t="s">
        <v>746</v>
      </c>
      <c r="L672" s="731">
        <v>66.525000000000006</v>
      </c>
      <c r="M672" s="731">
        <v>20</v>
      </c>
      <c r="N672" s="732">
        <v>1330.5</v>
      </c>
    </row>
    <row r="673" spans="1:14" ht="14.4" customHeight="1" x14ac:dyDescent="0.3">
      <c r="A673" s="726" t="s">
        <v>569</v>
      </c>
      <c r="B673" s="727" t="s">
        <v>570</v>
      </c>
      <c r="C673" s="728" t="s">
        <v>591</v>
      </c>
      <c r="D673" s="729" t="s">
        <v>592</v>
      </c>
      <c r="E673" s="730">
        <v>50113001</v>
      </c>
      <c r="F673" s="729" t="s">
        <v>606</v>
      </c>
      <c r="G673" s="728" t="s">
        <v>607</v>
      </c>
      <c r="H673" s="728">
        <v>147195</v>
      </c>
      <c r="I673" s="728">
        <v>47195</v>
      </c>
      <c r="J673" s="728" t="s">
        <v>1127</v>
      </c>
      <c r="K673" s="728" t="s">
        <v>748</v>
      </c>
      <c r="L673" s="731">
        <v>216.68</v>
      </c>
      <c r="M673" s="731">
        <v>2</v>
      </c>
      <c r="N673" s="732">
        <v>433.36</v>
      </c>
    </row>
    <row r="674" spans="1:14" ht="14.4" customHeight="1" x14ac:dyDescent="0.3">
      <c r="A674" s="726" t="s">
        <v>569</v>
      </c>
      <c r="B674" s="727" t="s">
        <v>570</v>
      </c>
      <c r="C674" s="728" t="s">
        <v>591</v>
      </c>
      <c r="D674" s="729" t="s">
        <v>592</v>
      </c>
      <c r="E674" s="730">
        <v>50113001</v>
      </c>
      <c r="F674" s="729" t="s">
        <v>606</v>
      </c>
      <c r="G674" s="728" t="s">
        <v>607</v>
      </c>
      <c r="H674" s="728">
        <v>147193</v>
      </c>
      <c r="I674" s="728">
        <v>47193</v>
      </c>
      <c r="J674" s="728" t="s">
        <v>747</v>
      </c>
      <c r="K674" s="728" t="s">
        <v>748</v>
      </c>
      <c r="L674" s="731">
        <v>216.68000000000004</v>
      </c>
      <c r="M674" s="731">
        <v>4</v>
      </c>
      <c r="N674" s="732">
        <v>866.72000000000014</v>
      </c>
    </row>
    <row r="675" spans="1:14" ht="14.4" customHeight="1" x14ac:dyDescent="0.3">
      <c r="A675" s="726" t="s">
        <v>569</v>
      </c>
      <c r="B675" s="727" t="s">
        <v>570</v>
      </c>
      <c r="C675" s="728" t="s">
        <v>591</v>
      </c>
      <c r="D675" s="729" t="s">
        <v>592</v>
      </c>
      <c r="E675" s="730">
        <v>50113001</v>
      </c>
      <c r="F675" s="729" t="s">
        <v>606</v>
      </c>
      <c r="G675" s="728" t="s">
        <v>607</v>
      </c>
      <c r="H675" s="728">
        <v>100858</v>
      </c>
      <c r="I675" s="728">
        <v>858</v>
      </c>
      <c r="J675" s="728" t="s">
        <v>749</v>
      </c>
      <c r="K675" s="728" t="s">
        <v>750</v>
      </c>
      <c r="L675" s="731">
        <v>28.84</v>
      </c>
      <c r="M675" s="731">
        <v>18</v>
      </c>
      <c r="N675" s="732">
        <v>519.12</v>
      </c>
    </row>
    <row r="676" spans="1:14" ht="14.4" customHeight="1" x14ac:dyDescent="0.3">
      <c r="A676" s="726" t="s">
        <v>569</v>
      </c>
      <c r="B676" s="727" t="s">
        <v>570</v>
      </c>
      <c r="C676" s="728" t="s">
        <v>591</v>
      </c>
      <c r="D676" s="729" t="s">
        <v>592</v>
      </c>
      <c r="E676" s="730">
        <v>50113001</v>
      </c>
      <c r="F676" s="729" t="s">
        <v>606</v>
      </c>
      <c r="G676" s="728" t="s">
        <v>607</v>
      </c>
      <c r="H676" s="728">
        <v>124067</v>
      </c>
      <c r="I676" s="728">
        <v>124067</v>
      </c>
      <c r="J676" s="728" t="s">
        <v>751</v>
      </c>
      <c r="K676" s="728" t="s">
        <v>752</v>
      </c>
      <c r="L676" s="731">
        <v>36.53</v>
      </c>
      <c r="M676" s="731">
        <v>48</v>
      </c>
      <c r="N676" s="732">
        <v>1753.44</v>
      </c>
    </row>
    <row r="677" spans="1:14" ht="14.4" customHeight="1" x14ac:dyDescent="0.3">
      <c r="A677" s="726" t="s">
        <v>569</v>
      </c>
      <c r="B677" s="727" t="s">
        <v>570</v>
      </c>
      <c r="C677" s="728" t="s">
        <v>591</v>
      </c>
      <c r="D677" s="729" t="s">
        <v>592</v>
      </c>
      <c r="E677" s="730">
        <v>50113001</v>
      </c>
      <c r="F677" s="729" t="s">
        <v>606</v>
      </c>
      <c r="G677" s="728" t="s">
        <v>607</v>
      </c>
      <c r="H677" s="728">
        <v>109159</v>
      </c>
      <c r="I677" s="728">
        <v>9159</v>
      </c>
      <c r="J677" s="728" t="s">
        <v>753</v>
      </c>
      <c r="K677" s="728" t="s">
        <v>754</v>
      </c>
      <c r="L677" s="731">
        <v>102.96</v>
      </c>
      <c r="M677" s="731">
        <v>2</v>
      </c>
      <c r="N677" s="732">
        <v>205.92</v>
      </c>
    </row>
    <row r="678" spans="1:14" ht="14.4" customHeight="1" x14ac:dyDescent="0.3">
      <c r="A678" s="726" t="s">
        <v>569</v>
      </c>
      <c r="B678" s="727" t="s">
        <v>570</v>
      </c>
      <c r="C678" s="728" t="s">
        <v>591</v>
      </c>
      <c r="D678" s="729" t="s">
        <v>592</v>
      </c>
      <c r="E678" s="730">
        <v>50113001</v>
      </c>
      <c r="F678" s="729" t="s">
        <v>606</v>
      </c>
      <c r="G678" s="728" t="s">
        <v>607</v>
      </c>
      <c r="H678" s="728">
        <v>51366</v>
      </c>
      <c r="I678" s="728">
        <v>51366</v>
      </c>
      <c r="J678" s="728" t="s">
        <v>755</v>
      </c>
      <c r="K678" s="728" t="s">
        <v>756</v>
      </c>
      <c r="L678" s="731">
        <v>171.60000025685235</v>
      </c>
      <c r="M678" s="731">
        <v>202</v>
      </c>
      <c r="N678" s="732">
        <v>34663.200051884174</v>
      </c>
    </row>
    <row r="679" spans="1:14" ht="14.4" customHeight="1" x14ac:dyDescent="0.3">
      <c r="A679" s="726" t="s">
        <v>569</v>
      </c>
      <c r="B679" s="727" t="s">
        <v>570</v>
      </c>
      <c r="C679" s="728" t="s">
        <v>591</v>
      </c>
      <c r="D679" s="729" t="s">
        <v>592</v>
      </c>
      <c r="E679" s="730">
        <v>50113001</v>
      </c>
      <c r="F679" s="729" t="s">
        <v>606</v>
      </c>
      <c r="G679" s="728" t="s">
        <v>607</v>
      </c>
      <c r="H679" s="728">
        <v>51367</v>
      </c>
      <c r="I679" s="728">
        <v>51367</v>
      </c>
      <c r="J679" s="728" t="s">
        <v>755</v>
      </c>
      <c r="K679" s="728" t="s">
        <v>757</v>
      </c>
      <c r="L679" s="731">
        <v>92.95</v>
      </c>
      <c r="M679" s="731">
        <v>72</v>
      </c>
      <c r="N679" s="732">
        <v>6692.4000000000005</v>
      </c>
    </row>
    <row r="680" spans="1:14" ht="14.4" customHeight="1" x14ac:dyDescent="0.3">
      <c r="A680" s="726" t="s">
        <v>569</v>
      </c>
      <c r="B680" s="727" t="s">
        <v>570</v>
      </c>
      <c r="C680" s="728" t="s">
        <v>591</v>
      </c>
      <c r="D680" s="729" t="s">
        <v>592</v>
      </c>
      <c r="E680" s="730">
        <v>50113001</v>
      </c>
      <c r="F680" s="729" t="s">
        <v>606</v>
      </c>
      <c r="G680" s="728" t="s">
        <v>607</v>
      </c>
      <c r="H680" s="728">
        <v>51384</v>
      </c>
      <c r="I680" s="728">
        <v>51384</v>
      </c>
      <c r="J680" s="728" t="s">
        <v>755</v>
      </c>
      <c r="K680" s="728" t="s">
        <v>1375</v>
      </c>
      <c r="L680" s="731">
        <v>192.5</v>
      </c>
      <c r="M680" s="731">
        <v>1</v>
      </c>
      <c r="N680" s="732">
        <v>192.5</v>
      </c>
    </row>
    <row r="681" spans="1:14" ht="14.4" customHeight="1" x14ac:dyDescent="0.3">
      <c r="A681" s="726" t="s">
        <v>569</v>
      </c>
      <c r="B681" s="727" t="s">
        <v>570</v>
      </c>
      <c r="C681" s="728" t="s">
        <v>591</v>
      </c>
      <c r="D681" s="729" t="s">
        <v>592</v>
      </c>
      <c r="E681" s="730">
        <v>50113001</v>
      </c>
      <c r="F681" s="729" t="s">
        <v>606</v>
      </c>
      <c r="G681" s="728" t="s">
        <v>607</v>
      </c>
      <c r="H681" s="728">
        <v>193724</v>
      </c>
      <c r="I681" s="728">
        <v>93724</v>
      </c>
      <c r="J681" s="728" t="s">
        <v>766</v>
      </c>
      <c r="K681" s="728" t="s">
        <v>767</v>
      </c>
      <c r="L681" s="731">
        <v>68.789999999999992</v>
      </c>
      <c r="M681" s="731">
        <v>1</v>
      </c>
      <c r="N681" s="732">
        <v>68.789999999999992</v>
      </c>
    </row>
    <row r="682" spans="1:14" ht="14.4" customHeight="1" x14ac:dyDescent="0.3">
      <c r="A682" s="726" t="s">
        <v>569</v>
      </c>
      <c r="B682" s="727" t="s">
        <v>570</v>
      </c>
      <c r="C682" s="728" t="s">
        <v>591</v>
      </c>
      <c r="D682" s="729" t="s">
        <v>592</v>
      </c>
      <c r="E682" s="730">
        <v>50113001</v>
      </c>
      <c r="F682" s="729" t="s">
        <v>606</v>
      </c>
      <c r="G682" s="728" t="s">
        <v>607</v>
      </c>
      <c r="H682" s="728">
        <v>193723</v>
      </c>
      <c r="I682" s="728">
        <v>93723</v>
      </c>
      <c r="J682" s="728" t="s">
        <v>768</v>
      </c>
      <c r="K682" s="728" t="s">
        <v>769</v>
      </c>
      <c r="L682" s="731">
        <v>40.28</v>
      </c>
      <c r="M682" s="731">
        <v>3</v>
      </c>
      <c r="N682" s="732">
        <v>120.84</v>
      </c>
    </row>
    <row r="683" spans="1:14" ht="14.4" customHeight="1" x14ac:dyDescent="0.3">
      <c r="A683" s="726" t="s">
        <v>569</v>
      </c>
      <c r="B683" s="727" t="s">
        <v>570</v>
      </c>
      <c r="C683" s="728" t="s">
        <v>591</v>
      </c>
      <c r="D683" s="729" t="s">
        <v>592</v>
      </c>
      <c r="E683" s="730">
        <v>50113001</v>
      </c>
      <c r="F683" s="729" t="s">
        <v>606</v>
      </c>
      <c r="G683" s="728" t="s">
        <v>607</v>
      </c>
      <c r="H683" s="728">
        <v>208465</v>
      </c>
      <c r="I683" s="728">
        <v>208465</v>
      </c>
      <c r="J683" s="728" t="s">
        <v>770</v>
      </c>
      <c r="K683" s="728" t="s">
        <v>771</v>
      </c>
      <c r="L683" s="731">
        <v>2234.6500000000005</v>
      </c>
      <c r="M683" s="731">
        <v>3</v>
      </c>
      <c r="N683" s="732">
        <v>6703.9500000000016</v>
      </c>
    </row>
    <row r="684" spans="1:14" ht="14.4" customHeight="1" x14ac:dyDescent="0.3">
      <c r="A684" s="726" t="s">
        <v>569</v>
      </c>
      <c r="B684" s="727" t="s">
        <v>570</v>
      </c>
      <c r="C684" s="728" t="s">
        <v>591</v>
      </c>
      <c r="D684" s="729" t="s">
        <v>592</v>
      </c>
      <c r="E684" s="730">
        <v>50113001</v>
      </c>
      <c r="F684" s="729" t="s">
        <v>606</v>
      </c>
      <c r="G684" s="728" t="s">
        <v>607</v>
      </c>
      <c r="H684" s="728">
        <v>169671</v>
      </c>
      <c r="I684" s="728">
        <v>69671</v>
      </c>
      <c r="J684" s="728" t="s">
        <v>772</v>
      </c>
      <c r="K684" s="728" t="s">
        <v>773</v>
      </c>
      <c r="L684" s="731">
        <v>105.81</v>
      </c>
      <c r="M684" s="731">
        <v>24</v>
      </c>
      <c r="N684" s="732">
        <v>2539.44</v>
      </c>
    </row>
    <row r="685" spans="1:14" ht="14.4" customHeight="1" x14ac:dyDescent="0.3">
      <c r="A685" s="726" t="s">
        <v>569</v>
      </c>
      <c r="B685" s="727" t="s">
        <v>570</v>
      </c>
      <c r="C685" s="728" t="s">
        <v>591</v>
      </c>
      <c r="D685" s="729" t="s">
        <v>592</v>
      </c>
      <c r="E685" s="730">
        <v>50113001</v>
      </c>
      <c r="F685" s="729" t="s">
        <v>606</v>
      </c>
      <c r="G685" s="728" t="s">
        <v>607</v>
      </c>
      <c r="H685" s="728">
        <v>158009</v>
      </c>
      <c r="I685" s="728">
        <v>158009</v>
      </c>
      <c r="J685" s="728" t="s">
        <v>1376</v>
      </c>
      <c r="K685" s="728" t="s">
        <v>1377</v>
      </c>
      <c r="L685" s="731">
        <v>35.04000000000002</v>
      </c>
      <c r="M685" s="731">
        <v>1</v>
      </c>
      <c r="N685" s="732">
        <v>35.04000000000002</v>
      </c>
    </row>
    <row r="686" spans="1:14" ht="14.4" customHeight="1" x14ac:dyDescent="0.3">
      <c r="A686" s="726" t="s">
        <v>569</v>
      </c>
      <c r="B686" s="727" t="s">
        <v>570</v>
      </c>
      <c r="C686" s="728" t="s">
        <v>591</v>
      </c>
      <c r="D686" s="729" t="s">
        <v>592</v>
      </c>
      <c r="E686" s="730">
        <v>50113001</v>
      </c>
      <c r="F686" s="729" t="s">
        <v>606</v>
      </c>
      <c r="G686" s="728" t="s">
        <v>607</v>
      </c>
      <c r="H686" s="728">
        <v>134821</v>
      </c>
      <c r="I686" s="728">
        <v>134821</v>
      </c>
      <c r="J686" s="728" t="s">
        <v>1142</v>
      </c>
      <c r="K686" s="728" t="s">
        <v>1143</v>
      </c>
      <c r="L686" s="731">
        <v>264.99</v>
      </c>
      <c r="M686" s="731">
        <v>40</v>
      </c>
      <c r="N686" s="732">
        <v>10599.6</v>
      </c>
    </row>
    <row r="687" spans="1:14" ht="14.4" customHeight="1" x14ac:dyDescent="0.3">
      <c r="A687" s="726" t="s">
        <v>569</v>
      </c>
      <c r="B687" s="727" t="s">
        <v>570</v>
      </c>
      <c r="C687" s="728" t="s">
        <v>591</v>
      </c>
      <c r="D687" s="729" t="s">
        <v>592</v>
      </c>
      <c r="E687" s="730">
        <v>50113001</v>
      </c>
      <c r="F687" s="729" t="s">
        <v>606</v>
      </c>
      <c r="G687" s="728" t="s">
        <v>607</v>
      </c>
      <c r="H687" s="728">
        <v>134824</v>
      </c>
      <c r="I687" s="728">
        <v>134824</v>
      </c>
      <c r="J687" s="728" t="s">
        <v>774</v>
      </c>
      <c r="K687" s="728" t="s">
        <v>775</v>
      </c>
      <c r="L687" s="731">
        <v>199.98</v>
      </c>
      <c r="M687" s="731">
        <v>85</v>
      </c>
      <c r="N687" s="732">
        <v>16998.3</v>
      </c>
    </row>
    <row r="688" spans="1:14" ht="14.4" customHeight="1" x14ac:dyDescent="0.3">
      <c r="A688" s="726" t="s">
        <v>569</v>
      </c>
      <c r="B688" s="727" t="s">
        <v>570</v>
      </c>
      <c r="C688" s="728" t="s">
        <v>591</v>
      </c>
      <c r="D688" s="729" t="s">
        <v>592</v>
      </c>
      <c r="E688" s="730">
        <v>50113001</v>
      </c>
      <c r="F688" s="729" t="s">
        <v>606</v>
      </c>
      <c r="G688" s="728" t="s">
        <v>642</v>
      </c>
      <c r="H688" s="728">
        <v>215964</v>
      </c>
      <c r="I688" s="728">
        <v>215964</v>
      </c>
      <c r="J688" s="728" t="s">
        <v>1378</v>
      </c>
      <c r="K688" s="728" t="s">
        <v>1379</v>
      </c>
      <c r="L688" s="731">
        <v>150.76</v>
      </c>
      <c r="M688" s="731">
        <v>1</v>
      </c>
      <c r="N688" s="732">
        <v>150.76</v>
      </c>
    </row>
    <row r="689" spans="1:14" ht="14.4" customHeight="1" x14ac:dyDescent="0.3">
      <c r="A689" s="726" t="s">
        <v>569</v>
      </c>
      <c r="B689" s="727" t="s">
        <v>570</v>
      </c>
      <c r="C689" s="728" t="s">
        <v>591</v>
      </c>
      <c r="D689" s="729" t="s">
        <v>592</v>
      </c>
      <c r="E689" s="730">
        <v>50113001</v>
      </c>
      <c r="F689" s="729" t="s">
        <v>606</v>
      </c>
      <c r="G689" s="728" t="s">
        <v>607</v>
      </c>
      <c r="H689" s="728">
        <v>117189</v>
      </c>
      <c r="I689" s="728">
        <v>17189</v>
      </c>
      <c r="J689" s="728" t="s">
        <v>776</v>
      </c>
      <c r="K689" s="728" t="s">
        <v>777</v>
      </c>
      <c r="L689" s="731">
        <v>46.58997751551626</v>
      </c>
      <c r="M689" s="731">
        <v>6</v>
      </c>
      <c r="N689" s="732">
        <v>279.53986509309755</v>
      </c>
    </row>
    <row r="690" spans="1:14" ht="14.4" customHeight="1" x14ac:dyDescent="0.3">
      <c r="A690" s="726" t="s">
        <v>569</v>
      </c>
      <c r="B690" s="727" t="s">
        <v>570</v>
      </c>
      <c r="C690" s="728" t="s">
        <v>591</v>
      </c>
      <c r="D690" s="729" t="s">
        <v>592</v>
      </c>
      <c r="E690" s="730">
        <v>50113001</v>
      </c>
      <c r="F690" s="729" t="s">
        <v>606</v>
      </c>
      <c r="G690" s="728" t="s">
        <v>607</v>
      </c>
      <c r="H690" s="728">
        <v>102486</v>
      </c>
      <c r="I690" s="728">
        <v>2486</v>
      </c>
      <c r="J690" s="728" t="s">
        <v>1380</v>
      </c>
      <c r="K690" s="728" t="s">
        <v>1381</v>
      </c>
      <c r="L690" s="731">
        <v>123.10999999999999</v>
      </c>
      <c r="M690" s="731">
        <v>4</v>
      </c>
      <c r="N690" s="732">
        <v>492.43999999999994</v>
      </c>
    </row>
    <row r="691" spans="1:14" ht="14.4" customHeight="1" x14ac:dyDescent="0.3">
      <c r="A691" s="726" t="s">
        <v>569</v>
      </c>
      <c r="B691" s="727" t="s">
        <v>570</v>
      </c>
      <c r="C691" s="728" t="s">
        <v>591</v>
      </c>
      <c r="D691" s="729" t="s">
        <v>592</v>
      </c>
      <c r="E691" s="730">
        <v>50113001</v>
      </c>
      <c r="F691" s="729" t="s">
        <v>606</v>
      </c>
      <c r="G691" s="728" t="s">
        <v>607</v>
      </c>
      <c r="H691" s="728">
        <v>107678</v>
      </c>
      <c r="I691" s="728">
        <v>107678</v>
      </c>
      <c r="J691" s="728" t="s">
        <v>778</v>
      </c>
      <c r="K691" s="728" t="s">
        <v>1382</v>
      </c>
      <c r="L691" s="731">
        <v>445.86662742816122</v>
      </c>
      <c r="M691" s="731">
        <v>21</v>
      </c>
      <c r="N691" s="732">
        <v>9363.1991759913853</v>
      </c>
    </row>
    <row r="692" spans="1:14" ht="14.4" customHeight="1" x14ac:dyDescent="0.3">
      <c r="A692" s="726" t="s">
        <v>569</v>
      </c>
      <c r="B692" s="727" t="s">
        <v>570</v>
      </c>
      <c r="C692" s="728" t="s">
        <v>591</v>
      </c>
      <c r="D692" s="729" t="s">
        <v>592</v>
      </c>
      <c r="E692" s="730">
        <v>50113001</v>
      </c>
      <c r="F692" s="729" t="s">
        <v>606</v>
      </c>
      <c r="G692" s="728" t="s">
        <v>607</v>
      </c>
      <c r="H692" s="728">
        <v>845697</v>
      </c>
      <c r="I692" s="728">
        <v>200935</v>
      </c>
      <c r="J692" s="728" t="s">
        <v>1144</v>
      </c>
      <c r="K692" s="728" t="s">
        <v>1145</v>
      </c>
      <c r="L692" s="731">
        <v>34.450000000000003</v>
      </c>
      <c r="M692" s="731">
        <v>4</v>
      </c>
      <c r="N692" s="732">
        <v>137.80000000000001</v>
      </c>
    </row>
    <row r="693" spans="1:14" ht="14.4" customHeight="1" x14ac:dyDescent="0.3">
      <c r="A693" s="726" t="s">
        <v>569</v>
      </c>
      <c r="B693" s="727" t="s">
        <v>570</v>
      </c>
      <c r="C693" s="728" t="s">
        <v>591</v>
      </c>
      <c r="D693" s="729" t="s">
        <v>592</v>
      </c>
      <c r="E693" s="730">
        <v>50113001</v>
      </c>
      <c r="F693" s="729" t="s">
        <v>606</v>
      </c>
      <c r="G693" s="728" t="s">
        <v>607</v>
      </c>
      <c r="H693" s="728">
        <v>100489</v>
      </c>
      <c r="I693" s="728">
        <v>489</v>
      </c>
      <c r="J693" s="728" t="s">
        <v>780</v>
      </c>
      <c r="K693" s="728" t="s">
        <v>781</v>
      </c>
      <c r="L693" s="731">
        <v>42.073571428571434</v>
      </c>
      <c r="M693" s="731">
        <v>28</v>
      </c>
      <c r="N693" s="732">
        <v>1178.0600000000002</v>
      </c>
    </row>
    <row r="694" spans="1:14" ht="14.4" customHeight="1" x14ac:dyDescent="0.3">
      <c r="A694" s="726" t="s">
        <v>569</v>
      </c>
      <c r="B694" s="727" t="s">
        <v>570</v>
      </c>
      <c r="C694" s="728" t="s">
        <v>591</v>
      </c>
      <c r="D694" s="729" t="s">
        <v>592</v>
      </c>
      <c r="E694" s="730">
        <v>50113001</v>
      </c>
      <c r="F694" s="729" t="s">
        <v>606</v>
      </c>
      <c r="G694" s="728" t="s">
        <v>607</v>
      </c>
      <c r="H694" s="728">
        <v>100720</v>
      </c>
      <c r="I694" s="728">
        <v>720</v>
      </c>
      <c r="J694" s="728" t="s">
        <v>780</v>
      </c>
      <c r="K694" s="728" t="s">
        <v>782</v>
      </c>
      <c r="L694" s="731">
        <v>79.059235449334025</v>
      </c>
      <c r="M694" s="731">
        <v>9</v>
      </c>
      <c r="N694" s="732">
        <v>711.53311904400618</v>
      </c>
    </row>
    <row r="695" spans="1:14" ht="14.4" customHeight="1" x14ac:dyDescent="0.3">
      <c r="A695" s="726" t="s">
        <v>569</v>
      </c>
      <c r="B695" s="727" t="s">
        <v>570</v>
      </c>
      <c r="C695" s="728" t="s">
        <v>591</v>
      </c>
      <c r="D695" s="729" t="s">
        <v>592</v>
      </c>
      <c r="E695" s="730">
        <v>50113001</v>
      </c>
      <c r="F695" s="729" t="s">
        <v>606</v>
      </c>
      <c r="G695" s="728" t="s">
        <v>642</v>
      </c>
      <c r="H695" s="728">
        <v>169623</v>
      </c>
      <c r="I695" s="728">
        <v>169623</v>
      </c>
      <c r="J695" s="728" t="s">
        <v>1146</v>
      </c>
      <c r="K695" s="728" t="s">
        <v>1093</v>
      </c>
      <c r="L695" s="731">
        <v>89.41</v>
      </c>
      <c r="M695" s="731">
        <v>1</v>
      </c>
      <c r="N695" s="732">
        <v>89.41</v>
      </c>
    </row>
    <row r="696" spans="1:14" ht="14.4" customHeight="1" x14ac:dyDescent="0.3">
      <c r="A696" s="726" t="s">
        <v>569</v>
      </c>
      <c r="B696" s="727" t="s">
        <v>570</v>
      </c>
      <c r="C696" s="728" t="s">
        <v>591</v>
      </c>
      <c r="D696" s="729" t="s">
        <v>592</v>
      </c>
      <c r="E696" s="730">
        <v>50113001</v>
      </c>
      <c r="F696" s="729" t="s">
        <v>606</v>
      </c>
      <c r="G696" s="728" t="s">
        <v>607</v>
      </c>
      <c r="H696" s="728">
        <v>930661</v>
      </c>
      <c r="I696" s="728">
        <v>0</v>
      </c>
      <c r="J696" s="728" t="s">
        <v>785</v>
      </c>
      <c r="K696" s="728" t="s">
        <v>571</v>
      </c>
      <c r="L696" s="731">
        <v>316.91653208278956</v>
      </c>
      <c r="M696" s="731">
        <v>1</v>
      </c>
      <c r="N696" s="732">
        <v>316.91653208278956</v>
      </c>
    </row>
    <row r="697" spans="1:14" ht="14.4" customHeight="1" x14ac:dyDescent="0.3">
      <c r="A697" s="726" t="s">
        <v>569</v>
      </c>
      <c r="B697" s="727" t="s">
        <v>570</v>
      </c>
      <c r="C697" s="728" t="s">
        <v>591</v>
      </c>
      <c r="D697" s="729" t="s">
        <v>592</v>
      </c>
      <c r="E697" s="730">
        <v>50113001</v>
      </c>
      <c r="F697" s="729" t="s">
        <v>606</v>
      </c>
      <c r="G697" s="728" t="s">
        <v>607</v>
      </c>
      <c r="H697" s="728">
        <v>930431</v>
      </c>
      <c r="I697" s="728">
        <v>1000</v>
      </c>
      <c r="J697" s="728" t="s">
        <v>1383</v>
      </c>
      <c r="K697" s="728" t="s">
        <v>571</v>
      </c>
      <c r="L697" s="731">
        <v>105.53552224927076</v>
      </c>
      <c r="M697" s="731">
        <v>1</v>
      </c>
      <c r="N697" s="732">
        <v>105.53552224927076</v>
      </c>
    </row>
    <row r="698" spans="1:14" ht="14.4" customHeight="1" x14ac:dyDescent="0.3">
      <c r="A698" s="726" t="s">
        <v>569</v>
      </c>
      <c r="B698" s="727" t="s">
        <v>570</v>
      </c>
      <c r="C698" s="728" t="s">
        <v>591</v>
      </c>
      <c r="D698" s="729" t="s">
        <v>592</v>
      </c>
      <c r="E698" s="730">
        <v>50113001</v>
      </c>
      <c r="F698" s="729" t="s">
        <v>606</v>
      </c>
      <c r="G698" s="728" t="s">
        <v>607</v>
      </c>
      <c r="H698" s="728">
        <v>900881</v>
      </c>
      <c r="I698" s="728">
        <v>0</v>
      </c>
      <c r="J698" s="728" t="s">
        <v>1148</v>
      </c>
      <c r="K698" s="728" t="s">
        <v>571</v>
      </c>
      <c r="L698" s="731">
        <v>133.97089946041814</v>
      </c>
      <c r="M698" s="731">
        <v>2</v>
      </c>
      <c r="N698" s="732">
        <v>267.94179892083628</v>
      </c>
    </row>
    <row r="699" spans="1:14" ht="14.4" customHeight="1" x14ac:dyDescent="0.3">
      <c r="A699" s="726" t="s">
        <v>569</v>
      </c>
      <c r="B699" s="727" t="s">
        <v>570</v>
      </c>
      <c r="C699" s="728" t="s">
        <v>591</v>
      </c>
      <c r="D699" s="729" t="s">
        <v>592</v>
      </c>
      <c r="E699" s="730">
        <v>50113001</v>
      </c>
      <c r="F699" s="729" t="s">
        <v>606</v>
      </c>
      <c r="G699" s="728" t="s">
        <v>607</v>
      </c>
      <c r="H699" s="728">
        <v>921020</v>
      </c>
      <c r="I699" s="728">
        <v>0</v>
      </c>
      <c r="J699" s="728" t="s">
        <v>1384</v>
      </c>
      <c r="K699" s="728" t="s">
        <v>571</v>
      </c>
      <c r="L699" s="731">
        <v>70.639473647715164</v>
      </c>
      <c r="M699" s="731">
        <v>17</v>
      </c>
      <c r="N699" s="732">
        <v>1200.8710520111579</v>
      </c>
    </row>
    <row r="700" spans="1:14" ht="14.4" customHeight="1" x14ac:dyDescent="0.3">
      <c r="A700" s="726" t="s">
        <v>569</v>
      </c>
      <c r="B700" s="727" t="s">
        <v>570</v>
      </c>
      <c r="C700" s="728" t="s">
        <v>591</v>
      </c>
      <c r="D700" s="729" t="s">
        <v>592</v>
      </c>
      <c r="E700" s="730">
        <v>50113001</v>
      </c>
      <c r="F700" s="729" t="s">
        <v>606</v>
      </c>
      <c r="G700" s="728" t="s">
        <v>607</v>
      </c>
      <c r="H700" s="728">
        <v>900497</v>
      </c>
      <c r="I700" s="728">
        <v>0</v>
      </c>
      <c r="J700" s="728" t="s">
        <v>1385</v>
      </c>
      <c r="K700" s="728" t="s">
        <v>571</v>
      </c>
      <c r="L700" s="731">
        <v>427.30569378414941</v>
      </c>
      <c r="M700" s="731">
        <v>7</v>
      </c>
      <c r="N700" s="732">
        <v>2991.139856489046</v>
      </c>
    </row>
    <row r="701" spans="1:14" ht="14.4" customHeight="1" x14ac:dyDescent="0.3">
      <c r="A701" s="726" t="s">
        <v>569</v>
      </c>
      <c r="B701" s="727" t="s">
        <v>570</v>
      </c>
      <c r="C701" s="728" t="s">
        <v>591</v>
      </c>
      <c r="D701" s="729" t="s">
        <v>592</v>
      </c>
      <c r="E701" s="730">
        <v>50113001</v>
      </c>
      <c r="F701" s="729" t="s">
        <v>606</v>
      </c>
      <c r="G701" s="728" t="s">
        <v>607</v>
      </c>
      <c r="H701" s="728">
        <v>920270</v>
      </c>
      <c r="I701" s="728">
        <v>0</v>
      </c>
      <c r="J701" s="728" t="s">
        <v>1386</v>
      </c>
      <c r="K701" s="728" t="s">
        <v>571</v>
      </c>
      <c r="L701" s="731">
        <v>107.999</v>
      </c>
      <c r="M701" s="731">
        <v>1</v>
      </c>
      <c r="N701" s="732">
        <v>107.999</v>
      </c>
    </row>
    <row r="702" spans="1:14" ht="14.4" customHeight="1" x14ac:dyDescent="0.3">
      <c r="A702" s="726" t="s">
        <v>569</v>
      </c>
      <c r="B702" s="727" t="s">
        <v>570</v>
      </c>
      <c r="C702" s="728" t="s">
        <v>591</v>
      </c>
      <c r="D702" s="729" t="s">
        <v>592</v>
      </c>
      <c r="E702" s="730">
        <v>50113001</v>
      </c>
      <c r="F702" s="729" t="s">
        <v>606</v>
      </c>
      <c r="G702" s="728" t="s">
        <v>607</v>
      </c>
      <c r="H702" s="728">
        <v>921535</v>
      </c>
      <c r="I702" s="728">
        <v>0</v>
      </c>
      <c r="J702" s="728" t="s">
        <v>1387</v>
      </c>
      <c r="K702" s="728" t="s">
        <v>571</v>
      </c>
      <c r="L702" s="731">
        <v>128.37431900489611</v>
      </c>
      <c r="M702" s="731">
        <v>2</v>
      </c>
      <c r="N702" s="732">
        <v>256.74863800979222</v>
      </c>
    </row>
    <row r="703" spans="1:14" ht="14.4" customHeight="1" x14ac:dyDescent="0.3">
      <c r="A703" s="726" t="s">
        <v>569</v>
      </c>
      <c r="B703" s="727" t="s">
        <v>570</v>
      </c>
      <c r="C703" s="728" t="s">
        <v>591</v>
      </c>
      <c r="D703" s="729" t="s">
        <v>592</v>
      </c>
      <c r="E703" s="730">
        <v>50113001</v>
      </c>
      <c r="F703" s="729" t="s">
        <v>606</v>
      </c>
      <c r="G703" s="728" t="s">
        <v>607</v>
      </c>
      <c r="H703" s="728">
        <v>921392</v>
      </c>
      <c r="I703" s="728">
        <v>0</v>
      </c>
      <c r="J703" s="728" t="s">
        <v>1388</v>
      </c>
      <c r="K703" s="728" t="s">
        <v>1389</v>
      </c>
      <c r="L703" s="731">
        <v>135.00874580313842</v>
      </c>
      <c r="M703" s="731">
        <v>2</v>
      </c>
      <c r="N703" s="732">
        <v>270.01749160627685</v>
      </c>
    </row>
    <row r="704" spans="1:14" ht="14.4" customHeight="1" x14ac:dyDescent="0.3">
      <c r="A704" s="726" t="s">
        <v>569</v>
      </c>
      <c r="B704" s="727" t="s">
        <v>570</v>
      </c>
      <c r="C704" s="728" t="s">
        <v>591</v>
      </c>
      <c r="D704" s="729" t="s">
        <v>592</v>
      </c>
      <c r="E704" s="730">
        <v>50113001</v>
      </c>
      <c r="F704" s="729" t="s">
        <v>606</v>
      </c>
      <c r="G704" s="728" t="s">
        <v>607</v>
      </c>
      <c r="H704" s="728">
        <v>921393</v>
      </c>
      <c r="I704" s="728">
        <v>0</v>
      </c>
      <c r="J704" s="728" t="s">
        <v>1388</v>
      </c>
      <c r="K704" s="728" t="s">
        <v>1390</v>
      </c>
      <c r="L704" s="731">
        <v>208.27778570185825</v>
      </c>
      <c r="M704" s="731">
        <v>1</v>
      </c>
      <c r="N704" s="732">
        <v>208.27778570185825</v>
      </c>
    </row>
    <row r="705" spans="1:14" ht="14.4" customHeight="1" x14ac:dyDescent="0.3">
      <c r="A705" s="726" t="s">
        <v>569</v>
      </c>
      <c r="B705" s="727" t="s">
        <v>570</v>
      </c>
      <c r="C705" s="728" t="s">
        <v>591</v>
      </c>
      <c r="D705" s="729" t="s">
        <v>592</v>
      </c>
      <c r="E705" s="730">
        <v>50113001</v>
      </c>
      <c r="F705" s="729" t="s">
        <v>606</v>
      </c>
      <c r="G705" s="728" t="s">
        <v>607</v>
      </c>
      <c r="H705" s="728">
        <v>921395</v>
      </c>
      <c r="I705" s="728">
        <v>0</v>
      </c>
      <c r="J705" s="728" t="s">
        <v>1388</v>
      </c>
      <c r="K705" s="728" t="s">
        <v>1391</v>
      </c>
      <c r="L705" s="731">
        <v>298.05467047534938</v>
      </c>
      <c r="M705" s="731">
        <v>5</v>
      </c>
      <c r="N705" s="732">
        <v>1490.273352376747</v>
      </c>
    </row>
    <row r="706" spans="1:14" ht="14.4" customHeight="1" x14ac:dyDescent="0.3">
      <c r="A706" s="726" t="s">
        <v>569</v>
      </c>
      <c r="B706" s="727" t="s">
        <v>570</v>
      </c>
      <c r="C706" s="728" t="s">
        <v>591</v>
      </c>
      <c r="D706" s="729" t="s">
        <v>592</v>
      </c>
      <c r="E706" s="730">
        <v>50113001</v>
      </c>
      <c r="F706" s="729" t="s">
        <v>606</v>
      </c>
      <c r="G706" s="728" t="s">
        <v>607</v>
      </c>
      <c r="H706" s="728">
        <v>990947</v>
      </c>
      <c r="I706" s="728">
        <v>0</v>
      </c>
      <c r="J706" s="728" t="s">
        <v>794</v>
      </c>
      <c r="K706" s="728" t="s">
        <v>571</v>
      </c>
      <c r="L706" s="731">
        <v>1227.324274471584</v>
      </c>
      <c r="M706" s="731">
        <v>23</v>
      </c>
      <c r="N706" s="732">
        <v>28228.458312846433</v>
      </c>
    </row>
    <row r="707" spans="1:14" ht="14.4" customHeight="1" x14ac:dyDescent="0.3">
      <c r="A707" s="726" t="s">
        <v>569</v>
      </c>
      <c r="B707" s="727" t="s">
        <v>570</v>
      </c>
      <c r="C707" s="728" t="s">
        <v>591</v>
      </c>
      <c r="D707" s="729" t="s">
        <v>592</v>
      </c>
      <c r="E707" s="730">
        <v>50113001</v>
      </c>
      <c r="F707" s="729" t="s">
        <v>606</v>
      </c>
      <c r="G707" s="728" t="s">
        <v>607</v>
      </c>
      <c r="H707" s="728">
        <v>119570</v>
      </c>
      <c r="I707" s="728">
        <v>19570</v>
      </c>
      <c r="J707" s="728" t="s">
        <v>795</v>
      </c>
      <c r="K707" s="728" t="s">
        <v>796</v>
      </c>
      <c r="L707" s="731">
        <v>126.73</v>
      </c>
      <c r="M707" s="731">
        <v>1</v>
      </c>
      <c r="N707" s="732">
        <v>126.73</v>
      </c>
    </row>
    <row r="708" spans="1:14" ht="14.4" customHeight="1" x14ac:dyDescent="0.3">
      <c r="A708" s="726" t="s">
        <v>569</v>
      </c>
      <c r="B708" s="727" t="s">
        <v>570</v>
      </c>
      <c r="C708" s="728" t="s">
        <v>591</v>
      </c>
      <c r="D708" s="729" t="s">
        <v>592</v>
      </c>
      <c r="E708" s="730">
        <v>50113001</v>
      </c>
      <c r="F708" s="729" t="s">
        <v>606</v>
      </c>
      <c r="G708" s="728" t="s">
        <v>642</v>
      </c>
      <c r="H708" s="728">
        <v>169714</v>
      </c>
      <c r="I708" s="728">
        <v>169714</v>
      </c>
      <c r="J708" s="728" t="s">
        <v>799</v>
      </c>
      <c r="K708" s="728" t="s">
        <v>800</v>
      </c>
      <c r="L708" s="731">
        <v>112.66499935886611</v>
      </c>
      <c r="M708" s="731">
        <v>2</v>
      </c>
      <c r="N708" s="732">
        <v>225.32999871773222</v>
      </c>
    </row>
    <row r="709" spans="1:14" ht="14.4" customHeight="1" x14ac:dyDescent="0.3">
      <c r="A709" s="726" t="s">
        <v>569</v>
      </c>
      <c r="B709" s="727" t="s">
        <v>570</v>
      </c>
      <c r="C709" s="728" t="s">
        <v>591</v>
      </c>
      <c r="D709" s="729" t="s">
        <v>592</v>
      </c>
      <c r="E709" s="730">
        <v>50113001</v>
      </c>
      <c r="F709" s="729" t="s">
        <v>606</v>
      </c>
      <c r="G709" s="728" t="s">
        <v>607</v>
      </c>
      <c r="H709" s="728">
        <v>188217</v>
      </c>
      <c r="I709" s="728">
        <v>88217</v>
      </c>
      <c r="J709" s="728" t="s">
        <v>801</v>
      </c>
      <c r="K709" s="728" t="s">
        <v>802</v>
      </c>
      <c r="L709" s="731">
        <v>126.97166666666665</v>
      </c>
      <c r="M709" s="731">
        <v>6</v>
      </c>
      <c r="N709" s="732">
        <v>761.82999999999993</v>
      </c>
    </row>
    <row r="710" spans="1:14" ht="14.4" customHeight="1" x14ac:dyDescent="0.3">
      <c r="A710" s="726" t="s">
        <v>569</v>
      </c>
      <c r="B710" s="727" t="s">
        <v>570</v>
      </c>
      <c r="C710" s="728" t="s">
        <v>591</v>
      </c>
      <c r="D710" s="729" t="s">
        <v>592</v>
      </c>
      <c r="E710" s="730">
        <v>50113001</v>
      </c>
      <c r="F710" s="729" t="s">
        <v>606</v>
      </c>
      <c r="G710" s="728" t="s">
        <v>607</v>
      </c>
      <c r="H710" s="728">
        <v>188219</v>
      </c>
      <c r="I710" s="728">
        <v>88219</v>
      </c>
      <c r="J710" s="728" t="s">
        <v>803</v>
      </c>
      <c r="K710" s="728" t="s">
        <v>804</v>
      </c>
      <c r="L710" s="731">
        <v>142.09799999999998</v>
      </c>
      <c r="M710" s="731">
        <v>5</v>
      </c>
      <c r="N710" s="732">
        <v>710.4899999999999</v>
      </c>
    </row>
    <row r="711" spans="1:14" ht="14.4" customHeight="1" x14ac:dyDescent="0.3">
      <c r="A711" s="726" t="s">
        <v>569</v>
      </c>
      <c r="B711" s="727" t="s">
        <v>570</v>
      </c>
      <c r="C711" s="728" t="s">
        <v>591</v>
      </c>
      <c r="D711" s="729" t="s">
        <v>592</v>
      </c>
      <c r="E711" s="730">
        <v>50113001</v>
      </c>
      <c r="F711" s="729" t="s">
        <v>606</v>
      </c>
      <c r="G711" s="728" t="s">
        <v>642</v>
      </c>
      <c r="H711" s="728">
        <v>207092</v>
      </c>
      <c r="I711" s="728">
        <v>207092</v>
      </c>
      <c r="J711" s="728" t="s">
        <v>1392</v>
      </c>
      <c r="K711" s="728" t="s">
        <v>1393</v>
      </c>
      <c r="L711" s="731">
        <v>160.49000000000004</v>
      </c>
      <c r="M711" s="731">
        <v>1</v>
      </c>
      <c r="N711" s="732">
        <v>160.49000000000004</v>
      </c>
    </row>
    <row r="712" spans="1:14" ht="14.4" customHeight="1" x14ac:dyDescent="0.3">
      <c r="A712" s="726" t="s">
        <v>569</v>
      </c>
      <c r="B712" s="727" t="s">
        <v>570</v>
      </c>
      <c r="C712" s="728" t="s">
        <v>591</v>
      </c>
      <c r="D712" s="729" t="s">
        <v>592</v>
      </c>
      <c r="E712" s="730">
        <v>50113001</v>
      </c>
      <c r="F712" s="729" t="s">
        <v>606</v>
      </c>
      <c r="G712" s="728" t="s">
        <v>642</v>
      </c>
      <c r="H712" s="728">
        <v>149909</v>
      </c>
      <c r="I712" s="728">
        <v>49909</v>
      </c>
      <c r="J712" s="728" t="s">
        <v>805</v>
      </c>
      <c r="K712" s="728" t="s">
        <v>806</v>
      </c>
      <c r="L712" s="731">
        <v>42.580000000000005</v>
      </c>
      <c r="M712" s="731">
        <v>3</v>
      </c>
      <c r="N712" s="732">
        <v>127.74000000000001</v>
      </c>
    </row>
    <row r="713" spans="1:14" ht="14.4" customHeight="1" x14ac:dyDescent="0.3">
      <c r="A713" s="726" t="s">
        <v>569</v>
      </c>
      <c r="B713" s="727" t="s">
        <v>570</v>
      </c>
      <c r="C713" s="728" t="s">
        <v>591</v>
      </c>
      <c r="D713" s="729" t="s">
        <v>592</v>
      </c>
      <c r="E713" s="730">
        <v>50113001</v>
      </c>
      <c r="F713" s="729" t="s">
        <v>606</v>
      </c>
      <c r="G713" s="728" t="s">
        <v>607</v>
      </c>
      <c r="H713" s="728">
        <v>110151</v>
      </c>
      <c r="I713" s="728">
        <v>10151</v>
      </c>
      <c r="J713" s="728" t="s">
        <v>1164</v>
      </c>
      <c r="K713" s="728" t="s">
        <v>1394</v>
      </c>
      <c r="L713" s="731">
        <v>66.72</v>
      </c>
      <c r="M713" s="731">
        <v>2</v>
      </c>
      <c r="N713" s="732">
        <v>133.44</v>
      </c>
    </row>
    <row r="714" spans="1:14" ht="14.4" customHeight="1" x14ac:dyDescent="0.3">
      <c r="A714" s="726" t="s">
        <v>569</v>
      </c>
      <c r="B714" s="727" t="s">
        <v>570</v>
      </c>
      <c r="C714" s="728" t="s">
        <v>591</v>
      </c>
      <c r="D714" s="729" t="s">
        <v>592</v>
      </c>
      <c r="E714" s="730">
        <v>50113001</v>
      </c>
      <c r="F714" s="729" t="s">
        <v>606</v>
      </c>
      <c r="G714" s="728" t="s">
        <v>607</v>
      </c>
      <c r="H714" s="728">
        <v>192853</v>
      </c>
      <c r="I714" s="728">
        <v>192853</v>
      </c>
      <c r="J714" s="728" t="s">
        <v>1164</v>
      </c>
      <c r="K714" s="728" t="s">
        <v>1165</v>
      </c>
      <c r="L714" s="731">
        <v>108.7000000000001</v>
      </c>
      <c r="M714" s="731">
        <v>1</v>
      </c>
      <c r="N714" s="732">
        <v>108.7000000000001</v>
      </c>
    </row>
    <row r="715" spans="1:14" ht="14.4" customHeight="1" x14ac:dyDescent="0.3">
      <c r="A715" s="726" t="s">
        <v>569</v>
      </c>
      <c r="B715" s="727" t="s">
        <v>570</v>
      </c>
      <c r="C715" s="728" t="s">
        <v>591</v>
      </c>
      <c r="D715" s="729" t="s">
        <v>592</v>
      </c>
      <c r="E715" s="730">
        <v>50113001</v>
      </c>
      <c r="F715" s="729" t="s">
        <v>606</v>
      </c>
      <c r="G715" s="728" t="s">
        <v>607</v>
      </c>
      <c r="H715" s="728">
        <v>147476</v>
      </c>
      <c r="I715" s="728">
        <v>47476</v>
      </c>
      <c r="J715" s="728" t="s">
        <v>1166</v>
      </c>
      <c r="K715" s="728" t="s">
        <v>1167</v>
      </c>
      <c r="L715" s="731">
        <v>87.309999999999974</v>
      </c>
      <c r="M715" s="731">
        <v>1</v>
      </c>
      <c r="N715" s="732">
        <v>87.309999999999974</v>
      </c>
    </row>
    <row r="716" spans="1:14" ht="14.4" customHeight="1" x14ac:dyDescent="0.3">
      <c r="A716" s="726" t="s">
        <v>569</v>
      </c>
      <c r="B716" s="727" t="s">
        <v>570</v>
      </c>
      <c r="C716" s="728" t="s">
        <v>591</v>
      </c>
      <c r="D716" s="729" t="s">
        <v>592</v>
      </c>
      <c r="E716" s="730">
        <v>50113001</v>
      </c>
      <c r="F716" s="729" t="s">
        <v>606</v>
      </c>
      <c r="G716" s="728" t="s">
        <v>571</v>
      </c>
      <c r="H716" s="728">
        <v>128216</v>
      </c>
      <c r="I716" s="728">
        <v>28216</v>
      </c>
      <c r="J716" s="728" t="s">
        <v>1395</v>
      </c>
      <c r="K716" s="728" t="s">
        <v>1396</v>
      </c>
      <c r="L716" s="731">
        <v>107.45000000000003</v>
      </c>
      <c r="M716" s="731">
        <v>1</v>
      </c>
      <c r="N716" s="732">
        <v>107.45000000000003</v>
      </c>
    </row>
    <row r="717" spans="1:14" ht="14.4" customHeight="1" x14ac:dyDescent="0.3">
      <c r="A717" s="726" t="s">
        <v>569</v>
      </c>
      <c r="B717" s="727" t="s">
        <v>570</v>
      </c>
      <c r="C717" s="728" t="s">
        <v>591</v>
      </c>
      <c r="D717" s="729" t="s">
        <v>592</v>
      </c>
      <c r="E717" s="730">
        <v>50113001</v>
      </c>
      <c r="F717" s="729" t="s">
        <v>606</v>
      </c>
      <c r="G717" s="728" t="s">
        <v>607</v>
      </c>
      <c r="H717" s="728">
        <v>67558</v>
      </c>
      <c r="I717" s="728">
        <v>67558</v>
      </c>
      <c r="J717" s="728" t="s">
        <v>810</v>
      </c>
      <c r="K717" s="728" t="s">
        <v>811</v>
      </c>
      <c r="L717" s="731">
        <v>27.509999999999994</v>
      </c>
      <c r="M717" s="731">
        <v>2</v>
      </c>
      <c r="N717" s="732">
        <v>55.019999999999989</v>
      </c>
    </row>
    <row r="718" spans="1:14" ht="14.4" customHeight="1" x14ac:dyDescent="0.3">
      <c r="A718" s="726" t="s">
        <v>569</v>
      </c>
      <c r="B718" s="727" t="s">
        <v>570</v>
      </c>
      <c r="C718" s="728" t="s">
        <v>591</v>
      </c>
      <c r="D718" s="729" t="s">
        <v>592</v>
      </c>
      <c r="E718" s="730">
        <v>50113001</v>
      </c>
      <c r="F718" s="729" t="s">
        <v>606</v>
      </c>
      <c r="G718" s="728" t="s">
        <v>607</v>
      </c>
      <c r="H718" s="728">
        <v>196635</v>
      </c>
      <c r="I718" s="728">
        <v>96635</v>
      </c>
      <c r="J718" s="728" t="s">
        <v>1170</v>
      </c>
      <c r="K718" s="728" t="s">
        <v>1171</v>
      </c>
      <c r="L718" s="731">
        <v>112.00285714285712</v>
      </c>
      <c r="M718" s="731">
        <v>7</v>
      </c>
      <c r="N718" s="732">
        <v>784.01999999999987</v>
      </c>
    </row>
    <row r="719" spans="1:14" ht="14.4" customHeight="1" x14ac:dyDescent="0.3">
      <c r="A719" s="726" t="s">
        <v>569</v>
      </c>
      <c r="B719" s="727" t="s">
        <v>570</v>
      </c>
      <c r="C719" s="728" t="s">
        <v>591</v>
      </c>
      <c r="D719" s="729" t="s">
        <v>592</v>
      </c>
      <c r="E719" s="730">
        <v>50113001</v>
      </c>
      <c r="F719" s="729" t="s">
        <v>606</v>
      </c>
      <c r="G719" s="728" t="s">
        <v>607</v>
      </c>
      <c r="H719" s="728">
        <v>117992</v>
      </c>
      <c r="I719" s="728">
        <v>17992</v>
      </c>
      <c r="J719" s="728" t="s">
        <v>812</v>
      </c>
      <c r="K719" s="728" t="s">
        <v>813</v>
      </c>
      <c r="L719" s="731">
        <v>93.904999999999987</v>
      </c>
      <c r="M719" s="731">
        <v>4</v>
      </c>
      <c r="N719" s="732">
        <v>375.61999999999995</v>
      </c>
    </row>
    <row r="720" spans="1:14" ht="14.4" customHeight="1" x14ac:dyDescent="0.3">
      <c r="A720" s="726" t="s">
        <v>569</v>
      </c>
      <c r="B720" s="727" t="s">
        <v>570</v>
      </c>
      <c r="C720" s="728" t="s">
        <v>591</v>
      </c>
      <c r="D720" s="729" t="s">
        <v>592</v>
      </c>
      <c r="E720" s="730">
        <v>50113001</v>
      </c>
      <c r="F720" s="729" t="s">
        <v>606</v>
      </c>
      <c r="G720" s="728" t="s">
        <v>607</v>
      </c>
      <c r="H720" s="728">
        <v>846813</v>
      </c>
      <c r="I720" s="728">
        <v>137120</v>
      </c>
      <c r="J720" s="728" t="s">
        <v>1397</v>
      </c>
      <c r="K720" s="728" t="s">
        <v>1398</v>
      </c>
      <c r="L720" s="731">
        <v>65.72999999999999</v>
      </c>
      <c r="M720" s="731">
        <v>1</v>
      </c>
      <c r="N720" s="732">
        <v>65.72999999999999</v>
      </c>
    </row>
    <row r="721" spans="1:14" ht="14.4" customHeight="1" x14ac:dyDescent="0.3">
      <c r="A721" s="726" t="s">
        <v>569</v>
      </c>
      <c r="B721" s="727" t="s">
        <v>570</v>
      </c>
      <c r="C721" s="728" t="s">
        <v>591</v>
      </c>
      <c r="D721" s="729" t="s">
        <v>592</v>
      </c>
      <c r="E721" s="730">
        <v>50113001</v>
      </c>
      <c r="F721" s="729" t="s">
        <v>606</v>
      </c>
      <c r="G721" s="728" t="s">
        <v>607</v>
      </c>
      <c r="H721" s="728">
        <v>100498</v>
      </c>
      <c r="I721" s="728">
        <v>498</v>
      </c>
      <c r="J721" s="728" t="s">
        <v>815</v>
      </c>
      <c r="K721" s="728" t="s">
        <v>816</v>
      </c>
      <c r="L721" s="731">
        <v>96.7</v>
      </c>
      <c r="M721" s="731">
        <v>29</v>
      </c>
      <c r="N721" s="732">
        <v>2804.3</v>
      </c>
    </row>
    <row r="722" spans="1:14" ht="14.4" customHeight="1" x14ac:dyDescent="0.3">
      <c r="A722" s="726" t="s">
        <v>569</v>
      </c>
      <c r="B722" s="727" t="s">
        <v>570</v>
      </c>
      <c r="C722" s="728" t="s">
        <v>591</v>
      </c>
      <c r="D722" s="729" t="s">
        <v>592</v>
      </c>
      <c r="E722" s="730">
        <v>50113001</v>
      </c>
      <c r="F722" s="729" t="s">
        <v>606</v>
      </c>
      <c r="G722" s="728" t="s">
        <v>642</v>
      </c>
      <c r="H722" s="728">
        <v>201290</v>
      </c>
      <c r="I722" s="728">
        <v>201290</v>
      </c>
      <c r="J722" s="728" t="s">
        <v>818</v>
      </c>
      <c r="K722" s="728" t="s">
        <v>819</v>
      </c>
      <c r="L722" s="731">
        <v>24.750000000000007</v>
      </c>
      <c r="M722" s="731">
        <v>2</v>
      </c>
      <c r="N722" s="732">
        <v>49.500000000000014</v>
      </c>
    </row>
    <row r="723" spans="1:14" ht="14.4" customHeight="1" x14ac:dyDescent="0.3">
      <c r="A723" s="726" t="s">
        <v>569</v>
      </c>
      <c r="B723" s="727" t="s">
        <v>570</v>
      </c>
      <c r="C723" s="728" t="s">
        <v>591</v>
      </c>
      <c r="D723" s="729" t="s">
        <v>592</v>
      </c>
      <c r="E723" s="730">
        <v>50113001</v>
      </c>
      <c r="F723" s="729" t="s">
        <v>606</v>
      </c>
      <c r="G723" s="728" t="s">
        <v>642</v>
      </c>
      <c r="H723" s="728">
        <v>140368</v>
      </c>
      <c r="I723" s="728">
        <v>40368</v>
      </c>
      <c r="J723" s="728" t="s">
        <v>1175</v>
      </c>
      <c r="K723" s="728" t="s">
        <v>1176</v>
      </c>
      <c r="L723" s="731">
        <v>62.24</v>
      </c>
      <c r="M723" s="731">
        <v>1</v>
      </c>
      <c r="N723" s="732">
        <v>62.24</v>
      </c>
    </row>
    <row r="724" spans="1:14" ht="14.4" customHeight="1" x14ac:dyDescent="0.3">
      <c r="A724" s="726" t="s">
        <v>569</v>
      </c>
      <c r="B724" s="727" t="s">
        <v>570</v>
      </c>
      <c r="C724" s="728" t="s">
        <v>591</v>
      </c>
      <c r="D724" s="729" t="s">
        <v>592</v>
      </c>
      <c r="E724" s="730">
        <v>50113001</v>
      </c>
      <c r="F724" s="729" t="s">
        <v>606</v>
      </c>
      <c r="G724" s="728" t="s">
        <v>607</v>
      </c>
      <c r="H724" s="728">
        <v>102684</v>
      </c>
      <c r="I724" s="728">
        <v>2684</v>
      </c>
      <c r="J724" s="728" t="s">
        <v>820</v>
      </c>
      <c r="K724" s="728" t="s">
        <v>822</v>
      </c>
      <c r="L724" s="731">
        <v>73.944800000000001</v>
      </c>
      <c r="M724" s="731">
        <v>25</v>
      </c>
      <c r="N724" s="732">
        <v>1848.62</v>
      </c>
    </row>
    <row r="725" spans="1:14" ht="14.4" customHeight="1" x14ac:dyDescent="0.3">
      <c r="A725" s="726" t="s">
        <v>569</v>
      </c>
      <c r="B725" s="727" t="s">
        <v>570</v>
      </c>
      <c r="C725" s="728" t="s">
        <v>591</v>
      </c>
      <c r="D725" s="729" t="s">
        <v>592</v>
      </c>
      <c r="E725" s="730">
        <v>50113001</v>
      </c>
      <c r="F725" s="729" t="s">
        <v>606</v>
      </c>
      <c r="G725" s="728" t="s">
        <v>571</v>
      </c>
      <c r="H725" s="728">
        <v>126554</v>
      </c>
      <c r="I725" s="728">
        <v>26554</v>
      </c>
      <c r="J725" s="728" t="s">
        <v>1399</v>
      </c>
      <c r="K725" s="728" t="s">
        <v>1400</v>
      </c>
      <c r="L725" s="731">
        <v>186.7</v>
      </c>
      <c r="M725" s="731">
        <v>1</v>
      </c>
      <c r="N725" s="732">
        <v>186.7</v>
      </c>
    </row>
    <row r="726" spans="1:14" ht="14.4" customHeight="1" x14ac:dyDescent="0.3">
      <c r="A726" s="726" t="s">
        <v>569</v>
      </c>
      <c r="B726" s="727" t="s">
        <v>570</v>
      </c>
      <c r="C726" s="728" t="s">
        <v>591</v>
      </c>
      <c r="D726" s="729" t="s">
        <v>592</v>
      </c>
      <c r="E726" s="730">
        <v>50113001</v>
      </c>
      <c r="F726" s="729" t="s">
        <v>606</v>
      </c>
      <c r="G726" s="728" t="s">
        <v>571</v>
      </c>
      <c r="H726" s="728">
        <v>126578</v>
      </c>
      <c r="I726" s="728">
        <v>26578</v>
      </c>
      <c r="J726" s="728" t="s">
        <v>1401</v>
      </c>
      <c r="K726" s="728" t="s">
        <v>1178</v>
      </c>
      <c r="L726" s="731">
        <v>231.70000000000002</v>
      </c>
      <c r="M726" s="731">
        <v>1</v>
      </c>
      <c r="N726" s="732">
        <v>231.70000000000002</v>
      </c>
    </row>
    <row r="727" spans="1:14" ht="14.4" customHeight="1" x14ac:dyDescent="0.3">
      <c r="A727" s="726" t="s">
        <v>569</v>
      </c>
      <c r="B727" s="727" t="s">
        <v>570</v>
      </c>
      <c r="C727" s="728" t="s">
        <v>591</v>
      </c>
      <c r="D727" s="729" t="s">
        <v>592</v>
      </c>
      <c r="E727" s="730">
        <v>50113001</v>
      </c>
      <c r="F727" s="729" t="s">
        <v>606</v>
      </c>
      <c r="G727" s="728" t="s">
        <v>571</v>
      </c>
      <c r="H727" s="728">
        <v>102592</v>
      </c>
      <c r="I727" s="728">
        <v>2592</v>
      </c>
      <c r="J727" s="728" t="s">
        <v>1179</v>
      </c>
      <c r="K727" s="728" t="s">
        <v>1180</v>
      </c>
      <c r="L727" s="731">
        <v>63.049999999999983</v>
      </c>
      <c r="M727" s="731">
        <v>1</v>
      </c>
      <c r="N727" s="732">
        <v>63.049999999999983</v>
      </c>
    </row>
    <row r="728" spans="1:14" ht="14.4" customHeight="1" x14ac:dyDescent="0.3">
      <c r="A728" s="726" t="s">
        <v>569</v>
      </c>
      <c r="B728" s="727" t="s">
        <v>570</v>
      </c>
      <c r="C728" s="728" t="s">
        <v>591</v>
      </c>
      <c r="D728" s="729" t="s">
        <v>592</v>
      </c>
      <c r="E728" s="730">
        <v>50113001</v>
      </c>
      <c r="F728" s="729" t="s">
        <v>606</v>
      </c>
      <c r="G728" s="728" t="s">
        <v>571</v>
      </c>
      <c r="H728" s="728">
        <v>101710</v>
      </c>
      <c r="I728" s="728">
        <v>1710</v>
      </c>
      <c r="J728" s="728" t="s">
        <v>1181</v>
      </c>
      <c r="K728" s="728" t="s">
        <v>1182</v>
      </c>
      <c r="L728" s="731">
        <v>65.68499999999996</v>
      </c>
      <c r="M728" s="731">
        <v>2</v>
      </c>
      <c r="N728" s="732">
        <v>131.36999999999992</v>
      </c>
    </row>
    <row r="729" spans="1:14" ht="14.4" customHeight="1" x14ac:dyDescent="0.3">
      <c r="A729" s="726" t="s">
        <v>569</v>
      </c>
      <c r="B729" s="727" t="s">
        <v>570</v>
      </c>
      <c r="C729" s="728" t="s">
        <v>591</v>
      </c>
      <c r="D729" s="729" t="s">
        <v>592</v>
      </c>
      <c r="E729" s="730">
        <v>50113001</v>
      </c>
      <c r="F729" s="729" t="s">
        <v>606</v>
      </c>
      <c r="G729" s="728" t="s">
        <v>642</v>
      </c>
      <c r="H729" s="728">
        <v>170760</v>
      </c>
      <c r="I729" s="728">
        <v>170760</v>
      </c>
      <c r="J729" s="728" t="s">
        <v>1402</v>
      </c>
      <c r="K729" s="728" t="s">
        <v>1403</v>
      </c>
      <c r="L729" s="731">
        <v>105.16000000000001</v>
      </c>
      <c r="M729" s="731">
        <v>3</v>
      </c>
      <c r="N729" s="732">
        <v>315.48</v>
      </c>
    </row>
    <row r="730" spans="1:14" ht="14.4" customHeight="1" x14ac:dyDescent="0.3">
      <c r="A730" s="726" t="s">
        <v>569</v>
      </c>
      <c r="B730" s="727" t="s">
        <v>570</v>
      </c>
      <c r="C730" s="728" t="s">
        <v>591</v>
      </c>
      <c r="D730" s="729" t="s">
        <v>592</v>
      </c>
      <c r="E730" s="730">
        <v>50113001</v>
      </c>
      <c r="F730" s="729" t="s">
        <v>606</v>
      </c>
      <c r="G730" s="728" t="s">
        <v>607</v>
      </c>
      <c r="H730" s="728">
        <v>196190</v>
      </c>
      <c r="I730" s="728">
        <v>96190</v>
      </c>
      <c r="J730" s="728" t="s">
        <v>1183</v>
      </c>
      <c r="K730" s="728" t="s">
        <v>1184</v>
      </c>
      <c r="L730" s="731">
        <v>53.04</v>
      </c>
      <c r="M730" s="731">
        <v>1</v>
      </c>
      <c r="N730" s="732">
        <v>53.04</v>
      </c>
    </row>
    <row r="731" spans="1:14" ht="14.4" customHeight="1" x14ac:dyDescent="0.3">
      <c r="A731" s="726" t="s">
        <v>569</v>
      </c>
      <c r="B731" s="727" t="s">
        <v>570</v>
      </c>
      <c r="C731" s="728" t="s">
        <v>591</v>
      </c>
      <c r="D731" s="729" t="s">
        <v>592</v>
      </c>
      <c r="E731" s="730">
        <v>50113001</v>
      </c>
      <c r="F731" s="729" t="s">
        <v>606</v>
      </c>
      <c r="G731" s="728" t="s">
        <v>607</v>
      </c>
      <c r="H731" s="728">
        <v>101125</v>
      </c>
      <c r="I731" s="728">
        <v>1125</v>
      </c>
      <c r="J731" s="728" t="s">
        <v>825</v>
      </c>
      <c r="K731" s="728" t="s">
        <v>826</v>
      </c>
      <c r="L731" s="731">
        <v>79.239999999999995</v>
      </c>
      <c r="M731" s="731">
        <v>12</v>
      </c>
      <c r="N731" s="732">
        <v>950.87999999999988</v>
      </c>
    </row>
    <row r="732" spans="1:14" ht="14.4" customHeight="1" x14ac:dyDescent="0.3">
      <c r="A732" s="726" t="s">
        <v>569</v>
      </c>
      <c r="B732" s="727" t="s">
        <v>570</v>
      </c>
      <c r="C732" s="728" t="s">
        <v>591</v>
      </c>
      <c r="D732" s="729" t="s">
        <v>592</v>
      </c>
      <c r="E732" s="730">
        <v>50113001</v>
      </c>
      <c r="F732" s="729" t="s">
        <v>606</v>
      </c>
      <c r="G732" s="728" t="s">
        <v>642</v>
      </c>
      <c r="H732" s="728">
        <v>16913</v>
      </c>
      <c r="I732" s="728">
        <v>16913</v>
      </c>
      <c r="J732" s="728" t="s">
        <v>1404</v>
      </c>
      <c r="K732" s="728" t="s">
        <v>1405</v>
      </c>
      <c r="L732" s="731">
        <v>52.699999999999989</v>
      </c>
      <c r="M732" s="731">
        <v>1</v>
      </c>
      <c r="N732" s="732">
        <v>52.699999999999989</v>
      </c>
    </row>
    <row r="733" spans="1:14" ht="14.4" customHeight="1" x14ac:dyDescent="0.3">
      <c r="A733" s="726" t="s">
        <v>569</v>
      </c>
      <c r="B733" s="727" t="s">
        <v>570</v>
      </c>
      <c r="C733" s="728" t="s">
        <v>591</v>
      </c>
      <c r="D733" s="729" t="s">
        <v>592</v>
      </c>
      <c r="E733" s="730">
        <v>50113001</v>
      </c>
      <c r="F733" s="729" t="s">
        <v>606</v>
      </c>
      <c r="G733" s="728" t="s">
        <v>571</v>
      </c>
      <c r="H733" s="728">
        <v>53761</v>
      </c>
      <c r="I733" s="728">
        <v>53761</v>
      </c>
      <c r="J733" s="728" t="s">
        <v>1189</v>
      </c>
      <c r="K733" s="728" t="s">
        <v>1190</v>
      </c>
      <c r="L733" s="731">
        <v>93.516666666666708</v>
      </c>
      <c r="M733" s="731">
        <v>3</v>
      </c>
      <c r="N733" s="732">
        <v>280.55000000000013</v>
      </c>
    </row>
    <row r="734" spans="1:14" ht="14.4" customHeight="1" x14ac:dyDescent="0.3">
      <c r="A734" s="726" t="s">
        <v>569</v>
      </c>
      <c r="B734" s="727" t="s">
        <v>570</v>
      </c>
      <c r="C734" s="728" t="s">
        <v>591</v>
      </c>
      <c r="D734" s="729" t="s">
        <v>592</v>
      </c>
      <c r="E734" s="730">
        <v>50113001</v>
      </c>
      <c r="F734" s="729" t="s">
        <v>606</v>
      </c>
      <c r="G734" s="728" t="s">
        <v>607</v>
      </c>
      <c r="H734" s="728">
        <v>110086</v>
      </c>
      <c r="I734" s="728">
        <v>10086</v>
      </c>
      <c r="J734" s="728" t="s">
        <v>827</v>
      </c>
      <c r="K734" s="728" t="s">
        <v>828</v>
      </c>
      <c r="L734" s="731">
        <v>1592.8000000000006</v>
      </c>
      <c r="M734" s="731">
        <v>32</v>
      </c>
      <c r="N734" s="732">
        <v>50969.60000000002</v>
      </c>
    </row>
    <row r="735" spans="1:14" ht="14.4" customHeight="1" x14ac:dyDescent="0.3">
      <c r="A735" s="726" t="s">
        <v>569</v>
      </c>
      <c r="B735" s="727" t="s">
        <v>570</v>
      </c>
      <c r="C735" s="728" t="s">
        <v>591</v>
      </c>
      <c r="D735" s="729" t="s">
        <v>592</v>
      </c>
      <c r="E735" s="730">
        <v>50113001</v>
      </c>
      <c r="F735" s="729" t="s">
        <v>606</v>
      </c>
      <c r="G735" s="728" t="s">
        <v>642</v>
      </c>
      <c r="H735" s="728">
        <v>191788</v>
      </c>
      <c r="I735" s="728">
        <v>91788</v>
      </c>
      <c r="J735" s="728" t="s">
        <v>1191</v>
      </c>
      <c r="K735" s="728" t="s">
        <v>1192</v>
      </c>
      <c r="L735" s="731">
        <v>9.2300000000000022</v>
      </c>
      <c r="M735" s="731">
        <v>1</v>
      </c>
      <c r="N735" s="732">
        <v>9.2300000000000022</v>
      </c>
    </row>
    <row r="736" spans="1:14" ht="14.4" customHeight="1" x14ac:dyDescent="0.3">
      <c r="A736" s="726" t="s">
        <v>569</v>
      </c>
      <c r="B736" s="727" t="s">
        <v>570</v>
      </c>
      <c r="C736" s="728" t="s">
        <v>591</v>
      </c>
      <c r="D736" s="729" t="s">
        <v>592</v>
      </c>
      <c r="E736" s="730">
        <v>50113001</v>
      </c>
      <c r="F736" s="729" t="s">
        <v>606</v>
      </c>
      <c r="G736" s="728" t="s">
        <v>642</v>
      </c>
      <c r="H736" s="728">
        <v>106618</v>
      </c>
      <c r="I736" s="728">
        <v>6618</v>
      </c>
      <c r="J736" s="728" t="s">
        <v>1406</v>
      </c>
      <c r="K736" s="728" t="s">
        <v>1407</v>
      </c>
      <c r="L736" s="731">
        <v>63.270000000000017</v>
      </c>
      <c r="M736" s="731">
        <v>3</v>
      </c>
      <c r="N736" s="732">
        <v>189.81000000000006</v>
      </c>
    </row>
    <row r="737" spans="1:14" ht="14.4" customHeight="1" x14ac:dyDescent="0.3">
      <c r="A737" s="726" t="s">
        <v>569</v>
      </c>
      <c r="B737" s="727" t="s">
        <v>570</v>
      </c>
      <c r="C737" s="728" t="s">
        <v>591</v>
      </c>
      <c r="D737" s="729" t="s">
        <v>592</v>
      </c>
      <c r="E737" s="730">
        <v>50113001</v>
      </c>
      <c r="F737" s="729" t="s">
        <v>606</v>
      </c>
      <c r="G737" s="728" t="s">
        <v>607</v>
      </c>
      <c r="H737" s="728">
        <v>184398</v>
      </c>
      <c r="I737" s="728">
        <v>84398</v>
      </c>
      <c r="J737" s="728" t="s">
        <v>1408</v>
      </c>
      <c r="K737" s="728" t="s">
        <v>1409</v>
      </c>
      <c r="L737" s="731">
        <v>414.79000000000025</v>
      </c>
      <c r="M737" s="731">
        <v>1</v>
      </c>
      <c r="N737" s="732">
        <v>414.79000000000025</v>
      </c>
    </row>
    <row r="738" spans="1:14" ht="14.4" customHeight="1" x14ac:dyDescent="0.3">
      <c r="A738" s="726" t="s">
        <v>569</v>
      </c>
      <c r="B738" s="727" t="s">
        <v>570</v>
      </c>
      <c r="C738" s="728" t="s">
        <v>591</v>
      </c>
      <c r="D738" s="729" t="s">
        <v>592</v>
      </c>
      <c r="E738" s="730">
        <v>50113001</v>
      </c>
      <c r="F738" s="729" t="s">
        <v>606</v>
      </c>
      <c r="G738" s="728" t="s">
        <v>607</v>
      </c>
      <c r="H738" s="728">
        <v>184399</v>
      </c>
      <c r="I738" s="728">
        <v>84399</v>
      </c>
      <c r="J738" s="728" t="s">
        <v>1193</v>
      </c>
      <c r="K738" s="728" t="s">
        <v>1194</v>
      </c>
      <c r="L738" s="731">
        <v>321.39</v>
      </c>
      <c r="M738" s="731">
        <v>2</v>
      </c>
      <c r="N738" s="732">
        <v>642.78</v>
      </c>
    </row>
    <row r="739" spans="1:14" ht="14.4" customHeight="1" x14ac:dyDescent="0.3">
      <c r="A739" s="726" t="s">
        <v>569</v>
      </c>
      <c r="B739" s="727" t="s">
        <v>570</v>
      </c>
      <c r="C739" s="728" t="s">
        <v>591</v>
      </c>
      <c r="D739" s="729" t="s">
        <v>592</v>
      </c>
      <c r="E739" s="730">
        <v>50113001</v>
      </c>
      <c r="F739" s="729" t="s">
        <v>606</v>
      </c>
      <c r="G739" s="728" t="s">
        <v>642</v>
      </c>
      <c r="H739" s="728">
        <v>850106</v>
      </c>
      <c r="I739" s="728">
        <v>111898</v>
      </c>
      <c r="J739" s="728" t="s">
        <v>1410</v>
      </c>
      <c r="K739" s="728" t="s">
        <v>1411</v>
      </c>
      <c r="L739" s="731">
        <v>29.03</v>
      </c>
      <c r="M739" s="731">
        <v>1</v>
      </c>
      <c r="N739" s="732">
        <v>29.03</v>
      </c>
    </row>
    <row r="740" spans="1:14" ht="14.4" customHeight="1" x14ac:dyDescent="0.3">
      <c r="A740" s="726" t="s">
        <v>569</v>
      </c>
      <c r="B740" s="727" t="s">
        <v>570</v>
      </c>
      <c r="C740" s="728" t="s">
        <v>591</v>
      </c>
      <c r="D740" s="729" t="s">
        <v>592</v>
      </c>
      <c r="E740" s="730">
        <v>50113001</v>
      </c>
      <c r="F740" s="729" t="s">
        <v>606</v>
      </c>
      <c r="G740" s="728" t="s">
        <v>607</v>
      </c>
      <c r="H740" s="728">
        <v>131089</v>
      </c>
      <c r="I740" s="728">
        <v>31089</v>
      </c>
      <c r="J740" s="728" t="s">
        <v>1412</v>
      </c>
      <c r="K740" s="728" t="s">
        <v>1413</v>
      </c>
      <c r="L740" s="731">
        <v>56.610000000000014</v>
      </c>
      <c r="M740" s="731">
        <v>1</v>
      </c>
      <c r="N740" s="732">
        <v>56.610000000000014</v>
      </c>
    </row>
    <row r="741" spans="1:14" ht="14.4" customHeight="1" x14ac:dyDescent="0.3">
      <c r="A741" s="726" t="s">
        <v>569</v>
      </c>
      <c r="B741" s="727" t="s">
        <v>570</v>
      </c>
      <c r="C741" s="728" t="s">
        <v>591</v>
      </c>
      <c r="D741" s="729" t="s">
        <v>592</v>
      </c>
      <c r="E741" s="730">
        <v>50113001</v>
      </c>
      <c r="F741" s="729" t="s">
        <v>606</v>
      </c>
      <c r="G741" s="728" t="s">
        <v>642</v>
      </c>
      <c r="H741" s="728">
        <v>155823</v>
      </c>
      <c r="I741" s="728">
        <v>55823</v>
      </c>
      <c r="J741" s="728" t="s">
        <v>829</v>
      </c>
      <c r="K741" s="728" t="s">
        <v>830</v>
      </c>
      <c r="L741" s="731">
        <v>40.161010935818886</v>
      </c>
      <c r="M741" s="731">
        <v>298</v>
      </c>
      <c r="N741" s="732">
        <v>11967.981258874028</v>
      </c>
    </row>
    <row r="742" spans="1:14" ht="14.4" customHeight="1" x14ac:dyDescent="0.3">
      <c r="A742" s="726" t="s">
        <v>569</v>
      </c>
      <c r="B742" s="727" t="s">
        <v>570</v>
      </c>
      <c r="C742" s="728" t="s">
        <v>591</v>
      </c>
      <c r="D742" s="729" t="s">
        <v>592</v>
      </c>
      <c r="E742" s="730">
        <v>50113001</v>
      </c>
      <c r="F742" s="729" t="s">
        <v>606</v>
      </c>
      <c r="G742" s="728" t="s">
        <v>642</v>
      </c>
      <c r="H742" s="728">
        <v>155824</v>
      </c>
      <c r="I742" s="728">
        <v>55824</v>
      </c>
      <c r="J742" s="728" t="s">
        <v>829</v>
      </c>
      <c r="K742" s="728" t="s">
        <v>831</v>
      </c>
      <c r="L742" s="731">
        <v>54.113224417850383</v>
      </c>
      <c r="M742" s="731">
        <v>212</v>
      </c>
      <c r="N742" s="732">
        <v>11472.00357658428</v>
      </c>
    </row>
    <row r="743" spans="1:14" ht="14.4" customHeight="1" x14ac:dyDescent="0.3">
      <c r="A743" s="726" t="s">
        <v>569</v>
      </c>
      <c r="B743" s="727" t="s">
        <v>570</v>
      </c>
      <c r="C743" s="728" t="s">
        <v>591</v>
      </c>
      <c r="D743" s="729" t="s">
        <v>592</v>
      </c>
      <c r="E743" s="730">
        <v>50113001</v>
      </c>
      <c r="F743" s="729" t="s">
        <v>606</v>
      </c>
      <c r="G743" s="728" t="s">
        <v>642</v>
      </c>
      <c r="H743" s="728">
        <v>126786</v>
      </c>
      <c r="I743" s="728">
        <v>26786</v>
      </c>
      <c r="J743" s="728" t="s">
        <v>832</v>
      </c>
      <c r="K743" s="728" t="s">
        <v>833</v>
      </c>
      <c r="L743" s="731">
        <v>408.3966666666667</v>
      </c>
      <c r="M743" s="731">
        <v>6</v>
      </c>
      <c r="N743" s="732">
        <v>2450.38</v>
      </c>
    </row>
    <row r="744" spans="1:14" ht="14.4" customHeight="1" x14ac:dyDescent="0.3">
      <c r="A744" s="726" t="s">
        <v>569</v>
      </c>
      <c r="B744" s="727" t="s">
        <v>570</v>
      </c>
      <c r="C744" s="728" t="s">
        <v>591</v>
      </c>
      <c r="D744" s="729" t="s">
        <v>592</v>
      </c>
      <c r="E744" s="730">
        <v>50113001</v>
      </c>
      <c r="F744" s="729" t="s">
        <v>606</v>
      </c>
      <c r="G744" s="728" t="s">
        <v>642</v>
      </c>
      <c r="H744" s="728">
        <v>187607</v>
      </c>
      <c r="I744" s="728">
        <v>187607</v>
      </c>
      <c r="J744" s="728" t="s">
        <v>1198</v>
      </c>
      <c r="K744" s="728" t="s">
        <v>1199</v>
      </c>
      <c r="L744" s="731">
        <v>273.89999999999998</v>
      </c>
      <c r="M744" s="731">
        <v>6</v>
      </c>
      <c r="N744" s="732">
        <v>1643.3999999999999</v>
      </c>
    </row>
    <row r="745" spans="1:14" ht="14.4" customHeight="1" x14ac:dyDescent="0.3">
      <c r="A745" s="726" t="s">
        <v>569</v>
      </c>
      <c r="B745" s="727" t="s">
        <v>570</v>
      </c>
      <c r="C745" s="728" t="s">
        <v>591</v>
      </c>
      <c r="D745" s="729" t="s">
        <v>592</v>
      </c>
      <c r="E745" s="730">
        <v>50113001</v>
      </c>
      <c r="F745" s="729" t="s">
        <v>606</v>
      </c>
      <c r="G745" s="728" t="s">
        <v>607</v>
      </c>
      <c r="H745" s="728">
        <v>192390</v>
      </c>
      <c r="I745" s="728">
        <v>192390</v>
      </c>
      <c r="J745" s="728" t="s">
        <v>834</v>
      </c>
      <c r="K745" s="728" t="s">
        <v>835</v>
      </c>
      <c r="L745" s="731">
        <v>144.39500000000004</v>
      </c>
      <c r="M745" s="731">
        <v>2</v>
      </c>
      <c r="N745" s="732">
        <v>288.79000000000008</v>
      </c>
    </row>
    <row r="746" spans="1:14" ht="14.4" customHeight="1" x14ac:dyDescent="0.3">
      <c r="A746" s="726" t="s">
        <v>569</v>
      </c>
      <c r="B746" s="727" t="s">
        <v>570</v>
      </c>
      <c r="C746" s="728" t="s">
        <v>591</v>
      </c>
      <c r="D746" s="729" t="s">
        <v>592</v>
      </c>
      <c r="E746" s="730">
        <v>50113001</v>
      </c>
      <c r="F746" s="729" t="s">
        <v>606</v>
      </c>
      <c r="G746" s="728" t="s">
        <v>642</v>
      </c>
      <c r="H746" s="728">
        <v>157871</v>
      </c>
      <c r="I746" s="728">
        <v>157871</v>
      </c>
      <c r="J746" s="728" t="s">
        <v>1203</v>
      </c>
      <c r="K746" s="728" t="s">
        <v>1204</v>
      </c>
      <c r="L746" s="731">
        <v>247.5</v>
      </c>
      <c r="M746" s="731">
        <v>2</v>
      </c>
      <c r="N746" s="732">
        <v>495</v>
      </c>
    </row>
    <row r="747" spans="1:14" ht="14.4" customHeight="1" x14ac:dyDescent="0.3">
      <c r="A747" s="726" t="s">
        <v>569</v>
      </c>
      <c r="B747" s="727" t="s">
        <v>570</v>
      </c>
      <c r="C747" s="728" t="s">
        <v>591</v>
      </c>
      <c r="D747" s="729" t="s">
        <v>592</v>
      </c>
      <c r="E747" s="730">
        <v>50113001</v>
      </c>
      <c r="F747" s="729" t="s">
        <v>606</v>
      </c>
      <c r="G747" s="728" t="s">
        <v>642</v>
      </c>
      <c r="H747" s="728">
        <v>850729</v>
      </c>
      <c r="I747" s="728">
        <v>157875</v>
      </c>
      <c r="J747" s="728" t="s">
        <v>836</v>
      </c>
      <c r="K747" s="728" t="s">
        <v>837</v>
      </c>
      <c r="L747" s="731">
        <v>285.29599999999999</v>
      </c>
      <c r="M747" s="731">
        <v>5</v>
      </c>
      <c r="N747" s="732">
        <v>1426.48</v>
      </c>
    </row>
    <row r="748" spans="1:14" ht="14.4" customHeight="1" x14ac:dyDescent="0.3">
      <c r="A748" s="726" t="s">
        <v>569</v>
      </c>
      <c r="B748" s="727" t="s">
        <v>570</v>
      </c>
      <c r="C748" s="728" t="s">
        <v>591</v>
      </c>
      <c r="D748" s="729" t="s">
        <v>592</v>
      </c>
      <c r="E748" s="730">
        <v>50113001</v>
      </c>
      <c r="F748" s="729" t="s">
        <v>606</v>
      </c>
      <c r="G748" s="728" t="s">
        <v>607</v>
      </c>
      <c r="H748" s="728">
        <v>849941</v>
      </c>
      <c r="I748" s="728">
        <v>162142</v>
      </c>
      <c r="J748" s="728" t="s">
        <v>838</v>
      </c>
      <c r="K748" s="728" t="s">
        <v>839</v>
      </c>
      <c r="L748" s="731">
        <v>28.4</v>
      </c>
      <c r="M748" s="731">
        <v>16</v>
      </c>
      <c r="N748" s="732">
        <v>454.4</v>
      </c>
    </row>
    <row r="749" spans="1:14" ht="14.4" customHeight="1" x14ac:dyDescent="0.3">
      <c r="A749" s="726" t="s">
        <v>569</v>
      </c>
      <c r="B749" s="727" t="s">
        <v>570</v>
      </c>
      <c r="C749" s="728" t="s">
        <v>591</v>
      </c>
      <c r="D749" s="729" t="s">
        <v>592</v>
      </c>
      <c r="E749" s="730">
        <v>50113001</v>
      </c>
      <c r="F749" s="729" t="s">
        <v>606</v>
      </c>
      <c r="G749" s="728" t="s">
        <v>607</v>
      </c>
      <c r="H749" s="728">
        <v>155911</v>
      </c>
      <c r="I749" s="728">
        <v>55911</v>
      </c>
      <c r="J749" s="728" t="s">
        <v>1414</v>
      </c>
      <c r="K749" s="728" t="s">
        <v>1415</v>
      </c>
      <c r="L749" s="731">
        <v>35.38000000000001</v>
      </c>
      <c r="M749" s="731">
        <v>1</v>
      </c>
      <c r="N749" s="732">
        <v>35.38000000000001</v>
      </c>
    </row>
    <row r="750" spans="1:14" ht="14.4" customHeight="1" x14ac:dyDescent="0.3">
      <c r="A750" s="726" t="s">
        <v>569</v>
      </c>
      <c r="B750" s="727" t="s">
        <v>570</v>
      </c>
      <c r="C750" s="728" t="s">
        <v>591</v>
      </c>
      <c r="D750" s="729" t="s">
        <v>592</v>
      </c>
      <c r="E750" s="730">
        <v>50113001</v>
      </c>
      <c r="F750" s="729" t="s">
        <v>606</v>
      </c>
      <c r="G750" s="728" t="s">
        <v>607</v>
      </c>
      <c r="H750" s="728">
        <v>102963</v>
      </c>
      <c r="I750" s="728">
        <v>2963</v>
      </c>
      <c r="J750" s="728" t="s">
        <v>1210</v>
      </c>
      <c r="K750" s="728" t="s">
        <v>1211</v>
      </c>
      <c r="L750" s="731">
        <v>97.590000000000032</v>
      </c>
      <c r="M750" s="731">
        <v>1</v>
      </c>
      <c r="N750" s="732">
        <v>97.590000000000032</v>
      </c>
    </row>
    <row r="751" spans="1:14" ht="14.4" customHeight="1" x14ac:dyDescent="0.3">
      <c r="A751" s="726" t="s">
        <v>569</v>
      </c>
      <c r="B751" s="727" t="s">
        <v>570</v>
      </c>
      <c r="C751" s="728" t="s">
        <v>591</v>
      </c>
      <c r="D751" s="729" t="s">
        <v>592</v>
      </c>
      <c r="E751" s="730">
        <v>50113001</v>
      </c>
      <c r="F751" s="729" t="s">
        <v>606</v>
      </c>
      <c r="G751" s="728" t="s">
        <v>642</v>
      </c>
      <c r="H751" s="728">
        <v>845796</v>
      </c>
      <c r="I751" s="728">
        <v>126031</v>
      </c>
      <c r="J751" s="728" t="s">
        <v>1416</v>
      </c>
      <c r="K751" s="728" t="s">
        <v>819</v>
      </c>
      <c r="L751" s="731">
        <v>65.53</v>
      </c>
      <c r="M751" s="731">
        <v>1</v>
      </c>
      <c r="N751" s="732">
        <v>65.53</v>
      </c>
    </row>
    <row r="752" spans="1:14" ht="14.4" customHeight="1" x14ac:dyDescent="0.3">
      <c r="A752" s="726" t="s">
        <v>569</v>
      </c>
      <c r="B752" s="727" t="s">
        <v>570</v>
      </c>
      <c r="C752" s="728" t="s">
        <v>591</v>
      </c>
      <c r="D752" s="729" t="s">
        <v>592</v>
      </c>
      <c r="E752" s="730">
        <v>50113001</v>
      </c>
      <c r="F752" s="729" t="s">
        <v>606</v>
      </c>
      <c r="G752" s="728" t="s">
        <v>642</v>
      </c>
      <c r="H752" s="728">
        <v>846980</v>
      </c>
      <c r="I752" s="728">
        <v>124129</v>
      </c>
      <c r="J752" s="728" t="s">
        <v>1417</v>
      </c>
      <c r="K752" s="728" t="s">
        <v>819</v>
      </c>
      <c r="L752" s="731">
        <v>254.25</v>
      </c>
      <c r="M752" s="731">
        <v>2</v>
      </c>
      <c r="N752" s="732">
        <v>508.5</v>
      </c>
    </row>
    <row r="753" spans="1:14" ht="14.4" customHeight="1" x14ac:dyDescent="0.3">
      <c r="A753" s="726" t="s">
        <v>569</v>
      </c>
      <c r="B753" s="727" t="s">
        <v>570</v>
      </c>
      <c r="C753" s="728" t="s">
        <v>591</v>
      </c>
      <c r="D753" s="729" t="s">
        <v>592</v>
      </c>
      <c r="E753" s="730">
        <v>50113001</v>
      </c>
      <c r="F753" s="729" t="s">
        <v>606</v>
      </c>
      <c r="G753" s="728" t="s">
        <v>642</v>
      </c>
      <c r="H753" s="728">
        <v>844651</v>
      </c>
      <c r="I753" s="728">
        <v>101205</v>
      </c>
      <c r="J753" s="728" t="s">
        <v>844</v>
      </c>
      <c r="K753" s="728" t="s">
        <v>845</v>
      </c>
      <c r="L753" s="731">
        <v>86.680000000000049</v>
      </c>
      <c r="M753" s="731">
        <v>1</v>
      </c>
      <c r="N753" s="732">
        <v>86.680000000000049</v>
      </c>
    </row>
    <row r="754" spans="1:14" ht="14.4" customHeight="1" x14ac:dyDescent="0.3">
      <c r="A754" s="726" t="s">
        <v>569</v>
      </c>
      <c r="B754" s="727" t="s">
        <v>570</v>
      </c>
      <c r="C754" s="728" t="s">
        <v>591</v>
      </c>
      <c r="D754" s="729" t="s">
        <v>592</v>
      </c>
      <c r="E754" s="730">
        <v>50113001</v>
      </c>
      <c r="F754" s="729" t="s">
        <v>606</v>
      </c>
      <c r="G754" s="728" t="s">
        <v>642</v>
      </c>
      <c r="H754" s="728">
        <v>846338</v>
      </c>
      <c r="I754" s="728">
        <v>122685</v>
      </c>
      <c r="J754" s="728" t="s">
        <v>846</v>
      </c>
      <c r="K754" s="728" t="s">
        <v>657</v>
      </c>
      <c r="L754" s="731">
        <v>116.48888888888889</v>
      </c>
      <c r="M754" s="731">
        <v>9</v>
      </c>
      <c r="N754" s="732">
        <v>1048.4000000000001</v>
      </c>
    </row>
    <row r="755" spans="1:14" ht="14.4" customHeight="1" x14ac:dyDescent="0.3">
      <c r="A755" s="726" t="s">
        <v>569</v>
      </c>
      <c r="B755" s="727" t="s">
        <v>570</v>
      </c>
      <c r="C755" s="728" t="s">
        <v>591</v>
      </c>
      <c r="D755" s="729" t="s">
        <v>592</v>
      </c>
      <c r="E755" s="730">
        <v>50113001</v>
      </c>
      <c r="F755" s="729" t="s">
        <v>606</v>
      </c>
      <c r="G755" s="728" t="s">
        <v>642</v>
      </c>
      <c r="H755" s="728">
        <v>125978</v>
      </c>
      <c r="I755" s="728">
        <v>25978</v>
      </c>
      <c r="J755" s="728" t="s">
        <v>1418</v>
      </c>
      <c r="K755" s="728" t="s">
        <v>1419</v>
      </c>
      <c r="L755" s="731">
        <v>1128.56</v>
      </c>
      <c r="M755" s="731">
        <v>1</v>
      </c>
      <c r="N755" s="732">
        <v>1128.56</v>
      </c>
    </row>
    <row r="756" spans="1:14" ht="14.4" customHeight="1" x14ac:dyDescent="0.3">
      <c r="A756" s="726" t="s">
        <v>569</v>
      </c>
      <c r="B756" s="727" t="s">
        <v>570</v>
      </c>
      <c r="C756" s="728" t="s">
        <v>591</v>
      </c>
      <c r="D756" s="729" t="s">
        <v>592</v>
      </c>
      <c r="E756" s="730">
        <v>50113001</v>
      </c>
      <c r="F756" s="729" t="s">
        <v>606</v>
      </c>
      <c r="G756" s="728" t="s">
        <v>642</v>
      </c>
      <c r="H756" s="728">
        <v>193969</v>
      </c>
      <c r="I756" s="728">
        <v>93969</v>
      </c>
      <c r="J756" s="728" t="s">
        <v>849</v>
      </c>
      <c r="K756" s="728" t="s">
        <v>841</v>
      </c>
      <c r="L756" s="731">
        <v>67.108828802459215</v>
      </c>
      <c r="M756" s="731">
        <v>15</v>
      </c>
      <c r="N756" s="732">
        <v>1006.6324320368882</v>
      </c>
    </row>
    <row r="757" spans="1:14" ht="14.4" customHeight="1" x14ac:dyDescent="0.3">
      <c r="A757" s="726" t="s">
        <v>569</v>
      </c>
      <c r="B757" s="727" t="s">
        <v>570</v>
      </c>
      <c r="C757" s="728" t="s">
        <v>591</v>
      </c>
      <c r="D757" s="729" t="s">
        <v>592</v>
      </c>
      <c r="E757" s="730">
        <v>50113001</v>
      </c>
      <c r="F757" s="729" t="s">
        <v>606</v>
      </c>
      <c r="G757" s="728" t="s">
        <v>571</v>
      </c>
      <c r="H757" s="728">
        <v>147740</v>
      </c>
      <c r="I757" s="728">
        <v>47740</v>
      </c>
      <c r="J757" s="728" t="s">
        <v>850</v>
      </c>
      <c r="K757" s="728" t="s">
        <v>845</v>
      </c>
      <c r="L757" s="731">
        <v>36.620017365328252</v>
      </c>
      <c r="M757" s="731">
        <v>4</v>
      </c>
      <c r="N757" s="732">
        <v>146.48006946131301</v>
      </c>
    </row>
    <row r="758" spans="1:14" ht="14.4" customHeight="1" x14ac:dyDescent="0.3">
      <c r="A758" s="726" t="s">
        <v>569</v>
      </c>
      <c r="B758" s="727" t="s">
        <v>570</v>
      </c>
      <c r="C758" s="728" t="s">
        <v>591</v>
      </c>
      <c r="D758" s="729" t="s">
        <v>592</v>
      </c>
      <c r="E758" s="730">
        <v>50113001</v>
      </c>
      <c r="F758" s="729" t="s">
        <v>606</v>
      </c>
      <c r="G758" s="728" t="s">
        <v>607</v>
      </c>
      <c r="H758" s="728">
        <v>114958</v>
      </c>
      <c r="I758" s="728">
        <v>14958</v>
      </c>
      <c r="J758" s="728" t="s">
        <v>1420</v>
      </c>
      <c r="K758" s="728" t="s">
        <v>1421</v>
      </c>
      <c r="L758" s="731">
        <v>32.919999999999995</v>
      </c>
      <c r="M758" s="731">
        <v>1</v>
      </c>
      <c r="N758" s="732">
        <v>32.919999999999995</v>
      </c>
    </row>
    <row r="759" spans="1:14" ht="14.4" customHeight="1" x14ac:dyDescent="0.3">
      <c r="A759" s="726" t="s">
        <v>569</v>
      </c>
      <c r="B759" s="727" t="s">
        <v>570</v>
      </c>
      <c r="C759" s="728" t="s">
        <v>591</v>
      </c>
      <c r="D759" s="729" t="s">
        <v>592</v>
      </c>
      <c r="E759" s="730">
        <v>50113001</v>
      </c>
      <c r="F759" s="729" t="s">
        <v>606</v>
      </c>
      <c r="G759" s="728" t="s">
        <v>607</v>
      </c>
      <c r="H759" s="728">
        <v>114937</v>
      </c>
      <c r="I759" s="728">
        <v>14937</v>
      </c>
      <c r="J759" s="728" t="s">
        <v>1422</v>
      </c>
      <c r="K759" s="728" t="s">
        <v>1423</v>
      </c>
      <c r="L759" s="731">
        <v>80.230000000000018</v>
      </c>
      <c r="M759" s="731">
        <v>1</v>
      </c>
      <c r="N759" s="732">
        <v>80.230000000000018</v>
      </c>
    </row>
    <row r="760" spans="1:14" ht="14.4" customHeight="1" x14ac:dyDescent="0.3">
      <c r="A760" s="726" t="s">
        <v>569</v>
      </c>
      <c r="B760" s="727" t="s">
        <v>570</v>
      </c>
      <c r="C760" s="728" t="s">
        <v>591</v>
      </c>
      <c r="D760" s="729" t="s">
        <v>592</v>
      </c>
      <c r="E760" s="730">
        <v>50113001</v>
      </c>
      <c r="F760" s="729" t="s">
        <v>606</v>
      </c>
      <c r="G760" s="728" t="s">
        <v>571</v>
      </c>
      <c r="H760" s="728">
        <v>848925</v>
      </c>
      <c r="I760" s="728">
        <v>148068</v>
      </c>
      <c r="J760" s="728" t="s">
        <v>1424</v>
      </c>
      <c r="K760" s="728" t="s">
        <v>1093</v>
      </c>
      <c r="L760" s="731">
        <v>69.849999999999994</v>
      </c>
      <c r="M760" s="731">
        <v>1</v>
      </c>
      <c r="N760" s="732">
        <v>69.849999999999994</v>
      </c>
    </row>
    <row r="761" spans="1:14" ht="14.4" customHeight="1" x14ac:dyDescent="0.3">
      <c r="A761" s="726" t="s">
        <v>569</v>
      </c>
      <c r="B761" s="727" t="s">
        <v>570</v>
      </c>
      <c r="C761" s="728" t="s">
        <v>591</v>
      </c>
      <c r="D761" s="729" t="s">
        <v>592</v>
      </c>
      <c r="E761" s="730">
        <v>50113001</v>
      </c>
      <c r="F761" s="729" t="s">
        <v>606</v>
      </c>
      <c r="G761" s="728" t="s">
        <v>571</v>
      </c>
      <c r="H761" s="728">
        <v>848923</v>
      </c>
      <c r="I761" s="728">
        <v>148076</v>
      </c>
      <c r="J761" s="728" t="s">
        <v>1425</v>
      </c>
      <c r="K761" s="728" t="s">
        <v>1426</v>
      </c>
      <c r="L761" s="731">
        <v>164.94666666666669</v>
      </c>
      <c r="M761" s="731">
        <v>6</v>
      </c>
      <c r="N761" s="732">
        <v>989.68000000000006</v>
      </c>
    </row>
    <row r="762" spans="1:14" ht="14.4" customHeight="1" x14ac:dyDescent="0.3">
      <c r="A762" s="726" t="s">
        <v>569</v>
      </c>
      <c r="B762" s="727" t="s">
        <v>570</v>
      </c>
      <c r="C762" s="728" t="s">
        <v>591</v>
      </c>
      <c r="D762" s="729" t="s">
        <v>592</v>
      </c>
      <c r="E762" s="730">
        <v>50113001</v>
      </c>
      <c r="F762" s="729" t="s">
        <v>606</v>
      </c>
      <c r="G762" s="728" t="s">
        <v>607</v>
      </c>
      <c r="H762" s="728">
        <v>158732</v>
      </c>
      <c r="I762" s="728">
        <v>58732</v>
      </c>
      <c r="J762" s="728" t="s">
        <v>851</v>
      </c>
      <c r="K762" s="728" t="s">
        <v>1427</v>
      </c>
      <c r="L762" s="731">
        <v>130.33749999999998</v>
      </c>
      <c r="M762" s="731">
        <v>4</v>
      </c>
      <c r="N762" s="732">
        <v>521.34999999999991</v>
      </c>
    </row>
    <row r="763" spans="1:14" ht="14.4" customHeight="1" x14ac:dyDescent="0.3">
      <c r="A763" s="726" t="s">
        <v>569</v>
      </c>
      <c r="B763" s="727" t="s">
        <v>570</v>
      </c>
      <c r="C763" s="728" t="s">
        <v>591</v>
      </c>
      <c r="D763" s="729" t="s">
        <v>592</v>
      </c>
      <c r="E763" s="730">
        <v>50113001</v>
      </c>
      <c r="F763" s="729" t="s">
        <v>606</v>
      </c>
      <c r="G763" s="728" t="s">
        <v>642</v>
      </c>
      <c r="H763" s="728">
        <v>115245</v>
      </c>
      <c r="I763" s="728">
        <v>15245</v>
      </c>
      <c r="J763" s="728" t="s">
        <v>855</v>
      </c>
      <c r="K763" s="728" t="s">
        <v>856</v>
      </c>
      <c r="L763" s="731">
        <v>1375</v>
      </c>
      <c r="M763" s="731">
        <v>2</v>
      </c>
      <c r="N763" s="732">
        <v>2750</v>
      </c>
    </row>
    <row r="764" spans="1:14" ht="14.4" customHeight="1" x14ac:dyDescent="0.3">
      <c r="A764" s="726" t="s">
        <v>569</v>
      </c>
      <c r="B764" s="727" t="s">
        <v>570</v>
      </c>
      <c r="C764" s="728" t="s">
        <v>591</v>
      </c>
      <c r="D764" s="729" t="s">
        <v>592</v>
      </c>
      <c r="E764" s="730">
        <v>50113001</v>
      </c>
      <c r="F764" s="729" t="s">
        <v>606</v>
      </c>
      <c r="G764" s="728" t="s">
        <v>571</v>
      </c>
      <c r="H764" s="728">
        <v>198054</v>
      </c>
      <c r="I764" s="728">
        <v>198054</v>
      </c>
      <c r="J764" s="728" t="s">
        <v>857</v>
      </c>
      <c r="K764" s="728" t="s">
        <v>917</v>
      </c>
      <c r="L764" s="731">
        <v>44</v>
      </c>
      <c r="M764" s="731">
        <v>4</v>
      </c>
      <c r="N764" s="732">
        <v>176</v>
      </c>
    </row>
    <row r="765" spans="1:14" ht="14.4" customHeight="1" x14ac:dyDescent="0.3">
      <c r="A765" s="726" t="s">
        <v>569</v>
      </c>
      <c r="B765" s="727" t="s">
        <v>570</v>
      </c>
      <c r="C765" s="728" t="s">
        <v>591</v>
      </c>
      <c r="D765" s="729" t="s">
        <v>592</v>
      </c>
      <c r="E765" s="730">
        <v>50113001</v>
      </c>
      <c r="F765" s="729" t="s">
        <v>606</v>
      </c>
      <c r="G765" s="728" t="s">
        <v>607</v>
      </c>
      <c r="H765" s="728">
        <v>172564</v>
      </c>
      <c r="I765" s="728">
        <v>72564</v>
      </c>
      <c r="J765" s="728" t="s">
        <v>859</v>
      </c>
      <c r="K765" s="728" t="s">
        <v>860</v>
      </c>
      <c r="L765" s="731">
        <v>476.06</v>
      </c>
      <c r="M765" s="731">
        <v>2</v>
      </c>
      <c r="N765" s="732">
        <v>952.12</v>
      </c>
    </row>
    <row r="766" spans="1:14" ht="14.4" customHeight="1" x14ac:dyDescent="0.3">
      <c r="A766" s="726" t="s">
        <v>569</v>
      </c>
      <c r="B766" s="727" t="s">
        <v>570</v>
      </c>
      <c r="C766" s="728" t="s">
        <v>591</v>
      </c>
      <c r="D766" s="729" t="s">
        <v>592</v>
      </c>
      <c r="E766" s="730">
        <v>50113001</v>
      </c>
      <c r="F766" s="729" t="s">
        <v>606</v>
      </c>
      <c r="G766" s="728" t="s">
        <v>642</v>
      </c>
      <c r="H766" s="728">
        <v>191922</v>
      </c>
      <c r="I766" s="728">
        <v>191922</v>
      </c>
      <c r="J766" s="728" t="s">
        <v>1428</v>
      </c>
      <c r="K766" s="728" t="s">
        <v>1429</v>
      </c>
      <c r="L766" s="731">
        <v>92.439999999999984</v>
      </c>
      <c r="M766" s="731">
        <v>1</v>
      </c>
      <c r="N766" s="732">
        <v>92.439999999999984</v>
      </c>
    </row>
    <row r="767" spans="1:14" ht="14.4" customHeight="1" x14ac:dyDescent="0.3">
      <c r="A767" s="726" t="s">
        <v>569</v>
      </c>
      <c r="B767" s="727" t="s">
        <v>570</v>
      </c>
      <c r="C767" s="728" t="s">
        <v>591</v>
      </c>
      <c r="D767" s="729" t="s">
        <v>592</v>
      </c>
      <c r="E767" s="730">
        <v>50113001</v>
      </c>
      <c r="F767" s="729" t="s">
        <v>606</v>
      </c>
      <c r="G767" s="728" t="s">
        <v>642</v>
      </c>
      <c r="H767" s="728">
        <v>109709</v>
      </c>
      <c r="I767" s="728">
        <v>9709</v>
      </c>
      <c r="J767" s="728" t="s">
        <v>863</v>
      </c>
      <c r="K767" s="728" t="s">
        <v>864</v>
      </c>
      <c r="L767" s="731">
        <v>84.78</v>
      </c>
      <c r="M767" s="731">
        <v>6</v>
      </c>
      <c r="N767" s="732">
        <v>508.68</v>
      </c>
    </row>
    <row r="768" spans="1:14" ht="14.4" customHeight="1" x14ac:dyDescent="0.3">
      <c r="A768" s="726" t="s">
        <v>569</v>
      </c>
      <c r="B768" s="727" t="s">
        <v>570</v>
      </c>
      <c r="C768" s="728" t="s">
        <v>591</v>
      </c>
      <c r="D768" s="729" t="s">
        <v>592</v>
      </c>
      <c r="E768" s="730">
        <v>50113001</v>
      </c>
      <c r="F768" s="729" t="s">
        <v>606</v>
      </c>
      <c r="G768" s="728" t="s">
        <v>571</v>
      </c>
      <c r="H768" s="728">
        <v>193013</v>
      </c>
      <c r="I768" s="728">
        <v>93013</v>
      </c>
      <c r="J768" s="728" t="s">
        <v>1226</v>
      </c>
      <c r="K768" s="728" t="s">
        <v>915</v>
      </c>
      <c r="L768" s="731">
        <v>44.120000000000005</v>
      </c>
      <c r="M768" s="731">
        <v>4</v>
      </c>
      <c r="N768" s="732">
        <v>176.48000000000002</v>
      </c>
    </row>
    <row r="769" spans="1:14" ht="14.4" customHeight="1" x14ac:dyDescent="0.3">
      <c r="A769" s="726" t="s">
        <v>569</v>
      </c>
      <c r="B769" s="727" t="s">
        <v>570</v>
      </c>
      <c r="C769" s="728" t="s">
        <v>591</v>
      </c>
      <c r="D769" s="729" t="s">
        <v>592</v>
      </c>
      <c r="E769" s="730">
        <v>50113001</v>
      </c>
      <c r="F769" s="729" t="s">
        <v>606</v>
      </c>
      <c r="G769" s="728" t="s">
        <v>571</v>
      </c>
      <c r="H769" s="728">
        <v>193018</v>
      </c>
      <c r="I769" s="728">
        <v>93018</v>
      </c>
      <c r="J769" s="728" t="s">
        <v>1430</v>
      </c>
      <c r="K769" s="728" t="s">
        <v>1431</v>
      </c>
      <c r="L769" s="731">
        <v>233.12999999999991</v>
      </c>
      <c r="M769" s="731">
        <v>1</v>
      </c>
      <c r="N769" s="732">
        <v>233.12999999999991</v>
      </c>
    </row>
    <row r="770" spans="1:14" ht="14.4" customHeight="1" x14ac:dyDescent="0.3">
      <c r="A770" s="726" t="s">
        <v>569</v>
      </c>
      <c r="B770" s="727" t="s">
        <v>570</v>
      </c>
      <c r="C770" s="728" t="s">
        <v>591</v>
      </c>
      <c r="D770" s="729" t="s">
        <v>592</v>
      </c>
      <c r="E770" s="730">
        <v>50113001</v>
      </c>
      <c r="F770" s="729" t="s">
        <v>606</v>
      </c>
      <c r="G770" s="728" t="s">
        <v>607</v>
      </c>
      <c r="H770" s="728">
        <v>149013</v>
      </c>
      <c r="I770" s="728">
        <v>49013</v>
      </c>
      <c r="J770" s="728" t="s">
        <v>1432</v>
      </c>
      <c r="K770" s="728" t="s">
        <v>1433</v>
      </c>
      <c r="L770" s="731">
        <v>51.19</v>
      </c>
      <c r="M770" s="731">
        <v>1</v>
      </c>
      <c r="N770" s="732">
        <v>51.19</v>
      </c>
    </row>
    <row r="771" spans="1:14" ht="14.4" customHeight="1" x14ac:dyDescent="0.3">
      <c r="A771" s="726" t="s">
        <v>569</v>
      </c>
      <c r="B771" s="727" t="s">
        <v>570</v>
      </c>
      <c r="C771" s="728" t="s">
        <v>591</v>
      </c>
      <c r="D771" s="729" t="s">
        <v>592</v>
      </c>
      <c r="E771" s="730">
        <v>50113001</v>
      </c>
      <c r="F771" s="729" t="s">
        <v>606</v>
      </c>
      <c r="G771" s="728" t="s">
        <v>607</v>
      </c>
      <c r="H771" s="728">
        <v>117162</v>
      </c>
      <c r="I771" s="728">
        <v>17162</v>
      </c>
      <c r="J771" s="728" t="s">
        <v>1227</v>
      </c>
      <c r="K771" s="728" t="s">
        <v>1434</v>
      </c>
      <c r="L771" s="731">
        <v>126.84499999999997</v>
      </c>
      <c r="M771" s="731">
        <v>2</v>
      </c>
      <c r="N771" s="732">
        <v>253.68999999999994</v>
      </c>
    </row>
    <row r="772" spans="1:14" ht="14.4" customHeight="1" x14ac:dyDescent="0.3">
      <c r="A772" s="726" t="s">
        <v>569</v>
      </c>
      <c r="B772" s="727" t="s">
        <v>570</v>
      </c>
      <c r="C772" s="728" t="s">
        <v>591</v>
      </c>
      <c r="D772" s="729" t="s">
        <v>592</v>
      </c>
      <c r="E772" s="730">
        <v>50113001</v>
      </c>
      <c r="F772" s="729" t="s">
        <v>606</v>
      </c>
      <c r="G772" s="728" t="s">
        <v>607</v>
      </c>
      <c r="H772" s="728">
        <v>117163</v>
      </c>
      <c r="I772" s="728">
        <v>17163</v>
      </c>
      <c r="J772" s="728" t="s">
        <v>1227</v>
      </c>
      <c r="K772" s="728" t="s">
        <v>1228</v>
      </c>
      <c r="L772" s="731">
        <v>181.5766666666666</v>
      </c>
      <c r="M772" s="731">
        <v>3</v>
      </c>
      <c r="N772" s="732">
        <v>544.72999999999979</v>
      </c>
    </row>
    <row r="773" spans="1:14" ht="14.4" customHeight="1" x14ac:dyDescent="0.3">
      <c r="A773" s="726" t="s">
        <v>569</v>
      </c>
      <c r="B773" s="727" t="s">
        <v>570</v>
      </c>
      <c r="C773" s="728" t="s">
        <v>591</v>
      </c>
      <c r="D773" s="729" t="s">
        <v>592</v>
      </c>
      <c r="E773" s="730">
        <v>50113001</v>
      </c>
      <c r="F773" s="729" t="s">
        <v>606</v>
      </c>
      <c r="G773" s="728" t="s">
        <v>607</v>
      </c>
      <c r="H773" s="728">
        <v>100966</v>
      </c>
      <c r="I773" s="728">
        <v>966</v>
      </c>
      <c r="J773" s="728" t="s">
        <v>867</v>
      </c>
      <c r="K773" s="728" t="s">
        <v>1435</v>
      </c>
      <c r="L773" s="731">
        <v>44.06</v>
      </c>
      <c r="M773" s="731">
        <v>3</v>
      </c>
      <c r="N773" s="732">
        <v>132.18</v>
      </c>
    </row>
    <row r="774" spans="1:14" ht="14.4" customHeight="1" x14ac:dyDescent="0.3">
      <c r="A774" s="726" t="s">
        <v>569</v>
      </c>
      <c r="B774" s="727" t="s">
        <v>570</v>
      </c>
      <c r="C774" s="728" t="s">
        <v>591</v>
      </c>
      <c r="D774" s="729" t="s">
        <v>592</v>
      </c>
      <c r="E774" s="730">
        <v>50113001</v>
      </c>
      <c r="F774" s="729" t="s">
        <v>606</v>
      </c>
      <c r="G774" s="728" t="s">
        <v>607</v>
      </c>
      <c r="H774" s="728">
        <v>844145</v>
      </c>
      <c r="I774" s="728">
        <v>56350</v>
      </c>
      <c r="J774" s="728" t="s">
        <v>867</v>
      </c>
      <c r="K774" s="728" t="s">
        <v>868</v>
      </c>
      <c r="L774" s="731">
        <v>32.601666666666667</v>
      </c>
      <c r="M774" s="731">
        <v>6</v>
      </c>
      <c r="N774" s="732">
        <v>195.60999999999999</v>
      </c>
    </row>
    <row r="775" spans="1:14" ht="14.4" customHeight="1" x14ac:dyDescent="0.3">
      <c r="A775" s="726" t="s">
        <v>569</v>
      </c>
      <c r="B775" s="727" t="s">
        <v>570</v>
      </c>
      <c r="C775" s="728" t="s">
        <v>591</v>
      </c>
      <c r="D775" s="729" t="s">
        <v>592</v>
      </c>
      <c r="E775" s="730">
        <v>50113001</v>
      </c>
      <c r="F775" s="729" t="s">
        <v>606</v>
      </c>
      <c r="G775" s="728" t="s">
        <v>607</v>
      </c>
      <c r="H775" s="728">
        <v>849373</v>
      </c>
      <c r="I775" s="728">
        <v>18591</v>
      </c>
      <c r="J775" s="728" t="s">
        <v>1436</v>
      </c>
      <c r="K775" s="728" t="s">
        <v>571</v>
      </c>
      <c r="L775" s="731">
        <v>140.06000000000003</v>
      </c>
      <c r="M775" s="731">
        <v>1</v>
      </c>
      <c r="N775" s="732">
        <v>140.06000000000003</v>
      </c>
    </row>
    <row r="776" spans="1:14" ht="14.4" customHeight="1" x14ac:dyDescent="0.3">
      <c r="A776" s="726" t="s">
        <v>569</v>
      </c>
      <c r="B776" s="727" t="s">
        <v>570</v>
      </c>
      <c r="C776" s="728" t="s">
        <v>591</v>
      </c>
      <c r="D776" s="729" t="s">
        <v>592</v>
      </c>
      <c r="E776" s="730">
        <v>50113001</v>
      </c>
      <c r="F776" s="729" t="s">
        <v>606</v>
      </c>
      <c r="G776" s="728" t="s">
        <v>607</v>
      </c>
      <c r="H776" s="728">
        <v>188900</v>
      </c>
      <c r="I776" s="728">
        <v>88900</v>
      </c>
      <c r="J776" s="728" t="s">
        <v>1437</v>
      </c>
      <c r="K776" s="728" t="s">
        <v>1438</v>
      </c>
      <c r="L776" s="731">
        <v>77.34</v>
      </c>
      <c r="M776" s="731">
        <v>1</v>
      </c>
      <c r="N776" s="732">
        <v>77.34</v>
      </c>
    </row>
    <row r="777" spans="1:14" ht="14.4" customHeight="1" x14ac:dyDescent="0.3">
      <c r="A777" s="726" t="s">
        <v>569</v>
      </c>
      <c r="B777" s="727" t="s">
        <v>570</v>
      </c>
      <c r="C777" s="728" t="s">
        <v>591</v>
      </c>
      <c r="D777" s="729" t="s">
        <v>592</v>
      </c>
      <c r="E777" s="730">
        <v>50113001</v>
      </c>
      <c r="F777" s="729" t="s">
        <v>606</v>
      </c>
      <c r="G777" s="728" t="s">
        <v>607</v>
      </c>
      <c r="H777" s="728">
        <v>103688</v>
      </c>
      <c r="I777" s="728">
        <v>3688</v>
      </c>
      <c r="J777" s="728" t="s">
        <v>1231</v>
      </c>
      <c r="K777" s="728" t="s">
        <v>1232</v>
      </c>
      <c r="L777" s="731">
        <v>58.234999999999992</v>
      </c>
      <c r="M777" s="731">
        <v>12</v>
      </c>
      <c r="N777" s="732">
        <v>698.81999999999994</v>
      </c>
    </row>
    <row r="778" spans="1:14" ht="14.4" customHeight="1" x14ac:dyDescent="0.3">
      <c r="A778" s="726" t="s">
        <v>569</v>
      </c>
      <c r="B778" s="727" t="s">
        <v>570</v>
      </c>
      <c r="C778" s="728" t="s">
        <v>591</v>
      </c>
      <c r="D778" s="729" t="s">
        <v>592</v>
      </c>
      <c r="E778" s="730">
        <v>50113001</v>
      </c>
      <c r="F778" s="729" t="s">
        <v>606</v>
      </c>
      <c r="G778" s="728" t="s">
        <v>642</v>
      </c>
      <c r="H778" s="728">
        <v>180087</v>
      </c>
      <c r="I778" s="728">
        <v>180087</v>
      </c>
      <c r="J778" s="728" t="s">
        <v>1439</v>
      </c>
      <c r="K778" s="728" t="s">
        <v>1440</v>
      </c>
      <c r="L778" s="731">
        <v>680.26</v>
      </c>
      <c r="M778" s="731">
        <v>1</v>
      </c>
      <c r="N778" s="732">
        <v>680.26</v>
      </c>
    </row>
    <row r="779" spans="1:14" ht="14.4" customHeight="1" x14ac:dyDescent="0.3">
      <c r="A779" s="726" t="s">
        <v>569</v>
      </c>
      <c r="B779" s="727" t="s">
        <v>570</v>
      </c>
      <c r="C779" s="728" t="s">
        <v>591</v>
      </c>
      <c r="D779" s="729" t="s">
        <v>592</v>
      </c>
      <c r="E779" s="730">
        <v>50113001</v>
      </c>
      <c r="F779" s="729" t="s">
        <v>606</v>
      </c>
      <c r="G779" s="728" t="s">
        <v>607</v>
      </c>
      <c r="H779" s="728">
        <v>100610</v>
      </c>
      <c r="I779" s="728">
        <v>610</v>
      </c>
      <c r="J779" s="728" t="s">
        <v>869</v>
      </c>
      <c r="K779" s="728" t="s">
        <v>870</v>
      </c>
      <c r="L779" s="731">
        <v>64.464000000000013</v>
      </c>
      <c r="M779" s="731">
        <v>20</v>
      </c>
      <c r="N779" s="732">
        <v>1289.2800000000002</v>
      </c>
    </row>
    <row r="780" spans="1:14" ht="14.4" customHeight="1" x14ac:dyDescent="0.3">
      <c r="A780" s="726" t="s">
        <v>569</v>
      </c>
      <c r="B780" s="727" t="s">
        <v>570</v>
      </c>
      <c r="C780" s="728" t="s">
        <v>591</v>
      </c>
      <c r="D780" s="729" t="s">
        <v>592</v>
      </c>
      <c r="E780" s="730">
        <v>50113001</v>
      </c>
      <c r="F780" s="729" t="s">
        <v>606</v>
      </c>
      <c r="G780" s="728" t="s">
        <v>607</v>
      </c>
      <c r="H780" s="728">
        <v>100612</v>
      </c>
      <c r="I780" s="728">
        <v>612</v>
      </c>
      <c r="J780" s="728" t="s">
        <v>871</v>
      </c>
      <c r="K780" s="728" t="s">
        <v>872</v>
      </c>
      <c r="L780" s="731">
        <v>60.132032554599967</v>
      </c>
      <c r="M780" s="731">
        <v>73</v>
      </c>
      <c r="N780" s="732">
        <v>4389.6383764857974</v>
      </c>
    </row>
    <row r="781" spans="1:14" ht="14.4" customHeight="1" x14ac:dyDescent="0.3">
      <c r="A781" s="726" t="s">
        <v>569</v>
      </c>
      <c r="B781" s="727" t="s">
        <v>570</v>
      </c>
      <c r="C781" s="728" t="s">
        <v>591</v>
      </c>
      <c r="D781" s="729" t="s">
        <v>592</v>
      </c>
      <c r="E781" s="730">
        <v>50113001</v>
      </c>
      <c r="F781" s="729" t="s">
        <v>606</v>
      </c>
      <c r="G781" s="728" t="s">
        <v>607</v>
      </c>
      <c r="H781" s="728">
        <v>153940</v>
      </c>
      <c r="I781" s="728">
        <v>53940</v>
      </c>
      <c r="J781" s="728" t="s">
        <v>871</v>
      </c>
      <c r="K781" s="728" t="s">
        <v>873</v>
      </c>
      <c r="L781" s="731">
        <v>65.645999999999987</v>
      </c>
      <c r="M781" s="731">
        <v>20</v>
      </c>
      <c r="N781" s="732">
        <v>1312.9199999999998</v>
      </c>
    </row>
    <row r="782" spans="1:14" ht="14.4" customHeight="1" x14ac:dyDescent="0.3">
      <c r="A782" s="726" t="s">
        <v>569</v>
      </c>
      <c r="B782" s="727" t="s">
        <v>570</v>
      </c>
      <c r="C782" s="728" t="s">
        <v>591</v>
      </c>
      <c r="D782" s="729" t="s">
        <v>592</v>
      </c>
      <c r="E782" s="730">
        <v>50113001</v>
      </c>
      <c r="F782" s="729" t="s">
        <v>606</v>
      </c>
      <c r="G782" s="728" t="s">
        <v>607</v>
      </c>
      <c r="H782" s="728">
        <v>114711</v>
      </c>
      <c r="I782" s="728">
        <v>14711</v>
      </c>
      <c r="J782" s="728" t="s">
        <v>874</v>
      </c>
      <c r="K782" s="728" t="s">
        <v>875</v>
      </c>
      <c r="L782" s="731">
        <v>54.707777777777771</v>
      </c>
      <c r="M782" s="731">
        <v>9</v>
      </c>
      <c r="N782" s="732">
        <v>492.36999999999995</v>
      </c>
    </row>
    <row r="783" spans="1:14" ht="14.4" customHeight="1" x14ac:dyDescent="0.3">
      <c r="A783" s="726" t="s">
        <v>569</v>
      </c>
      <c r="B783" s="727" t="s">
        <v>570</v>
      </c>
      <c r="C783" s="728" t="s">
        <v>591</v>
      </c>
      <c r="D783" s="729" t="s">
        <v>592</v>
      </c>
      <c r="E783" s="730">
        <v>50113001</v>
      </c>
      <c r="F783" s="729" t="s">
        <v>606</v>
      </c>
      <c r="G783" s="728" t="s">
        <v>607</v>
      </c>
      <c r="H783" s="728">
        <v>192160</v>
      </c>
      <c r="I783" s="728">
        <v>92160</v>
      </c>
      <c r="J783" s="728" t="s">
        <v>876</v>
      </c>
      <c r="K783" s="728" t="s">
        <v>877</v>
      </c>
      <c r="L783" s="731">
        <v>66.619999999999962</v>
      </c>
      <c r="M783" s="731">
        <v>1</v>
      </c>
      <c r="N783" s="732">
        <v>66.619999999999962</v>
      </c>
    </row>
    <row r="784" spans="1:14" ht="14.4" customHeight="1" x14ac:dyDescent="0.3">
      <c r="A784" s="726" t="s">
        <v>569</v>
      </c>
      <c r="B784" s="727" t="s">
        <v>570</v>
      </c>
      <c r="C784" s="728" t="s">
        <v>591</v>
      </c>
      <c r="D784" s="729" t="s">
        <v>592</v>
      </c>
      <c r="E784" s="730">
        <v>50113001</v>
      </c>
      <c r="F784" s="729" t="s">
        <v>606</v>
      </c>
      <c r="G784" s="728" t="s">
        <v>607</v>
      </c>
      <c r="H784" s="728">
        <v>116444</v>
      </c>
      <c r="I784" s="728">
        <v>16444</v>
      </c>
      <c r="J784" s="728" t="s">
        <v>1441</v>
      </c>
      <c r="K784" s="728" t="s">
        <v>1442</v>
      </c>
      <c r="L784" s="731">
        <v>121.97</v>
      </c>
      <c r="M784" s="731">
        <v>1</v>
      </c>
      <c r="N784" s="732">
        <v>121.97</v>
      </c>
    </row>
    <row r="785" spans="1:14" ht="14.4" customHeight="1" x14ac:dyDescent="0.3">
      <c r="A785" s="726" t="s">
        <v>569</v>
      </c>
      <c r="B785" s="727" t="s">
        <v>570</v>
      </c>
      <c r="C785" s="728" t="s">
        <v>591</v>
      </c>
      <c r="D785" s="729" t="s">
        <v>592</v>
      </c>
      <c r="E785" s="730">
        <v>50113001</v>
      </c>
      <c r="F785" s="729" t="s">
        <v>606</v>
      </c>
      <c r="G785" s="728" t="s">
        <v>642</v>
      </c>
      <c r="H785" s="728">
        <v>158191</v>
      </c>
      <c r="I785" s="728">
        <v>158191</v>
      </c>
      <c r="J785" s="728" t="s">
        <v>878</v>
      </c>
      <c r="K785" s="728" t="s">
        <v>879</v>
      </c>
      <c r="L785" s="731">
        <v>59.680000000000007</v>
      </c>
      <c r="M785" s="731">
        <v>1</v>
      </c>
      <c r="N785" s="732">
        <v>59.680000000000007</v>
      </c>
    </row>
    <row r="786" spans="1:14" ht="14.4" customHeight="1" x14ac:dyDescent="0.3">
      <c r="A786" s="726" t="s">
        <v>569</v>
      </c>
      <c r="B786" s="727" t="s">
        <v>570</v>
      </c>
      <c r="C786" s="728" t="s">
        <v>591</v>
      </c>
      <c r="D786" s="729" t="s">
        <v>592</v>
      </c>
      <c r="E786" s="730">
        <v>50113001</v>
      </c>
      <c r="F786" s="729" t="s">
        <v>606</v>
      </c>
      <c r="G786" s="728" t="s">
        <v>607</v>
      </c>
      <c r="H786" s="728">
        <v>131215</v>
      </c>
      <c r="I786" s="728">
        <v>31215</v>
      </c>
      <c r="J786" s="728" t="s">
        <v>882</v>
      </c>
      <c r="K786" s="728" t="s">
        <v>883</v>
      </c>
      <c r="L786" s="731">
        <v>55.250000000000014</v>
      </c>
      <c r="M786" s="731">
        <v>1</v>
      </c>
      <c r="N786" s="732">
        <v>55.250000000000014</v>
      </c>
    </row>
    <row r="787" spans="1:14" ht="14.4" customHeight="1" x14ac:dyDescent="0.3">
      <c r="A787" s="726" t="s">
        <v>569</v>
      </c>
      <c r="B787" s="727" t="s">
        <v>570</v>
      </c>
      <c r="C787" s="728" t="s">
        <v>591</v>
      </c>
      <c r="D787" s="729" t="s">
        <v>592</v>
      </c>
      <c r="E787" s="730">
        <v>50113001</v>
      </c>
      <c r="F787" s="729" t="s">
        <v>606</v>
      </c>
      <c r="G787" s="728" t="s">
        <v>607</v>
      </c>
      <c r="H787" s="728">
        <v>161238</v>
      </c>
      <c r="I787" s="728">
        <v>61238</v>
      </c>
      <c r="J787" s="728" t="s">
        <v>1443</v>
      </c>
      <c r="K787" s="728" t="s">
        <v>1444</v>
      </c>
      <c r="L787" s="731">
        <v>34.330000000000005</v>
      </c>
      <c r="M787" s="731">
        <v>1</v>
      </c>
      <c r="N787" s="732">
        <v>34.330000000000005</v>
      </c>
    </row>
    <row r="788" spans="1:14" ht="14.4" customHeight="1" x14ac:dyDescent="0.3">
      <c r="A788" s="726" t="s">
        <v>569</v>
      </c>
      <c r="B788" s="727" t="s">
        <v>570</v>
      </c>
      <c r="C788" s="728" t="s">
        <v>591</v>
      </c>
      <c r="D788" s="729" t="s">
        <v>592</v>
      </c>
      <c r="E788" s="730">
        <v>50113001</v>
      </c>
      <c r="F788" s="729" t="s">
        <v>606</v>
      </c>
      <c r="G788" s="728" t="s">
        <v>607</v>
      </c>
      <c r="H788" s="728">
        <v>148578</v>
      </c>
      <c r="I788" s="728">
        <v>48578</v>
      </c>
      <c r="J788" s="728" t="s">
        <v>884</v>
      </c>
      <c r="K788" s="728" t="s">
        <v>885</v>
      </c>
      <c r="L788" s="731">
        <v>54.98</v>
      </c>
      <c r="M788" s="731">
        <v>2</v>
      </c>
      <c r="N788" s="732">
        <v>109.96</v>
      </c>
    </row>
    <row r="789" spans="1:14" ht="14.4" customHeight="1" x14ac:dyDescent="0.3">
      <c r="A789" s="726" t="s">
        <v>569</v>
      </c>
      <c r="B789" s="727" t="s">
        <v>570</v>
      </c>
      <c r="C789" s="728" t="s">
        <v>591</v>
      </c>
      <c r="D789" s="729" t="s">
        <v>592</v>
      </c>
      <c r="E789" s="730">
        <v>50113001</v>
      </c>
      <c r="F789" s="729" t="s">
        <v>606</v>
      </c>
      <c r="G789" s="728" t="s">
        <v>607</v>
      </c>
      <c r="H789" s="728">
        <v>109847</v>
      </c>
      <c r="I789" s="728">
        <v>9847</v>
      </c>
      <c r="J789" s="728" t="s">
        <v>887</v>
      </c>
      <c r="K789" s="728" t="s">
        <v>1445</v>
      </c>
      <c r="L789" s="731">
        <v>41.35</v>
      </c>
      <c r="M789" s="731">
        <v>1</v>
      </c>
      <c r="N789" s="732">
        <v>41.35</v>
      </c>
    </row>
    <row r="790" spans="1:14" ht="14.4" customHeight="1" x14ac:dyDescent="0.3">
      <c r="A790" s="726" t="s">
        <v>569</v>
      </c>
      <c r="B790" s="727" t="s">
        <v>570</v>
      </c>
      <c r="C790" s="728" t="s">
        <v>591</v>
      </c>
      <c r="D790" s="729" t="s">
        <v>592</v>
      </c>
      <c r="E790" s="730">
        <v>50113001</v>
      </c>
      <c r="F790" s="729" t="s">
        <v>606</v>
      </c>
      <c r="G790" s="728" t="s">
        <v>607</v>
      </c>
      <c r="H790" s="728">
        <v>184262</v>
      </c>
      <c r="I790" s="728">
        <v>84262</v>
      </c>
      <c r="J790" s="728" t="s">
        <v>889</v>
      </c>
      <c r="K790" s="728" t="s">
        <v>1446</v>
      </c>
      <c r="L790" s="731">
        <v>0</v>
      </c>
      <c r="M790" s="731">
        <v>0</v>
      </c>
      <c r="N790" s="732">
        <v>-1.1700053033766267</v>
      </c>
    </row>
    <row r="791" spans="1:14" ht="14.4" customHeight="1" x14ac:dyDescent="0.3">
      <c r="A791" s="726" t="s">
        <v>569</v>
      </c>
      <c r="B791" s="727" t="s">
        <v>570</v>
      </c>
      <c r="C791" s="728" t="s">
        <v>591</v>
      </c>
      <c r="D791" s="729" t="s">
        <v>592</v>
      </c>
      <c r="E791" s="730">
        <v>50113001</v>
      </c>
      <c r="F791" s="729" t="s">
        <v>606</v>
      </c>
      <c r="G791" s="728" t="s">
        <v>607</v>
      </c>
      <c r="H791" s="728">
        <v>159672</v>
      </c>
      <c r="I791" s="728">
        <v>59672</v>
      </c>
      <c r="J791" s="728" t="s">
        <v>891</v>
      </c>
      <c r="K791" s="728" t="s">
        <v>892</v>
      </c>
      <c r="L791" s="731">
        <v>58.930000000000007</v>
      </c>
      <c r="M791" s="731">
        <v>3</v>
      </c>
      <c r="N791" s="732">
        <v>176.79000000000002</v>
      </c>
    </row>
    <row r="792" spans="1:14" ht="14.4" customHeight="1" x14ac:dyDescent="0.3">
      <c r="A792" s="726" t="s">
        <v>569</v>
      </c>
      <c r="B792" s="727" t="s">
        <v>570</v>
      </c>
      <c r="C792" s="728" t="s">
        <v>591</v>
      </c>
      <c r="D792" s="729" t="s">
        <v>592</v>
      </c>
      <c r="E792" s="730">
        <v>50113001</v>
      </c>
      <c r="F792" s="729" t="s">
        <v>606</v>
      </c>
      <c r="G792" s="728" t="s">
        <v>607</v>
      </c>
      <c r="H792" s="728">
        <v>215851</v>
      </c>
      <c r="I792" s="728">
        <v>215851</v>
      </c>
      <c r="J792" s="728" t="s">
        <v>1239</v>
      </c>
      <c r="K792" s="728" t="s">
        <v>1240</v>
      </c>
      <c r="L792" s="731">
        <v>291.42499999999984</v>
      </c>
      <c r="M792" s="731">
        <v>2</v>
      </c>
      <c r="N792" s="732">
        <v>582.84999999999968</v>
      </c>
    </row>
    <row r="793" spans="1:14" ht="14.4" customHeight="1" x14ac:dyDescent="0.3">
      <c r="A793" s="726" t="s">
        <v>569</v>
      </c>
      <c r="B793" s="727" t="s">
        <v>570</v>
      </c>
      <c r="C793" s="728" t="s">
        <v>591</v>
      </c>
      <c r="D793" s="729" t="s">
        <v>592</v>
      </c>
      <c r="E793" s="730">
        <v>50113001</v>
      </c>
      <c r="F793" s="729" t="s">
        <v>606</v>
      </c>
      <c r="G793" s="728" t="s">
        <v>571</v>
      </c>
      <c r="H793" s="728">
        <v>142758</v>
      </c>
      <c r="I793" s="728">
        <v>42758</v>
      </c>
      <c r="J793" s="728" t="s">
        <v>1447</v>
      </c>
      <c r="K793" s="728" t="s">
        <v>1448</v>
      </c>
      <c r="L793" s="731">
        <v>912.74444444444453</v>
      </c>
      <c r="M793" s="731">
        <v>9</v>
      </c>
      <c r="N793" s="732">
        <v>8214.7000000000007</v>
      </c>
    </row>
    <row r="794" spans="1:14" ht="14.4" customHeight="1" x14ac:dyDescent="0.3">
      <c r="A794" s="726" t="s">
        <v>569</v>
      </c>
      <c r="B794" s="727" t="s">
        <v>570</v>
      </c>
      <c r="C794" s="728" t="s">
        <v>591</v>
      </c>
      <c r="D794" s="729" t="s">
        <v>592</v>
      </c>
      <c r="E794" s="730">
        <v>50113001</v>
      </c>
      <c r="F794" s="729" t="s">
        <v>606</v>
      </c>
      <c r="G794" s="728" t="s">
        <v>607</v>
      </c>
      <c r="H794" s="728">
        <v>850072</v>
      </c>
      <c r="I794" s="728">
        <v>162502</v>
      </c>
      <c r="J794" s="728" t="s">
        <v>1243</v>
      </c>
      <c r="K794" s="728" t="s">
        <v>1244</v>
      </c>
      <c r="L794" s="731">
        <v>56.489999999999981</v>
      </c>
      <c r="M794" s="731">
        <v>1</v>
      </c>
      <c r="N794" s="732">
        <v>56.489999999999981</v>
      </c>
    </row>
    <row r="795" spans="1:14" ht="14.4" customHeight="1" x14ac:dyDescent="0.3">
      <c r="A795" s="726" t="s">
        <v>569</v>
      </c>
      <c r="B795" s="727" t="s">
        <v>570</v>
      </c>
      <c r="C795" s="728" t="s">
        <v>591</v>
      </c>
      <c r="D795" s="729" t="s">
        <v>592</v>
      </c>
      <c r="E795" s="730">
        <v>50113001</v>
      </c>
      <c r="F795" s="729" t="s">
        <v>606</v>
      </c>
      <c r="G795" s="728" t="s">
        <v>642</v>
      </c>
      <c r="H795" s="728">
        <v>190958</v>
      </c>
      <c r="I795" s="728">
        <v>190958</v>
      </c>
      <c r="J795" s="728" t="s">
        <v>901</v>
      </c>
      <c r="K795" s="728" t="s">
        <v>657</v>
      </c>
      <c r="L795" s="731">
        <v>164.19</v>
      </c>
      <c r="M795" s="731">
        <v>1</v>
      </c>
      <c r="N795" s="732">
        <v>164.19</v>
      </c>
    </row>
    <row r="796" spans="1:14" ht="14.4" customHeight="1" x14ac:dyDescent="0.3">
      <c r="A796" s="726" t="s">
        <v>569</v>
      </c>
      <c r="B796" s="727" t="s">
        <v>570</v>
      </c>
      <c r="C796" s="728" t="s">
        <v>591</v>
      </c>
      <c r="D796" s="729" t="s">
        <v>592</v>
      </c>
      <c r="E796" s="730">
        <v>50113001</v>
      </c>
      <c r="F796" s="729" t="s">
        <v>606</v>
      </c>
      <c r="G796" s="728" t="s">
        <v>642</v>
      </c>
      <c r="H796" s="728">
        <v>56972</v>
      </c>
      <c r="I796" s="728">
        <v>56972</v>
      </c>
      <c r="J796" s="728" t="s">
        <v>1449</v>
      </c>
      <c r="K796" s="728" t="s">
        <v>1450</v>
      </c>
      <c r="L796" s="731">
        <v>14.880000000000004</v>
      </c>
      <c r="M796" s="731">
        <v>1</v>
      </c>
      <c r="N796" s="732">
        <v>14.880000000000004</v>
      </c>
    </row>
    <row r="797" spans="1:14" ht="14.4" customHeight="1" x14ac:dyDescent="0.3">
      <c r="A797" s="726" t="s">
        <v>569</v>
      </c>
      <c r="B797" s="727" t="s">
        <v>570</v>
      </c>
      <c r="C797" s="728" t="s">
        <v>591</v>
      </c>
      <c r="D797" s="729" t="s">
        <v>592</v>
      </c>
      <c r="E797" s="730">
        <v>50113001</v>
      </c>
      <c r="F797" s="729" t="s">
        <v>606</v>
      </c>
      <c r="G797" s="728" t="s">
        <v>642</v>
      </c>
      <c r="H797" s="728">
        <v>56976</v>
      </c>
      <c r="I797" s="728">
        <v>56976</v>
      </c>
      <c r="J797" s="728" t="s">
        <v>1451</v>
      </c>
      <c r="K797" s="728" t="s">
        <v>1452</v>
      </c>
      <c r="L797" s="731">
        <v>12.060000000000004</v>
      </c>
      <c r="M797" s="731">
        <v>1</v>
      </c>
      <c r="N797" s="732">
        <v>12.060000000000004</v>
      </c>
    </row>
    <row r="798" spans="1:14" ht="14.4" customHeight="1" x14ac:dyDescent="0.3">
      <c r="A798" s="726" t="s">
        <v>569</v>
      </c>
      <c r="B798" s="727" t="s">
        <v>570</v>
      </c>
      <c r="C798" s="728" t="s">
        <v>591</v>
      </c>
      <c r="D798" s="729" t="s">
        <v>592</v>
      </c>
      <c r="E798" s="730">
        <v>50113001</v>
      </c>
      <c r="F798" s="729" t="s">
        <v>606</v>
      </c>
      <c r="G798" s="728" t="s">
        <v>607</v>
      </c>
      <c r="H798" s="728">
        <v>154094</v>
      </c>
      <c r="I798" s="728">
        <v>54094</v>
      </c>
      <c r="J798" s="728" t="s">
        <v>1453</v>
      </c>
      <c r="K798" s="728" t="s">
        <v>1454</v>
      </c>
      <c r="L798" s="731">
        <v>112.14999999999995</v>
      </c>
      <c r="M798" s="731">
        <v>1</v>
      </c>
      <c r="N798" s="732">
        <v>112.14999999999995</v>
      </c>
    </row>
    <row r="799" spans="1:14" ht="14.4" customHeight="1" x14ac:dyDescent="0.3">
      <c r="A799" s="726" t="s">
        <v>569</v>
      </c>
      <c r="B799" s="727" t="s">
        <v>570</v>
      </c>
      <c r="C799" s="728" t="s">
        <v>591</v>
      </c>
      <c r="D799" s="729" t="s">
        <v>592</v>
      </c>
      <c r="E799" s="730">
        <v>50113001</v>
      </c>
      <c r="F799" s="729" t="s">
        <v>606</v>
      </c>
      <c r="G799" s="728" t="s">
        <v>642</v>
      </c>
      <c r="H799" s="728">
        <v>174681</v>
      </c>
      <c r="I799" s="728">
        <v>174681</v>
      </c>
      <c r="J799" s="728" t="s">
        <v>1455</v>
      </c>
      <c r="K799" s="728" t="s">
        <v>1456</v>
      </c>
      <c r="L799" s="731">
        <v>219.44000000000005</v>
      </c>
      <c r="M799" s="731">
        <v>2</v>
      </c>
      <c r="N799" s="732">
        <v>438.88000000000011</v>
      </c>
    </row>
    <row r="800" spans="1:14" ht="14.4" customHeight="1" x14ac:dyDescent="0.3">
      <c r="A800" s="726" t="s">
        <v>569</v>
      </c>
      <c r="B800" s="727" t="s">
        <v>570</v>
      </c>
      <c r="C800" s="728" t="s">
        <v>591</v>
      </c>
      <c r="D800" s="729" t="s">
        <v>592</v>
      </c>
      <c r="E800" s="730">
        <v>50113001</v>
      </c>
      <c r="F800" s="729" t="s">
        <v>606</v>
      </c>
      <c r="G800" s="728" t="s">
        <v>607</v>
      </c>
      <c r="H800" s="728">
        <v>102360</v>
      </c>
      <c r="I800" s="728">
        <v>2360</v>
      </c>
      <c r="J800" s="728" t="s">
        <v>1457</v>
      </c>
      <c r="K800" s="728" t="s">
        <v>682</v>
      </c>
      <c r="L800" s="731">
        <v>79.55</v>
      </c>
      <c r="M800" s="731">
        <v>1</v>
      </c>
      <c r="N800" s="732">
        <v>79.55</v>
      </c>
    </row>
    <row r="801" spans="1:14" ht="14.4" customHeight="1" x14ac:dyDescent="0.3">
      <c r="A801" s="726" t="s">
        <v>569</v>
      </c>
      <c r="B801" s="727" t="s">
        <v>570</v>
      </c>
      <c r="C801" s="728" t="s">
        <v>591</v>
      </c>
      <c r="D801" s="729" t="s">
        <v>592</v>
      </c>
      <c r="E801" s="730">
        <v>50113001</v>
      </c>
      <c r="F801" s="729" t="s">
        <v>606</v>
      </c>
      <c r="G801" s="728" t="s">
        <v>642</v>
      </c>
      <c r="H801" s="728">
        <v>849896</v>
      </c>
      <c r="I801" s="728">
        <v>134281</v>
      </c>
      <c r="J801" s="728" t="s">
        <v>1458</v>
      </c>
      <c r="K801" s="728" t="s">
        <v>1459</v>
      </c>
      <c r="L801" s="731">
        <v>115.67014000708738</v>
      </c>
      <c r="M801" s="731">
        <v>1</v>
      </c>
      <c r="N801" s="732">
        <v>115.67014000708738</v>
      </c>
    </row>
    <row r="802" spans="1:14" ht="14.4" customHeight="1" x14ac:dyDescent="0.3">
      <c r="A802" s="726" t="s">
        <v>569</v>
      </c>
      <c r="B802" s="727" t="s">
        <v>570</v>
      </c>
      <c r="C802" s="728" t="s">
        <v>591</v>
      </c>
      <c r="D802" s="729" t="s">
        <v>592</v>
      </c>
      <c r="E802" s="730">
        <v>50113001</v>
      </c>
      <c r="F802" s="729" t="s">
        <v>606</v>
      </c>
      <c r="G802" s="728" t="s">
        <v>642</v>
      </c>
      <c r="H802" s="728">
        <v>849320</v>
      </c>
      <c r="I802" s="728">
        <v>134270</v>
      </c>
      <c r="J802" s="728" t="s">
        <v>1460</v>
      </c>
      <c r="K802" s="728" t="s">
        <v>1459</v>
      </c>
      <c r="L802" s="731">
        <v>78.400427740878001</v>
      </c>
      <c r="M802" s="731">
        <v>1</v>
      </c>
      <c r="N802" s="732">
        <v>78.400427740878001</v>
      </c>
    </row>
    <row r="803" spans="1:14" ht="14.4" customHeight="1" x14ac:dyDescent="0.3">
      <c r="A803" s="726" t="s">
        <v>569</v>
      </c>
      <c r="B803" s="727" t="s">
        <v>570</v>
      </c>
      <c r="C803" s="728" t="s">
        <v>591</v>
      </c>
      <c r="D803" s="729" t="s">
        <v>592</v>
      </c>
      <c r="E803" s="730">
        <v>50113001</v>
      </c>
      <c r="F803" s="729" t="s">
        <v>606</v>
      </c>
      <c r="G803" s="728" t="s">
        <v>571</v>
      </c>
      <c r="H803" s="728">
        <v>214627</v>
      </c>
      <c r="I803" s="728">
        <v>214627</v>
      </c>
      <c r="J803" s="728" t="s">
        <v>1461</v>
      </c>
      <c r="K803" s="728" t="s">
        <v>1180</v>
      </c>
      <c r="L803" s="731">
        <v>84.73</v>
      </c>
      <c r="M803" s="731">
        <v>3</v>
      </c>
      <c r="N803" s="732">
        <v>254.19000000000003</v>
      </c>
    </row>
    <row r="804" spans="1:14" ht="14.4" customHeight="1" x14ac:dyDescent="0.3">
      <c r="A804" s="726" t="s">
        <v>569</v>
      </c>
      <c r="B804" s="727" t="s">
        <v>570</v>
      </c>
      <c r="C804" s="728" t="s">
        <v>591</v>
      </c>
      <c r="D804" s="729" t="s">
        <v>592</v>
      </c>
      <c r="E804" s="730">
        <v>50113001</v>
      </c>
      <c r="F804" s="729" t="s">
        <v>606</v>
      </c>
      <c r="G804" s="728" t="s">
        <v>607</v>
      </c>
      <c r="H804" s="728">
        <v>191217</v>
      </c>
      <c r="I804" s="728">
        <v>91217</v>
      </c>
      <c r="J804" s="728" t="s">
        <v>906</v>
      </c>
      <c r="K804" s="728" t="s">
        <v>907</v>
      </c>
      <c r="L804" s="731">
        <v>81.004999999999995</v>
      </c>
      <c r="M804" s="731">
        <v>2</v>
      </c>
      <c r="N804" s="732">
        <v>162.01</v>
      </c>
    </row>
    <row r="805" spans="1:14" ht="14.4" customHeight="1" x14ac:dyDescent="0.3">
      <c r="A805" s="726" t="s">
        <v>569</v>
      </c>
      <c r="B805" s="727" t="s">
        <v>570</v>
      </c>
      <c r="C805" s="728" t="s">
        <v>591</v>
      </c>
      <c r="D805" s="729" t="s">
        <v>592</v>
      </c>
      <c r="E805" s="730">
        <v>50113001</v>
      </c>
      <c r="F805" s="729" t="s">
        <v>606</v>
      </c>
      <c r="G805" s="728" t="s">
        <v>642</v>
      </c>
      <c r="H805" s="728">
        <v>131934</v>
      </c>
      <c r="I805" s="728">
        <v>31934</v>
      </c>
      <c r="J805" s="728" t="s">
        <v>1247</v>
      </c>
      <c r="K805" s="728" t="s">
        <v>1248</v>
      </c>
      <c r="L805" s="731">
        <v>50.170000000000016</v>
      </c>
      <c r="M805" s="731">
        <v>1</v>
      </c>
      <c r="N805" s="732">
        <v>50.170000000000016</v>
      </c>
    </row>
    <row r="806" spans="1:14" ht="14.4" customHeight="1" x14ac:dyDescent="0.3">
      <c r="A806" s="726" t="s">
        <v>569</v>
      </c>
      <c r="B806" s="727" t="s">
        <v>570</v>
      </c>
      <c r="C806" s="728" t="s">
        <v>591</v>
      </c>
      <c r="D806" s="729" t="s">
        <v>592</v>
      </c>
      <c r="E806" s="730">
        <v>50113001</v>
      </c>
      <c r="F806" s="729" t="s">
        <v>606</v>
      </c>
      <c r="G806" s="728" t="s">
        <v>607</v>
      </c>
      <c r="H806" s="728">
        <v>130434</v>
      </c>
      <c r="I806" s="728">
        <v>30434</v>
      </c>
      <c r="J806" s="728" t="s">
        <v>1249</v>
      </c>
      <c r="K806" s="728" t="s">
        <v>1462</v>
      </c>
      <c r="L806" s="731">
        <v>156.63</v>
      </c>
      <c r="M806" s="731">
        <v>1</v>
      </c>
      <c r="N806" s="732">
        <v>156.63</v>
      </c>
    </row>
    <row r="807" spans="1:14" ht="14.4" customHeight="1" x14ac:dyDescent="0.3">
      <c r="A807" s="726" t="s">
        <v>569</v>
      </c>
      <c r="B807" s="727" t="s">
        <v>570</v>
      </c>
      <c r="C807" s="728" t="s">
        <v>591</v>
      </c>
      <c r="D807" s="729" t="s">
        <v>592</v>
      </c>
      <c r="E807" s="730">
        <v>50113001</v>
      </c>
      <c r="F807" s="729" t="s">
        <v>606</v>
      </c>
      <c r="G807" s="728" t="s">
        <v>607</v>
      </c>
      <c r="H807" s="728">
        <v>118279</v>
      </c>
      <c r="I807" s="728">
        <v>18279</v>
      </c>
      <c r="J807" s="728" t="s">
        <v>1463</v>
      </c>
      <c r="K807" s="728" t="s">
        <v>1464</v>
      </c>
      <c r="L807" s="731">
        <v>1241</v>
      </c>
      <c r="M807" s="731">
        <v>1</v>
      </c>
      <c r="N807" s="732">
        <v>1241</v>
      </c>
    </row>
    <row r="808" spans="1:14" ht="14.4" customHeight="1" x14ac:dyDescent="0.3">
      <c r="A808" s="726" t="s">
        <v>569</v>
      </c>
      <c r="B808" s="727" t="s">
        <v>570</v>
      </c>
      <c r="C808" s="728" t="s">
        <v>591</v>
      </c>
      <c r="D808" s="729" t="s">
        <v>592</v>
      </c>
      <c r="E808" s="730">
        <v>50113001</v>
      </c>
      <c r="F808" s="729" t="s">
        <v>606</v>
      </c>
      <c r="G808" s="728" t="s">
        <v>607</v>
      </c>
      <c r="H808" s="728">
        <v>147544</v>
      </c>
      <c r="I808" s="728">
        <v>47544</v>
      </c>
      <c r="J808" s="728" t="s">
        <v>1465</v>
      </c>
      <c r="K808" s="728" t="s">
        <v>1466</v>
      </c>
      <c r="L808" s="731">
        <v>214.48000000000005</v>
      </c>
      <c r="M808" s="731">
        <v>1</v>
      </c>
      <c r="N808" s="732">
        <v>214.48000000000005</v>
      </c>
    </row>
    <row r="809" spans="1:14" ht="14.4" customHeight="1" x14ac:dyDescent="0.3">
      <c r="A809" s="726" t="s">
        <v>569</v>
      </c>
      <c r="B809" s="727" t="s">
        <v>570</v>
      </c>
      <c r="C809" s="728" t="s">
        <v>591</v>
      </c>
      <c r="D809" s="729" t="s">
        <v>592</v>
      </c>
      <c r="E809" s="730">
        <v>50113001</v>
      </c>
      <c r="F809" s="729" t="s">
        <v>606</v>
      </c>
      <c r="G809" s="728" t="s">
        <v>607</v>
      </c>
      <c r="H809" s="728">
        <v>148673</v>
      </c>
      <c r="I809" s="728">
        <v>148673</v>
      </c>
      <c r="J809" s="728" t="s">
        <v>1252</v>
      </c>
      <c r="K809" s="728" t="s">
        <v>1196</v>
      </c>
      <c r="L809" s="731">
        <v>133.02000000000001</v>
      </c>
      <c r="M809" s="731">
        <v>2</v>
      </c>
      <c r="N809" s="732">
        <v>266.04000000000002</v>
      </c>
    </row>
    <row r="810" spans="1:14" ht="14.4" customHeight="1" x14ac:dyDescent="0.3">
      <c r="A810" s="726" t="s">
        <v>569</v>
      </c>
      <c r="B810" s="727" t="s">
        <v>570</v>
      </c>
      <c r="C810" s="728" t="s">
        <v>591</v>
      </c>
      <c r="D810" s="729" t="s">
        <v>592</v>
      </c>
      <c r="E810" s="730">
        <v>50113001</v>
      </c>
      <c r="F810" s="729" t="s">
        <v>606</v>
      </c>
      <c r="G810" s="728" t="s">
        <v>571</v>
      </c>
      <c r="H810" s="728">
        <v>196977</v>
      </c>
      <c r="I810" s="728">
        <v>96977</v>
      </c>
      <c r="J810" s="728" t="s">
        <v>1467</v>
      </c>
      <c r="K810" s="728" t="s">
        <v>881</v>
      </c>
      <c r="L810" s="731">
        <v>106.54000000000003</v>
      </c>
      <c r="M810" s="731">
        <v>1</v>
      </c>
      <c r="N810" s="732">
        <v>106.54000000000003</v>
      </c>
    </row>
    <row r="811" spans="1:14" ht="14.4" customHeight="1" x14ac:dyDescent="0.3">
      <c r="A811" s="726" t="s">
        <v>569</v>
      </c>
      <c r="B811" s="727" t="s">
        <v>570</v>
      </c>
      <c r="C811" s="728" t="s">
        <v>591</v>
      </c>
      <c r="D811" s="729" t="s">
        <v>592</v>
      </c>
      <c r="E811" s="730">
        <v>50113001</v>
      </c>
      <c r="F811" s="729" t="s">
        <v>606</v>
      </c>
      <c r="G811" s="728" t="s">
        <v>607</v>
      </c>
      <c r="H811" s="728">
        <v>216531</v>
      </c>
      <c r="I811" s="728">
        <v>216531</v>
      </c>
      <c r="J811" s="728" t="s">
        <v>1468</v>
      </c>
      <c r="K811" s="728" t="s">
        <v>1469</v>
      </c>
      <c r="L811" s="731">
        <v>51.150000000000013</v>
      </c>
      <c r="M811" s="731">
        <v>1</v>
      </c>
      <c r="N811" s="732">
        <v>51.150000000000013</v>
      </c>
    </row>
    <row r="812" spans="1:14" ht="14.4" customHeight="1" x14ac:dyDescent="0.3">
      <c r="A812" s="726" t="s">
        <v>569</v>
      </c>
      <c r="B812" s="727" t="s">
        <v>570</v>
      </c>
      <c r="C812" s="728" t="s">
        <v>591</v>
      </c>
      <c r="D812" s="729" t="s">
        <v>592</v>
      </c>
      <c r="E812" s="730">
        <v>50113001</v>
      </c>
      <c r="F812" s="729" t="s">
        <v>606</v>
      </c>
      <c r="G812" s="728" t="s">
        <v>607</v>
      </c>
      <c r="H812" s="728">
        <v>846280</v>
      </c>
      <c r="I812" s="728">
        <v>107608</v>
      </c>
      <c r="J812" s="728" t="s">
        <v>1470</v>
      </c>
      <c r="K812" s="728" t="s">
        <v>1471</v>
      </c>
      <c r="L812" s="731">
        <v>197.46</v>
      </c>
      <c r="M812" s="731">
        <v>1</v>
      </c>
      <c r="N812" s="732">
        <v>197.46</v>
      </c>
    </row>
    <row r="813" spans="1:14" ht="14.4" customHeight="1" x14ac:dyDescent="0.3">
      <c r="A813" s="726" t="s">
        <v>569</v>
      </c>
      <c r="B813" s="727" t="s">
        <v>570</v>
      </c>
      <c r="C813" s="728" t="s">
        <v>591</v>
      </c>
      <c r="D813" s="729" t="s">
        <v>592</v>
      </c>
      <c r="E813" s="730">
        <v>50113001</v>
      </c>
      <c r="F813" s="729" t="s">
        <v>606</v>
      </c>
      <c r="G813" s="728" t="s">
        <v>642</v>
      </c>
      <c r="H813" s="728">
        <v>153950</v>
      </c>
      <c r="I813" s="728">
        <v>53950</v>
      </c>
      <c r="J813" s="728" t="s">
        <v>1255</v>
      </c>
      <c r="K813" s="728" t="s">
        <v>1256</v>
      </c>
      <c r="L813" s="731">
        <v>91.54</v>
      </c>
      <c r="M813" s="731">
        <v>1</v>
      </c>
      <c r="N813" s="732">
        <v>91.54</v>
      </c>
    </row>
    <row r="814" spans="1:14" ht="14.4" customHeight="1" x14ac:dyDescent="0.3">
      <c r="A814" s="726" t="s">
        <v>569</v>
      </c>
      <c r="B814" s="727" t="s">
        <v>570</v>
      </c>
      <c r="C814" s="728" t="s">
        <v>591</v>
      </c>
      <c r="D814" s="729" t="s">
        <v>592</v>
      </c>
      <c r="E814" s="730">
        <v>50113001</v>
      </c>
      <c r="F814" s="729" t="s">
        <v>606</v>
      </c>
      <c r="G814" s="728" t="s">
        <v>642</v>
      </c>
      <c r="H814" s="728">
        <v>987473</v>
      </c>
      <c r="I814" s="728">
        <v>146894</v>
      </c>
      <c r="J814" s="728" t="s">
        <v>916</v>
      </c>
      <c r="K814" s="728" t="s">
        <v>917</v>
      </c>
      <c r="L814" s="731">
        <v>22.040476190476191</v>
      </c>
      <c r="M814" s="731">
        <v>21</v>
      </c>
      <c r="N814" s="732">
        <v>462.85</v>
      </c>
    </row>
    <row r="815" spans="1:14" ht="14.4" customHeight="1" x14ac:dyDescent="0.3">
      <c r="A815" s="726" t="s">
        <v>569</v>
      </c>
      <c r="B815" s="727" t="s">
        <v>570</v>
      </c>
      <c r="C815" s="728" t="s">
        <v>591</v>
      </c>
      <c r="D815" s="729" t="s">
        <v>592</v>
      </c>
      <c r="E815" s="730">
        <v>50113001</v>
      </c>
      <c r="F815" s="729" t="s">
        <v>606</v>
      </c>
      <c r="G815" s="728" t="s">
        <v>642</v>
      </c>
      <c r="H815" s="728">
        <v>989453</v>
      </c>
      <c r="I815" s="728">
        <v>146899</v>
      </c>
      <c r="J815" s="728" t="s">
        <v>916</v>
      </c>
      <c r="K815" s="728" t="s">
        <v>918</v>
      </c>
      <c r="L815" s="731">
        <v>45.75</v>
      </c>
      <c r="M815" s="731">
        <v>4</v>
      </c>
      <c r="N815" s="732">
        <v>183</v>
      </c>
    </row>
    <row r="816" spans="1:14" ht="14.4" customHeight="1" x14ac:dyDescent="0.3">
      <c r="A816" s="726" t="s">
        <v>569</v>
      </c>
      <c r="B816" s="727" t="s">
        <v>570</v>
      </c>
      <c r="C816" s="728" t="s">
        <v>591</v>
      </c>
      <c r="D816" s="729" t="s">
        <v>592</v>
      </c>
      <c r="E816" s="730">
        <v>50113001</v>
      </c>
      <c r="F816" s="729" t="s">
        <v>606</v>
      </c>
      <c r="G816" s="728" t="s">
        <v>642</v>
      </c>
      <c r="H816" s="728">
        <v>849578</v>
      </c>
      <c r="I816" s="728">
        <v>149480</v>
      </c>
      <c r="J816" s="728" t="s">
        <v>1472</v>
      </c>
      <c r="K816" s="728" t="s">
        <v>1473</v>
      </c>
      <c r="L816" s="731">
        <v>70.04000000000002</v>
      </c>
      <c r="M816" s="731">
        <v>1</v>
      </c>
      <c r="N816" s="732">
        <v>70.04000000000002</v>
      </c>
    </row>
    <row r="817" spans="1:14" ht="14.4" customHeight="1" x14ac:dyDescent="0.3">
      <c r="A817" s="726" t="s">
        <v>569</v>
      </c>
      <c r="B817" s="727" t="s">
        <v>570</v>
      </c>
      <c r="C817" s="728" t="s">
        <v>591</v>
      </c>
      <c r="D817" s="729" t="s">
        <v>592</v>
      </c>
      <c r="E817" s="730">
        <v>50113001</v>
      </c>
      <c r="F817" s="729" t="s">
        <v>606</v>
      </c>
      <c r="G817" s="728" t="s">
        <v>607</v>
      </c>
      <c r="H817" s="728">
        <v>125937</v>
      </c>
      <c r="I817" s="728">
        <v>25937</v>
      </c>
      <c r="J817" s="728" t="s">
        <v>1474</v>
      </c>
      <c r="K817" s="728" t="s">
        <v>1475</v>
      </c>
      <c r="L817" s="731">
        <v>463.28</v>
      </c>
      <c r="M817" s="731">
        <v>1</v>
      </c>
      <c r="N817" s="732">
        <v>463.28</v>
      </c>
    </row>
    <row r="818" spans="1:14" ht="14.4" customHeight="1" x14ac:dyDescent="0.3">
      <c r="A818" s="726" t="s">
        <v>569</v>
      </c>
      <c r="B818" s="727" t="s">
        <v>570</v>
      </c>
      <c r="C818" s="728" t="s">
        <v>591</v>
      </c>
      <c r="D818" s="729" t="s">
        <v>592</v>
      </c>
      <c r="E818" s="730">
        <v>50113002</v>
      </c>
      <c r="F818" s="729" t="s">
        <v>919</v>
      </c>
      <c r="G818" s="728" t="s">
        <v>607</v>
      </c>
      <c r="H818" s="728">
        <v>149409</v>
      </c>
      <c r="I818" s="728">
        <v>49409</v>
      </c>
      <c r="J818" s="728" t="s">
        <v>924</v>
      </c>
      <c r="K818" s="728" t="s">
        <v>923</v>
      </c>
      <c r="L818" s="731">
        <v>1329.46</v>
      </c>
      <c r="M818" s="731">
        <v>2</v>
      </c>
      <c r="N818" s="732">
        <v>2658.92</v>
      </c>
    </row>
    <row r="819" spans="1:14" ht="14.4" customHeight="1" x14ac:dyDescent="0.3">
      <c r="A819" s="726" t="s">
        <v>569</v>
      </c>
      <c r="B819" s="727" t="s">
        <v>570</v>
      </c>
      <c r="C819" s="728" t="s">
        <v>591</v>
      </c>
      <c r="D819" s="729" t="s">
        <v>592</v>
      </c>
      <c r="E819" s="730">
        <v>50113002</v>
      </c>
      <c r="F819" s="729" t="s">
        <v>919</v>
      </c>
      <c r="G819" s="728" t="s">
        <v>607</v>
      </c>
      <c r="H819" s="728">
        <v>396914</v>
      </c>
      <c r="I819" s="728">
        <v>52301</v>
      </c>
      <c r="J819" s="728" t="s">
        <v>1476</v>
      </c>
      <c r="K819" s="728" t="s">
        <v>921</v>
      </c>
      <c r="L819" s="731">
        <v>2221.34</v>
      </c>
      <c r="M819" s="731">
        <v>5</v>
      </c>
      <c r="N819" s="732">
        <v>11106.7</v>
      </c>
    </row>
    <row r="820" spans="1:14" ht="14.4" customHeight="1" x14ac:dyDescent="0.3">
      <c r="A820" s="726" t="s">
        <v>569</v>
      </c>
      <c r="B820" s="727" t="s">
        <v>570</v>
      </c>
      <c r="C820" s="728" t="s">
        <v>591</v>
      </c>
      <c r="D820" s="729" t="s">
        <v>592</v>
      </c>
      <c r="E820" s="730">
        <v>50113002</v>
      </c>
      <c r="F820" s="729" t="s">
        <v>919</v>
      </c>
      <c r="G820" s="728" t="s">
        <v>607</v>
      </c>
      <c r="H820" s="728">
        <v>103513</v>
      </c>
      <c r="I820" s="728">
        <v>3513</v>
      </c>
      <c r="J820" s="728" t="s">
        <v>927</v>
      </c>
      <c r="K820" s="728" t="s">
        <v>928</v>
      </c>
      <c r="L820" s="731">
        <v>2228.8199999999997</v>
      </c>
      <c r="M820" s="731">
        <v>11</v>
      </c>
      <c r="N820" s="732">
        <v>24517.019999999997</v>
      </c>
    </row>
    <row r="821" spans="1:14" ht="14.4" customHeight="1" x14ac:dyDescent="0.3">
      <c r="A821" s="726" t="s">
        <v>569</v>
      </c>
      <c r="B821" s="727" t="s">
        <v>570</v>
      </c>
      <c r="C821" s="728" t="s">
        <v>591</v>
      </c>
      <c r="D821" s="729" t="s">
        <v>592</v>
      </c>
      <c r="E821" s="730">
        <v>50113002</v>
      </c>
      <c r="F821" s="729" t="s">
        <v>919</v>
      </c>
      <c r="G821" s="728" t="s">
        <v>607</v>
      </c>
      <c r="H821" s="728">
        <v>103414</v>
      </c>
      <c r="I821" s="728">
        <v>3414</v>
      </c>
      <c r="J821" s="728" t="s">
        <v>929</v>
      </c>
      <c r="K821" s="728" t="s">
        <v>928</v>
      </c>
      <c r="L821" s="731">
        <v>2443.1900000000005</v>
      </c>
      <c r="M821" s="731">
        <v>45</v>
      </c>
      <c r="N821" s="732">
        <v>109943.55000000002</v>
      </c>
    </row>
    <row r="822" spans="1:14" ht="14.4" customHeight="1" x14ac:dyDescent="0.3">
      <c r="A822" s="726" t="s">
        <v>569</v>
      </c>
      <c r="B822" s="727" t="s">
        <v>570</v>
      </c>
      <c r="C822" s="728" t="s">
        <v>591</v>
      </c>
      <c r="D822" s="729" t="s">
        <v>592</v>
      </c>
      <c r="E822" s="730">
        <v>50113002</v>
      </c>
      <c r="F822" s="729" t="s">
        <v>919</v>
      </c>
      <c r="G822" s="728" t="s">
        <v>607</v>
      </c>
      <c r="H822" s="728">
        <v>110996</v>
      </c>
      <c r="I822" s="728">
        <v>10996</v>
      </c>
      <c r="J822" s="728" t="s">
        <v>1477</v>
      </c>
      <c r="K822" s="728" t="s">
        <v>928</v>
      </c>
      <c r="L822" s="731">
        <v>2556.5300000000002</v>
      </c>
      <c r="M822" s="731">
        <v>4</v>
      </c>
      <c r="N822" s="732">
        <v>10226.120000000001</v>
      </c>
    </row>
    <row r="823" spans="1:14" ht="14.4" customHeight="1" x14ac:dyDescent="0.3">
      <c r="A823" s="726" t="s">
        <v>569</v>
      </c>
      <c r="B823" s="727" t="s">
        <v>570</v>
      </c>
      <c r="C823" s="728" t="s">
        <v>591</v>
      </c>
      <c r="D823" s="729" t="s">
        <v>592</v>
      </c>
      <c r="E823" s="730">
        <v>50113006</v>
      </c>
      <c r="F823" s="729" t="s">
        <v>930</v>
      </c>
      <c r="G823" s="728" t="s">
        <v>607</v>
      </c>
      <c r="H823" s="728">
        <v>217108</v>
      </c>
      <c r="I823" s="728">
        <v>217108</v>
      </c>
      <c r="J823" s="728" t="s">
        <v>1478</v>
      </c>
      <c r="K823" s="728" t="s">
        <v>932</v>
      </c>
      <c r="L823" s="731">
        <v>167</v>
      </c>
      <c r="M823" s="731">
        <v>3</v>
      </c>
      <c r="N823" s="732">
        <v>501</v>
      </c>
    </row>
    <row r="824" spans="1:14" ht="14.4" customHeight="1" x14ac:dyDescent="0.3">
      <c r="A824" s="726" t="s">
        <v>569</v>
      </c>
      <c r="B824" s="727" t="s">
        <v>570</v>
      </c>
      <c r="C824" s="728" t="s">
        <v>591</v>
      </c>
      <c r="D824" s="729" t="s">
        <v>592</v>
      </c>
      <c r="E824" s="730">
        <v>50113006</v>
      </c>
      <c r="F824" s="729" t="s">
        <v>930</v>
      </c>
      <c r="G824" s="728" t="s">
        <v>642</v>
      </c>
      <c r="H824" s="728">
        <v>133342</v>
      </c>
      <c r="I824" s="728">
        <v>33342</v>
      </c>
      <c r="J824" s="728" t="s">
        <v>1479</v>
      </c>
      <c r="K824" s="728" t="s">
        <v>934</v>
      </c>
      <c r="L824" s="731">
        <v>41.180000000000007</v>
      </c>
      <c r="M824" s="731">
        <v>16</v>
      </c>
      <c r="N824" s="732">
        <v>658.88000000000011</v>
      </c>
    </row>
    <row r="825" spans="1:14" ht="14.4" customHeight="1" x14ac:dyDescent="0.3">
      <c r="A825" s="726" t="s">
        <v>569</v>
      </c>
      <c r="B825" s="727" t="s">
        <v>570</v>
      </c>
      <c r="C825" s="728" t="s">
        <v>591</v>
      </c>
      <c r="D825" s="729" t="s">
        <v>592</v>
      </c>
      <c r="E825" s="730">
        <v>50113006</v>
      </c>
      <c r="F825" s="729" t="s">
        <v>930</v>
      </c>
      <c r="G825" s="728" t="s">
        <v>642</v>
      </c>
      <c r="H825" s="728">
        <v>133343</v>
      </c>
      <c r="I825" s="728">
        <v>33343</v>
      </c>
      <c r="J825" s="728" t="s">
        <v>1480</v>
      </c>
      <c r="K825" s="728" t="s">
        <v>934</v>
      </c>
      <c r="L825" s="731">
        <v>41.180000000000007</v>
      </c>
      <c r="M825" s="731">
        <v>4</v>
      </c>
      <c r="N825" s="732">
        <v>164.72000000000003</v>
      </c>
    </row>
    <row r="826" spans="1:14" ht="14.4" customHeight="1" x14ac:dyDescent="0.3">
      <c r="A826" s="726" t="s">
        <v>569</v>
      </c>
      <c r="B826" s="727" t="s">
        <v>570</v>
      </c>
      <c r="C826" s="728" t="s">
        <v>591</v>
      </c>
      <c r="D826" s="729" t="s">
        <v>592</v>
      </c>
      <c r="E826" s="730">
        <v>50113006</v>
      </c>
      <c r="F826" s="729" t="s">
        <v>930</v>
      </c>
      <c r="G826" s="728" t="s">
        <v>642</v>
      </c>
      <c r="H826" s="728">
        <v>33833</v>
      </c>
      <c r="I826" s="728">
        <v>33833</v>
      </c>
      <c r="J826" s="728" t="s">
        <v>931</v>
      </c>
      <c r="K826" s="728" t="s">
        <v>932</v>
      </c>
      <c r="L826" s="731">
        <v>163.66999999999999</v>
      </c>
      <c r="M826" s="731">
        <v>7</v>
      </c>
      <c r="N826" s="732">
        <v>1145.6899999999998</v>
      </c>
    </row>
    <row r="827" spans="1:14" ht="14.4" customHeight="1" x14ac:dyDescent="0.3">
      <c r="A827" s="726" t="s">
        <v>569</v>
      </c>
      <c r="B827" s="727" t="s">
        <v>570</v>
      </c>
      <c r="C827" s="728" t="s">
        <v>591</v>
      </c>
      <c r="D827" s="729" t="s">
        <v>592</v>
      </c>
      <c r="E827" s="730">
        <v>50113006</v>
      </c>
      <c r="F827" s="729" t="s">
        <v>930</v>
      </c>
      <c r="G827" s="728" t="s">
        <v>642</v>
      </c>
      <c r="H827" s="728">
        <v>133339</v>
      </c>
      <c r="I827" s="728">
        <v>33339</v>
      </c>
      <c r="J827" s="728" t="s">
        <v>1259</v>
      </c>
      <c r="K827" s="728" t="s">
        <v>934</v>
      </c>
      <c r="L827" s="731">
        <v>40.92</v>
      </c>
      <c r="M827" s="731">
        <v>3</v>
      </c>
      <c r="N827" s="732">
        <v>122.76</v>
      </c>
    </row>
    <row r="828" spans="1:14" ht="14.4" customHeight="1" x14ac:dyDescent="0.3">
      <c r="A828" s="726" t="s">
        <v>569</v>
      </c>
      <c r="B828" s="727" t="s">
        <v>570</v>
      </c>
      <c r="C828" s="728" t="s">
        <v>591</v>
      </c>
      <c r="D828" s="729" t="s">
        <v>592</v>
      </c>
      <c r="E828" s="730">
        <v>50113006</v>
      </c>
      <c r="F828" s="729" t="s">
        <v>930</v>
      </c>
      <c r="G828" s="728" t="s">
        <v>642</v>
      </c>
      <c r="H828" s="728">
        <v>133340</v>
      </c>
      <c r="I828" s="728">
        <v>33340</v>
      </c>
      <c r="J828" s="728" t="s">
        <v>933</v>
      </c>
      <c r="K828" s="728" t="s">
        <v>934</v>
      </c>
      <c r="L828" s="731">
        <v>40.92</v>
      </c>
      <c r="M828" s="731">
        <v>20</v>
      </c>
      <c r="N828" s="732">
        <v>818.40000000000009</v>
      </c>
    </row>
    <row r="829" spans="1:14" ht="14.4" customHeight="1" x14ac:dyDescent="0.3">
      <c r="A829" s="726" t="s">
        <v>569</v>
      </c>
      <c r="B829" s="727" t="s">
        <v>570</v>
      </c>
      <c r="C829" s="728" t="s">
        <v>591</v>
      </c>
      <c r="D829" s="729" t="s">
        <v>592</v>
      </c>
      <c r="E829" s="730">
        <v>50113006</v>
      </c>
      <c r="F829" s="729" t="s">
        <v>930</v>
      </c>
      <c r="G829" s="728" t="s">
        <v>642</v>
      </c>
      <c r="H829" s="728">
        <v>217005</v>
      </c>
      <c r="I829" s="728">
        <v>217005</v>
      </c>
      <c r="J829" s="728" t="s">
        <v>1260</v>
      </c>
      <c r="K829" s="728" t="s">
        <v>932</v>
      </c>
      <c r="L829" s="731">
        <v>141.21229002550018</v>
      </c>
      <c r="M829" s="731">
        <v>10</v>
      </c>
      <c r="N829" s="732">
        <v>1412.1229002550019</v>
      </c>
    </row>
    <row r="830" spans="1:14" ht="14.4" customHeight="1" x14ac:dyDescent="0.3">
      <c r="A830" s="726" t="s">
        <v>569</v>
      </c>
      <c r="B830" s="727" t="s">
        <v>570</v>
      </c>
      <c r="C830" s="728" t="s">
        <v>591</v>
      </c>
      <c r="D830" s="729" t="s">
        <v>592</v>
      </c>
      <c r="E830" s="730">
        <v>50113006</v>
      </c>
      <c r="F830" s="729" t="s">
        <v>930</v>
      </c>
      <c r="G830" s="728" t="s">
        <v>571</v>
      </c>
      <c r="H830" s="728">
        <v>217007</v>
      </c>
      <c r="I830" s="728">
        <v>217007</v>
      </c>
      <c r="J830" s="728" t="s">
        <v>1481</v>
      </c>
      <c r="K830" s="728" t="s">
        <v>1482</v>
      </c>
      <c r="L830" s="731">
        <v>804.37</v>
      </c>
      <c r="M830" s="731">
        <v>1</v>
      </c>
      <c r="N830" s="732">
        <v>804.37</v>
      </c>
    </row>
    <row r="831" spans="1:14" ht="14.4" customHeight="1" x14ac:dyDescent="0.3">
      <c r="A831" s="726" t="s">
        <v>569</v>
      </c>
      <c r="B831" s="727" t="s">
        <v>570</v>
      </c>
      <c r="C831" s="728" t="s">
        <v>591</v>
      </c>
      <c r="D831" s="729" t="s">
        <v>592</v>
      </c>
      <c r="E831" s="730">
        <v>50113006</v>
      </c>
      <c r="F831" s="729" t="s">
        <v>930</v>
      </c>
      <c r="G831" s="728" t="s">
        <v>642</v>
      </c>
      <c r="H831" s="728">
        <v>217006</v>
      </c>
      <c r="I831" s="728">
        <v>217006</v>
      </c>
      <c r="J831" s="728" t="s">
        <v>1261</v>
      </c>
      <c r="K831" s="728" t="s">
        <v>932</v>
      </c>
      <c r="L831" s="731">
        <v>142.9999263598537</v>
      </c>
      <c r="M831" s="731">
        <v>8</v>
      </c>
      <c r="N831" s="732">
        <v>1143.9994108788296</v>
      </c>
    </row>
    <row r="832" spans="1:14" ht="14.4" customHeight="1" x14ac:dyDescent="0.3">
      <c r="A832" s="726" t="s">
        <v>569</v>
      </c>
      <c r="B832" s="727" t="s">
        <v>570</v>
      </c>
      <c r="C832" s="728" t="s">
        <v>591</v>
      </c>
      <c r="D832" s="729" t="s">
        <v>592</v>
      </c>
      <c r="E832" s="730">
        <v>50113006</v>
      </c>
      <c r="F832" s="729" t="s">
        <v>930</v>
      </c>
      <c r="G832" s="728" t="s">
        <v>642</v>
      </c>
      <c r="H832" s="728">
        <v>33855</v>
      </c>
      <c r="I832" s="728">
        <v>33855</v>
      </c>
      <c r="J832" s="728" t="s">
        <v>1483</v>
      </c>
      <c r="K832" s="728" t="s">
        <v>1484</v>
      </c>
      <c r="L832" s="731">
        <v>179.26</v>
      </c>
      <c r="M832" s="731">
        <v>19</v>
      </c>
      <c r="N832" s="732">
        <v>3405.9399999999996</v>
      </c>
    </row>
    <row r="833" spans="1:14" ht="14.4" customHeight="1" x14ac:dyDescent="0.3">
      <c r="A833" s="726" t="s">
        <v>569</v>
      </c>
      <c r="B833" s="727" t="s">
        <v>570</v>
      </c>
      <c r="C833" s="728" t="s">
        <v>591</v>
      </c>
      <c r="D833" s="729" t="s">
        <v>592</v>
      </c>
      <c r="E833" s="730">
        <v>50113006</v>
      </c>
      <c r="F833" s="729" t="s">
        <v>930</v>
      </c>
      <c r="G833" s="728" t="s">
        <v>642</v>
      </c>
      <c r="H833" s="728">
        <v>33740</v>
      </c>
      <c r="I833" s="728">
        <v>33740</v>
      </c>
      <c r="J833" s="728" t="s">
        <v>937</v>
      </c>
      <c r="K833" s="728" t="s">
        <v>936</v>
      </c>
      <c r="L833" s="731">
        <v>148.96001067300017</v>
      </c>
      <c r="M833" s="731">
        <v>1</v>
      </c>
      <c r="N833" s="732">
        <v>148.96001067300017</v>
      </c>
    </row>
    <row r="834" spans="1:14" ht="14.4" customHeight="1" x14ac:dyDescent="0.3">
      <c r="A834" s="726" t="s">
        <v>569</v>
      </c>
      <c r="B834" s="727" t="s">
        <v>570</v>
      </c>
      <c r="C834" s="728" t="s">
        <v>591</v>
      </c>
      <c r="D834" s="729" t="s">
        <v>592</v>
      </c>
      <c r="E834" s="730">
        <v>50113006</v>
      </c>
      <c r="F834" s="729" t="s">
        <v>930</v>
      </c>
      <c r="G834" s="728" t="s">
        <v>642</v>
      </c>
      <c r="H834" s="728">
        <v>33751</v>
      </c>
      <c r="I834" s="728">
        <v>33751</v>
      </c>
      <c r="J834" s="728" t="s">
        <v>941</v>
      </c>
      <c r="K834" s="728" t="s">
        <v>942</v>
      </c>
      <c r="L834" s="731">
        <v>111.95</v>
      </c>
      <c r="M834" s="731">
        <v>2</v>
      </c>
      <c r="N834" s="732">
        <v>223.9</v>
      </c>
    </row>
    <row r="835" spans="1:14" ht="14.4" customHeight="1" x14ac:dyDescent="0.3">
      <c r="A835" s="726" t="s">
        <v>569</v>
      </c>
      <c r="B835" s="727" t="s">
        <v>570</v>
      </c>
      <c r="C835" s="728" t="s">
        <v>591</v>
      </c>
      <c r="D835" s="729" t="s">
        <v>592</v>
      </c>
      <c r="E835" s="730">
        <v>50113006</v>
      </c>
      <c r="F835" s="729" t="s">
        <v>930</v>
      </c>
      <c r="G835" s="728" t="s">
        <v>642</v>
      </c>
      <c r="H835" s="728">
        <v>395579</v>
      </c>
      <c r="I835" s="728">
        <v>33752</v>
      </c>
      <c r="J835" s="728" t="s">
        <v>943</v>
      </c>
      <c r="K835" s="728" t="s">
        <v>944</v>
      </c>
      <c r="L835" s="731">
        <v>111.95000000000003</v>
      </c>
      <c r="M835" s="731">
        <v>1</v>
      </c>
      <c r="N835" s="732">
        <v>111.95000000000003</v>
      </c>
    </row>
    <row r="836" spans="1:14" ht="14.4" customHeight="1" x14ac:dyDescent="0.3">
      <c r="A836" s="726" t="s">
        <v>569</v>
      </c>
      <c r="B836" s="727" t="s">
        <v>570</v>
      </c>
      <c r="C836" s="728" t="s">
        <v>591</v>
      </c>
      <c r="D836" s="729" t="s">
        <v>592</v>
      </c>
      <c r="E836" s="730">
        <v>50113006</v>
      </c>
      <c r="F836" s="729" t="s">
        <v>930</v>
      </c>
      <c r="G836" s="728" t="s">
        <v>642</v>
      </c>
      <c r="H836" s="728">
        <v>33750</v>
      </c>
      <c r="I836" s="728">
        <v>33750</v>
      </c>
      <c r="J836" s="728" t="s">
        <v>1485</v>
      </c>
      <c r="K836" s="728" t="s">
        <v>942</v>
      </c>
      <c r="L836" s="731">
        <v>111.95</v>
      </c>
      <c r="M836" s="731">
        <v>2</v>
      </c>
      <c r="N836" s="732">
        <v>223.9</v>
      </c>
    </row>
    <row r="837" spans="1:14" ht="14.4" customHeight="1" x14ac:dyDescent="0.3">
      <c r="A837" s="726" t="s">
        <v>569</v>
      </c>
      <c r="B837" s="727" t="s">
        <v>570</v>
      </c>
      <c r="C837" s="728" t="s">
        <v>591</v>
      </c>
      <c r="D837" s="729" t="s">
        <v>592</v>
      </c>
      <c r="E837" s="730">
        <v>50113006</v>
      </c>
      <c r="F837" s="729" t="s">
        <v>930</v>
      </c>
      <c r="G837" s="728" t="s">
        <v>642</v>
      </c>
      <c r="H837" s="728">
        <v>33859</v>
      </c>
      <c r="I837" s="728">
        <v>33859</v>
      </c>
      <c r="J837" s="728" t="s">
        <v>945</v>
      </c>
      <c r="K837" s="728" t="s">
        <v>932</v>
      </c>
      <c r="L837" s="731">
        <v>129.97</v>
      </c>
      <c r="M837" s="731">
        <v>6</v>
      </c>
      <c r="N837" s="732">
        <v>779.81999999999994</v>
      </c>
    </row>
    <row r="838" spans="1:14" ht="14.4" customHeight="1" x14ac:dyDescent="0.3">
      <c r="A838" s="726" t="s">
        <v>569</v>
      </c>
      <c r="B838" s="727" t="s">
        <v>570</v>
      </c>
      <c r="C838" s="728" t="s">
        <v>591</v>
      </c>
      <c r="D838" s="729" t="s">
        <v>592</v>
      </c>
      <c r="E838" s="730">
        <v>50113006</v>
      </c>
      <c r="F838" s="729" t="s">
        <v>930</v>
      </c>
      <c r="G838" s="728" t="s">
        <v>642</v>
      </c>
      <c r="H838" s="728">
        <v>33858</v>
      </c>
      <c r="I838" s="728">
        <v>33858</v>
      </c>
      <c r="J838" s="728" t="s">
        <v>1486</v>
      </c>
      <c r="K838" s="728" t="s">
        <v>932</v>
      </c>
      <c r="L838" s="731">
        <v>129.97</v>
      </c>
      <c r="M838" s="731">
        <v>3</v>
      </c>
      <c r="N838" s="732">
        <v>389.91</v>
      </c>
    </row>
    <row r="839" spans="1:14" ht="14.4" customHeight="1" x14ac:dyDescent="0.3">
      <c r="A839" s="726" t="s">
        <v>569</v>
      </c>
      <c r="B839" s="727" t="s">
        <v>570</v>
      </c>
      <c r="C839" s="728" t="s">
        <v>591</v>
      </c>
      <c r="D839" s="729" t="s">
        <v>592</v>
      </c>
      <c r="E839" s="730">
        <v>50113006</v>
      </c>
      <c r="F839" s="729" t="s">
        <v>930</v>
      </c>
      <c r="G839" s="728" t="s">
        <v>642</v>
      </c>
      <c r="H839" s="728">
        <v>33848</v>
      </c>
      <c r="I839" s="728">
        <v>33848</v>
      </c>
      <c r="J839" s="728" t="s">
        <v>1265</v>
      </c>
      <c r="K839" s="728" t="s">
        <v>932</v>
      </c>
      <c r="L839" s="731">
        <v>122.68999999999998</v>
      </c>
      <c r="M839" s="731">
        <v>2</v>
      </c>
      <c r="N839" s="732">
        <v>245.37999999999997</v>
      </c>
    </row>
    <row r="840" spans="1:14" ht="14.4" customHeight="1" x14ac:dyDescent="0.3">
      <c r="A840" s="726" t="s">
        <v>569</v>
      </c>
      <c r="B840" s="727" t="s">
        <v>570</v>
      </c>
      <c r="C840" s="728" t="s">
        <v>591</v>
      </c>
      <c r="D840" s="729" t="s">
        <v>592</v>
      </c>
      <c r="E840" s="730">
        <v>50113006</v>
      </c>
      <c r="F840" s="729" t="s">
        <v>930</v>
      </c>
      <c r="G840" s="728" t="s">
        <v>642</v>
      </c>
      <c r="H840" s="728">
        <v>33857</v>
      </c>
      <c r="I840" s="728">
        <v>33857</v>
      </c>
      <c r="J840" s="728" t="s">
        <v>1487</v>
      </c>
      <c r="K840" s="728" t="s">
        <v>932</v>
      </c>
      <c r="L840" s="731">
        <v>129.97000626039463</v>
      </c>
      <c r="M840" s="731">
        <v>17</v>
      </c>
      <c r="N840" s="732">
        <v>2209.4901064267087</v>
      </c>
    </row>
    <row r="841" spans="1:14" ht="14.4" customHeight="1" x14ac:dyDescent="0.3">
      <c r="A841" s="726" t="s">
        <v>569</v>
      </c>
      <c r="B841" s="727" t="s">
        <v>570</v>
      </c>
      <c r="C841" s="728" t="s">
        <v>591</v>
      </c>
      <c r="D841" s="729" t="s">
        <v>592</v>
      </c>
      <c r="E841" s="730">
        <v>50113006</v>
      </c>
      <c r="F841" s="729" t="s">
        <v>930</v>
      </c>
      <c r="G841" s="728" t="s">
        <v>642</v>
      </c>
      <c r="H841" s="728">
        <v>33527</v>
      </c>
      <c r="I841" s="728">
        <v>33527</v>
      </c>
      <c r="J841" s="728" t="s">
        <v>947</v>
      </c>
      <c r="K841" s="728" t="s">
        <v>949</v>
      </c>
      <c r="L841" s="731">
        <v>54.379999999999995</v>
      </c>
      <c r="M841" s="731">
        <v>10</v>
      </c>
      <c r="N841" s="732">
        <v>543.79999999999995</v>
      </c>
    </row>
    <row r="842" spans="1:14" ht="14.4" customHeight="1" x14ac:dyDescent="0.3">
      <c r="A842" s="726" t="s">
        <v>569</v>
      </c>
      <c r="B842" s="727" t="s">
        <v>570</v>
      </c>
      <c r="C842" s="728" t="s">
        <v>591</v>
      </c>
      <c r="D842" s="729" t="s">
        <v>592</v>
      </c>
      <c r="E842" s="730">
        <v>50113006</v>
      </c>
      <c r="F842" s="729" t="s">
        <v>930</v>
      </c>
      <c r="G842" s="728" t="s">
        <v>642</v>
      </c>
      <c r="H842" s="728">
        <v>133146</v>
      </c>
      <c r="I842" s="728">
        <v>33530</v>
      </c>
      <c r="J842" s="728" t="s">
        <v>951</v>
      </c>
      <c r="K842" s="728" t="s">
        <v>952</v>
      </c>
      <c r="L842" s="731">
        <v>156.49</v>
      </c>
      <c r="M842" s="731">
        <v>6</v>
      </c>
      <c r="N842" s="732">
        <v>938.94</v>
      </c>
    </row>
    <row r="843" spans="1:14" ht="14.4" customHeight="1" x14ac:dyDescent="0.3">
      <c r="A843" s="726" t="s">
        <v>569</v>
      </c>
      <c r="B843" s="727" t="s">
        <v>570</v>
      </c>
      <c r="C843" s="728" t="s">
        <v>591</v>
      </c>
      <c r="D843" s="729" t="s">
        <v>592</v>
      </c>
      <c r="E843" s="730">
        <v>50113006</v>
      </c>
      <c r="F843" s="729" t="s">
        <v>930</v>
      </c>
      <c r="G843" s="728" t="s">
        <v>642</v>
      </c>
      <c r="H843" s="728">
        <v>133220</v>
      </c>
      <c r="I843" s="728">
        <v>33220</v>
      </c>
      <c r="J843" s="728" t="s">
        <v>1270</v>
      </c>
      <c r="K843" s="728" t="s">
        <v>1271</v>
      </c>
      <c r="L843" s="731">
        <v>198.88999999999993</v>
      </c>
      <c r="M843" s="731">
        <v>1</v>
      </c>
      <c r="N843" s="732">
        <v>198.88999999999993</v>
      </c>
    </row>
    <row r="844" spans="1:14" ht="14.4" customHeight="1" x14ac:dyDescent="0.3">
      <c r="A844" s="726" t="s">
        <v>569</v>
      </c>
      <c r="B844" s="727" t="s">
        <v>570</v>
      </c>
      <c r="C844" s="728" t="s">
        <v>591</v>
      </c>
      <c r="D844" s="729" t="s">
        <v>592</v>
      </c>
      <c r="E844" s="730">
        <v>50113008</v>
      </c>
      <c r="F844" s="729" t="s">
        <v>953</v>
      </c>
      <c r="G844" s="728"/>
      <c r="H844" s="728"/>
      <c r="I844" s="728">
        <v>138455</v>
      </c>
      <c r="J844" s="728" t="s">
        <v>1488</v>
      </c>
      <c r="K844" s="728" t="s">
        <v>1275</v>
      </c>
      <c r="L844" s="731">
        <v>1287</v>
      </c>
      <c r="M844" s="731">
        <v>8</v>
      </c>
      <c r="N844" s="732">
        <v>10296</v>
      </c>
    </row>
    <row r="845" spans="1:14" ht="14.4" customHeight="1" x14ac:dyDescent="0.3">
      <c r="A845" s="726" t="s">
        <v>569</v>
      </c>
      <c r="B845" s="727" t="s">
        <v>570</v>
      </c>
      <c r="C845" s="728" t="s">
        <v>591</v>
      </c>
      <c r="D845" s="729" t="s">
        <v>592</v>
      </c>
      <c r="E845" s="730">
        <v>50113008</v>
      </c>
      <c r="F845" s="729" t="s">
        <v>953</v>
      </c>
      <c r="G845" s="728"/>
      <c r="H845" s="728"/>
      <c r="I845" s="728">
        <v>62464</v>
      </c>
      <c r="J845" s="728" t="s">
        <v>1272</v>
      </c>
      <c r="K845" s="728" t="s">
        <v>1273</v>
      </c>
      <c r="L845" s="731">
        <v>9157.759765625</v>
      </c>
      <c r="M845" s="731">
        <v>2</v>
      </c>
      <c r="N845" s="732">
        <v>18315.51953125</v>
      </c>
    </row>
    <row r="846" spans="1:14" ht="14.4" customHeight="1" x14ac:dyDescent="0.3">
      <c r="A846" s="726" t="s">
        <v>569</v>
      </c>
      <c r="B846" s="727" t="s">
        <v>570</v>
      </c>
      <c r="C846" s="728" t="s">
        <v>591</v>
      </c>
      <c r="D846" s="729" t="s">
        <v>592</v>
      </c>
      <c r="E846" s="730">
        <v>50113008</v>
      </c>
      <c r="F846" s="729" t="s">
        <v>953</v>
      </c>
      <c r="G846" s="728"/>
      <c r="H846" s="728"/>
      <c r="I846" s="728">
        <v>104051</v>
      </c>
      <c r="J846" s="728" t="s">
        <v>1274</v>
      </c>
      <c r="K846" s="728" t="s">
        <v>1275</v>
      </c>
      <c r="L846" s="731">
        <v>1291.4000244140625</v>
      </c>
      <c r="M846" s="731">
        <v>2</v>
      </c>
      <c r="N846" s="732">
        <v>2582.800048828125</v>
      </c>
    </row>
    <row r="847" spans="1:14" ht="14.4" customHeight="1" x14ac:dyDescent="0.3">
      <c r="A847" s="726" t="s">
        <v>569</v>
      </c>
      <c r="B847" s="727" t="s">
        <v>570</v>
      </c>
      <c r="C847" s="728" t="s">
        <v>591</v>
      </c>
      <c r="D847" s="729" t="s">
        <v>592</v>
      </c>
      <c r="E847" s="730">
        <v>50113008</v>
      </c>
      <c r="F847" s="729" t="s">
        <v>953</v>
      </c>
      <c r="G847" s="728"/>
      <c r="H847" s="728"/>
      <c r="I847" s="728">
        <v>6480</v>
      </c>
      <c r="J847" s="728" t="s">
        <v>956</v>
      </c>
      <c r="K847" s="728" t="s">
        <v>957</v>
      </c>
      <c r="L847" s="731">
        <v>4305.3999372209819</v>
      </c>
      <c r="M847" s="731">
        <v>14</v>
      </c>
      <c r="N847" s="732">
        <v>60275.59912109375</v>
      </c>
    </row>
    <row r="848" spans="1:14" ht="14.4" customHeight="1" x14ac:dyDescent="0.3">
      <c r="A848" s="726" t="s">
        <v>569</v>
      </c>
      <c r="B848" s="727" t="s">
        <v>570</v>
      </c>
      <c r="C848" s="728" t="s">
        <v>591</v>
      </c>
      <c r="D848" s="729" t="s">
        <v>592</v>
      </c>
      <c r="E848" s="730">
        <v>50113011</v>
      </c>
      <c r="F848" s="729" t="s">
        <v>1276</v>
      </c>
      <c r="G848" s="728"/>
      <c r="H848" s="728"/>
      <c r="I848" s="728">
        <v>87240</v>
      </c>
      <c r="J848" s="728" t="s">
        <v>1489</v>
      </c>
      <c r="K848" s="728" t="s">
        <v>1490</v>
      </c>
      <c r="L848" s="731">
        <v>8505.3896484375</v>
      </c>
      <c r="M848" s="731">
        <v>17</v>
      </c>
      <c r="N848" s="732">
        <v>144591.6240234375</v>
      </c>
    </row>
    <row r="849" spans="1:14" ht="14.4" customHeight="1" x14ac:dyDescent="0.3">
      <c r="A849" s="726" t="s">
        <v>569</v>
      </c>
      <c r="B849" s="727" t="s">
        <v>570</v>
      </c>
      <c r="C849" s="728" t="s">
        <v>591</v>
      </c>
      <c r="D849" s="729" t="s">
        <v>592</v>
      </c>
      <c r="E849" s="730">
        <v>50113011</v>
      </c>
      <c r="F849" s="729" t="s">
        <v>1276</v>
      </c>
      <c r="G849" s="728"/>
      <c r="H849" s="728"/>
      <c r="I849" s="728">
        <v>87239</v>
      </c>
      <c r="J849" s="728" t="s">
        <v>1489</v>
      </c>
      <c r="K849" s="728" t="s">
        <v>1491</v>
      </c>
      <c r="L849" s="731">
        <v>4252.68994140625</v>
      </c>
      <c r="M849" s="731">
        <v>3</v>
      </c>
      <c r="N849" s="732">
        <v>12758.06982421875</v>
      </c>
    </row>
    <row r="850" spans="1:14" ht="14.4" customHeight="1" x14ac:dyDescent="0.3">
      <c r="A850" s="726" t="s">
        <v>569</v>
      </c>
      <c r="B850" s="727" t="s">
        <v>570</v>
      </c>
      <c r="C850" s="728" t="s">
        <v>591</v>
      </c>
      <c r="D850" s="729" t="s">
        <v>592</v>
      </c>
      <c r="E850" s="730">
        <v>50113011</v>
      </c>
      <c r="F850" s="729" t="s">
        <v>1276</v>
      </c>
      <c r="G850" s="728"/>
      <c r="H850" s="728"/>
      <c r="I850" s="728">
        <v>173181</v>
      </c>
      <c r="J850" s="728" t="s">
        <v>1277</v>
      </c>
      <c r="K850" s="728" t="s">
        <v>1278</v>
      </c>
      <c r="L850" s="731">
        <v>8505.1998697916661</v>
      </c>
      <c r="M850" s="731">
        <v>3</v>
      </c>
      <c r="N850" s="732">
        <v>25515.599609375</v>
      </c>
    </row>
    <row r="851" spans="1:14" ht="14.4" customHeight="1" x14ac:dyDescent="0.3">
      <c r="A851" s="726" t="s">
        <v>569</v>
      </c>
      <c r="B851" s="727" t="s">
        <v>570</v>
      </c>
      <c r="C851" s="728" t="s">
        <v>591</v>
      </c>
      <c r="D851" s="729" t="s">
        <v>592</v>
      </c>
      <c r="E851" s="730">
        <v>50113011</v>
      </c>
      <c r="F851" s="729" t="s">
        <v>1276</v>
      </c>
      <c r="G851" s="728"/>
      <c r="H851" s="728"/>
      <c r="I851" s="728">
        <v>203319</v>
      </c>
      <c r="J851" s="728" t="s">
        <v>1279</v>
      </c>
      <c r="K851" s="728" t="s">
        <v>1280</v>
      </c>
      <c r="L851" s="731">
        <v>4252.60009765625</v>
      </c>
      <c r="M851" s="731">
        <v>1</v>
      </c>
      <c r="N851" s="732">
        <v>4252.60009765625</v>
      </c>
    </row>
    <row r="852" spans="1:14" ht="14.4" customHeight="1" x14ac:dyDescent="0.3">
      <c r="A852" s="726" t="s">
        <v>569</v>
      </c>
      <c r="B852" s="727" t="s">
        <v>570</v>
      </c>
      <c r="C852" s="728" t="s">
        <v>591</v>
      </c>
      <c r="D852" s="729" t="s">
        <v>592</v>
      </c>
      <c r="E852" s="730">
        <v>50113013</v>
      </c>
      <c r="F852" s="729" t="s">
        <v>958</v>
      </c>
      <c r="G852" s="728" t="s">
        <v>642</v>
      </c>
      <c r="H852" s="728">
        <v>194155</v>
      </c>
      <c r="I852" s="728">
        <v>94155</v>
      </c>
      <c r="J852" s="728" t="s">
        <v>959</v>
      </c>
      <c r="K852" s="728" t="s">
        <v>960</v>
      </c>
      <c r="L852" s="731">
        <v>321.9180405405404</v>
      </c>
      <c r="M852" s="731">
        <v>14.800000000000002</v>
      </c>
      <c r="N852" s="732">
        <v>4764.3869999999988</v>
      </c>
    </row>
    <row r="853" spans="1:14" ht="14.4" customHeight="1" x14ac:dyDescent="0.3">
      <c r="A853" s="726" t="s">
        <v>569</v>
      </c>
      <c r="B853" s="727" t="s">
        <v>570</v>
      </c>
      <c r="C853" s="728" t="s">
        <v>591</v>
      </c>
      <c r="D853" s="729" t="s">
        <v>592</v>
      </c>
      <c r="E853" s="730">
        <v>50113013</v>
      </c>
      <c r="F853" s="729" t="s">
        <v>958</v>
      </c>
      <c r="G853" s="728" t="s">
        <v>642</v>
      </c>
      <c r="H853" s="728">
        <v>195147</v>
      </c>
      <c r="I853" s="728">
        <v>195147</v>
      </c>
      <c r="J853" s="728" t="s">
        <v>961</v>
      </c>
      <c r="K853" s="728" t="s">
        <v>962</v>
      </c>
      <c r="L853" s="731">
        <v>565.07999999999993</v>
      </c>
      <c r="M853" s="731">
        <v>3</v>
      </c>
      <c r="N853" s="732">
        <v>1695.2399999999998</v>
      </c>
    </row>
    <row r="854" spans="1:14" ht="14.4" customHeight="1" x14ac:dyDescent="0.3">
      <c r="A854" s="726" t="s">
        <v>569</v>
      </c>
      <c r="B854" s="727" t="s">
        <v>570</v>
      </c>
      <c r="C854" s="728" t="s">
        <v>591</v>
      </c>
      <c r="D854" s="729" t="s">
        <v>592</v>
      </c>
      <c r="E854" s="730">
        <v>50113013</v>
      </c>
      <c r="F854" s="729" t="s">
        <v>958</v>
      </c>
      <c r="G854" s="728" t="s">
        <v>642</v>
      </c>
      <c r="H854" s="728">
        <v>185525</v>
      </c>
      <c r="I854" s="728">
        <v>85525</v>
      </c>
      <c r="J854" s="728" t="s">
        <v>963</v>
      </c>
      <c r="K854" s="728" t="s">
        <v>964</v>
      </c>
      <c r="L854" s="731">
        <v>111.32000000000001</v>
      </c>
      <c r="M854" s="731">
        <v>10</v>
      </c>
      <c r="N854" s="732">
        <v>1113.2</v>
      </c>
    </row>
    <row r="855" spans="1:14" ht="14.4" customHeight="1" x14ac:dyDescent="0.3">
      <c r="A855" s="726" t="s">
        <v>569</v>
      </c>
      <c r="B855" s="727" t="s">
        <v>570</v>
      </c>
      <c r="C855" s="728" t="s">
        <v>591</v>
      </c>
      <c r="D855" s="729" t="s">
        <v>592</v>
      </c>
      <c r="E855" s="730">
        <v>50113013</v>
      </c>
      <c r="F855" s="729" t="s">
        <v>958</v>
      </c>
      <c r="G855" s="728" t="s">
        <v>607</v>
      </c>
      <c r="H855" s="728">
        <v>172972</v>
      </c>
      <c r="I855" s="728">
        <v>72972</v>
      </c>
      <c r="J855" s="728" t="s">
        <v>967</v>
      </c>
      <c r="K855" s="728" t="s">
        <v>968</v>
      </c>
      <c r="L855" s="731">
        <v>181.59817767653749</v>
      </c>
      <c r="M855" s="731">
        <v>263.40000000000003</v>
      </c>
      <c r="N855" s="732">
        <v>47832.959999999977</v>
      </c>
    </row>
    <row r="856" spans="1:14" ht="14.4" customHeight="1" x14ac:dyDescent="0.3">
      <c r="A856" s="726" t="s">
        <v>569</v>
      </c>
      <c r="B856" s="727" t="s">
        <v>570</v>
      </c>
      <c r="C856" s="728" t="s">
        <v>591</v>
      </c>
      <c r="D856" s="729" t="s">
        <v>592</v>
      </c>
      <c r="E856" s="730">
        <v>50113013</v>
      </c>
      <c r="F856" s="729" t="s">
        <v>958</v>
      </c>
      <c r="G856" s="728" t="s">
        <v>642</v>
      </c>
      <c r="H856" s="728">
        <v>183817</v>
      </c>
      <c r="I856" s="728">
        <v>183817</v>
      </c>
      <c r="J856" s="728" t="s">
        <v>969</v>
      </c>
      <c r="K856" s="728" t="s">
        <v>970</v>
      </c>
      <c r="L856" s="731">
        <v>934.31956204379583</v>
      </c>
      <c r="M856" s="731">
        <v>13.7</v>
      </c>
      <c r="N856" s="732">
        <v>12800.178000000002</v>
      </c>
    </row>
    <row r="857" spans="1:14" ht="14.4" customHeight="1" x14ac:dyDescent="0.3">
      <c r="A857" s="726" t="s">
        <v>569</v>
      </c>
      <c r="B857" s="727" t="s">
        <v>570</v>
      </c>
      <c r="C857" s="728" t="s">
        <v>591</v>
      </c>
      <c r="D857" s="729" t="s">
        <v>592</v>
      </c>
      <c r="E857" s="730">
        <v>50113013</v>
      </c>
      <c r="F857" s="729" t="s">
        <v>958</v>
      </c>
      <c r="G857" s="728" t="s">
        <v>642</v>
      </c>
      <c r="H857" s="728">
        <v>183812</v>
      </c>
      <c r="I857" s="728">
        <v>183812</v>
      </c>
      <c r="J857" s="728" t="s">
        <v>1492</v>
      </c>
      <c r="K857" s="728" t="s">
        <v>1493</v>
      </c>
      <c r="L857" s="731">
        <v>591.95625000000007</v>
      </c>
      <c r="M857" s="731">
        <v>1.6</v>
      </c>
      <c r="N857" s="732">
        <v>947.13000000000011</v>
      </c>
    </row>
    <row r="858" spans="1:14" ht="14.4" customHeight="1" x14ac:dyDescent="0.3">
      <c r="A858" s="726" t="s">
        <v>569</v>
      </c>
      <c r="B858" s="727" t="s">
        <v>570</v>
      </c>
      <c r="C858" s="728" t="s">
        <v>591</v>
      </c>
      <c r="D858" s="729" t="s">
        <v>592</v>
      </c>
      <c r="E858" s="730">
        <v>50113013</v>
      </c>
      <c r="F858" s="729" t="s">
        <v>958</v>
      </c>
      <c r="G858" s="728" t="s">
        <v>607</v>
      </c>
      <c r="H858" s="728">
        <v>183926</v>
      </c>
      <c r="I858" s="728">
        <v>183926</v>
      </c>
      <c r="J858" s="728" t="s">
        <v>973</v>
      </c>
      <c r="K858" s="728" t="s">
        <v>970</v>
      </c>
      <c r="L858" s="731">
        <v>146.37857142857146</v>
      </c>
      <c r="M858" s="731">
        <v>2.7999999999999994</v>
      </c>
      <c r="N858" s="732">
        <v>409.86</v>
      </c>
    </row>
    <row r="859" spans="1:14" ht="14.4" customHeight="1" x14ac:dyDescent="0.3">
      <c r="A859" s="726" t="s">
        <v>569</v>
      </c>
      <c r="B859" s="727" t="s">
        <v>570</v>
      </c>
      <c r="C859" s="728" t="s">
        <v>591</v>
      </c>
      <c r="D859" s="729" t="s">
        <v>592</v>
      </c>
      <c r="E859" s="730">
        <v>50113013</v>
      </c>
      <c r="F859" s="729" t="s">
        <v>958</v>
      </c>
      <c r="G859" s="728" t="s">
        <v>607</v>
      </c>
      <c r="H859" s="728">
        <v>206609</v>
      </c>
      <c r="I859" s="728">
        <v>206609</v>
      </c>
      <c r="J859" s="728" t="s">
        <v>1494</v>
      </c>
      <c r="K859" s="728" t="s">
        <v>1495</v>
      </c>
      <c r="L859" s="731">
        <v>246.83999999999995</v>
      </c>
      <c r="M859" s="731">
        <v>1.3</v>
      </c>
      <c r="N859" s="732">
        <v>320.89199999999994</v>
      </c>
    </row>
    <row r="860" spans="1:14" ht="14.4" customHeight="1" x14ac:dyDescent="0.3">
      <c r="A860" s="726" t="s">
        <v>569</v>
      </c>
      <c r="B860" s="727" t="s">
        <v>570</v>
      </c>
      <c r="C860" s="728" t="s">
        <v>591</v>
      </c>
      <c r="D860" s="729" t="s">
        <v>592</v>
      </c>
      <c r="E860" s="730">
        <v>50113013</v>
      </c>
      <c r="F860" s="729" t="s">
        <v>958</v>
      </c>
      <c r="G860" s="728" t="s">
        <v>607</v>
      </c>
      <c r="H860" s="728">
        <v>162187</v>
      </c>
      <c r="I860" s="728">
        <v>162187</v>
      </c>
      <c r="J860" s="728" t="s">
        <v>990</v>
      </c>
      <c r="K860" s="728" t="s">
        <v>991</v>
      </c>
      <c r="L860" s="731">
        <v>286</v>
      </c>
      <c r="M860" s="731">
        <v>23.599999999999998</v>
      </c>
      <c r="N860" s="732">
        <v>6749.5999999999995</v>
      </c>
    </row>
    <row r="861" spans="1:14" ht="14.4" customHeight="1" x14ac:dyDescent="0.3">
      <c r="A861" s="726" t="s">
        <v>569</v>
      </c>
      <c r="B861" s="727" t="s">
        <v>570</v>
      </c>
      <c r="C861" s="728" t="s">
        <v>591</v>
      </c>
      <c r="D861" s="729" t="s">
        <v>592</v>
      </c>
      <c r="E861" s="730">
        <v>50113013</v>
      </c>
      <c r="F861" s="729" t="s">
        <v>958</v>
      </c>
      <c r="G861" s="728" t="s">
        <v>642</v>
      </c>
      <c r="H861" s="728">
        <v>849655</v>
      </c>
      <c r="I861" s="728">
        <v>129836</v>
      </c>
      <c r="J861" s="728" t="s">
        <v>992</v>
      </c>
      <c r="K861" s="728" t="s">
        <v>993</v>
      </c>
      <c r="L861" s="731">
        <v>263.21048387096772</v>
      </c>
      <c r="M861" s="731">
        <v>12.4</v>
      </c>
      <c r="N861" s="732">
        <v>3263.81</v>
      </c>
    </row>
    <row r="862" spans="1:14" ht="14.4" customHeight="1" x14ac:dyDescent="0.3">
      <c r="A862" s="726" t="s">
        <v>569</v>
      </c>
      <c r="B862" s="727" t="s">
        <v>570</v>
      </c>
      <c r="C862" s="728" t="s">
        <v>591</v>
      </c>
      <c r="D862" s="729" t="s">
        <v>592</v>
      </c>
      <c r="E862" s="730">
        <v>50113013</v>
      </c>
      <c r="F862" s="729" t="s">
        <v>958</v>
      </c>
      <c r="G862" s="728" t="s">
        <v>642</v>
      </c>
      <c r="H862" s="728">
        <v>849887</v>
      </c>
      <c r="I862" s="728">
        <v>129834</v>
      </c>
      <c r="J862" s="728" t="s">
        <v>1289</v>
      </c>
      <c r="K862" s="728" t="s">
        <v>571</v>
      </c>
      <c r="L862" s="731">
        <v>154.4325842696629</v>
      </c>
      <c r="M862" s="731">
        <v>8.9</v>
      </c>
      <c r="N862" s="732">
        <v>1374.4499999999998</v>
      </c>
    </row>
    <row r="863" spans="1:14" ht="14.4" customHeight="1" x14ac:dyDescent="0.3">
      <c r="A863" s="726" t="s">
        <v>569</v>
      </c>
      <c r="B863" s="727" t="s">
        <v>570</v>
      </c>
      <c r="C863" s="728" t="s">
        <v>591</v>
      </c>
      <c r="D863" s="729" t="s">
        <v>592</v>
      </c>
      <c r="E863" s="730">
        <v>50113013</v>
      </c>
      <c r="F863" s="729" t="s">
        <v>958</v>
      </c>
      <c r="G863" s="728" t="s">
        <v>607</v>
      </c>
      <c r="H863" s="728">
        <v>120605</v>
      </c>
      <c r="I863" s="728">
        <v>20605</v>
      </c>
      <c r="J863" s="728" t="s">
        <v>994</v>
      </c>
      <c r="K863" s="728" t="s">
        <v>995</v>
      </c>
      <c r="L863" s="731">
        <v>597.74</v>
      </c>
      <c r="M863" s="731">
        <v>1</v>
      </c>
      <c r="N863" s="732">
        <v>597.74</v>
      </c>
    </row>
    <row r="864" spans="1:14" ht="14.4" customHeight="1" x14ac:dyDescent="0.3">
      <c r="A864" s="726" t="s">
        <v>569</v>
      </c>
      <c r="B864" s="727" t="s">
        <v>570</v>
      </c>
      <c r="C864" s="728" t="s">
        <v>591</v>
      </c>
      <c r="D864" s="729" t="s">
        <v>592</v>
      </c>
      <c r="E864" s="730">
        <v>50113013</v>
      </c>
      <c r="F864" s="729" t="s">
        <v>958</v>
      </c>
      <c r="G864" s="728" t="s">
        <v>607</v>
      </c>
      <c r="H864" s="728">
        <v>102427</v>
      </c>
      <c r="I864" s="728">
        <v>2427</v>
      </c>
      <c r="J864" s="728" t="s">
        <v>1496</v>
      </c>
      <c r="K864" s="728" t="s">
        <v>1352</v>
      </c>
      <c r="L864" s="731">
        <v>25.569999999999997</v>
      </c>
      <c r="M864" s="731">
        <v>6</v>
      </c>
      <c r="N864" s="732">
        <v>153.41999999999999</v>
      </c>
    </row>
    <row r="865" spans="1:14" ht="14.4" customHeight="1" x14ac:dyDescent="0.3">
      <c r="A865" s="726" t="s">
        <v>569</v>
      </c>
      <c r="B865" s="727" t="s">
        <v>570</v>
      </c>
      <c r="C865" s="728" t="s">
        <v>591</v>
      </c>
      <c r="D865" s="729" t="s">
        <v>592</v>
      </c>
      <c r="E865" s="730">
        <v>50113013</v>
      </c>
      <c r="F865" s="729" t="s">
        <v>958</v>
      </c>
      <c r="G865" s="728" t="s">
        <v>607</v>
      </c>
      <c r="H865" s="728">
        <v>207280</v>
      </c>
      <c r="I865" s="728">
        <v>207280</v>
      </c>
      <c r="J865" s="728" t="s">
        <v>1294</v>
      </c>
      <c r="K865" s="728" t="s">
        <v>1057</v>
      </c>
      <c r="L865" s="731">
        <v>89.61</v>
      </c>
      <c r="M865" s="731">
        <v>1</v>
      </c>
      <c r="N865" s="732">
        <v>89.61</v>
      </c>
    </row>
    <row r="866" spans="1:14" ht="14.4" customHeight="1" x14ac:dyDescent="0.3">
      <c r="A866" s="726" t="s">
        <v>569</v>
      </c>
      <c r="B866" s="727" t="s">
        <v>570</v>
      </c>
      <c r="C866" s="728" t="s">
        <v>591</v>
      </c>
      <c r="D866" s="729" t="s">
        <v>592</v>
      </c>
      <c r="E866" s="730">
        <v>50113013</v>
      </c>
      <c r="F866" s="729" t="s">
        <v>958</v>
      </c>
      <c r="G866" s="728" t="s">
        <v>607</v>
      </c>
      <c r="H866" s="728">
        <v>847476</v>
      </c>
      <c r="I866" s="728">
        <v>112782</v>
      </c>
      <c r="J866" s="728" t="s">
        <v>998</v>
      </c>
      <c r="K866" s="728" t="s">
        <v>999</v>
      </c>
      <c r="L866" s="731">
        <v>671.22905190311383</v>
      </c>
      <c r="M866" s="731">
        <v>14.450000000000003</v>
      </c>
      <c r="N866" s="732">
        <v>9699.2597999999962</v>
      </c>
    </row>
    <row r="867" spans="1:14" ht="14.4" customHeight="1" x14ac:dyDescent="0.3">
      <c r="A867" s="726" t="s">
        <v>569</v>
      </c>
      <c r="B867" s="727" t="s">
        <v>570</v>
      </c>
      <c r="C867" s="728" t="s">
        <v>591</v>
      </c>
      <c r="D867" s="729" t="s">
        <v>592</v>
      </c>
      <c r="E867" s="730">
        <v>50113013</v>
      </c>
      <c r="F867" s="729" t="s">
        <v>958</v>
      </c>
      <c r="G867" s="728" t="s">
        <v>607</v>
      </c>
      <c r="H867" s="728">
        <v>96414</v>
      </c>
      <c r="I867" s="728">
        <v>96414</v>
      </c>
      <c r="J867" s="728" t="s">
        <v>1000</v>
      </c>
      <c r="K867" s="728" t="s">
        <v>1001</v>
      </c>
      <c r="L867" s="731">
        <v>57.990000000000009</v>
      </c>
      <c r="M867" s="731">
        <v>2.5999999999999996</v>
      </c>
      <c r="N867" s="732">
        <v>150.774</v>
      </c>
    </row>
    <row r="868" spans="1:14" ht="14.4" customHeight="1" x14ac:dyDescent="0.3">
      <c r="A868" s="726" t="s">
        <v>569</v>
      </c>
      <c r="B868" s="727" t="s">
        <v>570</v>
      </c>
      <c r="C868" s="728" t="s">
        <v>591</v>
      </c>
      <c r="D868" s="729" t="s">
        <v>592</v>
      </c>
      <c r="E868" s="730">
        <v>50113013</v>
      </c>
      <c r="F868" s="729" t="s">
        <v>958</v>
      </c>
      <c r="G868" s="728" t="s">
        <v>607</v>
      </c>
      <c r="H868" s="728">
        <v>216183</v>
      </c>
      <c r="I868" s="728">
        <v>216183</v>
      </c>
      <c r="J868" s="728" t="s">
        <v>1002</v>
      </c>
      <c r="K868" s="728" t="s">
        <v>1003</v>
      </c>
      <c r="L868" s="731">
        <v>251.16</v>
      </c>
      <c r="M868" s="731">
        <v>10</v>
      </c>
      <c r="N868" s="732">
        <v>2511.6</v>
      </c>
    </row>
    <row r="869" spans="1:14" ht="14.4" customHeight="1" x14ac:dyDescent="0.3">
      <c r="A869" s="726" t="s">
        <v>569</v>
      </c>
      <c r="B869" s="727" t="s">
        <v>570</v>
      </c>
      <c r="C869" s="728" t="s">
        <v>591</v>
      </c>
      <c r="D869" s="729" t="s">
        <v>592</v>
      </c>
      <c r="E869" s="730">
        <v>50113013</v>
      </c>
      <c r="F869" s="729" t="s">
        <v>958</v>
      </c>
      <c r="G869" s="728" t="s">
        <v>571</v>
      </c>
      <c r="H869" s="728">
        <v>111592</v>
      </c>
      <c r="I869" s="728">
        <v>11592</v>
      </c>
      <c r="J869" s="728" t="s">
        <v>1303</v>
      </c>
      <c r="K869" s="728" t="s">
        <v>1304</v>
      </c>
      <c r="L869" s="731">
        <v>384.73</v>
      </c>
      <c r="M869" s="731">
        <v>1.5</v>
      </c>
      <c r="N869" s="732">
        <v>577.09500000000003</v>
      </c>
    </row>
    <row r="870" spans="1:14" ht="14.4" customHeight="1" x14ac:dyDescent="0.3">
      <c r="A870" s="726" t="s">
        <v>569</v>
      </c>
      <c r="B870" s="727" t="s">
        <v>570</v>
      </c>
      <c r="C870" s="728" t="s">
        <v>591</v>
      </c>
      <c r="D870" s="729" t="s">
        <v>592</v>
      </c>
      <c r="E870" s="730">
        <v>50113013</v>
      </c>
      <c r="F870" s="729" t="s">
        <v>958</v>
      </c>
      <c r="G870" s="728" t="s">
        <v>642</v>
      </c>
      <c r="H870" s="728">
        <v>197000</v>
      </c>
      <c r="I870" s="728">
        <v>97000</v>
      </c>
      <c r="J870" s="728" t="s">
        <v>1004</v>
      </c>
      <c r="K870" s="728" t="s">
        <v>1005</v>
      </c>
      <c r="L870" s="731">
        <v>25.398820697954264</v>
      </c>
      <c r="M870" s="731">
        <v>831</v>
      </c>
      <c r="N870" s="732">
        <v>21106.419999999995</v>
      </c>
    </row>
    <row r="871" spans="1:14" ht="14.4" customHeight="1" x14ac:dyDescent="0.3">
      <c r="A871" s="726" t="s">
        <v>569</v>
      </c>
      <c r="B871" s="727" t="s">
        <v>570</v>
      </c>
      <c r="C871" s="728" t="s">
        <v>591</v>
      </c>
      <c r="D871" s="729" t="s">
        <v>592</v>
      </c>
      <c r="E871" s="730">
        <v>50113013</v>
      </c>
      <c r="F871" s="729" t="s">
        <v>958</v>
      </c>
      <c r="G871" s="728" t="s">
        <v>607</v>
      </c>
      <c r="H871" s="728">
        <v>202740</v>
      </c>
      <c r="I871" s="728">
        <v>202740</v>
      </c>
      <c r="J871" s="728" t="s">
        <v>1497</v>
      </c>
      <c r="K871" s="728" t="s">
        <v>1498</v>
      </c>
      <c r="L871" s="731">
        <v>391.1400000000001</v>
      </c>
      <c r="M871" s="731">
        <v>1</v>
      </c>
      <c r="N871" s="732">
        <v>391.1400000000001</v>
      </c>
    </row>
    <row r="872" spans="1:14" ht="14.4" customHeight="1" x14ac:dyDescent="0.3">
      <c r="A872" s="726" t="s">
        <v>569</v>
      </c>
      <c r="B872" s="727" t="s">
        <v>570</v>
      </c>
      <c r="C872" s="728" t="s">
        <v>591</v>
      </c>
      <c r="D872" s="729" t="s">
        <v>592</v>
      </c>
      <c r="E872" s="730">
        <v>50113013</v>
      </c>
      <c r="F872" s="729" t="s">
        <v>958</v>
      </c>
      <c r="G872" s="728" t="s">
        <v>607</v>
      </c>
      <c r="H872" s="728">
        <v>207116</v>
      </c>
      <c r="I872" s="728">
        <v>207116</v>
      </c>
      <c r="J872" s="728" t="s">
        <v>1499</v>
      </c>
      <c r="K872" s="728" t="s">
        <v>1500</v>
      </c>
      <c r="L872" s="731">
        <v>419.52</v>
      </c>
      <c r="M872" s="731">
        <v>1.5</v>
      </c>
      <c r="N872" s="732">
        <v>629.28</v>
      </c>
    </row>
    <row r="873" spans="1:14" ht="14.4" customHeight="1" x14ac:dyDescent="0.3">
      <c r="A873" s="726" t="s">
        <v>569</v>
      </c>
      <c r="B873" s="727" t="s">
        <v>570</v>
      </c>
      <c r="C873" s="728" t="s">
        <v>591</v>
      </c>
      <c r="D873" s="729" t="s">
        <v>592</v>
      </c>
      <c r="E873" s="730">
        <v>50113013</v>
      </c>
      <c r="F873" s="729" t="s">
        <v>958</v>
      </c>
      <c r="G873" s="728" t="s">
        <v>607</v>
      </c>
      <c r="H873" s="728">
        <v>141515</v>
      </c>
      <c r="I873" s="728">
        <v>41515</v>
      </c>
      <c r="J873" s="728" t="s">
        <v>1501</v>
      </c>
      <c r="K873" s="728" t="s">
        <v>1502</v>
      </c>
      <c r="L873" s="731">
        <v>103.06</v>
      </c>
      <c r="M873" s="731">
        <v>1</v>
      </c>
      <c r="N873" s="732">
        <v>103.06</v>
      </c>
    </row>
    <row r="874" spans="1:14" ht="14.4" customHeight="1" x14ac:dyDescent="0.3">
      <c r="A874" s="726" t="s">
        <v>569</v>
      </c>
      <c r="B874" s="727" t="s">
        <v>570</v>
      </c>
      <c r="C874" s="728" t="s">
        <v>591</v>
      </c>
      <c r="D874" s="729" t="s">
        <v>592</v>
      </c>
      <c r="E874" s="730">
        <v>50113013</v>
      </c>
      <c r="F874" s="729" t="s">
        <v>958</v>
      </c>
      <c r="G874" s="728" t="s">
        <v>642</v>
      </c>
      <c r="H874" s="728">
        <v>113453</v>
      </c>
      <c r="I874" s="728">
        <v>113453</v>
      </c>
      <c r="J874" s="728" t="s">
        <v>1008</v>
      </c>
      <c r="K874" s="728" t="s">
        <v>1009</v>
      </c>
      <c r="L874" s="731">
        <v>460.25583126550868</v>
      </c>
      <c r="M874" s="731">
        <v>80.599999999999994</v>
      </c>
      <c r="N874" s="732">
        <v>37096.619999999995</v>
      </c>
    </row>
    <row r="875" spans="1:14" ht="14.4" customHeight="1" x14ac:dyDescent="0.3">
      <c r="A875" s="726" t="s">
        <v>569</v>
      </c>
      <c r="B875" s="727" t="s">
        <v>570</v>
      </c>
      <c r="C875" s="728" t="s">
        <v>591</v>
      </c>
      <c r="D875" s="729" t="s">
        <v>592</v>
      </c>
      <c r="E875" s="730">
        <v>50113013</v>
      </c>
      <c r="F875" s="729" t="s">
        <v>958</v>
      </c>
      <c r="G875" s="728" t="s">
        <v>607</v>
      </c>
      <c r="H875" s="728">
        <v>106264</v>
      </c>
      <c r="I875" s="728">
        <v>6264</v>
      </c>
      <c r="J875" s="728" t="s">
        <v>1012</v>
      </c>
      <c r="K875" s="728" t="s">
        <v>1013</v>
      </c>
      <c r="L875" s="731">
        <v>31.890000000000004</v>
      </c>
      <c r="M875" s="731">
        <v>20</v>
      </c>
      <c r="N875" s="732">
        <v>637.80000000000007</v>
      </c>
    </row>
    <row r="876" spans="1:14" ht="14.4" customHeight="1" x14ac:dyDescent="0.3">
      <c r="A876" s="726" t="s">
        <v>569</v>
      </c>
      <c r="B876" s="727" t="s">
        <v>570</v>
      </c>
      <c r="C876" s="728" t="s">
        <v>591</v>
      </c>
      <c r="D876" s="729" t="s">
        <v>592</v>
      </c>
      <c r="E876" s="730">
        <v>50113013</v>
      </c>
      <c r="F876" s="729" t="s">
        <v>958</v>
      </c>
      <c r="G876" s="728" t="s">
        <v>607</v>
      </c>
      <c r="H876" s="728">
        <v>847759</v>
      </c>
      <c r="I876" s="728">
        <v>142077</v>
      </c>
      <c r="J876" s="728" t="s">
        <v>1306</v>
      </c>
      <c r="K876" s="728" t="s">
        <v>1307</v>
      </c>
      <c r="L876" s="731">
        <v>1732.28</v>
      </c>
      <c r="M876" s="731">
        <v>5</v>
      </c>
      <c r="N876" s="732">
        <v>8661.4</v>
      </c>
    </row>
    <row r="877" spans="1:14" ht="14.4" customHeight="1" x14ac:dyDescent="0.3">
      <c r="A877" s="726" t="s">
        <v>569</v>
      </c>
      <c r="B877" s="727" t="s">
        <v>570</v>
      </c>
      <c r="C877" s="728" t="s">
        <v>591</v>
      </c>
      <c r="D877" s="729" t="s">
        <v>592</v>
      </c>
      <c r="E877" s="730">
        <v>50113013</v>
      </c>
      <c r="F877" s="729" t="s">
        <v>958</v>
      </c>
      <c r="G877" s="728" t="s">
        <v>642</v>
      </c>
      <c r="H877" s="728">
        <v>126127</v>
      </c>
      <c r="I877" s="728">
        <v>26127</v>
      </c>
      <c r="J877" s="728" t="s">
        <v>1014</v>
      </c>
      <c r="K877" s="728" t="s">
        <v>1015</v>
      </c>
      <c r="L877" s="731">
        <v>12422.283999999998</v>
      </c>
      <c r="M877" s="731">
        <v>15</v>
      </c>
      <c r="N877" s="732">
        <v>186334.25999999998</v>
      </c>
    </row>
    <row r="878" spans="1:14" ht="14.4" customHeight="1" x14ac:dyDescent="0.3">
      <c r="A878" s="726" t="s">
        <v>569</v>
      </c>
      <c r="B878" s="727" t="s">
        <v>570</v>
      </c>
      <c r="C878" s="728" t="s">
        <v>591</v>
      </c>
      <c r="D878" s="729" t="s">
        <v>592</v>
      </c>
      <c r="E878" s="730">
        <v>50113013</v>
      </c>
      <c r="F878" s="729" t="s">
        <v>958</v>
      </c>
      <c r="G878" s="728" t="s">
        <v>607</v>
      </c>
      <c r="H878" s="728">
        <v>116600</v>
      </c>
      <c r="I878" s="728">
        <v>16600</v>
      </c>
      <c r="J878" s="728" t="s">
        <v>1016</v>
      </c>
      <c r="K878" s="728" t="s">
        <v>1017</v>
      </c>
      <c r="L878" s="731">
        <v>23.560770912782701</v>
      </c>
      <c r="M878" s="731">
        <v>892</v>
      </c>
      <c r="N878" s="732">
        <v>21016.207654202168</v>
      </c>
    </row>
    <row r="879" spans="1:14" ht="14.4" customHeight="1" x14ac:dyDescent="0.3">
      <c r="A879" s="726" t="s">
        <v>569</v>
      </c>
      <c r="B879" s="727" t="s">
        <v>570</v>
      </c>
      <c r="C879" s="728" t="s">
        <v>591</v>
      </c>
      <c r="D879" s="729" t="s">
        <v>592</v>
      </c>
      <c r="E879" s="730">
        <v>50113013</v>
      </c>
      <c r="F879" s="729" t="s">
        <v>958</v>
      </c>
      <c r="G879" s="728" t="s">
        <v>642</v>
      </c>
      <c r="H879" s="728">
        <v>166269</v>
      </c>
      <c r="I879" s="728">
        <v>166269</v>
      </c>
      <c r="J879" s="728" t="s">
        <v>1018</v>
      </c>
      <c r="K879" s="728" t="s">
        <v>1019</v>
      </c>
      <c r="L879" s="731">
        <v>52.88000000000001</v>
      </c>
      <c r="M879" s="731">
        <v>10</v>
      </c>
      <c r="N879" s="732">
        <v>528.80000000000007</v>
      </c>
    </row>
    <row r="880" spans="1:14" ht="14.4" customHeight="1" x14ac:dyDescent="0.3">
      <c r="A880" s="726" t="s">
        <v>569</v>
      </c>
      <c r="B880" s="727" t="s">
        <v>570</v>
      </c>
      <c r="C880" s="728" t="s">
        <v>591</v>
      </c>
      <c r="D880" s="729" t="s">
        <v>592</v>
      </c>
      <c r="E880" s="730">
        <v>50113013</v>
      </c>
      <c r="F880" s="729" t="s">
        <v>958</v>
      </c>
      <c r="G880" s="728" t="s">
        <v>642</v>
      </c>
      <c r="H880" s="728">
        <v>103708</v>
      </c>
      <c r="I880" s="728">
        <v>3708</v>
      </c>
      <c r="J880" s="728" t="s">
        <v>1503</v>
      </c>
      <c r="K880" s="728" t="s">
        <v>1504</v>
      </c>
      <c r="L880" s="731">
        <v>1128.73</v>
      </c>
      <c r="M880" s="731">
        <v>0.39999999999999997</v>
      </c>
      <c r="N880" s="732">
        <v>451.49199999999996</v>
      </c>
    </row>
    <row r="881" spans="1:14" ht="14.4" customHeight="1" x14ac:dyDescent="0.3">
      <c r="A881" s="726" t="s">
        <v>569</v>
      </c>
      <c r="B881" s="727" t="s">
        <v>570</v>
      </c>
      <c r="C881" s="728" t="s">
        <v>591</v>
      </c>
      <c r="D881" s="729" t="s">
        <v>592</v>
      </c>
      <c r="E881" s="730">
        <v>50113014</v>
      </c>
      <c r="F881" s="729" t="s">
        <v>1021</v>
      </c>
      <c r="G881" s="728" t="s">
        <v>607</v>
      </c>
      <c r="H881" s="728">
        <v>850734</v>
      </c>
      <c r="I881" s="728">
        <v>149384</v>
      </c>
      <c r="J881" s="728" t="s">
        <v>1505</v>
      </c>
      <c r="K881" s="728" t="s">
        <v>1506</v>
      </c>
      <c r="L881" s="731">
        <v>9002.8399999999983</v>
      </c>
      <c r="M881" s="731">
        <v>-2</v>
      </c>
      <c r="N881" s="732">
        <v>-18005.679999999997</v>
      </c>
    </row>
    <row r="882" spans="1:14" ht="14.4" customHeight="1" x14ac:dyDescent="0.3">
      <c r="A882" s="726" t="s">
        <v>569</v>
      </c>
      <c r="B882" s="727" t="s">
        <v>570</v>
      </c>
      <c r="C882" s="728" t="s">
        <v>591</v>
      </c>
      <c r="D882" s="729" t="s">
        <v>592</v>
      </c>
      <c r="E882" s="730">
        <v>50113014</v>
      </c>
      <c r="F882" s="729" t="s">
        <v>1021</v>
      </c>
      <c r="G882" s="728" t="s">
        <v>642</v>
      </c>
      <c r="H882" s="728">
        <v>164401</v>
      </c>
      <c r="I882" s="728">
        <v>164401</v>
      </c>
      <c r="J882" s="728" t="s">
        <v>1022</v>
      </c>
      <c r="K882" s="728" t="s">
        <v>1023</v>
      </c>
      <c r="L882" s="731">
        <v>157.30000000000001</v>
      </c>
      <c r="M882" s="731">
        <v>5</v>
      </c>
      <c r="N882" s="732">
        <v>786.5</v>
      </c>
    </row>
    <row r="883" spans="1:14" ht="14.4" customHeight="1" x14ac:dyDescent="0.3">
      <c r="A883" s="726" t="s">
        <v>569</v>
      </c>
      <c r="B883" s="727" t="s">
        <v>570</v>
      </c>
      <c r="C883" s="728" t="s">
        <v>591</v>
      </c>
      <c r="D883" s="729" t="s">
        <v>592</v>
      </c>
      <c r="E883" s="730">
        <v>50113014</v>
      </c>
      <c r="F883" s="729" t="s">
        <v>1021</v>
      </c>
      <c r="G883" s="728" t="s">
        <v>642</v>
      </c>
      <c r="H883" s="728">
        <v>164407</v>
      </c>
      <c r="I883" s="728">
        <v>164407</v>
      </c>
      <c r="J883" s="728" t="s">
        <v>1022</v>
      </c>
      <c r="K883" s="728" t="s">
        <v>1024</v>
      </c>
      <c r="L883" s="731">
        <v>294.8</v>
      </c>
      <c r="M883" s="731">
        <v>3.9</v>
      </c>
      <c r="N883" s="732">
        <v>1149.72</v>
      </c>
    </row>
    <row r="884" spans="1:14" ht="14.4" customHeight="1" x14ac:dyDescent="0.3">
      <c r="A884" s="726" t="s">
        <v>569</v>
      </c>
      <c r="B884" s="727" t="s">
        <v>570</v>
      </c>
      <c r="C884" s="728" t="s">
        <v>591</v>
      </c>
      <c r="D884" s="729" t="s">
        <v>592</v>
      </c>
      <c r="E884" s="730">
        <v>50113014</v>
      </c>
      <c r="F884" s="729" t="s">
        <v>1021</v>
      </c>
      <c r="G884" s="728" t="s">
        <v>607</v>
      </c>
      <c r="H884" s="728">
        <v>116895</v>
      </c>
      <c r="I884" s="728">
        <v>16895</v>
      </c>
      <c r="J884" s="728" t="s">
        <v>1507</v>
      </c>
      <c r="K884" s="728" t="s">
        <v>1508</v>
      </c>
      <c r="L884" s="731">
        <v>108.63000000000002</v>
      </c>
      <c r="M884" s="731">
        <v>8</v>
      </c>
      <c r="N884" s="732">
        <v>869.04000000000019</v>
      </c>
    </row>
    <row r="885" spans="1:14" ht="14.4" customHeight="1" x14ac:dyDescent="0.3">
      <c r="A885" s="726" t="s">
        <v>569</v>
      </c>
      <c r="B885" s="727" t="s">
        <v>570</v>
      </c>
      <c r="C885" s="728" t="s">
        <v>591</v>
      </c>
      <c r="D885" s="729" t="s">
        <v>592</v>
      </c>
      <c r="E885" s="730">
        <v>50113014</v>
      </c>
      <c r="F885" s="729" t="s">
        <v>1021</v>
      </c>
      <c r="G885" s="728" t="s">
        <v>607</v>
      </c>
      <c r="H885" s="728">
        <v>129428</v>
      </c>
      <c r="I885" s="728">
        <v>500720</v>
      </c>
      <c r="J885" s="728" t="s">
        <v>1027</v>
      </c>
      <c r="K885" s="728" t="s">
        <v>1028</v>
      </c>
      <c r="L885" s="731">
        <v>4950</v>
      </c>
      <c r="M885" s="731">
        <v>7</v>
      </c>
      <c r="N885" s="732">
        <v>34650</v>
      </c>
    </row>
    <row r="886" spans="1:14" ht="14.4" customHeight="1" x14ac:dyDescent="0.3">
      <c r="A886" s="726" t="s">
        <v>569</v>
      </c>
      <c r="B886" s="727" t="s">
        <v>570</v>
      </c>
      <c r="C886" s="728" t="s">
        <v>594</v>
      </c>
      <c r="D886" s="729" t="s">
        <v>595</v>
      </c>
      <c r="E886" s="730">
        <v>50113001</v>
      </c>
      <c r="F886" s="729" t="s">
        <v>606</v>
      </c>
      <c r="G886" s="728" t="s">
        <v>607</v>
      </c>
      <c r="H886" s="728">
        <v>100362</v>
      </c>
      <c r="I886" s="728">
        <v>362</v>
      </c>
      <c r="J886" s="728" t="s">
        <v>612</v>
      </c>
      <c r="K886" s="728" t="s">
        <v>613</v>
      </c>
      <c r="L886" s="731">
        <v>87.2</v>
      </c>
      <c r="M886" s="731">
        <v>3</v>
      </c>
      <c r="N886" s="732">
        <v>261.60000000000002</v>
      </c>
    </row>
    <row r="887" spans="1:14" ht="14.4" customHeight="1" x14ac:dyDescent="0.3">
      <c r="A887" s="726" t="s">
        <v>569</v>
      </c>
      <c r="B887" s="727" t="s">
        <v>570</v>
      </c>
      <c r="C887" s="728" t="s">
        <v>594</v>
      </c>
      <c r="D887" s="729" t="s">
        <v>595</v>
      </c>
      <c r="E887" s="730">
        <v>50113001</v>
      </c>
      <c r="F887" s="729" t="s">
        <v>606</v>
      </c>
      <c r="G887" s="728" t="s">
        <v>607</v>
      </c>
      <c r="H887" s="728">
        <v>845008</v>
      </c>
      <c r="I887" s="728">
        <v>107806</v>
      </c>
      <c r="J887" s="728" t="s">
        <v>614</v>
      </c>
      <c r="K887" s="728" t="s">
        <v>615</v>
      </c>
      <c r="L887" s="731">
        <v>67.389927858264386</v>
      </c>
      <c r="M887" s="731">
        <v>1</v>
      </c>
      <c r="N887" s="732">
        <v>67.389927858264386</v>
      </c>
    </row>
    <row r="888" spans="1:14" ht="14.4" customHeight="1" x14ac:dyDescent="0.3">
      <c r="A888" s="726" t="s">
        <v>569</v>
      </c>
      <c r="B888" s="727" t="s">
        <v>570</v>
      </c>
      <c r="C888" s="728" t="s">
        <v>594</v>
      </c>
      <c r="D888" s="729" t="s">
        <v>595</v>
      </c>
      <c r="E888" s="730">
        <v>50113001</v>
      </c>
      <c r="F888" s="729" t="s">
        <v>606</v>
      </c>
      <c r="G888" s="728" t="s">
        <v>607</v>
      </c>
      <c r="H888" s="728">
        <v>847713</v>
      </c>
      <c r="I888" s="728">
        <v>125526</v>
      </c>
      <c r="J888" s="728" t="s">
        <v>1047</v>
      </c>
      <c r="K888" s="728" t="s">
        <v>1330</v>
      </c>
      <c r="L888" s="731">
        <v>87.57</v>
      </c>
      <c r="M888" s="731">
        <v>1</v>
      </c>
      <c r="N888" s="732">
        <v>87.57</v>
      </c>
    </row>
    <row r="889" spans="1:14" ht="14.4" customHeight="1" x14ac:dyDescent="0.3">
      <c r="A889" s="726" t="s">
        <v>569</v>
      </c>
      <c r="B889" s="727" t="s">
        <v>570</v>
      </c>
      <c r="C889" s="728" t="s">
        <v>594</v>
      </c>
      <c r="D889" s="729" t="s">
        <v>595</v>
      </c>
      <c r="E889" s="730">
        <v>50113001</v>
      </c>
      <c r="F889" s="729" t="s">
        <v>606</v>
      </c>
      <c r="G889" s="728" t="s">
        <v>607</v>
      </c>
      <c r="H889" s="728">
        <v>112895</v>
      </c>
      <c r="I889" s="728">
        <v>12895</v>
      </c>
      <c r="J889" s="728" t="s">
        <v>1055</v>
      </c>
      <c r="K889" s="728" t="s">
        <v>1509</v>
      </c>
      <c r="L889" s="731">
        <v>106.59000000000003</v>
      </c>
      <c r="M889" s="731">
        <v>1</v>
      </c>
      <c r="N889" s="732">
        <v>106.59000000000003</v>
      </c>
    </row>
    <row r="890" spans="1:14" ht="14.4" customHeight="1" x14ac:dyDescent="0.3">
      <c r="A890" s="726" t="s">
        <v>569</v>
      </c>
      <c r="B890" s="727" t="s">
        <v>570</v>
      </c>
      <c r="C890" s="728" t="s">
        <v>594</v>
      </c>
      <c r="D890" s="729" t="s">
        <v>595</v>
      </c>
      <c r="E890" s="730">
        <v>50113001</v>
      </c>
      <c r="F890" s="729" t="s">
        <v>606</v>
      </c>
      <c r="G890" s="728" t="s">
        <v>607</v>
      </c>
      <c r="H890" s="728">
        <v>192143</v>
      </c>
      <c r="I890" s="728">
        <v>192143</v>
      </c>
      <c r="J890" s="728" t="s">
        <v>1510</v>
      </c>
      <c r="K890" s="728" t="s">
        <v>1511</v>
      </c>
      <c r="L890" s="731">
        <v>216.07999999999996</v>
      </c>
      <c r="M890" s="731">
        <v>1</v>
      </c>
      <c r="N890" s="732">
        <v>216.07999999999996</v>
      </c>
    </row>
    <row r="891" spans="1:14" ht="14.4" customHeight="1" x14ac:dyDescent="0.3">
      <c r="A891" s="726" t="s">
        <v>569</v>
      </c>
      <c r="B891" s="727" t="s">
        <v>570</v>
      </c>
      <c r="C891" s="728" t="s">
        <v>594</v>
      </c>
      <c r="D891" s="729" t="s">
        <v>595</v>
      </c>
      <c r="E891" s="730">
        <v>50113001</v>
      </c>
      <c r="F891" s="729" t="s">
        <v>606</v>
      </c>
      <c r="G891" s="728" t="s">
        <v>607</v>
      </c>
      <c r="H891" s="728">
        <v>930043</v>
      </c>
      <c r="I891" s="728">
        <v>0</v>
      </c>
      <c r="J891" s="728" t="s">
        <v>1512</v>
      </c>
      <c r="K891" s="728" t="s">
        <v>571</v>
      </c>
      <c r="L891" s="731">
        <v>31.871416666666665</v>
      </c>
      <c r="M891" s="731">
        <v>10</v>
      </c>
      <c r="N891" s="732">
        <v>318.71416666666664</v>
      </c>
    </row>
    <row r="892" spans="1:14" ht="14.4" customHeight="1" x14ac:dyDescent="0.3">
      <c r="A892" s="726" t="s">
        <v>569</v>
      </c>
      <c r="B892" s="727" t="s">
        <v>570</v>
      </c>
      <c r="C892" s="728" t="s">
        <v>594</v>
      </c>
      <c r="D892" s="729" t="s">
        <v>595</v>
      </c>
      <c r="E892" s="730">
        <v>50113001</v>
      </c>
      <c r="F892" s="729" t="s">
        <v>606</v>
      </c>
      <c r="G892" s="728" t="s">
        <v>607</v>
      </c>
      <c r="H892" s="728">
        <v>215606</v>
      </c>
      <c r="I892" s="728">
        <v>215606</v>
      </c>
      <c r="J892" s="728" t="s">
        <v>1121</v>
      </c>
      <c r="K892" s="728" t="s">
        <v>1122</v>
      </c>
      <c r="L892" s="731">
        <v>72.88000000000001</v>
      </c>
      <c r="M892" s="731">
        <v>1</v>
      </c>
      <c r="N892" s="732">
        <v>72.88000000000001</v>
      </c>
    </row>
    <row r="893" spans="1:14" ht="14.4" customHeight="1" x14ac:dyDescent="0.3">
      <c r="A893" s="726" t="s">
        <v>569</v>
      </c>
      <c r="B893" s="727" t="s">
        <v>570</v>
      </c>
      <c r="C893" s="728" t="s">
        <v>594</v>
      </c>
      <c r="D893" s="729" t="s">
        <v>595</v>
      </c>
      <c r="E893" s="730">
        <v>50113001</v>
      </c>
      <c r="F893" s="729" t="s">
        <v>606</v>
      </c>
      <c r="G893" s="728" t="s">
        <v>571</v>
      </c>
      <c r="H893" s="728">
        <v>103575</v>
      </c>
      <c r="I893" s="728">
        <v>3575</v>
      </c>
      <c r="J893" s="728" t="s">
        <v>745</v>
      </c>
      <c r="K893" s="728" t="s">
        <v>746</v>
      </c>
      <c r="L893" s="731">
        <v>66.33</v>
      </c>
      <c r="M893" s="731">
        <v>2</v>
      </c>
      <c r="N893" s="732">
        <v>132.66</v>
      </c>
    </row>
    <row r="894" spans="1:14" ht="14.4" customHeight="1" x14ac:dyDescent="0.3">
      <c r="A894" s="726" t="s">
        <v>569</v>
      </c>
      <c r="B894" s="727" t="s">
        <v>570</v>
      </c>
      <c r="C894" s="728" t="s">
        <v>594</v>
      </c>
      <c r="D894" s="729" t="s">
        <v>595</v>
      </c>
      <c r="E894" s="730">
        <v>50113001</v>
      </c>
      <c r="F894" s="729" t="s">
        <v>606</v>
      </c>
      <c r="G894" s="728" t="s">
        <v>607</v>
      </c>
      <c r="H894" s="728">
        <v>845697</v>
      </c>
      <c r="I894" s="728">
        <v>200935</v>
      </c>
      <c r="J894" s="728" t="s">
        <v>1144</v>
      </c>
      <c r="K894" s="728" t="s">
        <v>1145</v>
      </c>
      <c r="L894" s="731">
        <v>34.449999999999996</v>
      </c>
      <c r="M894" s="731">
        <v>1</v>
      </c>
      <c r="N894" s="732">
        <v>34.449999999999996</v>
      </c>
    </row>
    <row r="895" spans="1:14" ht="14.4" customHeight="1" x14ac:dyDescent="0.3">
      <c r="A895" s="726" t="s">
        <v>569</v>
      </c>
      <c r="B895" s="727" t="s">
        <v>570</v>
      </c>
      <c r="C895" s="728" t="s">
        <v>594</v>
      </c>
      <c r="D895" s="729" t="s">
        <v>595</v>
      </c>
      <c r="E895" s="730">
        <v>50113001</v>
      </c>
      <c r="F895" s="729" t="s">
        <v>606</v>
      </c>
      <c r="G895" s="728" t="s">
        <v>607</v>
      </c>
      <c r="H895" s="728">
        <v>900881</v>
      </c>
      <c r="I895" s="728">
        <v>0</v>
      </c>
      <c r="J895" s="728" t="s">
        <v>1148</v>
      </c>
      <c r="K895" s="728" t="s">
        <v>571</v>
      </c>
      <c r="L895" s="731">
        <v>136.27711672333032</v>
      </c>
      <c r="M895" s="731">
        <v>18</v>
      </c>
      <c r="N895" s="732">
        <v>2452.9881010199456</v>
      </c>
    </row>
    <row r="896" spans="1:14" ht="14.4" customHeight="1" x14ac:dyDescent="0.3">
      <c r="A896" s="726" t="s">
        <v>569</v>
      </c>
      <c r="B896" s="727" t="s">
        <v>570</v>
      </c>
      <c r="C896" s="728" t="s">
        <v>594</v>
      </c>
      <c r="D896" s="729" t="s">
        <v>595</v>
      </c>
      <c r="E896" s="730">
        <v>50113001</v>
      </c>
      <c r="F896" s="729" t="s">
        <v>606</v>
      </c>
      <c r="G896" s="728" t="s">
        <v>607</v>
      </c>
      <c r="H896" s="728">
        <v>921284</v>
      </c>
      <c r="I896" s="728">
        <v>0</v>
      </c>
      <c r="J896" s="728" t="s">
        <v>1513</v>
      </c>
      <c r="K896" s="728" t="s">
        <v>571</v>
      </c>
      <c r="L896" s="731">
        <v>100.19408147500066</v>
      </c>
      <c r="M896" s="731">
        <v>14</v>
      </c>
      <c r="N896" s="732">
        <v>1402.7171406500092</v>
      </c>
    </row>
    <row r="897" spans="1:14" ht="14.4" customHeight="1" x14ac:dyDescent="0.3">
      <c r="A897" s="726" t="s">
        <v>569</v>
      </c>
      <c r="B897" s="727" t="s">
        <v>570</v>
      </c>
      <c r="C897" s="728" t="s">
        <v>594</v>
      </c>
      <c r="D897" s="729" t="s">
        <v>595</v>
      </c>
      <c r="E897" s="730">
        <v>50113001</v>
      </c>
      <c r="F897" s="729" t="s">
        <v>606</v>
      </c>
      <c r="G897" s="728" t="s">
        <v>607</v>
      </c>
      <c r="H897" s="728">
        <v>500999</v>
      </c>
      <c r="I897" s="728">
        <v>0</v>
      </c>
      <c r="J897" s="728" t="s">
        <v>1514</v>
      </c>
      <c r="K897" s="728" t="s">
        <v>1515</v>
      </c>
      <c r="L897" s="731">
        <v>329.79912303333674</v>
      </c>
      <c r="M897" s="731">
        <v>1</v>
      </c>
      <c r="N897" s="732">
        <v>329.79912303333674</v>
      </c>
    </row>
    <row r="898" spans="1:14" ht="14.4" customHeight="1" x14ac:dyDescent="0.3">
      <c r="A898" s="726" t="s">
        <v>569</v>
      </c>
      <c r="B898" s="727" t="s">
        <v>570</v>
      </c>
      <c r="C898" s="728" t="s">
        <v>594</v>
      </c>
      <c r="D898" s="729" t="s">
        <v>595</v>
      </c>
      <c r="E898" s="730">
        <v>50113001</v>
      </c>
      <c r="F898" s="729" t="s">
        <v>606</v>
      </c>
      <c r="G898" s="728" t="s">
        <v>607</v>
      </c>
      <c r="H898" s="728">
        <v>921525</v>
      </c>
      <c r="I898" s="728">
        <v>0</v>
      </c>
      <c r="J898" s="728" t="s">
        <v>1516</v>
      </c>
      <c r="K898" s="728" t="s">
        <v>1515</v>
      </c>
      <c r="L898" s="731">
        <v>417.47347020919818</v>
      </c>
      <c r="M898" s="731">
        <v>3</v>
      </c>
      <c r="N898" s="732">
        <v>1252.4204106275945</v>
      </c>
    </row>
    <row r="899" spans="1:14" ht="14.4" customHeight="1" x14ac:dyDescent="0.3">
      <c r="A899" s="726" t="s">
        <v>569</v>
      </c>
      <c r="B899" s="727" t="s">
        <v>570</v>
      </c>
      <c r="C899" s="728" t="s">
        <v>594</v>
      </c>
      <c r="D899" s="729" t="s">
        <v>595</v>
      </c>
      <c r="E899" s="730">
        <v>50113001</v>
      </c>
      <c r="F899" s="729" t="s">
        <v>606</v>
      </c>
      <c r="G899" s="728" t="s">
        <v>607</v>
      </c>
      <c r="H899" s="728">
        <v>900321</v>
      </c>
      <c r="I899" s="728">
        <v>0</v>
      </c>
      <c r="J899" s="728" t="s">
        <v>791</v>
      </c>
      <c r="K899" s="728" t="s">
        <v>571</v>
      </c>
      <c r="L899" s="731">
        <v>203.65717230117841</v>
      </c>
      <c r="M899" s="731">
        <v>2</v>
      </c>
      <c r="N899" s="732">
        <v>407.31434460235681</v>
      </c>
    </row>
    <row r="900" spans="1:14" ht="14.4" customHeight="1" x14ac:dyDescent="0.3">
      <c r="A900" s="726" t="s">
        <v>569</v>
      </c>
      <c r="B900" s="727" t="s">
        <v>570</v>
      </c>
      <c r="C900" s="728" t="s">
        <v>594</v>
      </c>
      <c r="D900" s="729" t="s">
        <v>595</v>
      </c>
      <c r="E900" s="730">
        <v>50113001</v>
      </c>
      <c r="F900" s="729" t="s">
        <v>606</v>
      </c>
      <c r="G900" s="728" t="s">
        <v>607</v>
      </c>
      <c r="H900" s="728">
        <v>921241</v>
      </c>
      <c r="I900" s="728">
        <v>0</v>
      </c>
      <c r="J900" s="728" t="s">
        <v>1517</v>
      </c>
      <c r="K900" s="728" t="s">
        <v>571</v>
      </c>
      <c r="L900" s="731">
        <v>158.46840385059778</v>
      </c>
      <c r="M900" s="731">
        <v>2</v>
      </c>
      <c r="N900" s="732">
        <v>316.93680770119556</v>
      </c>
    </row>
    <row r="901" spans="1:14" ht="14.4" customHeight="1" x14ac:dyDescent="0.3">
      <c r="A901" s="726" t="s">
        <v>569</v>
      </c>
      <c r="B901" s="727" t="s">
        <v>570</v>
      </c>
      <c r="C901" s="728" t="s">
        <v>594</v>
      </c>
      <c r="D901" s="729" t="s">
        <v>595</v>
      </c>
      <c r="E901" s="730">
        <v>50113001</v>
      </c>
      <c r="F901" s="729" t="s">
        <v>606</v>
      </c>
      <c r="G901" s="728" t="s">
        <v>607</v>
      </c>
      <c r="H901" s="728">
        <v>921250</v>
      </c>
      <c r="I901" s="728">
        <v>0</v>
      </c>
      <c r="J901" s="728" t="s">
        <v>1518</v>
      </c>
      <c r="K901" s="728" t="s">
        <v>571</v>
      </c>
      <c r="L901" s="731">
        <v>132.0397660830489</v>
      </c>
      <c r="M901" s="731">
        <v>2</v>
      </c>
      <c r="N901" s="732">
        <v>264.07953216609781</v>
      </c>
    </row>
    <row r="902" spans="1:14" ht="14.4" customHeight="1" x14ac:dyDescent="0.3">
      <c r="A902" s="726" t="s">
        <v>569</v>
      </c>
      <c r="B902" s="727" t="s">
        <v>570</v>
      </c>
      <c r="C902" s="728" t="s">
        <v>594</v>
      </c>
      <c r="D902" s="729" t="s">
        <v>595</v>
      </c>
      <c r="E902" s="730">
        <v>50113001</v>
      </c>
      <c r="F902" s="729" t="s">
        <v>606</v>
      </c>
      <c r="G902" s="728" t="s">
        <v>607</v>
      </c>
      <c r="H902" s="728">
        <v>921539</v>
      </c>
      <c r="I902" s="728">
        <v>0</v>
      </c>
      <c r="J902" s="728" t="s">
        <v>1519</v>
      </c>
      <c r="K902" s="728" t="s">
        <v>571</v>
      </c>
      <c r="L902" s="731">
        <v>160.05399666538926</v>
      </c>
      <c r="M902" s="731">
        <v>2</v>
      </c>
      <c r="N902" s="732">
        <v>320.10799333077853</v>
      </c>
    </row>
    <row r="903" spans="1:14" ht="14.4" customHeight="1" x14ac:dyDescent="0.3">
      <c r="A903" s="726" t="s">
        <v>569</v>
      </c>
      <c r="B903" s="727" t="s">
        <v>570</v>
      </c>
      <c r="C903" s="728" t="s">
        <v>594</v>
      </c>
      <c r="D903" s="729" t="s">
        <v>595</v>
      </c>
      <c r="E903" s="730">
        <v>50113001</v>
      </c>
      <c r="F903" s="729" t="s">
        <v>606</v>
      </c>
      <c r="G903" s="728" t="s">
        <v>607</v>
      </c>
      <c r="H903" s="728">
        <v>920377</v>
      </c>
      <c r="I903" s="728">
        <v>0</v>
      </c>
      <c r="J903" s="728" t="s">
        <v>1520</v>
      </c>
      <c r="K903" s="728" t="s">
        <v>571</v>
      </c>
      <c r="L903" s="731">
        <v>91.516519577100354</v>
      </c>
      <c r="M903" s="731">
        <v>20</v>
      </c>
      <c r="N903" s="732">
        <v>1830.3303915420072</v>
      </c>
    </row>
    <row r="904" spans="1:14" ht="14.4" customHeight="1" x14ac:dyDescent="0.3">
      <c r="A904" s="726" t="s">
        <v>569</v>
      </c>
      <c r="B904" s="727" t="s">
        <v>570</v>
      </c>
      <c r="C904" s="728" t="s">
        <v>594</v>
      </c>
      <c r="D904" s="729" t="s">
        <v>595</v>
      </c>
      <c r="E904" s="730">
        <v>50113001</v>
      </c>
      <c r="F904" s="729" t="s">
        <v>606</v>
      </c>
      <c r="G904" s="728" t="s">
        <v>607</v>
      </c>
      <c r="H904" s="728">
        <v>921184</v>
      </c>
      <c r="I904" s="728">
        <v>0</v>
      </c>
      <c r="J904" s="728" t="s">
        <v>1155</v>
      </c>
      <c r="K904" s="728" t="s">
        <v>571</v>
      </c>
      <c r="L904" s="731">
        <v>111.43148574126512</v>
      </c>
      <c r="M904" s="731">
        <v>2</v>
      </c>
      <c r="N904" s="732">
        <v>222.86297148253024</v>
      </c>
    </row>
    <row r="905" spans="1:14" ht="14.4" customHeight="1" x14ac:dyDescent="0.3">
      <c r="A905" s="726" t="s">
        <v>569</v>
      </c>
      <c r="B905" s="727" t="s">
        <v>570</v>
      </c>
      <c r="C905" s="728" t="s">
        <v>594</v>
      </c>
      <c r="D905" s="729" t="s">
        <v>595</v>
      </c>
      <c r="E905" s="730">
        <v>50113001</v>
      </c>
      <c r="F905" s="729" t="s">
        <v>606</v>
      </c>
      <c r="G905" s="728" t="s">
        <v>607</v>
      </c>
      <c r="H905" s="728">
        <v>117992</v>
      </c>
      <c r="I905" s="728">
        <v>17992</v>
      </c>
      <c r="J905" s="728" t="s">
        <v>812</v>
      </c>
      <c r="K905" s="728" t="s">
        <v>813</v>
      </c>
      <c r="L905" s="731">
        <v>94.340000000000018</v>
      </c>
      <c r="M905" s="731">
        <v>2</v>
      </c>
      <c r="N905" s="732">
        <v>188.68000000000004</v>
      </c>
    </row>
    <row r="906" spans="1:14" ht="14.4" customHeight="1" x14ac:dyDescent="0.3">
      <c r="A906" s="726" t="s">
        <v>569</v>
      </c>
      <c r="B906" s="727" t="s">
        <v>570</v>
      </c>
      <c r="C906" s="728" t="s">
        <v>594</v>
      </c>
      <c r="D906" s="729" t="s">
        <v>595</v>
      </c>
      <c r="E906" s="730">
        <v>50113001</v>
      </c>
      <c r="F906" s="729" t="s">
        <v>606</v>
      </c>
      <c r="G906" s="728" t="s">
        <v>607</v>
      </c>
      <c r="H906" s="728">
        <v>102439</v>
      </c>
      <c r="I906" s="728">
        <v>2439</v>
      </c>
      <c r="J906" s="728" t="s">
        <v>1172</v>
      </c>
      <c r="K906" s="728" t="s">
        <v>1173</v>
      </c>
      <c r="L906" s="731">
        <v>285.08000000000004</v>
      </c>
      <c r="M906" s="731">
        <v>1</v>
      </c>
      <c r="N906" s="732">
        <v>285.08000000000004</v>
      </c>
    </row>
    <row r="907" spans="1:14" ht="14.4" customHeight="1" x14ac:dyDescent="0.3">
      <c r="A907" s="726" t="s">
        <v>569</v>
      </c>
      <c r="B907" s="727" t="s">
        <v>570</v>
      </c>
      <c r="C907" s="728" t="s">
        <v>594</v>
      </c>
      <c r="D907" s="729" t="s">
        <v>595</v>
      </c>
      <c r="E907" s="730">
        <v>50113001</v>
      </c>
      <c r="F907" s="729" t="s">
        <v>606</v>
      </c>
      <c r="G907" s="728" t="s">
        <v>607</v>
      </c>
      <c r="H907" s="728">
        <v>100502</v>
      </c>
      <c r="I907" s="728">
        <v>502</v>
      </c>
      <c r="J907" s="728" t="s">
        <v>820</v>
      </c>
      <c r="K907" s="728" t="s">
        <v>821</v>
      </c>
      <c r="L907" s="731">
        <v>238.80521739130432</v>
      </c>
      <c r="M907" s="731">
        <v>23</v>
      </c>
      <c r="N907" s="732">
        <v>5492.5199999999995</v>
      </c>
    </row>
    <row r="908" spans="1:14" ht="14.4" customHeight="1" x14ac:dyDescent="0.3">
      <c r="A908" s="726" t="s">
        <v>569</v>
      </c>
      <c r="B908" s="727" t="s">
        <v>570</v>
      </c>
      <c r="C908" s="728" t="s">
        <v>594</v>
      </c>
      <c r="D908" s="729" t="s">
        <v>595</v>
      </c>
      <c r="E908" s="730">
        <v>50113001</v>
      </c>
      <c r="F908" s="729" t="s">
        <v>606</v>
      </c>
      <c r="G908" s="728" t="s">
        <v>607</v>
      </c>
      <c r="H908" s="728">
        <v>102684</v>
      </c>
      <c r="I908" s="728">
        <v>2684</v>
      </c>
      <c r="J908" s="728" t="s">
        <v>820</v>
      </c>
      <c r="K908" s="728" t="s">
        <v>822</v>
      </c>
      <c r="L908" s="731">
        <v>74.219866736093678</v>
      </c>
      <c r="M908" s="731">
        <v>5</v>
      </c>
      <c r="N908" s="732">
        <v>371.09933368046836</v>
      </c>
    </row>
    <row r="909" spans="1:14" ht="14.4" customHeight="1" x14ac:dyDescent="0.3">
      <c r="A909" s="726" t="s">
        <v>569</v>
      </c>
      <c r="B909" s="727" t="s">
        <v>570</v>
      </c>
      <c r="C909" s="728" t="s">
        <v>594</v>
      </c>
      <c r="D909" s="729" t="s">
        <v>595</v>
      </c>
      <c r="E909" s="730">
        <v>50113001</v>
      </c>
      <c r="F909" s="729" t="s">
        <v>606</v>
      </c>
      <c r="G909" s="728" t="s">
        <v>607</v>
      </c>
      <c r="H909" s="728">
        <v>397982</v>
      </c>
      <c r="I909" s="728">
        <v>0</v>
      </c>
      <c r="J909" s="728" t="s">
        <v>823</v>
      </c>
      <c r="K909" s="728" t="s">
        <v>571</v>
      </c>
      <c r="L909" s="731">
        <v>17.267999999999997</v>
      </c>
      <c r="M909" s="731">
        <v>2</v>
      </c>
      <c r="N909" s="732">
        <v>34.535999999999994</v>
      </c>
    </row>
    <row r="910" spans="1:14" ht="14.4" customHeight="1" x14ac:dyDescent="0.3">
      <c r="A910" s="726" t="s">
        <v>569</v>
      </c>
      <c r="B910" s="727" t="s">
        <v>570</v>
      </c>
      <c r="C910" s="728" t="s">
        <v>594</v>
      </c>
      <c r="D910" s="729" t="s">
        <v>595</v>
      </c>
      <c r="E910" s="730">
        <v>50113001</v>
      </c>
      <c r="F910" s="729" t="s">
        <v>606</v>
      </c>
      <c r="G910" s="728" t="s">
        <v>642</v>
      </c>
      <c r="H910" s="728">
        <v>107981</v>
      </c>
      <c r="I910" s="728">
        <v>7981</v>
      </c>
      <c r="J910" s="728" t="s">
        <v>829</v>
      </c>
      <c r="K910" s="728" t="s">
        <v>1197</v>
      </c>
      <c r="L910" s="731">
        <v>50.640000000000015</v>
      </c>
      <c r="M910" s="731">
        <v>1</v>
      </c>
      <c r="N910" s="732">
        <v>50.640000000000015</v>
      </c>
    </row>
    <row r="911" spans="1:14" ht="14.4" customHeight="1" x14ac:dyDescent="0.3">
      <c r="A911" s="726" t="s">
        <v>569</v>
      </c>
      <c r="B911" s="727" t="s">
        <v>570</v>
      </c>
      <c r="C911" s="728" t="s">
        <v>594</v>
      </c>
      <c r="D911" s="729" t="s">
        <v>595</v>
      </c>
      <c r="E911" s="730">
        <v>50113001</v>
      </c>
      <c r="F911" s="729" t="s">
        <v>606</v>
      </c>
      <c r="G911" s="728" t="s">
        <v>642</v>
      </c>
      <c r="H911" s="728">
        <v>844651</v>
      </c>
      <c r="I911" s="728">
        <v>101205</v>
      </c>
      <c r="J911" s="728" t="s">
        <v>844</v>
      </c>
      <c r="K911" s="728" t="s">
        <v>845</v>
      </c>
      <c r="L911" s="731">
        <v>86.680000000000021</v>
      </c>
      <c r="M911" s="731">
        <v>1</v>
      </c>
      <c r="N911" s="732">
        <v>86.680000000000021</v>
      </c>
    </row>
    <row r="912" spans="1:14" ht="14.4" customHeight="1" x14ac:dyDescent="0.3">
      <c r="A912" s="726" t="s">
        <v>569</v>
      </c>
      <c r="B912" s="727" t="s">
        <v>570</v>
      </c>
      <c r="C912" s="728" t="s">
        <v>597</v>
      </c>
      <c r="D912" s="729" t="s">
        <v>598</v>
      </c>
      <c r="E912" s="730">
        <v>50113001</v>
      </c>
      <c r="F912" s="729" t="s">
        <v>606</v>
      </c>
      <c r="G912" s="728" t="s">
        <v>607</v>
      </c>
      <c r="H912" s="728">
        <v>846758</v>
      </c>
      <c r="I912" s="728">
        <v>103387</v>
      </c>
      <c r="J912" s="728" t="s">
        <v>608</v>
      </c>
      <c r="K912" s="728" t="s">
        <v>609</v>
      </c>
      <c r="L912" s="731">
        <v>73.165067571916452</v>
      </c>
      <c r="M912" s="731">
        <v>362</v>
      </c>
      <c r="N912" s="732">
        <v>26485.754461033754</v>
      </c>
    </row>
    <row r="913" spans="1:14" ht="14.4" customHeight="1" x14ac:dyDescent="0.3">
      <c r="A913" s="726" t="s">
        <v>569</v>
      </c>
      <c r="B913" s="727" t="s">
        <v>570</v>
      </c>
      <c r="C913" s="728" t="s">
        <v>597</v>
      </c>
      <c r="D913" s="729" t="s">
        <v>598</v>
      </c>
      <c r="E913" s="730">
        <v>50113001</v>
      </c>
      <c r="F913" s="729" t="s">
        <v>606</v>
      </c>
      <c r="G913" s="728" t="s">
        <v>607</v>
      </c>
      <c r="H913" s="728">
        <v>192729</v>
      </c>
      <c r="I913" s="728">
        <v>92729</v>
      </c>
      <c r="J913" s="728" t="s">
        <v>1031</v>
      </c>
      <c r="K913" s="728" t="s">
        <v>1032</v>
      </c>
      <c r="L913" s="731">
        <v>48.686703579440959</v>
      </c>
      <c r="M913" s="731">
        <v>396</v>
      </c>
      <c r="N913" s="732">
        <v>19279.934617458621</v>
      </c>
    </row>
    <row r="914" spans="1:14" ht="14.4" customHeight="1" x14ac:dyDescent="0.3">
      <c r="A914" s="726" t="s">
        <v>569</v>
      </c>
      <c r="B914" s="727" t="s">
        <v>570</v>
      </c>
      <c r="C914" s="728" t="s">
        <v>597</v>
      </c>
      <c r="D914" s="729" t="s">
        <v>598</v>
      </c>
      <c r="E914" s="730">
        <v>50113001</v>
      </c>
      <c r="F914" s="729" t="s">
        <v>606</v>
      </c>
      <c r="G914" s="728" t="s">
        <v>607</v>
      </c>
      <c r="H914" s="728">
        <v>176064</v>
      </c>
      <c r="I914" s="728">
        <v>76064</v>
      </c>
      <c r="J914" s="728" t="s">
        <v>610</v>
      </c>
      <c r="K914" s="728" t="s">
        <v>611</v>
      </c>
      <c r="L914" s="731">
        <v>83.95999999999998</v>
      </c>
      <c r="M914" s="731">
        <v>1</v>
      </c>
      <c r="N914" s="732">
        <v>83.95999999999998</v>
      </c>
    </row>
    <row r="915" spans="1:14" ht="14.4" customHeight="1" x14ac:dyDescent="0.3">
      <c r="A915" s="726" t="s">
        <v>569</v>
      </c>
      <c r="B915" s="727" t="s">
        <v>570</v>
      </c>
      <c r="C915" s="728" t="s">
        <v>597</v>
      </c>
      <c r="D915" s="729" t="s">
        <v>598</v>
      </c>
      <c r="E915" s="730">
        <v>50113001</v>
      </c>
      <c r="F915" s="729" t="s">
        <v>606</v>
      </c>
      <c r="G915" s="728" t="s">
        <v>607</v>
      </c>
      <c r="H915" s="728">
        <v>100362</v>
      </c>
      <c r="I915" s="728">
        <v>362</v>
      </c>
      <c r="J915" s="728" t="s">
        <v>612</v>
      </c>
      <c r="K915" s="728" t="s">
        <v>613</v>
      </c>
      <c r="L915" s="731">
        <v>87.151428571428582</v>
      </c>
      <c r="M915" s="731">
        <v>7</v>
      </c>
      <c r="N915" s="732">
        <v>610.06000000000006</v>
      </c>
    </row>
    <row r="916" spans="1:14" ht="14.4" customHeight="1" x14ac:dyDescent="0.3">
      <c r="A916" s="726" t="s">
        <v>569</v>
      </c>
      <c r="B916" s="727" t="s">
        <v>570</v>
      </c>
      <c r="C916" s="728" t="s">
        <v>597</v>
      </c>
      <c r="D916" s="729" t="s">
        <v>598</v>
      </c>
      <c r="E916" s="730">
        <v>50113001</v>
      </c>
      <c r="F916" s="729" t="s">
        <v>606</v>
      </c>
      <c r="G916" s="728" t="s">
        <v>607</v>
      </c>
      <c r="H916" s="728">
        <v>845008</v>
      </c>
      <c r="I916" s="728">
        <v>107806</v>
      </c>
      <c r="J916" s="728" t="s">
        <v>614</v>
      </c>
      <c r="K916" s="728" t="s">
        <v>615</v>
      </c>
      <c r="L916" s="731">
        <v>52.59</v>
      </c>
      <c r="M916" s="731">
        <v>1</v>
      </c>
      <c r="N916" s="732">
        <v>52.59</v>
      </c>
    </row>
    <row r="917" spans="1:14" ht="14.4" customHeight="1" x14ac:dyDescent="0.3">
      <c r="A917" s="726" t="s">
        <v>569</v>
      </c>
      <c r="B917" s="727" t="s">
        <v>570</v>
      </c>
      <c r="C917" s="728" t="s">
        <v>597</v>
      </c>
      <c r="D917" s="729" t="s">
        <v>598</v>
      </c>
      <c r="E917" s="730">
        <v>50113001</v>
      </c>
      <c r="F917" s="729" t="s">
        <v>606</v>
      </c>
      <c r="G917" s="728" t="s">
        <v>642</v>
      </c>
      <c r="H917" s="728">
        <v>102945</v>
      </c>
      <c r="I917" s="728">
        <v>2945</v>
      </c>
      <c r="J917" s="728" t="s">
        <v>1521</v>
      </c>
      <c r="K917" s="728" t="s">
        <v>631</v>
      </c>
      <c r="L917" s="731">
        <v>18.770000000000007</v>
      </c>
      <c r="M917" s="731">
        <v>1</v>
      </c>
      <c r="N917" s="732">
        <v>18.770000000000007</v>
      </c>
    </row>
    <row r="918" spans="1:14" ht="14.4" customHeight="1" x14ac:dyDescent="0.3">
      <c r="A918" s="726" t="s">
        <v>569</v>
      </c>
      <c r="B918" s="727" t="s">
        <v>570</v>
      </c>
      <c r="C918" s="728" t="s">
        <v>597</v>
      </c>
      <c r="D918" s="729" t="s">
        <v>598</v>
      </c>
      <c r="E918" s="730">
        <v>50113001</v>
      </c>
      <c r="F918" s="729" t="s">
        <v>606</v>
      </c>
      <c r="G918" s="728" t="s">
        <v>607</v>
      </c>
      <c r="H918" s="728">
        <v>167547</v>
      </c>
      <c r="I918" s="728">
        <v>67547</v>
      </c>
      <c r="J918" s="728" t="s">
        <v>618</v>
      </c>
      <c r="K918" s="728" t="s">
        <v>619</v>
      </c>
      <c r="L918" s="731">
        <v>47.100379800606454</v>
      </c>
      <c r="M918" s="731">
        <v>59</v>
      </c>
      <c r="N918" s="732">
        <v>2778.9224082357809</v>
      </c>
    </row>
    <row r="919" spans="1:14" ht="14.4" customHeight="1" x14ac:dyDescent="0.3">
      <c r="A919" s="726" t="s">
        <v>569</v>
      </c>
      <c r="B919" s="727" t="s">
        <v>570</v>
      </c>
      <c r="C919" s="728" t="s">
        <v>597</v>
      </c>
      <c r="D919" s="729" t="s">
        <v>598</v>
      </c>
      <c r="E919" s="730">
        <v>50113001</v>
      </c>
      <c r="F919" s="729" t="s">
        <v>606</v>
      </c>
      <c r="G919" s="728" t="s">
        <v>642</v>
      </c>
      <c r="H919" s="728">
        <v>127260</v>
      </c>
      <c r="I919" s="728">
        <v>127260</v>
      </c>
      <c r="J919" s="728" t="s">
        <v>1522</v>
      </c>
      <c r="K919" s="728" t="s">
        <v>1523</v>
      </c>
      <c r="L919" s="731">
        <v>19.140000000000004</v>
      </c>
      <c r="M919" s="731">
        <v>2</v>
      </c>
      <c r="N919" s="732">
        <v>38.280000000000008</v>
      </c>
    </row>
    <row r="920" spans="1:14" ht="14.4" customHeight="1" x14ac:dyDescent="0.3">
      <c r="A920" s="726" t="s">
        <v>569</v>
      </c>
      <c r="B920" s="727" t="s">
        <v>570</v>
      </c>
      <c r="C920" s="728" t="s">
        <v>597</v>
      </c>
      <c r="D920" s="729" t="s">
        <v>598</v>
      </c>
      <c r="E920" s="730">
        <v>50113001</v>
      </c>
      <c r="F920" s="729" t="s">
        <v>606</v>
      </c>
      <c r="G920" s="728" t="s">
        <v>642</v>
      </c>
      <c r="H920" s="728">
        <v>849453</v>
      </c>
      <c r="I920" s="728">
        <v>163077</v>
      </c>
      <c r="J920" s="728" t="s">
        <v>1524</v>
      </c>
      <c r="K920" s="728" t="s">
        <v>1525</v>
      </c>
      <c r="L920" s="731">
        <v>13.860000000000003</v>
      </c>
      <c r="M920" s="731">
        <v>1</v>
      </c>
      <c r="N920" s="732">
        <v>13.860000000000003</v>
      </c>
    </row>
    <row r="921" spans="1:14" ht="14.4" customHeight="1" x14ac:dyDescent="0.3">
      <c r="A921" s="726" t="s">
        <v>569</v>
      </c>
      <c r="B921" s="727" t="s">
        <v>570</v>
      </c>
      <c r="C921" s="728" t="s">
        <v>597</v>
      </c>
      <c r="D921" s="729" t="s">
        <v>598</v>
      </c>
      <c r="E921" s="730">
        <v>50113001</v>
      </c>
      <c r="F921" s="729" t="s">
        <v>606</v>
      </c>
      <c r="G921" s="728" t="s">
        <v>607</v>
      </c>
      <c r="H921" s="728">
        <v>194920</v>
      </c>
      <c r="I921" s="728">
        <v>94920</v>
      </c>
      <c r="J921" s="728" t="s">
        <v>620</v>
      </c>
      <c r="K921" s="728" t="s">
        <v>621</v>
      </c>
      <c r="L921" s="731">
        <v>70.049740520495533</v>
      </c>
      <c r="M921" s="731">
        <v>80</v>
      </c>
      <c r="N921" s="732">
        <v>5603.9792416396431</v>
      </c>
    </row>
    <row r="922" spans="1:14" ht="14.4" customHeight="1" x14ac:dyDescent="0.3">
      <c r="A922" s="726" t="s">
        <v>569</v>
      </c>
      <c r="B922" s="727" t="s">
        <v>570</v>
      </c>
      <c r="C922" s="728" t="s">
        <v>597</v>
      </c>
      <c r="D922" s="729" t="s">
        <v>598</v>
      </c>
      <c r="E922" s="730">
        <v>50113001</v>
      </c>
      <c r="F922" s="729" t="s">
        <v>606</v>
      </c>
      <c r="G922" s="728" t="s">
        <v>607</v>
      </c>
      <c r="H922" s="728">
        <v>158668</v>
      </c>
      <c r="I922" s="728">
        <v>158668</v>
      </c>
      <c r="J922" s="728" t="s">
        <v>1526</v>
      </c>
      <c r="K922" s="728" t="s">
        <v>1527</v>
      </c>
      <c r="L922" s="731">
        <v>78.539999999999992</v>
      </c>
      <c r="M922" s="731">
        <v>10</v>
      </c>
      <c r="N922" s="732">
        <v>785.39999999999986</v>
      </c>
    </row>
    <row r="923" spans="1:14" ht="14.4" customHeight="1" x14ac:dyDescent="0.3">
      <c r="A923" s="726" t="s">
        <v>569</v>
      </c>
      <c r="B923" s="727" t="s">
        <v>570</v>
      </c>
      <c r="C923" s="728" t="s">
        <v>597</v>
      </c>
      <c r="D923" s="729" t="s">
        <v>598</v>
      </c>
      <c r="E923" s="730">
        <v>50113001</v>
      </c>
      <c r="F923" s="729" t="s">
        <v>606</v>
      </c>
      <c r="G923" s="728" t="s">
        <v>607</v>
      </c>
      <c r="H923" s="728">
        <v>196610</v>
      </c>
      <c r="I923" s="728">
        <v>96610</v>
      </c>
      <c r="J923" s="728" t="s">
        <v>626</v>
      </c>
      <c r="K923" s="728" t="s">
        <v>627</v>
      </c>
      <c r="L923" s="731">
        <v>46.343333333333334</v>
      </c>
      <c r="M923" s="731">
        <v>3</v>
      </c>
      <c r="N923" s="732">
        <v>139.03</v>
      </c>
    </row>
    <row r="924" spans="1:14" ht="14.4" customHeight="1" x14ac:dyDescent="0.3">
      <c r="A924" s="726" t="s">
        <v>569</v>
      </c>
      <c r="B924" s="727" t="s">
        <v>570</v>
      </c>
      <c r="C924" s="728" t="s">
        <v>597</v>
      </c>
      <c r="D924" s="729" t="s">
        <v>598</v>
      </c>
      <c r="E924" s="730">
        <v>50113001</v>
      </c>
      <c r="F924" s="729" t="s">
        <v>606</v>
      </c>
      <c r="G924" s="728" t="s">
        <v>571</v>
      </c>
      <c r="H924" s="728">
        <v>847488</v>
      </c>
      <c r="I924" s="728">
        <v>107869</v>
      </c>
      <c r="J924" s="728" t="s">
        <v>628</v>
      </c>
      <c r="K924" s="728" t="s">
        <v>629</v>
      </c>
      <c r="L924" s="731">
        <v>68.08</v>
      </c>
      <c r="M924" s="731">
        <v>1</v>
      </c>
      <c r="N924" s="732">
        <v>68.08</v>
      </c>
    </row>
    <row r="925" spans="1:14" ht="14.4" customHeight="1" x14ac:dyDescent="0.3">
      <c r="A925" s="726" t="s">
        <v>569</v>
      </c>
      <c r="B925" s="727" t="s">
        <v>570</v>
      </c>
      <c r="C925" s="728" t="s">
        <v>597</v>
      </c>
      <c r="D925" s="729" t="s">
        <v>598</v>
      </c>
      <c r="E925" s="730">
        <v>50113001</v>
      </c>
      <c r="F925" s="729" t="s">
        <v>606</v>
      </c>
      <c r="G925" s="728" t="s">
        <v>571</v>
      </c>
      <c r="H925" s="728">
        <v>849713</v>
      </c>
      <c r="I925" s="728">
        <v>125046</v>
      </c>
      <c r="J925" s="728" t="s">
        <v>1528</v>
      </c>
      <c r="K925" s="728" t="s">
        <v>1411</v>
      </c>
      <c r="L925" s="731">
        <v>61.729999999999983</v>
      </c>
      <c r="M925" s="731">
        <v>1</v>
      </c>
      <c r="N925" s="732">
        <v>61.729999999999983</v>
      </c>
    </row>
    <row r="926" spans="1:14" ht="14.4" customHeight="1" x14ac:dyDescent="0.3">
      <c r="A926" s="726" t="s">
        <v>569</v>
      </c>
      <c r="B926" s="727" t="s">
        <v>570</v>
      </c>
      <c r="C926" s="728" t="s">
        <v>597</v>
      </c>
      <c r="D926" s="729" t="s">
        <v>598</v>
      </c>
      <c r="E926" s="730">
        <v>50113001</v>
      </c>
      <c r="F926" s="729" t="s">
        <v>606</v>
      </c>
      <c r="G926" s="728" t="s">
        <v>607</v>
      </c>
      <c r="H926" s="728">
        <v>189244</v>
      </c>
      <c r="I926" s="728">
        <v>89244</v>
      </c>
      <c r="J926" s="728" t="s">
        <v>632</v>
      </c>
      <c r="K926" s="728" t="s">
        <v>633</v>
      </c>
      <c r="L926" s="731">
        <v>20.759000000000004</v>
      </c>
      <c r="M926" s="731">
        <v>60</v>
      </c>
      <c r="N926" s="732">
        <v>1245.5400000000002</v>
      </c>
    </row>
    <row r="927" spans="1:14" ht="14.4" customHeight="1" x14ac:dyDescent="0.3">
      <c r="A927" s="726" t="s">
        <v>569</v>
      </c>
      <c r="B927" s="727" t="s">
        <v>570</v>
      </c>
      <c r="C927" s="728" t="s">
        <v>597</v>
      </c>
      <c r="D927" s="729" t="s">
        <v>598</v>
      </c>
      <c r="E927" s="730">
        <v>50113001</v>
      </c>
      <c r="F927" s="729" t="s">
        <v>606</v>
      </c>
      <c r="G927" s="728" t="s">
        <v>607</v>
      </c>
      <c r="H927" s="728">
        <v>110555</v>
      </c>
      <c r="I927" s="728">
        <v>10555</v>
      </c>
      <c r="J927" s="728" t="s">
        <v>634</v>
      </c>
      <c r="K927" s="728" t="s">
        <v>635</v>
      </c>
      <c r="L927" s="731">
        <v>254.97999999999996</v>
      </c>
      <c r="M927" s="731">
        <v>1</v>
      </c>
      <c r="N927" s="732">
        <v>254.97999999999996</v>
      </c>
    </row>
    <row r="928" spans="1:14" ht="14.4" customHeight="1" x14ac:dyDescent="0.3">
      <c r="A928" s="726" t="s">
        <v>569</v>
      </c>
      <c r="B928" s="727" t="s">
        <v>570</v>
      </c>
      <c r="C928" s="728" t="s">
        <v>597</v>
      </c>
      <c r="D928" s="729" t="s">
        <v>598</v>
      </c>
      <c r="E928" s="730">
        <v>50113001</v>
      </c>
      <c r="F928" s="729" t="s">
        <v>606</v>
      </c>
      <c r="G928" s="728" t="s">
        <v>607</v>
      </c>
      <c r="H928" s="728">
        <v>187742</v>
      </c>
      <c r="I928" s="728">
        <v>87742</v>
      </c>
      <c r="J928" s="728" t="s">
        <v>1529</v>
      </c>
      <c r="K928" s="728" t="s">
        <v>633</v>
      </c>
      <c r="L928" s="731">
        <v>17.39</v>
      </c>
      <c r="M928" s="731">
        <v>1000</v>
      </c>
      <c r="N928" s="732">
        <v>17390</v>
      </c>
    </row>
    <row r="929" spans="1:14" ht="14.4" customHeight="1" x14ac:dyDescent="0.3">
      <c r="A929" s="726" t="s">
        <v>569</v>
      </c>
      <c r="B929" s="727" t="s">
        <v>570</v>
      </c>
      <c r="C929" s="728" t="s">
        <v>597</v>
      </c>
      <c r="D929" s="729" t="s">
        <v>598</v>
      </c>
      <c r="E929" s="730">
        <v>50113001</v>
      </c>
      <c r="F929" s="729" t="s">
        <v>606</v>
      </c>
      <c r="G929" s="728" t="s">
        <v>607</v>
      </c>
      <c r="H929" s="728">
        <v>187764</v>
      </c>
      <c r="I929" s="728">
        <v>87764</v>
      </c>
      <c r="J929" s="728" t="s">
        <v>1530</v>
      </c>
      <c r="K929" s="728" t="s">
        <v>1531</v>
      </c>
      <c r="L929" s="731">
        <v>52.46</v>
      </c>
      <c r="M929" s="731">
        <v>4</v>
      </c>
      <c r="N929" s="732">
        <v>209.84</v>
      </c>
    </row>
    <row r="930" spans="1:14" ht="14.4" customHeight="1" x14ac:dyDescent="0.3">
      <c r="A930" s="726" t="s">
        <v>569</v>
      </c>
      <c r="B930" s="727" t="s">
        <v>570</v>
      </c>
      <c r="C930" s="728" t="s">
        <v>597</v>
      </c>
      <c r="D930" s="729" t="s">
        <v>598</v>
      </c>
      <c r="E930" s="730">
        <v>50113001</v>
      </c>
      <c r="F930" s="729" t="s">
        <v>606</v>
      </c>
      <c r="G930" s="728" t="s">
        <v>607</v>
      </c>
      <c r="H930" s="728">
        <v>169755</v>
      </c>
      <c r="I930" s="728">
        <v>69755</v>
      </c>
      <c r="J930" s="728" t="s">
        <v>636</v>
      </c>
      <c r="K930" s="728" t="s">
        <v>637</v>
      </c>
      <c r="L930" s="731">
        <v>36.93</v>
      </c>
      <c r="M930" s="731">
        <v>6</v>
      </c>
      <c r="N930" s="732">
        <v>221.57999999999998</v>
      </c>
    </row>
    <row r="931" spans="1:14" ht="14.4" customHeight="1" x14ac:dyDescent="0.3">
      <c r="A931" s="726" t="s">
        <v>569</v>
      </c>
      <c r="B931" s="727" t="s">
        <v>570</v>
      </c>
      <c r="C931" s="728" t="s">
        <v>597</v>
      </c>
      <c r="D931" s="729" t="s">
        <v>598</v>
      </c>
      <c r="E931" s="730">
        <v>50113001</v>
      </c>
      <c r="F931" s="729" t="s">
        <v>606</v>
      </c>
      <c r="G931" s="728" t="s">
        <v>642</v>
      </c>
      <c r="H931" s="728">
        <v>210792</v>
      </c>
      <c r="I931" s="728">
        <v>210792</v>
      </c>
      <c r="J931" s="728" t="s">
        <v>1532</v>
      </c>
      <c r="K931" s="728" t="s">
        <v>1533</v>
      </c>
      <c r="L931" s="731">
        <v>1627.18</v>
      </c>
      <c r="M931" s="731">
        <v>1</v>
      </c>
      <c r="N931" s="732">
        <v>1627.18</v>
      </c>
    </row>
    <row r="932" spans="1:14" ht="14.4" customHeight="1" x14ac:dyDescent="0.3">
      <c r="A932" s="726" t="s">
        <v>569</v>
      </c>
      <c r="B932" s="727" t="s">
        <v>570</v>
      </c>
      <c r="C932" s="728" t="s">
        <v>597</v>
      </c>
      <c r="D932" s="729" t="s">
        <v>598</v>
      </c>
      <c r="E932" s="730">
        <v>50113001</v>
      </c>
      <c r="F932" s="729" t="s">
        <v>606</v>
      </c>
      <c r="G932" s="728" t="s">
        <v>607</v>
      </c>
      <c r="H932" s="728">
        <v>203805</v>
      </c>
      <c r="I932" s="728">
        <v>203805</v>
      </c>
      <c r="J932" s="728" t="s">
        <v>1049</v>
      </c>
      <c r="K932" s="728" t="s">
        <v>1050</v>
      </c>
      <c r="L932" s="731">
        <v>602.76</v>
      </c>
      <c r="M932" s="731">
        <v>1</v>
      </c>
      <c r="N932" s="732">
        <v>602.76</v>
      </c>
    </row>
    <row r="933" spans="1:14" ht="14.4" customHeight="1" x14ac:dyDescent="0.3">
      <c r="A933" s="726" t="s">
        <v>569</v>
      </c>
      <c r="B933" s="727" t="s">
        <v>570</v>
      </c>
      <c r="C933" s="728" t="s">
        <v>597</v>
      </c>
      <c r="D933" s="729" t="s">
        <v>598</v>
      </c>
      <c r="E933" s="730">
        <v>50113001</v>
      </c>
      <c r="F933" s="729" t="s">
        <v>606</v>
      </c>
      <c r="G933" s="728" t="s">
        <v>642</v>
      </c>
      <c r="H933" s="728">
        <v>158659</v>
      </c>
      <c r="I933" s="728">
        <v>58659</v>
      </c>
      <c r="J933" s="728" t="s">
        <v>1534</v>
      </c>
      <c r="K933" s="728" t="s">
        <v>1343</v>
      </c>
      <c r="L933" s="731">
        <v>49.100000000000016</v>
      </c>
      <c r="M933" s="731">
        <v>1</v>
      </c>
      <c r="N933" s="732">
        <v>49.100000000000016</v>
      </c>
    </row>
    <row r="934" spans="1:14" ht="14.4" customHeight="1" x14ac:dyDescent="0.3">
      <c r="A934" s="726" t="s">
        <v>569</v>
      </c>
      <c r="B934" s="727" t="s">
        <v>570</v>
      </c>
      <c r="C934" s="728" t="s">
        <v>597</v>
      </c>
      <c r="D934" s="729" t="s">
        <v>598</v>
      </c>
      <c r="E934" s="730">
        <v>50113001</v>
      </c>
      <c r="F934" s="729" t="s">
        <v>606</v>
      </c>
      <c r="G934" s="728" t="s">
        <v>607</v>
      </c>
      <c r="H934" s="728">
        <v>100392</v>
      </c>
      <c r="I934" s="728">
        <v>392</v>
      </c>
      <c r="J934" s="728" t="s">
        <v>1535</v>
      </c>
      <c r="K934" s="728" t="s">
        <v>872</v>
      </c>
      <c r="L934" s="731">
        <v>57.855000000000004</v>
      </c>
      <c r="M934" s="731">
        <v>4</v>
      </c>
      <c r="N934" s="732">
        <v>231.42000000000002</v>
      </c>
    </row>
    <row r="935" spans="1:14" ht="14.4" customHeight="1" x14ac:dyDescent="0.3">
      <c r="A935" s="726" t="s">
        <v>569</v>
      </c>
      <c r="B935" s="727" t="s">
        <v>570</v>
      </c>
      <c r="C935" s="728" t="s">
        <v>597</v>
      </c>
      <c r="D935" s="729" t="s">
        <v>598</v>
      </c>
      <c r="E935" s="730">
        <v>50113001</v>
      </c>
      <c r="F935" s="729" t="s">
        <v>606</v>
      </c>
      <c r="G935" s="728" t="s">
        <v>607</v>
      </c>
      <c r="H935" s="728">
        <v>192351</v>
      </c>
      <c r="I935" s="728">
        <v>92351</v>
      </c>
      <c r="J935" s="728" t="s">
        <v>638</v>
      </c>
      <c r="K935" s="728" t="s">
        <v>639</v>
      </c>
      <c r="L935" s="731">
        <v>86.219999999999985</v>
      </c>
      <c r="M935" s="731">
        <v>6</v>
      </c>
      <c r="N935" s="732">
        <v>517.31999999999994</v>
      </c>
    </row>
    <row r="936" spans="1:14" ht="14.4" customHeight="1" x14ac:dyDescent="0.3">
      <c r="A936" s="726" t="s">
        <v>569</v>
      </c>
      <c r="B936" s="727" t="s">
        <v>570</v>
      </c>
      <c r="C936" s="728" t="s">
        <v>597</v>
      </c>
      <c r="D936" s="729" t="s">
        <v>598</v>
      </c>
      <c r="E936" s="730">
        <v>50113001</v>
      </c>
      <c r="F936" s="729" t="s">
        <v>606</v>
      </c>
      <c r="G936" s="728" t="s">
        <v>607</v>
      </c>
      <c r="H936" s="728">
        <v>176496</v>
      </c>
      <c r="I936" s="728">
        <v>76496</v>
      </c>
      <c r="J936" s="728" t="s">
        <v>640</v>
      </c>
      <c r="K936" s="728" t="s">
        <v>641</v>
      </c>
      <c r="L936" s="731">
        <v>125.43000000000002</v>
      </c>
      <c r="M936" s="731">
        <v>15</v>
      </c>
      <c r="N936" s="732">
        <v>1881.4500000000003</v>
      </c>
    </row>
    <row r="937" spans="1:14" ht="14.4" customHeight="1" x14ac:dyDescent="0.3">
      <c r="A937" s="726" t="s">
        <v>569</v>
      </c>
      <c r="B937" s="727" t="s">
        <v>570</v>
      </c>
      <c r="C937" s="728" t="s">
        <v>597</v>
      </c>
      <c r="D937" s="729" t="s">
        <v>598</v>
      </c>
      <c r="E937" s="730">
        <v>50113001</v>
      </c>
      <c r="F937" s="729" t="s">
        <v>606</v>
      </c>
      <c r="G937" s="728" t="s">
        <v>642</v>
      </c>
      <c r="H937" s="728">
        <v>183974</v>
      </c>
      <c r="I937" s="728">
        <v>83974</v>
      </c>
      <c r="J937" s="728" t="s">
        <v>1536</v>
      </c>
      <c r="K937" s="728" t="s">
        <v>1537</v>
      </c>
      <c r="L937" s="731">
        <v>94.110000000000014</v>
      </c>
      <c r="M937" s="731">
        <v>3</v>
      </c>
      <c r="N937" s="732">
        <v>282.33000000000004</v>
      </c>
    </row>
    <row r="938" spans="1:14" ht="14.4" customHeight="1" x14ac:dyDescent="0.3">
      <c r="A938" s="726" t="s">
        <v>569</v>
      </c>
      <c r="B938" s="727" t="s">
        <v>570</v>
      </c>
      <c r="C938" s="728" t="s">
        <v>597</v>
      </c>
      <c r="D938" s="729" t="s">
        <v>598</v>
      </c>
      <c r="E938" s="730">
        <v>50113001</v>
      </c>
      <c r="F938" s="729" t="s">
        <v>606</v>
      </c>
      <c r="G938" s="728" t="s">
        <v>642</v>
      </c>
      <c r="H938" s="728">
        <v>49941</v>
      </c>
      <c r="I938" s="728">
        <v>49941</v>
      </c>
      <c r="J938" s="728" t="s">
        <v>1538</v>
      </c>
      <c r="K938" s="728" t="s">
        <v>1539</v>
      </c>
      <c r="L938" s="731">
        <v>297.55</v>
      </c>
      <c r="M938" s="731">
        <v>1</v>
      </c>
      <c r="N938" s="732">
        <v>297.55</v>
      </c>
    </row>
    <row r="939" spans="1:14" ht="14.4" customHeight="1" x14ac:dyDescent="0.3">
      <c r="A939" s="726" t="s">
        <v>569</v>
      </c>
      <c r="B939" s="727" t="s">
        <v>570</v>
      </c>
      <c r="C939" s="728" t="s">
        <v>597</v>
      </c>
      <c r="D939" s="729" t="s">
        <v>598</v>
      </c>
      <c r="E939" s="730">
        <v>50113001</v>
      </c>
      <c r="F939" s="729" t="s">
        <v>606</v>
      </c>
      <c r="G939" s="728" t="s">
        <v>642</v>
      </c>
      <c r="H939" s="728">
        <v>158041</v>
      </c>
      <c r="I939" s="728">
        <v>58041</v>
      </c>
      <c r="J939" s="728" t="s">
        <v>1540</v>
      </c>
      <c r="K939" s="728" t="s">
        <v>1541</v>
      </c>
      <c r="L939" s="731">
        <v>133.88999999999999</v>
      </c>
      <c r="M939" s="731">
        <v>1</v>
      </c>
      <c r="N939" s="732">
        <v>133.88999999999999</v>
      </c>
    </row>
    <row r="940" spans="1:14" ht="14.4" customHeight="1" x14ac:dyDescent="0.3">
      <c r="A940" s="726" t="s">
        <v>569</v>
      </c>
      <c r="B940" s="727" t="s">
        <v>570</v>
      </c>
      <c r="C940" s="728" t="s">
        <v>597</v>
      </c>
      <c r="D940" s="729" t="s">
        <v>598</v>
      </c>
      <c r="E940" s="730">
        <v>50113001</v>
      </c>
      <c r="F940" s="729" t="s">
        <v>606</v>
      </c>
      <c r="G940" s="728" t="s">
        <v>642</v>
      </c>
      <c r="H940" s="728">
        <v>132225</v>
      </c>
      <c r="I940" s="728">
        <v>32225</v>
      </c>
      <c r="J940" s="728" t="s">
        <v>643</v>
      </c>
      <c r="K940" s="728" t="s">
        <v>644</v>
      </c>
      <c r="L940" s="731">
        <v>73.29000000000002</v>
      </c>
      <c r="M940" s="731">
        <v>1</v>
      </c>
      <c r="N940" s="732">
        <v>73.29000000000002</v>
      </c>
    </row>
    <row r="941" spans="1:14" ht="14.4" customHeight="1" x14ac:dyDescent="0.3">
      <c r="A941" s="726" t="s">
        <v>569</v>
      </c>
      <c r="B941" s="727" t="s">
        <v>570</v>
      </c>
      <c r="C941" s="728" t="s">
        <v>597</v>
      </c>
      <c r="D941" s="729" t="s">
        <v>598</v>
      </c>
      <c r="E941" s="730">
        <v>50113001</v>
      </c>
      <c r="F941" s="729" t="s">
        <v>606</v>
      </c>
      <c r="G941" s="728" t="s">
        <v>607</v>
      </c>
      <c r="H941" s="728">
        <v>845329</v>
      </c>
      <c r="I941" s="728">
        <v>0</v>
      </c>
      <c r="J941" s="728" t="s">
        <v>1341</v>
      </c>
      <c r="K941" s="728" t="s">
        <v>571</v>
      </c>
      <c r="L941" s="731">
        <v>169.92000000000002</v>
      </c>
      <c r="M941" s="731">
        <v>9</v>
      </c>
      <c r="N941" s="732">
        <v>1529.2800000000002</v>
      </c>
    </row>
    <row r="942" spans="1:14" ht="14.4" customHeight="1" x14ac:dyDescent="0.3">
      <c r="A942" s="726" t="s">
        <v>569</v>
      </c>
      <c r="B942" s="727" t="s">
        <v>570</v>
      </c>
      <c r="C942" s="728" t="s">
        <v>597</v>
      </c>
      <c r="D942" s="729" t="s">
        <v>598</v>
      </c>
      <c r="E942" s="730">
        <v>50113001</v>
      </c>
      <c r="F942" s="729" t="s">
        <v>606</v>
      </c>
      <c r="G942" s="728" t="s">
        <v>607</v>
      </c>
      <c r="H942" s="728">
        <v>203954</v>
      </c>
      <c r="I942" s="728">
        <v>203954</v>
      </c>
      <c r="J942" s="728" t="s">
        <v>976</v>
      </c>
      <c r="K942" s="728" t="s">
        <v>1542</v>
      </c>
      <c r="L942" s="731">
        <v>93.039999999999992</v>
      </c>
      <c r="M942" s="731">
        <v>2</v>
      </c>
      <c r="N942" s="732">
        <v>186.07999999999998</v>
      </c>
    </row>
    <row r="943" spans="1:14" ht="14.4" customHeight="1" x14ac:dyDescent="0.3">
      <c r="A943" s="726" t="s">
        <v>569</v>
      </c>
      <c r="B943" s="727" t="s">
        <v>570</v>
      </c>
      <c r="C943" s="728" t="s">
        <v>597</v>
      </c>
      <c r="D943" s="729" t="s">
        <v>598</v>
      </c>
      <c r="E943" s="730">
        <v>50113001</v>
      </c>
      <c r="F943" s="729" t="s">
        <v>606</v>
      </c>
      <c r="G943" s="728" t="s">
        <v>607</v>
      </c>
      <c r="H943" s="728">
        <v>159392</v>
      </c>
      <c r="I943" s="728">
        <v>59392</v>
      </c>
      <c r="J943" s="728" t="s">
        <v>1543</v>
      </c>
      <c r="K943" s="728" t="s">
        <v>1544</v>
      </c>
      <c r="L943" s="731">
        <v>62.69</v>
      </c>
      <c r="M943" s="731">
        <v>3</v>
      </c>
      <c r="N943" s="732">
        <v>188.07</v>
      </c>
    </row>
    <row r="944" spans="1:14" ht="14.4" customHeight="1" x14ac:dyDescent="0.3">
      <c r="A944" s="726" t="s">
        <v>569</v>
      </c>
      <c r="B944" s="727" t="s">
        <v>570</v>
      </c>
      <c r="C944" s="728" t="s">
        <v>597</v>
      </c>
      <c r="D944" s="729" t="s">
        <v>598</v>
      </c>
      <c r="E944" s="730">
        <v>50113001</v>
      </c>
      <c r="F944" s="729" t="s">
        <v>606</v>
      </c>
      <c r="G944" s="728" t="s">
        <v>642</v>
      </c>
      <c r="H944" s="728">
        <v>130543</v>
      </c>
      <c r="I944" s="728">
        <v>30543</v>
      </c>
      <c r="J944" s="728" t="s">
        <v>1545</v>
      </c>
      <c r="K944" s="728" t="s">
        <v>657</v>
      </c>
      <c r="L944" s="731">
        <v>183.92999999999998</v>
      </c>
      <c r="M944" s="731">
        <v>1</v>
      </c>
      <c r="N944" s="732">
        <v>183.92999999999998</v>
      </c>
    </row>
    <row r="945" spans="1:14" ht="14.4" customHeight="1" x14ac:dyDescent="0.3">
      <c r="A945" s="726" t="s">
        <v>569</v>
      </c>
      <c r="B945" s="727" t="s">
        <v>570</v>
      </c>
      <c r="C945" s="728" t="s">
        <v>597</v>
      </c>
      <c r="D945" s="729" t="s">
        <v>598</v>
      </c>
      <c r="E945" s="730">
        <v>50113001</v>
      </c>
      <c r="F945" s="729" t="s">
        <v>606</v>
      </c>
      <c r="G945" s="728" t="s">
        <v>607</v>
      </c>
      <c r="H945" s="728">
        <v>149317</v>
      </c>
      <c r="I945" s="728">
        <v>49317</v>
      </c>
      <c r="J945" s="728" t="s">
        <v>1546</v>
      </c>
      <c r="K945" s="728" t="s">
        <v>1547</v>
      </c>
      <c r="L945" s="731">
        <v>319.83000000000004</v>
      </c>
      <c r="M945" s="731">
        <v>2</v>
      </c>
      <c r="N945" s="732">
        <v>639.66000000000008</v>
      </c>
    </row>
    <row r="946" spans="1:14" ht="14.4" customHeight="1" x14ac:dyDescent="0.3">
      <c r="A946" s="726" t="s">
        <v>569</v>
      </c>
      <c r="B946" s="727" t="s">
        <v>570</v>
      </c>
      <c r="C946" s="728" t="s">
        <v>597</v>
      </c>
      <c r="D946" s="729" t="s">
        <v>598</v>
      </c>
      <c r="E946" s="730">
        <v>50113001</v>
      </c>
      <c r="F946" s="729" t="s">
        <v>606</v>
      </c>
      <c r="G946" s="728" t="s">
        <v>607</v>
      </c>
      <c r="H946" s="728">
        <v>100409</v>
      </c>
      <c r="I946" s="728">
        <v>409</v>
      </c>
      <c r="J946" s="728" t="s">
        <v>1548</v>
      </c>
      <c r="K946" s="728" t="s">
        <v>816</v>
      </c>
      <c r="L946" s="731">
        <v>70.59</v>
      </c>
      <c r="M946" s="731">
        <v>1</v>
      </c>
      <c r="N946" s="732">
        <v>70.59</v>
      </c>
    </row>
    <row r="947" spans="1:14" ht="14.4" customHeight="1" x14ac:dyDescent="0.3">
      <c r="A947" s="726" t="s">
        <v>569</v>
      </c>
      <c r="B947" s="727" t="s">
        <v>570</v>
      </c>
      <c r="C947" s="728" t="s">
        <v>597</v>
      </c>
      <c r="D947" s="729" t="s">
        <v>598</v>
      </c>
      <c r="E947" s="730">
        <v>50113001</v>
      </c>
      <c r="F947" s="729" t="s">
        <v>606</v>
      </c>
      <c r="G947" s="728" t="s">
        <v>607</v>
      </c>
      <c r="H947" s="728">
        <v>850642</v>
      </c>
      <c r="I947" s="728">
        <v>169673</v>
      </c>
      <c r="J947" s="728" t="s">
        <v>656</v>
      </c>
      <c r="K947" s="728" t="s">
        <v>657</v>
      </c>
      <c r="L947" s="731">
        <v>126.90999999999998</v>
      </c>
      <c r="M947" s="731">
        <v>1</v>
      </c>
      <c r="N947" s="732">
        <v>126.90999999999998</v>
      </c>
    </row>
    <row r="948" spans="1:14" ht="14.4" customHeight="1" x14ac:dyDescent="0.3">
      <c r="A948" s="726" t="s">
        <v>569</v>
      </c>
      <c r="B948" s="727" t="s">
        <v>570</v>
      </c>
      <c r="C948" s="728" t="s">
        <v>597</v>
      </c>
      <c r="D948" s="729" t="s">
        <v>598</v>
      </c>
      <c r="E948" s="730">
        <v>50113001</v>
      </c>
      <c r="F948" s="729" t="s">
        <v>606</v>
      </c>
      <c r="G948" s="728" t="s">
        <v>607</v>
      </c>
      <c r="H948" s="728">
        <v>188356</v>
      </c>
      <c r="I948" s="728">
        <v>88356</v>
      </c>
      <c r="J948" s="728" t="s">
        <v>1549</v>
      </c>
      <c r="K948" s="728" t="s">
        <v>1550</v>
      </c>
      <c r="L948" s="731">
        <v>96.697198836218718</v>
      </c>
      <c r="M948" s="731">
        <v>1</v>
      </c>
      <c r="N948" s="732">
        <v>96.697198836218718</v>
      </c>
    </row>
    <row r="949" spans="1:14" ht="14.4" customHeight="1" x14ac:dyDescent="0.3">
      <c r="A949" s="726" t="s">
        <v>569</v>
      </c>
      <c r="B949" s="727" t="s">
        <v>570</v>
      </c>
      <c r="C949" s="728" t="s">
        <v>597</v>
      </c>
      <c r="D949" s="729" t="s">
        <v>598</v>
      </c>
      <c r="E949" s="730">
        <v>50113001</v>
      </c>
      <c r="F949" s="729" t="s">
        <v>606</v>
      </c>
      <c r="G949" s="728" t="s">
        <v>642</v>
      </c>
      <c r="H949" s="728">
        <v>850078</v>
      </c>
      <c r="I949" s="728">
        <v>102608</v>
      </c>
      <c r="J949" s="728" t="s">
        <v>1342</v>
      </c>
      <c r="K949" s="728" t="s">
        <v>1343</v>
      </c>
      <c r="L949" s="731">
        <v>44.120000000000019</v>
      </c>
      <c r="M949" s="731">
        <v>1</v>
      </c>
      <c r="N949" s="732">
        <v>44.120000000000019</v>
      </c>
    </row>
    <row r="950" spans="1:14" ht="14.4" customHeight="1" x14ac:dyDescent="0.3">
      <c r="A950" s="726" t="s">
        <v>569</v>
      </c>
      <c r="B950" s="727" t="s">
        <v>570</v>
      </c>
      <c r="C950" s="728" t="s">
        <v>597</v>
      </c>
      <c r="D950" s="729" t="s">
        <v>598</v>
      </c>
      <c r="E950" s="730">
        <v>50113001</v>
      </c>
      <c r="F950" s="729" t="s">
        <v>606</v>
      </c>
      <c r="G950" s="728" t="s">
        <v>642</v>
      </c>
      <c r="H950" s="728">
        <v>849990</v>
      </c>
      <c r="I950" s="728">
        <v>102596</v>
      </c>
      <c r="J950" s="728" t="s">
        <v>658</v>
      </c>
      <c r="K950" s="728" t="s">
        <v>659</v>
      </c>
      <c r="L950" s="731">
        <v>24.930000000000014</v>
      </c>
      <c r="M950" s="731">
        <v>1</v>
      </c>
      <c r="N950" s="732">
        <v>24.930000000000014</v>
      </c>
    </row>
    <row r="951" spans="1:14" ht="14.4" customHeight="1" x14ac:dyDescent="0.3">
      <c r="A951" s="726" t="s">
        <v>569</v>
      </c>
      <c r="B951" s="727" t="s">
        <v>570</v>
      </c>
      <c r="C951" s="728" t="s">
        <v>597</v>
      </c>
      <c r="D951" s="729" t="s">
        <v>598</v>
      </c>
      <c r="E951" s="730">
        <v>50113001</v>
      </c>
      <c r="F951" s="729" t="s">
        <v>606</v>
      </c>
      <c r="G951" s="728" t="s">
        <v>642</v>
      </c>
      <c r="H951" s="728">
        <v>846446</v>
      </c>
      <c r="I951" s="728">
        <v>124343</v>
      </c>
      <c r="J951" s="728" t="s">
        <v>1064</v>
      </c>
      <c r="K951" s="728" t="s">
        <v>845</v>
      </c>
      <c r="L951" s="731">
        <v>43.760000000000019</v>
      </c>
      <c r="M951" s="731">
        <v>1</v>
      </c>
      <c r="N951" s="732">
        <v>43.760000000000019</v>
      </c>
    </row>
    <row r="952" spans="1:14" ht="14.4" customHeight="1" x14ac:dyDescent="0.3">
      <c r="A952" s="726" t="s">
        <v>569</v>
      </c>
      <c r="B952" s="727" t="s">
        <v>570</v>
      </c>
      <c r="C952" s="728" t="s">
        <v>597</v>
      </c>
      <c r="D952" s="729" t="s">
        <v>598</v>
      </c>
      <c r="E952" s="730">
        <v>50113001</v>
      </c>
      <c r="F952" s="729" t="s">
        <v>606</v>
      </c>
      <c r="G952" s="728" t="s">
        <v>642</v>
      </c>
      <c r="H952" s="728">
        <v>117431</v>
      </c>
      <c r="I952" s="728">
        <v>17431</v>
      </c>
      <c r="J952" s="728" t="s">
        <v>662</v>
      </c>
      <c r="K952" s="728" t="s">
        <v>615</v>
      </c>
      <c r="L952" s="731">
        <v>27.25</v>
      </c>
      <c r="M952" s="731">
        <v>3</v>
      </c>
      <c r="N952" s="732">
        <v>81.75</v>
      </c>
    </row>
    <row r="953" spans="1:14" ht="14.4" customHeight="1" x14ac:dyDescent="0.3">
      <c r="A953" s="726" t="s">
        <v>569</v>
      </c>
      <c r="B953" s="727" t="s">
        <v>570</v>
      </c>
      <c r="C953" s="728" t="s">
        <v>597</v>
      </c>
      <c r="D953" s="729" t="s">
        <v>598</v>
      </c>
      <c r="E953" s="730">
        <v>50113001</v>
      </c>
      <c r="F953" s="729" t="s">
        <v>606</v>
      </c>
      <c r="G953" s="728" t="s">
        <v>607</v>
      </c>
      <c r="H953" s="728">
        <v>207229</v>
      </c>
      <c r="I953" s="728">
        <v>207229</v>
      </c>
      <c r="J953" s="728" t="s">
        <v>1551</v>
      </c>
      <c r="K953" s="728" t="s">
        <v>1552</v>
      </c>
      <c r="L953" s="731">
        <v>187.2</v>
      </c>
      <c r="M953" s="731">
        <v>1</v>
      </c>
      <c r="N953" s="732">
        <v>187.2</v>
      </c>
    </row>
    <row r="954" spans="1:14" ht="14.4" customHeight="1" x14ac:dyDescent="0.3">
      <c r="A954" s="726" t="s">
        <v>569</v>
      </c>
      <c r="B954" s="727" t="s">
        <v>570</v>
      </c>
      <c r="C954" s="728" t="s">
        <v>597</v>
      </c>
      <c r="D954" s="729" t="s">
        <v>598</v>
      </c>
      <c r="E954" s="730">
        <v>50113001</v>
      </c>
      <c r="F954" s="729" t="s">
        <v>606</v>
      </c>
      <c r="G954" s="728" t="s">
        <v>607</v>
      </c>
      <c r="H954" s="728">
        <v>156993</v>
      </c>
      <c r="I954" s="728">
        <v>56993</v>
      </c>
      <c r="J954" s="728" t="s">
        <v>665</v>
      </c>
      <c r="K954" s="728" t="s">
        <v>666</v>
      </c>
      <c r="L954" s="731">
        <v>73.660000000000011</v>
      </c>
      <c r="M954" s="731">
        <v>2</v>
      </c>
      <c r="N954" s="732">
        <v>147.32000000000002</v>
      </c>
    </row>
    <row r="955" spans="1:14" ht="14.4" customHeight="1" x14ac:dyDescent="0.3">
      <c r="A955" s="726" t="s">
        <v>569</v>
      </c>
      <c r="B955" s="727" t="s">
        <v>570</v>
      </c>
      <c r="C955" s="728" t="s">
        <v>597</v>
      </c>
      <c r="D955" s="729" t="s">
        <v>598</v>
      </c>
      <c r="E955" s="730">
        <v>50113001</v>
      </c>
      <c r="F955" s="729" t="s">
        <v>606</v>
      </c>
      <c r="G955" s="728" t="s">
        <v>642</v>
      </c>
      <c r="H955" s="728">
        <v>214427</v>
      </c>
      <c r="I955" s="728">
        <v>214427</v>
      </c>
      <c r="J955" s="728" t="s">
        <v>671</v>
      </c>
      <c r="K955" s="728" t="s">
        <v>672</v>
      </c>
      <c r="L955" s="731">
        <v>67.515052631578939</v>
      </c>
      <c r="M955" s="731">
        <v>950</v>
      </c>
      <c r="N955" s="732">
        <v>64139.299999999996</v>
      </c>
    </row>
    <row r="956" spans="1:14" ht="14.4" customHeight="1" x14ac:dyDescent="0.3">
      <c r="A956" s="726" t="s">
        <v>569</v>
      </c>
      <c r="B956" s="727" t="s">
        <v>570</v>
      </c>
      <c r="C956" s="728" t="s">
        <v>597</v>
      </c>
      <c r="D956" s="729" t="s">
        <v>598</v>
      </c>
      <c r="E956" s="730">
        <v>50113001</v>
      </c>
      <c r="F956" s="729" t="s">
        <v>606</v>
      </c>
      <c r="G956" s="728" t="s">
        <v>642</v>
      </c>
      <c r="H956" s="728">
        <v>113767</v>
      </c>
      <c r="I956" s="728">
        <v>13767</v>
      </c>
      <c r="J956" s="728" t="s">
        <v>673</v>
      </c>
      <c r="K956" s="728" t="s">
        <v>674</v>
      </c>
      <c r="L956" s="731">
        <v>45.08666666666668</v>
      </c>
      <c r="M956" s="731">
        <v>3</v>
      </c>
      <c r="N956" s="732">
        <v>135.26000000000005</v>
      </c>
    </row>
    <row r="957" spans="1:14" ht="14.4" customHeight="1" x14ac:dyDescent="0.3">
      <c r="A957" s="726" t="s">
        <v>569</v>
      </c>
      <c r="B957" s="727" t="s">
        <v>570</v>
      </c>
      <c r="C957" s="728" t="s">
        <v>597</v>
      </c>
      <c r="D957" s="729" t="s">
        <v>598</v>
      </c>
      <c r="E957" s="730">
        <v>50113001</v>
      </c>
      <c r="F957" s="729" t="s">
        <v>606</v>
      </c>
      <c r="G957" s="728" t="s">
        <v>642</v>
      </c>
      <c r="H957" s="728">
        <v>848765</v>
      </c>
      <c r="I957" s="728">
        <v>107938</v>
      </c>
      <c r="J957" s="728" t="s">
        <v>673</v>
      </c>
      <c r="K957" s="728" t="s">
        <v>1553</v>
      </c>
      <c r="L957" s="731">
        <v>129.10999999999999</v>
      </c>
      <c r="M957" s="731">
        <v>16</v>
      </c>
      <c r="N957" s="732">
        <v>2065.7599999999998</v>
      </c>
    </row>
    <row r="958" spans="1:14" ht="14.4" customHeight="1" x14ac:dyDescent="0.3">
      <c r="A958" s="726" t="s">
        <v>569</v>
      </c>
      <c r="B958" s="727" t="s">
        <v>570</v>
      </c>
      <c r="C958" s="728" t="s">
        <v>597</v>
      </c>
      <c r="D958" s="729" t="s">
        <v>598</v>
      </c>
      <c r="E958" s="730">
        <v>50113001</v>
      </c>
      <c r="F958" s="729" t="s">
        <v>606</v>
      </c>
      <c r="G958" s="728" t="s">
        <v>607</v>
      </c>
      <c r="H958" s="728">
        <v>193105</v>
      </c>
      <c r="I958" s="728">
        <v>93105</v>
      </c>
      <c r="J958" s="728" t="s">
        <v>676</v>
      </c>
      <c r="K958" s="728" t="s">
        <v>678</v>
      </c>
      <c r="L958" s="731">
        <v>209.11017240267202</v>
      </c>
      <c r="M958" s="731">
        <v>57</v>
      </c>
      <c r="N958" s="732">
        <v>11919.279826952305</v>
      </c>
    </row>
    <row r="959" spans="1:14" ht="14.4" customHeight="1" x14ac:dyDescent="0.3">
      <c r="A959" s="726" t="s">
        <v>569</v>
      </c>
      <c r="B959" s="727" t="s">
        <v>570</v>
      </c>
      <c r="C959" s="728" t="s">
        <v>597</v>
      </c>
      <c r="D959" s="729" t="s">
        <v>598</v>
      </c>
      <c r="E959" s="730">
        <v>50113001</v>
      </c>
      <c r="F959" s="729" t="s">
        <v>606</v>
      </c>
      <c r="G959" s="728" t="s">
        <v>607</v>
      </c>
      <c r="H959" s="728">
        <v>102477</v>
      </c>
      <c r="I959" s="728">
        <v>2477</v>
      </c>
      <c r="J959" s="728" t="s">
        <v>681</v>
      </c>
      <c r="K959" s="728" t="s">
        <v>682</v>
      </c>
      <c r="L959" s="731">
        <v>40.196666666666665</v>
      </c>
      <c r="M959" s="731">
        <v>3</v>
      </c>
      <c r="N959" s="732">
        <v>120.59</v>
      </c>
    </row>
    <row r="960" spans="1:14" ht="14.4" customHeight="1" x14ac:dyDescent="0.3">
      <c r="A960" s="726" t="s">
        <v>569</v>
      </c>
      <c r="B960" s="727" t="s">
        <v>570</v>
      </c>
      <c r="C960" s="728" t="s">
        <v>597</v>
      </c>
      <c r="D960" s="729" t="s">
        <v>598</v>
      </c>
      <c r="E960" s="730">
        <v>50113001</v>
      </c>
      <c r="F960" s="729" t="s">
        <v>606</v>
      </c>
      <c r="G960" s="728" t="s">
        <v>607</v>
      </c>
      <c r="H960" s="728">
        <v>102478</v>
      </c>
      <c r="I960" s="728">
        <v>2478</v>
      </c>
      <c r="J960" s="728" t="s">
        <v>681</v>
      </c>
      <c r="K960" s="728" t="s">
        <v>683</v>
      </c>
      <c r="L960" s="731">
        <v>77.610000000000014</v>
      </c>
      <c r="M960" s="731">
        <v>2</v>
      </c>
      <c r="N960" s="732">
        <v>155.22000000000003</v>
      </c>
    </row>
    <row r="961" spans="1:14" ht="14.4" customHeight="1" x14ac:dyDescent="0.3">
      <c r="A961" s="726" t="s">
        <v>569</v>
      </c>
      <c r="B961" s="727" t="s">
        <v>570</v>
      </c>
      <c r="C961" s="728" t="s">
        <v>597</v>
      </c>
      <c r="D961" s="729" t="s">
        <v>598</v>
      </c>
      <c r="E961" s="730">
        <v>50113001</v>
      </c>
      <c r="F961" s="729" t="s">
        <v>606</v>
      </c>
      <c r="G961" s="728" t="s">
        <v>607</v>
      </c>
      <c r="H961" s="728">
        <v>117011</v>
      </c>
      <c r="I961" s="728">
        <v>17011</v>
      </c>
      <c r="J961" s="728" t="s">
        <v>684</v>
      </c>
      <c r="K961" s="728" t="s">
        <v>685</v>
      </c>
      <c r="L961" s="731">
        <v>147.96538461538464</v>
      </c>
      <c r="M961" s="731">
        <v>104</v>
      </c>
      <c r="N961" s="732">
        <v>15388.400000000001</v>
      </c>
    </row>
    <row r="962" spans="1:14" ht="14.4" customHeight="1" x14ac:dyDescent="0.3">
      <c r="A962" s="726" t="s">
        <v>569</v>
      </c>
      <c r="B962" s="727" t="s">
        <v>570</v>
      </c>
      <c r="C962" s="728" t="s">
        <v>597</v>
      </c>
      <c r="D962" s="729" t="s">
        <v>598</v>
      </c>
      <c r="E962" s="730">
        <v>50113001</v>
      </c>
      <c r="F962" s="729" t="s">
        <v>606</v>
      </c>
      <c r="G962" s="728" t="s">
        <v>607</v>
      </c>
      <c r="H962" s="728">
        <v>183318</v>
      </c>
      <c r="I962" s="728">
        <v>83318</v>
      </c>
      <c r="J962" s="728" t="s">
        <v>1349</v>
      </c>
      <c r="K962" s="728" t="s">
        <v>1350</v>
      </c>
      <c r="L962" s="731">
        <v>23.35</v>
      </c>
      <c r="M962" s="731">
        <v>1</v>
      </c>
      <c r="N962" s="732">
        <v>23.35</v>
      </c>
    </row>
    <row r="963" spans="1:14" ht="14.4" customHeight="1" x14ac:dyDescent="0.3">
      <c r="A963" s="726" t="s">
        <v>569</v>
      </c>
      <c r="B963" s="727" t="s">
        <v>570</v>
      </c>
      <c r="C963" s="728" t="s">
        <v>597</v>
      </c>
      <c r="D963" s="729" t="s">
        <v>598</v>
      </c>
      <c r="E963" s="730">
        <v>50113001</v>
      </c>
      <c r="F963" s="729" t="s">
        <v>606</v>
      </c>
      <c r="G963" s="728" t="s">
        <v>607</v>
      </c>
      <c r="H963" s="728">
        <v>844591</v>
      </c>
      <c r="I963" s="728">
        <v>107161</v>
      </c>
      <c r="J963" s="728" t="s">
        <v>1554</v>
      </c>
      <c r="K963" s="728" t="s">
        <v>1555</v>
      </c>
      <c r="L963" s="731">
        <v>935</v>
      </c>
      <c r="M963" s="731">
        <v>10</v>
      </c>
      <c r="N963" s="732">
        <v>9350</v>
      </c>
    </row>
    <row r="964" spans="1:14" ht="14.4" customHeight="1" x14ac:dyDescent="0.3">
      <c r="A964" s="726" t="s">
        <v>569</v>
      </c>
      <c r="B964" s="727" t="s">
        <v>570</v>
      </c>
      <c r="C964" s="728" t="s">
        <v>597</v>
      </c>
      <c r="D964" s="729" t="s">
        <v>598</v>
      </c>
      <c r="E964" s="730">
        <v>50113001</v>
      </c>
      <c r="F964" s="729" t="s">
        <v>606</v>
      </c>
      <c r="G964" s="728" t="s">
        <v>607</v>
      </c>
      <c r="H964" s="728">
        <v>108499</v>
      </c>
      <c r="I964" s="728">
        <v>8499</v>
      </c>
      <c r="J964" s="728" t="s">
        <v>686</v>
      </c>
      <c r="K964" s="728" t="s">
        <v>687</v>
      </c>
      <c r="L964" s="731">
        <v>111.52007969426998</v>
      </c>
      <c r="M964" s="731">
        <v>230</v>
      </c>
      <c r="N964" s="732">
        <v>25649.618329682096</v>
      </c>
    </row>
    <row r="965" spans="1:14" ht="14.4" customHeight="1" x14ac:dyDescent="0.3">
      <c r="A965" s="726" t="s">
        <v>569</v>
      </c>
      <c r="B965" s="727" t="s">
        <v>570</v>
      </c>
      <c r="C965" s="728" t="s">
        <v>597</v>
      </c>
      <c r="D965" s="729" t="s">
        <v>598</v>
      </c>
      <c r="E965" s="730">
        <v>50113001</v>
      </c>
      <c r="F965" s="729" t="s">
        <v>606</v>
      </c>
      <c r="G965" s="728" t="s">
        <v>607</v>
      </c>
      <c r="H965" s="728">
        <v>102479</v>
      </c>
      <c r="I965" s="728">
        <v>2479</v>
      </c>
      <c r="J965" s="728" t="s">
        <v>688</v>
      </c>
      <c r="K965" s="728" t="s">
        <v>689</v>
      </c>
      <c r="L965" s="731">
        <v>65.580000000000013</v>
      </c>
      <c r="M965" s="731">
        <v>1</v>
      </c>
      <c r="N965" s="732">
        <v>65.580000000000013</v>
      </c>
    </row>
    <row r="966" spans="1:14" ht="14.4" customHeight="1" x14ac:dyDescent="0.3">
      <c r="A966" s="726" t="s">
        <v>569</v>
      </c>
      <c r="B966" s="727" t="s">
        <v>570</v>
      </c>
      <c r="C966" s="728" t="s">
        <v>597</v>
      </c>
      <c r="D966" s="729" t="s">
        <v>598</v>
      </c>
      <c r="E966" s="730">
        <v>50113001</v>
      </c>
      <c r="F966" s="729" t="s">
        <v>606</v>
      </c>
      <c r="G966" s="728" t="s">
        <v>607</v>
      </c>
      <c r="H966" s="728">
        <v>104071</v>
      </c>
      <c r="I966" s="728">
        <v>4071</v>
      </c>
      <c r="J966" s="728" t="s">
        <v>688</v>
      </c>
      <c r="K966" s="728" t="s">
        <v>1556</v>
      </c>
      <c r="L966" s="731">
        <v>153.50999999999996</v>
      </c>
      <c r="M966" s="731">
        <v>2</v>
      </c>
      <c r="N966" s="732">
        <v>307.01999999999992</v>
      </c>
    </row>
    <row r="967" spans="1:14" ht="14.4" customHeight="1" x14ac:dyDescent="0.3">
      <c r="A967" s="726" t="s">
        <v>569</v>
      </c>
      <c r="B967" s="727" t="s">
        <v>570</v>
      </c>
      <c r="C967" s="728" t="s">
        <v>597</v>
      </c>
      <c r="D967" s="729" t="s">
        <v>598</v>
      </c>
      <c r="E967" s="730">
        <v>50113001</v>
      </c>
      <c r="F967" s="729" t="s">
        <v>606</v>
      </c>
      <c r="G967" s="728" t="s">
        <v>642</v>
      </c>
      <c r="H967" s="728">
        <v>181456</v>
      </c>
      <c r="I967" s="728">
        <v>81456</v>
      </c>
      <c r="J967" s="728" t="s">
        <v>692</v>
      </c>
      <c r="K967" s="728" t="s">
        <v>693</v>
      </c>
      <c r="L967" s="731">
        <v>66.730000000000018</v>
      </c>
      <c r="M967" s="731">
        <v>1</v>
      </c>
      <c r="N967" s="732">
        <v>66.730000000000018</v>
      </c>
    </row>
    <row r="968" spans="1:14" ht="14.4" customHeight="1" x14ac:dyDescent="0.3">
      <c r="A968" s="726" t="s">
        <v>569</v>
      </c>
      <c r="B968" s="727" t="s">
        <v>570</v>
      </c>
      <c r="C968" s="728" t="s">
        <v>597</v>
      </c>
      <c r="D968" s="729" t="s">
        <v>598</v>
      </c>
      <c r="E968" s="730">
        <v>50113001</v>
      </c>
      <c r="F968" s="729" t="s">
        <v>606</v>
      </c>
      <c r="G968" s="728" t="s">
        <v>642</v>
      </c>
      <c r="H968" s="728">
        <v>215713</v>
      </c>
      <c r="I968" s="728">
        <v>215713</v>
      </c>
      <c r="J968" s="728" t="s">
        <v>692</v>
      </c>
      <c r="K968" s="728" t="s">
        <v>1076</v>
      </c>
      <c r="L968" s="731">
        <v>47.635000000000005</v>
      </c>
      <c r="M968" s="731">
        <v>4</v>
      </c>
      <c r="N968" s="732">
        <v>190.54000000000002</v>
      </c>
    </row>
    <row r="969" spans="1:14" ht="14.4" customHeight="1" x14ac:dyDescent="0.3">
      <c r="A969" s="726" t="s">
        <v>569</v>
      </c>
      <c r="B969" s="727" t="s">
        <v>570</v>
      </c>
      <c r="C969" s="728" t="s">
        <v>597</v>
      </c>
      <c r="D969" s="729" t="s">
        <v>598</v>
      </c>
      <c r="E969" s="730">
        <v>50113001</v>
      </c>
      <c r="F969" s="729" t="s">
        <v>606</v>
      </c>
      <c r="G969" s="728" t="s">
        <v>642</v>
      </c>
      <c r="H969" s="728">
        <v>215715</v>
      </c>
      <c r="I969" s="728">
        <v>215715</v>
      </c>
      <c r="J969" s="728" t="s">
        <v>692</v>
      </c>
      <c r="K969" s="728" t="s">
        <v>694</v>
      </c>
      <c r="L969" s="731">
        <v>66.72999999999999</v>
      </c>
      <c r="M969" s="731">
        <v>1</v>
      </c>
      <c r="N969" s="732">
        <v>66.72999999999999</v>
      </c>
    </row>
    <row r="970" spans="1:14" ht="14.4" customHeight="1" x14ac:dyDescent="0.3">
      <c r="A970" s="726" t="s">
        <v>569</v>
      </c>
      <c r="B970" s="727" t="s">
        <v>570</v>
      </c>
      <c r="C970" s="728" t="s">
        <v>597</v>
      </c>
      <c r="D970" s="729" t="s">
        <v>598</v>
      </c>
      <c r="E970" s="730">
        <v>50113001</v>
      </c>
      <c r="F970" s="729" t="s">
        <v>606</v>
      </c>
      <c r="G970" s="728" t="s">
        <v>607</v>
      </c>
      <c r="H970" s="728">
        <v>920200</v>
      </c>
      <c r="I970" s="728">
        <v>15877</v>
      </c>
      <c r="J970" s="728" t="s">
        <v>697</v>
      </c>
      <c r="K970" s="728" t="s">
        <v>571</v>
      </c>
      <c r="L970" s="731">
        <v>252.97796665375753</v>
      </c>
      <c r="M970" s="731">
        <v>2</v>
      </c>
      <c r="N970" s="732">
        <v>505.95593330751507</v>
      </c>
    </row>
    <row r="971" spans="1:14" ht="14.4" customHeight="1" x14ac:dyDescent="0.3">
      <c r="A971" s="726" t="s">
        <v>569</v>
      </c>
      <c r="B971" s="727" t="s">
        <v>570</v>
      </c>
      <c r="C971" s="728" t="s">
        <v>597</v>
      </c>
      <c r="D971" s="729" t="s">
        <v>598</v>
      </c>
      <c r="E971" s="730">
        <v>50113001</v>
      </c>
      <c r="F971" s="729" t="s">
        <v>606</v>
      </c>
      <c r="G971" s="728" t="s">
        <v>607</v>
      </c>
      <c r="H971" s="728">
        <v>500355</v>
      </c>
      <c r="I971" s="728">
        <v>15879</v>
      </c>
      <c r="J971" s="728" t="s">
        <v>698</v>
      </c>
      <c r="K971" s="728" t="s">
        <v>571</v>
      </c>
      <c r="L971" s="731">
        <v>97.051999099859813</v>
      </c>
      <c r="M971" s="731">
        <v>3</v>
      </c>
      <c r="N971" s="732">
        <v>291.15599729957944</v>
      </c>
    </row>
    <row r="972" spans="1:14" ht="14.4" customHeight="1" x14ac:dyDescent="0.3">
      <c r="A972" s="726" t="s">
        <v>569</v>
      </c>
      <c r="B972" s="727" t="s">
        <v>570</v>
      </c>
      <c r="C972" s="728" t="s">
        <v>597</v>
      </c>
      <c r="D972" s="729" t="s">
        <v>598</v>
      </c>
      <c r="E972" s="730">
        <v>50113001</v>
      </c>
      <c r="F972" s="729" t="s">
        <v>606</v>
      </c>
      <c r="G972" s="728" t="s">
        <v>607</v>
      </c>
      <c r="H972" s="728">
        <v>23987</v>
      </c>
      <c r="I972" s="728">
        <v>23987</v>
      </c>
      <c r="J972" s="728" t="s">
        <v>699</v>
      </c>
      <c r="K972" s="728" t="s">
        <v>700</v>
      </c>
      <c r="L972" s="731">
        <v>175.03262775569962</v>
      </c>
      <c r="M972" s="731">
        <v>7</v>
      </c>
      <c r="N972" s="732">
        <v>1225.2283942898973</v>
      </c>
    </row>
    <row r="973" spans="1:14" ht="14.4" customHeight="1" x14ac:dyDescent="0.3">
      <c r="A973" s="726" t="s">
        <v>569</v>
      </c>
      <c r="B973" s="727" t="s">
        <v>570</v>
      </c>
      <c r="C973" s="728" t="s">
        <v>597</v>
      </c>
      <c r="D973" s="729" t="s">
        <v>598</v>
      </c>
      <c r="E973" s="730">
        <v>50113001</v>
      </c>
      <c r="F973" s="729" t="s">
        <v>606</v>
      </c>
      <c r="G973" s="728" t="s">
        <v>607</v>
      </c>
      <c r="H973" s="728">
        <v>501596</v>
      </c>
      <c r="I973" s="728">
        <v>0</v>
      </c>
      <c r="J973" s="728" t="s">
        <v>1557</v>
      </c>
      <c r="K973" s="728" t="s">
        <v>1558</v>
      </c>
      <c r="L973" s="731">
        <v>115.43000000000004</v>
      </c>
      <c r="M973" s="731">
        <v>2</v>
      </c>
      <c r="N973" s="732">
        <v>230.86000000000007</v>
      </c>
    </row>
    <row r="974" spans="1:14" ht="14.4" customHeight="1" x14ac:dyDescent="0.3">
      <c r="A974" s="726" t="s">
        <v>569</v>
      </c>
      <c r="B974" s="727" t="s">
        <v>570</v>
      </c>
      <c r="C974" s="728" t="s">
        <v>597</v>
      </c>
      <c r="D974" s="729" t="s">
        <v>598</v>
      </c>
      <c r="E974" s="730">
        <v>50113001</v>
      </c>
      <c r="F974" s="729" t="s">
        <v>606</v>
      </c>
      <c r="G974" s="728" t="s">
        <v>607</v>
      </c>
      <c r="H974" s="728">
        <v>159642</v>
      </c>
      <c r="I974" s="728">
        <v>59642</v>
      </c>
      <c r="J974" s="728" t="s">
        <v>1559</v>
      </c>
      <c r="K974" s="728" t="s">
        <v>1560</v>
      </c>
      <c r="L974" s="731">
        <v>158.1100000000001</v>
      </c>
      <c r="M974" s="731">
        <v>1</v>
      </c>
      <c r="N974" s="732">
        <v>158.1100000000001</v>
      </c>
    </row>
    <row r="975" spans="1:14" ht="14.4" customHeight="1" x14ac:dyDescent="0.3">
      <c r="A975" s="726" t="s">
        <v>569</v>
      </c>
      <c r="B975" s="727" t="s">
        <v>570</v>
      </c>
      <c r="C975" s="728" t="s">
        <v>597</v>
      </c>
      <c r="D975" s="729" t="s">
        <v>598</v>
      </c>
      <c r="E975" s="730">
        <v>50113001</v>
      </c>
      <c r="F975" s="729" t="s">
        <v>606</v>
      </c>
      <c r="G975" s="728" t="s">
        <v>607</v>
      </c>
      <c r="H975" s="728">
        <v>187076</v>
      </c>
      <c r="I975" s="728">
        <v>87076</v>
      </c>
      <c r="J975" s="728" t="s">
        <v>1561</v>
      </c>
      <c r="K975" s="728" t="s">
        <v>1562</v>
      </c>
      <c r="L975" s="731">
        <v>131.05000000000004</v>
      </c>
      <c r="M975" s="731">
        <v>1</v>
      </c>
      <c r="N975" s="732">
        <v>131.05000000000004</v>
      </c>
    </row>
    <row r="976" spans="1:14" ht="14.4" customHeight="1" x14ac:dyDescent="0.3">
      <c r="A976" s="726" t="s">
        <v>569</v>
      </c>
      <c r="B976" s="727" t="s">
        <v>570</v>
      </c>
      <c r="C976" s="728" t="s">
        <v>597</v>
      </c>
      <c r="D976" s="729" t="s">
        <v>598</v>
      </c>
      <c r="E976" s="730">
        <v>50113001</v>
      </c>
      <c r="F976" s="729" t="s">
        <v>606</v>
      </c>
      <c r="G976" s="728" t="s">
        <v>607</v>
      </c>
      <c r="H976" s="728">
        <v>848560</v>
      </c>
      <c r="I976" s="728">
        <v>125752</v>
      </c>
      <c r="J976" s="728" t="s">
        <v>1094</v>
      </c>
      <c r="K976" s="728" t="s">
        <v>1095</v>
      </c>
      <c r="L976" s="731">
        <v>187.11999999999995</v>
      </c>
      <c r="M976" s="731">
        <v>4</v>
      </c>
      <c r="N976" s="732">
        <v>748.47999999999979</v>
      </c>
    </row>
    <row r="977" spans="1:14" ht="14.4" customHeight="1" x14ac:dyDescent="0.3">
      <c r="A977" s="726" t="s">
        <v>569</v>
      </c>
      <c r="B977" s="727" t="s">
        <v>570</v>
      </c>
      <c r="C977" s="728" t="s">
        <v>597</v>
      </c>
      <c r="D977" s="729" t="s">
        <v>598</v>
      </c>
      <c r="E977" s="730">
        <v>50113001</v>
      </c>
      <c r="F977" s="729" t="s">
        <v>606</v>
      </c>
      <c r="G977" s="728" t="s">
        <v>642</v>
      </c>
      <c r="H977" s="728">
        <v>169191</v>
      </c>
      <c r="I977" s="728">
        <v>69191</v>
      </c>
      <c r="J977" s="728" t="s">
        <v>1096</v>
      </c>
      <c r="K977" s="728" t="s">
        <v>1097</v>
      </c>
      <c r="L977" s="731">
        <v>94.279999999999987</v>
      </c>
      <c r="M977" s="731">
        <v>1</v>
      </c>
      <c r="N977" s="732">
        <v>94.279999999999987</v>
      </c>
    </row>
    <row r="978" spans="1:14" ht="14.4" customHeight="1" x14ac:dyDescent="0.3">
      <c r="A978" s="726" t="s">
        <v>569</v>
      </c>
      <c r="B978" s="727" t="s">
        <v>570</v>
      </c>
      <c r="C978" s="728" t="s">
        <v>597</v>
      </c>
      <c r="D978" s="729" t="s">
        <v>598</v>
      </c>
      <c r="E978" s="730">
        <v>50113001</v>
      </c>
      <c r="F978" s="729" t="s">
        <v>606</v>
      </c>
      <c r="G978" s="728" t="s">
        <v>642</v>
      </c>
      <c r="H978" s="728">
        <v>169189</v>
      </c>
      <c r="I978" s="728">
        <v>69189</v>
      </c>
      <c r="J978" s="728" t="s">
        <v>717</v>
      </c>
      <c r="K978" s="728" t="s">
        <v>718</v>
      </c>
      <c r="L978" s="731">
        <v>60.969999999999978</v>
      </c>
      <c r="M978" s="731">
        <v>2</v>
      </c>
      <c r="N978" s="732">
        <v>121.93999999999996</v>
      </c>
    </row>
    <row r="979" spans="1:14" ht="14.4" customHeight="1" x14ac:dyDescent="0.3">
      <c r="A979" s="726" t="s">
        <v>569</v>
      </c>
      <c r="B979" s="727" t="s">
        <v>570</v>
      </c>
      <c r="C979" s="728" t="s">
        <v>597</v>
      </c>
      <c r="D979" s="729" t="s">
        <v>598</v>
      </c>
      <c r="E979" s="730">
        <v>50113001</v>
      </c>
      <c r="F979" s="729" t="s">
        <v>606</v>
      </c>
      <c r="G979" s="728" t="s">
        <v>607</v>
      </c>
      <c r="H979" s="728">
        <v>149990</v>
      </c>
      <c r="I979" s="728">
        <v>49990</v>
      </c>
      <c r="J979" s="728" t="s">
        <v>1100</v>
      </c>
      <c r="K979" s="728" t="s">
        <v>1101</v>
      </c>
      <c r="L979" s="731">
        <v>124.14000000000001</v>
      </c>
      <c r="M979" s="731">
        <v>8</v>
      </c>
      <c r="N979" s="732">
        <v>993.12000000000012</v>
      </c>
    </row>
    <row r="980" spans="1:14" ht="14.4" customHeight="1" x14ac:dyDescent="0.3">
      <c r="A980" s="726" t="s">
        <v>569</v>
      </c>
      <c r="B980" s="727" t="s">
        <v>570</v>
      </c>
      <c r="C980" s="728" t="s">
        <v>597</v>
      </c>
      <c r="D980" s="729" t="s">
        <v>598</v>
      </c>
      <c r="E980" s="730">
        <v>50113001</v>
      </c>
      <c r="F980" s="729" t="s">
        <v>606</v>
      </c>
      <c r="G980" s="728" t="s">
        <v>607</v>
      </c>
      <c r="H980" s="728">
        <v>147862</v>
      </c>
      <c r="I980" s="728">
        <v>47862</v>
      </c>
      <c r="J980" s="728" t="s">
        <v>1563</v>
      </c>
      <c r="K980" s="728" t="s">
        <v>1431</v>
      </c>
      <c r="L980" s="731">
        <v>141.02499999999998</v>
      </c>
      <c r="M980" s="731">
        <v>4</v>
      </c>
      <c r="N980" s="732">
        <v>564.09999999999991</v>
      </c>
    </row>
    <row r="981" spans="1:14" ht="14.4" customHeight="1" x14ac:dyDescent="0.3">
      <c r="A981" s="726" t="s">
        <v>569</v>
      </c>
      <c r="B981" s="727" t="s">
        <v>570</v>
      </c>
      <c r="C981" s="728" t="s">
        <v>597</v>
      </c>
      <c r="D981" s="729" t="s">
        <v>598</v>
      </c>
      <c r="E981" s="730">
        <v>50113001</v>
      </c>
      <c r="F981" s="729" t="s">
        <v>606</v>
      </c>
      <c r="G981" s="728" t="s">
        <v>607</v>
      </c>
      <c r="H981" s="728">
        <v>214598</v>
      </c>
      <c r="I981" s="728">
        <v>214598</v>
      </c>
      <c r="J981" s="728" t="s">
        <v>1107</v>
      </c>
      <c r="K981" s="728" t="s">
        <v>1108</v>
      </c>
      <c r="L981" s="731">
        <v>169.45999999999995</v>
      </c>
      <c r="M981" s="731">
        <v>1</v>
      </c>
      <c r="N981" s="732">
        <v>169.45999999999995</v>
      </c>
    </row>
    <row r="982" spans="1:14" ht="14.4" customHeight="1" x14ac:dyDescent="0.3">
      <c r="A982" s="726" t="s">
        <v>569</v>
      </c>
      <c r="B982" s="727" t="s">
        <v>570</v>
      </c>
      <c r="C982" s="728" t="s">
        <v>597</v>
      </c>
      <c r="D982" s="729" t="s">
        <v>598</v>
      </c>
      <c r="E982" s="730">
        <v>50113001</v>
      </c>
      <c r="F982" s="729" t="s">
        <v>606</v>
      </c>
      <c r="G982" s="728" t="s">
        <v>607</v>
      </c>
      <c r="H982" s="728">
        <v>848802</v>
      </c>
      <c r="I982" s="728">
        <v>163138</v>
      </c>
      <c r="J982" s="728" t="s">
        <v>1107</v>
      </c>
      <c r="K982" s="728" t="s">
        <v>1108</v>
      </c>
      <c r="L982" s="731">
        <v>166.65</v>
      </c>
      <c r="M982" s="731">
        <v>1</v>
      </c>
      <c r="N982" s="732">
        <v>166.65</v>
      </c>
    </row>
    <row r="983" spans="1:14" ht="14.4" customHeight="1" x14ac:dyDescent="0.3">
      <c r="A983" s="726" t="s">
        <v>569</v>
      </c>
      <c r="B983" s="727" t="s">
        <v>570</v>
      </c>
      <c r="C983" s="728" t="s">
        <v>597</v>
      </c>
      <c r="D983" s="729" t="s">
        <v>598</v>
      </c>
      <c r="E983" s="730">
        <v>50113001</v>
      </c>
      <c r="F983" s="729" t="s">
        <v>606</v>
      </c>
      <c r="G983" s="728" t="s">
        <v>607</v>
      </c>
      <c r="H983" s="728">
        <v>193779</v>
      </c>
      <c r="I983" s="728">
        <v>93779</v>
      </c>
      <c r="J983" s="728" t="s">
        <v>719</v>
      </c>
      <c r="K983" s="728" t="s">
        <v>720</v>
      </c>
      <c r="L983" s="731">
        <v>67.399999999999991</v>
      </c>
      <c r="M983" s="731">
        <v>1</v>
      </c>
      <c r="N983" s="732">
        <v>67.399999999999991</v>
      </c>
    </row>
    <row r="984" spans="1:14" ht="14.4" customHeight="1" x14ac:dyDescent="0.3">
      <c r="A984" s="726" t="s">
        <v>569</v>
      </c>
      <c r="B984" s="727" t="s">
        <v>570</v>
      </c>
      <c r="C984" s="728" t="s">
        <v>597</v>
      </c>
      <c r="D984" s="729" t="s">
        <v>598</v>
      </c>
      <c r="E984" s="730">
        <v>50113001</v>
      </c>
      <c r="F984" s="729" t="s">
        <v>606</v>
      </c>
      <c r="G984" s="728" t="s">
        <v>642</v>
      </c>
      <c r="H984" s="728">
        <v>213477</v>
      </c>
      <c r="I984" s="728">
        <v>213477</v>
      </c>
      <c r="J984" s="728" t="s">
        <v>723</v>
      </c>
      <c r="K984" s="728" t="s">
        <v>724</v>
      </c>
      <c r="L984" s="731">
        <v>3300</v>
      </c>
      <c r="M984" s="731">
        <v>13</v>
      </c>
      <c r="N984" s="732">
        <v>42900</v>
      </c>
    </row>
    <row r="985" spans="1:14" ht="14.4" customHeight="1" x14ac:dyDescent="0.3">
      <c r="A985" s="726" t="s">
        <v>569</v>
      </c>
      <c r="B985" s="727" t="s">
        <v>570</v>
      </c>
      <c r="C985" s="728" t="s">
        <v>597</v>
      </c>
      <c r="D985" s="729" t="s">
        <v>598</v>
      </c>
      <c r="E985" s="730">
        <v>50113001</v>
      </c>
      <c r="F985" s="729" t="s">
        <v>606</v>
      </c>
      <c r="G985" s="728" t="s">
        <v>642</v>
      </c>
      <c r="H985" s="728">
        <v>213494</v>
      </c>
      <c r="I985" s="728">
        <v>213494</v>
      </c>
      <c r="J985" s="728" t="s">
        <v>725</v>
      </c>
      <c r="K985" s="728" t="s">
        <v>728</v>
      </c>
      <c r="L985" s="731">
        <v>408.95</v>
      </c>
      <c r="M985" s="731">
        <v>6</v>
      </c>
      <c r="N985" s="732">
        <v>2453.6999999999998</v>
      </c>
    </row>
    <row r="986" spans="1:14" ht="14.4" customHeight="1" x14ac:dyDescent="0.3">
      <c r="A986" s="726" t="s">
        <v>569</v>
      </c>
      <c r="B986" s="727" t="s">
        <v>570</v>
      </c>
      <c r="C986" s="728" t="s">
        <v>597</v>
      </c>
      <c r="D986" s="729" t="s">
        <v>598</v>
      </c>
      <c r="E986" s="730">
        <v>50113001</v>
      </c>
      <c r="F986" s="729" t="s">
        <v>606</v>
      </c>
      <c r="G986" s="728" t="s">
        <v>642</v>
      </c>
      <c r="H986" s="728">
        <v>156807</v>
      </c>
      <c r="I986" s="728">
        <v>56807</v>
      </c>
      <c r="J986" s="728" t="s">
        <v>1564</v>
      </c>
      <c r="K986" s="728" t="s">
        <v>1565</v>
      </c>
      <c r="L986" s="731">
        <v>72.23</v>
      </c>
      <c r="M986" s="731">
        <v>1</v>
      </c>
      <c r="N986" s="732">
        <v>72.23</v>
      </c>
    </row>
    <row r="987" spans="1:14" ht="14.4" customHeight="1" x14ac:dyDescent="0.3">
      <c r="A987" s="726" t="s">
        <v>569</v>
      </c>
      <c r="B987" s="727" t="s">
        <v>570</v>
      </c>
      <c r="C987" s="728" t="s">
        <v>597</v>
      </c>
      <c r="D987" s="729" t="s">
        <v>598</v>
      </c>
      <c r="E987" s="730">
        <v>50113001</v>
      </c>
      <c r="F987" s="729" t="s">
        <v>606</v>
      </c>
      <c r="G987" s="728" t="s">
        <v>607</v>
      </c>
      <c r="H987" s="728">
        <v>102133</v>
      </c>
      <c r="I987" s="728">
        <v>2133</v>
      </c>
      <c r="J987" s="728" t="s">
        <v>735</v>
      </c>
      <c r="K987" s="728" t="s">
        <v>736</v>
      </c>
      <c r="L987" s="731">
        <v>28.124853801169593</v>
      </c>
      <c r="M987" s="731">
        <v>342</v>
      </c>
      <c r="N987" s="732">
        <v>9618.7000000000007</v>
      </c>
    </row>
    <row r="988" spans="1:14" ht="14.4" customHeight="1" x14ac:dyDescent="0.3">
      <c r="A988" s="726" t="s">
        <v>569</v>
      </c>
      <c r="B988" s="727" t="s">
        <v>570</v>
      </c>
      <c r="C988" s="728" t="s">
        <v>597</v>
      </c>
      <c r="D988" s="729" t="s">
        <v>598</v>
      </c>
      <c r="E988" s="730">
        <v>50113001</v>
      </c>
      <c r="F988" s="729" t="s">
        <v>606</v>
      </c>
      <c r="G988" s="728" t="s">
        <v>607</v>
      </c>
      <c r="H988" s="728">
        <v>199333</v>
      </c>
      <c r="I988" s="728">
        <v>99333</v>
      </c>
      <c r="J988" s="728" t="s">
        <v>1566</v>
      </c>
      <c r="K988" s="728" t="s">
        <v>1567</v>
      </c>
      <c r="L988" s="731">
        <v>219.49895333953694</v>
      </c>
      <c r="M988" s="731">
        <v>46</v>
      </c>
      <c r="N988" s="732">
        <v>10096.951853618699</v>
      </c>
    </row>
    <row r="989" spans="1:14" ht="14.4" customHeight="1" x14ac:dyDescent="0.3">
      <c r="A989" s="726" t="s">
        <v>569</v>
      </c>
      <c r="B989" s="727" t="s">
        <v>570</v>
      </c>
      <c r="C989" s="728" t="s">
        <v>597</v>
      </c>
      <c r="D989" s="729" t="s">
        <v>598</v>
      </c>
      <c r="E989" s="730">
        <v>50113001</v>
      </c>
      <c r="F989" s="729" t="s">
        <v>606</v>
      </c>
      <c r="G989" s="728" t="s">
        <v>571</v>
      </c>
      <c r="H989" s="728">
        <v>102785</v>
      </c>
      <c r="I989" s="728">
        <v>2785</v>
      </c>
      <c r="J989" s="728" t="s">
        <v>1568</v>
      </c>
      <c r="K989" s="728" t="s">
        <v>1569</v>
      </c>
      <c r="L989" s="731">
        <v>50.55</v>
      </c>
      <c r="M989" s="731">
        <v>1</v>
      </c>
      <c r="N989" s="732">
        <v>50.55</v>
      </c>
    </row>
    <row r="990" spans="1:14" ht="14.4" customHeight="1" x14ac:dyDescent="0.3">
      <c r="A990" s="726" t="s">
        <v>569</v>
      </c>
      <c r="B990" s="727" t="s">
        <v>570</v>
      </c>
      <c r="C990" s="728" t="s">
        <v>597</v>
      </c>
      <c r="D990" s="729" t="s">
        <v>598</v>
      </c>
      <c r="E990" s="730">
        <v>50113001</v>
      </c>
      <c r="F990" s="729" t="s">
        <v>606</v>
      </c>
      <c r="G990" s="728" t="s">
        <v>607</v>
      </c>
      <c r="H990" s="728">
        <v>111337</v>
      </c>
      <c r="I990" s="728">
        <v>52421</v>
      </c>
      <c r="J990" s="728" t="s">
        <v>737</v>
      </c>
      <c r="K990" s="728" t="s">
        <v>738</v>
      </c>
      <c r="L990" s="731">
        <v>74.88000000000001</v>
      </c>
      <c r="M990" s="731">
        <v>5</v>
      </c>
      <c r="N990" s="732">
        <v>374.40000000000003</v>
      </c>
    </row>
    <row r="991" spans="1:14" ht="14.4" customHeight="1" x14ac:dyDescent="0.3">
      <c r="A991" s="726" t="s">
        <v>569</v>
      </c>
      <c r="B991" s="727" t="s">
        <v>570</v>
      </c>
      <c r="C991" s="728" t="s">
        <v>597</v>
      </c>
      <c r="D991" s="729" t="s">
        <v>598</v>
      </c>
      <c r="E991" s="730">
        <v>50113001</v>
      </c>
      <c r="F991" s="729" t="s">
        <v>606</v>
      </c>
      <c r="G991" s="728" t="s">
        <v>607</v>
      </c>
      <c r="H991" s="728">
        <v>31915</v>
      </c>
      <c r="I991" s="728">
        <v>31915</v>
      </c>
      <c r="J991" s="728" t="s">
        <v>739</v>
      </c>
      <c r="K991" s="728" t="s">
        <v>740</v>
      </c>
      <c r="L991" s="731">
        <v>173.68999998827843</v>
      </c>
      <c r="M991" s="731">
        <v>37</v>
      </c>
      <c r="N991" s="732">
        <v>6426.5299995663017</v>
      </c>
    </row>
    <row r="992" spans="1:14" ht="14.4" customHeight="1" x14ac:dyDescent="0.3">
      <c r="A992" s="726" t="s">
        <v>569</v>
      </c>
      <c r="B992" s="727" t="s">
        <v>570</v>
      </c>
      <c r="C992" s="728" t="s">
        <v>597</v>
      </c>
      <c r="D992" s="729" t="s">
        <v>598</v>
      </c>
      <c r="E992" s="730">
        <v>50113001</v>
      </c>
      <c r="F992" s="729" t="s">
        <v>606</v>
      </c>
      <c r="G992" s="728" t="s">
        <v>607</v>
      </c>
      <c r="H992" s="728">
        <v>47706</v>
      </c>
      <c r="I992" s="728">
        <v>47706</v>
      </c>
      <c r="J992" s="728" t="s">
        <v>1570</v>
      </c>
      <c r="K992" s="728" t="s">
        <v>740</v>
      </c>
      <c r="L992" s="731">
        <v>288.5300010053399</v>
      </c>
      <c r="M992" s="731">
        <v>3</v>
      </c>
      <c r="N992" s="732">
        <v>865.59000301601964</v>
      </c>
    </row>
    <row r="993" spans="1:14" ht="14.4" customHeight="1" x14ac:dyDescent="0.3">
      <c r="A993" s="726" t="s">
        <v>569</v>
      </c>
      <c r="B993" s="727" t="s">
        <v>570</v>
      </c>
      <c r="C993" s="728" t="s">
        <v>597</v>
      </c>
      <c r="D993" s="729" t="s">
        <v>598</v>
      </c>
      <c r="E993" s="730">
        <v>50113001</v>
      </c>
      <c r="F993" s="729" t="s">
        <v>606</v>
      </c>
      <c r="G993" s="728" t="s">
        <v>607</v>
      </c>
      <c r="H993" s="728">
        <v>2584</v>
      </c>
      <c r="I993" s="728">
        <v>2584</v>
      </c>
      <c r="J993" s="728" t="s">
        <v>1571</v>
      </c>
      <c r="K993" s="728" t="s">
        <v>740</v>
      </c>
      <c r="L993" s="731">
        <v>365.97000000000008</v>
      </c>
      <c r="M993" s="731">
        <v>1</v>
      </c>
      <c r="N993" s="732">
        <v>365.97000000000008</v>
      </c>
    </row>
    <row r="994" spans="1:14" ht="14.4" customHeight="1" x14ac:dyDescent="0.3">
      <c r="A994" s="726" t="s">
        <v>569</v>
      </c>
      <c r="B994" s="727" t="s">
        <v>570</v>
      </c>
      <c r="C994" s="728" t="s">
        <v>597</v>
      </c>
      <c r="D994" s="729" t="s">
        <v>598</v>
      </c>
      <c r="E994" s="730">
        <v>50113001</v>
      </c>
      <c r="F994" s="729" t="s">
        <v>606</v>
      </c>
      <c r="G994" s="728" t="s">
        <v>607</v>
      </c>
      <c r="H994" s="728">
        <v>47244</v>
      </c>
      <c r="I994" s="728">
        <v>47244</v>
      </c>
      <c r="J994" s="728" t="s">
        <v>741</v>
      </c>
      <c r="K994" s="728" t="s">
        <v>740</v>
      </c>
      <c r="L994" s="731">
        <v>143</v>
      </c>
      <c r="M994" s="731">
        <v>5</v>
      </c>
      <c r="N994" s="732">
        <v>715</v>
      </c>
    </row>
    <row r="995" spans="1:14" ht="14.4" customHeight="1" x14ac:dyDescent="0.3">
      <c r="A995" s="726" t="s">
        <v>569</v>
      </c>
      <c r="B995" s="727" t="s">
        <v>570</v>
      </c>
      <c r="C995" s="728" t="s">
        <v>597</v>
      </c>
      <c r="D995" s="729" t="s">
        <v>598</v>
      </c>
      <c r="E995" s="730">
        <v>50113001</v>
      </c>
      <c r="F995" s="729" t="s">
        <v>606</v>
      </c>
      <c r="G995" s="728" t="s">
        <v>607</v>
      </c>
      <c r="H995" s="728">
        <v>47249</v>
      </c>
      <c r="I995" s="728">
        <v>47249</v>
      </c>
      <c r="J995" s="728" t="s">
        <v>741</v>
      </c>
      <c r="K995" s="728" t="s">
        <v>742</v>
      </c>
      <c r="L995" s="731">
        <v>126.49999928668954</v>
      </c>
      <c r="M995" s="731">
        <v>15</v>
      </c>
      <c r="N995" s="732">
        <v>1897.4999893003433</v>
      </c>
    </row>
    <row r="996" spans="1:14" ht="14.4" customHeight="1" x14ac:dyDescent="0.3">
      <c r="A996" s="726" t="s">
        <v>569</v>
      </c>
      <c r="B996" s="727" t="s">
        <v>570</v>
      </c>
      <c r="C996" s="728" t="s">
        <v>597</v>
      </c>
      <c r="D996" s="729" t="s">
        <v>598</v>
      </c>
      <c r="E996" s="730">
        <v>50113001</v>
      </c>
      <c r="F996" s="729" t="s">
        <v>606</v>
      </c>
      <c r="G996" s="728" t="s">
        <v>607</v>
      </c>
      <c r="H996" s="728">
        <v>47256</v>
      </c>
      <c r="I996" s="728">
        <v>47256</v>
      </c>
      <c r="J996" s="728" t="s">
        <v>741</v>
      </c>
      <c r="K996" s="728" t="s">
        <v>743</v>
      </c>
      <c r="L996" s="731">
        <v>222.19999577626388</v>
      </c>
      <c r="M996" s="731">
        <v>9</v>
      </c>
      <c r="N996" s="732">
        <v>1999.7999619863749</v>
      </c>
    </row>
    <row r="997" spans="1:14" ht="14.4" customHeight="1" x14ac:dyDescent="0.3">
      <c r="A997" s="726" t="s">
        <v>569</v>
      </c>
      <c r="B997" s="727" t="s">
        <v>570</v>
      </c>
      <c r="C997" s="728" t="s">
        <v>597</v>
      </c>
      <c r="D997" s="729" t="s">
        <v>598</v>
      </c>
      <c r="E997" s="730">
        <v>50113001</v>
      </c>
      <c r="F997" s="729" t="s">
        <v>606</v>
      </c>
      <c r="G997" s="728" t="s">
        <v>607</v>
      </c>
      <c r="H997" s="728">
        <v>848930</v>
      </c>
      <c r="I997" s="728">
        <v>155781</v>
      </c>
      <c r="J997" s="728" t="s">
        <v>1368</v>
      </c>
      <c r="K997" s="728" t="s">
        <v>1167</v>
      </c>
      <c r="L997" s="731">
        <v>33.440000000000012</v>
      </c>
      <c r="M997" s="731">
        <v>1</v>
      </c>
      <c r="N997" s="732">
        <v>33.440000000000012</v>
      </c>
    </row>
    <row r="998" spans="1:14" ht="14.4" customHeight="1" x14ac:dyDescent="0.3">
      <c r="A998" s="726" t="s">
        <v>569</v>
      </c>
      <c r="B998" s="727" t="s">
        <v>570</v>
      </c>
      <c r="C998" s="728" t="s">
        <v>597</v>
      </c>
      <c r="D998" s="729" t="s">
        <v>598</v>
      </c>
      <c r="E998" s="730">
        <v>50113001</v>
      </c>
      <c r="F998" s="729" t="s">
        <v>606</v>
      </c>
      <c r="G998" s="728" t="s">
        <v>607</v>
      </c>
      <c r="H998" s="728">
        <v>106092</v>
      </c>
      <c r="I998" s="728">
        <v>6092</v>
      </c>
      <c r="J998" s="728" t="s">
        <v>744</v>
      </c>
      <c r="K998" s="728" t="s">
        <v>661</v>
      </c>
      <c r="L998" s="731">
        <v>280.08590934494964</v>
      </c>
      <c r="M998" s="731">
        <v>2</v>
      </c>
      <c r="N998" s="732">
        <v>560.17181868989928</v>
      </c>
    </row>
    <row r="999" spans="1:14" ht="14.4" customHeight="1" x14ac:dyDescent="0.3">
      <c r="A999" s="726" t="s">
        <v>569</v>
      </c>
      <c r="B999" s="727" t="s">
        <v>570</v>
      </c>
      <c r="C999" s="728" t="s">
        <v>597</v>
      </c>
      <c r="D999" s="729" t="s">
        <v>598</v>
      </c>
      <c r="E999" s="730">
        <v>50113001</v>
      </c>
      <c r="F999" s="729" t="s">
        <v>606</v>
      </c>
      <c r="G999" s="728" t="s">
        <v>607</v>
      </c>
      <c r="H999" s="728">
        <v>215605</v>
      </c>
      <c r="I999" s="728">
        <v>215605</v>
      </c>
      <c r="J999" s="728" t="s">
        <v>1121</v>
      </c>
      <c r="K999" s="728" t="s">
        <v>1572</v>
      </c>
      <c r="L999" s="731">
        <v>28.491428571428575</v>
      </c>
      <c r="M999" s="731">
        <v>7</v>
      </c>
      <c r="N999" s="732">
        <v>199.44000000000003</v>
      </c>
    </row>
    <row r="1000" spans="1:14" ht="14.4" customHeight="1" x14ac:dyDescent="0.3">
      <c r="A1000" s="726" t="s">
        <v>569</v>
      </c>
      <c r="B1000" s="727" t="s">
        <v>570</v>
      </c>
      <c r="C1000" s="728" t="s">
        <v>597</v>
      </c>
      <c r="D1000" s="729" t="s">
        <v>598</v>
      </c>
      <c r="E1000" s="730">
        <v>50113001</v>
      </c>
      <c r="F1000" s="729" t="s">
        <v>606</v>
      </c>
      <c r="G1000" s="728" t="s">
        <v>607</v>
      </c>
      <c r="H1000" s="728">
        <v>193746</v>
      </c>
      <c r="I1000" s="728">
        <v>93746</v>
      </c>
      <c r="J1000" s="728" t="s">
        <v>1123</v>
      </c>
      <c r="K1000" s="728" t="s">
        <v>1124</v>
      </c>
      <c r="L1000" s="731">
        <v>374.52</v>
      </c>
      <c r="M1000" s="731">
        <v>2</v>
      </c>
      <c r="N1000" s="732">
        <v>749.04</v>
      </c>
    </row>
    <row r="1001" spans="1:14" ht="14.4" customHeight="1" x14ac:dyDescent="0.3">
      <c r="A1001" s="726" t="s">
        <v>569</v>
      </c>
      <c r="B1001" s="727" t="s">
        <v>570</v>
      </c>
      <c r="C1001" s="728" t="s">
        <v>597</v>
      </c>
      <c r="D1001" s="729" t="s">
        <v>598</v>
      </c>
      <c r="E1001" s="730">
        <v>50113001</v>
      </c>
      <c r="F1001" s="729" t="s">
        <v>606</v>
      </c>
      <c r="G1001" s="728" t="s">
        <v>571</v>
      </c>
      <c r="H1001" s="728">
        <v>103575</v>
      </c>
      <c r="I1001" s="728">
        <v>3575</v>
      </c>
      <c r="J1001" s="728" t="s">
        <v>745</v>
      </c>
      <c r="K1001" s="728" t="s">
        <v>746</v>
      </c>
      <c r="L1001" s="731">
        <v>66.493749999999991</v>
      </c>
      <c r="M1001" s="731">
        <v>48</v>
      </c>
      <c r="N1001" s="732">
        <v>3191.7</v>
      </c>
    </row>
    <row r="1002" spans="1:14" ht="14.4" customHeight="1" x14ac:dyDescent="0.3">
      <c r="A1002" s="726" t="s">
        <v>569</v>
      </c>
      <c r="B1002" s="727" t="s">
        <v>570</v>
      </c>
      <c r="C1002" s="728" t="s">
        <v>597</v>
      </c>
      <c r="D1002" s="729" t="s">
        <v>598</v>
      </c>
      <c r="E1002" s="730">
        <v>50113001</v>
      </c>
      <c r="F1002" s="729" t="s">
        <v>606</v>
      </c>
      <c r="G1002" s="728" t="s">
        <v>607</v>
      </c>
      <c r="H1002" s="728">
        <v>147195</v>
      </c>
      <c r="I1002" s="728">
        <v>47195</v>
      </c>
      <c r="J1002" s="728" t="s">
        <v>1127</v>
      </c>
      <c r="K1002" s="728" t="s">
        <v>748</v>
      </c>
      <c r="L1002" s="731">
        <v>215.20000000000005</v>
      </c>
      <c r="M1002" s="731">
        <v>1</v>
      </c>
      <c r="N1002" s="732">
        <v>215.20000000000005</v>
      </c>
    </row>
    <row r="1003" spans="1:14" ht="14.4" customHeight="1" x14ac:dyDescent="0.3">
      <c r="A1003" s="726" t="s">
        <v>569</v>
      </c>
      <c r="B1003" s="727" t="s">
        <v>570</v>
      </c>
      <c r="C1003" s="728" t="s">
        <v>597</v>
      </c>
      <c r="D1003" s="729" t="s">
        <v>598</v>
      </c>
      <c r="E1003" s="730">
        <v>50113001</v>
      </c>
      <c r="F1003" s="729" t="s">
        <v>606</v>
      </c>
      <c r="G1003" s="728" t="s">
        <v>607</v>
      </c>
      <c r="H1003" s="728">
        <v>147193</v>
      </c>
      <c r="I1003" s="728">
        <v>47193</v>
      </c>
      <c r="J1003" s="728" t="s">
        <v>747</v>
      </c>
      <c r="K1003" s="728" t="s">
        <v>748</v>
      </c>
      <c r="L1003" s="731">
        <v>215.9153846153846</v>
      </c>
      <c r="M1003" s="731">
        <v>13</v>
      </c>
      <c r="N1003" s="732">
        <v>2806.8999999999996</v>
      </c>
    </row>
    <row r="1004" spans="1:14" ht="14.4" customHeight="1" x14ac:dyDescent="0.3">
      <c r="A1004" s="726" t="s">
        <v>569</v>
      </c>
      <c r="B1004" s="727" t="s">
        <v>570</v>
      </c>
      <c r="C1004" s="728" t="s">
        <v>597</v>
      </c>
      <c r="D1004" s="729" t="s">
        <v>598</v>
      </c>
      <c r="E1004" s="730">
        <v>50113001</v>
      </c>
      <c r="F1004" s="729" t="s">
        <v>606</v>
      </c>
      <c r="G1004" s="728" t="s">
        <v>607</v>
      </c>
      <c r="H1004" s="728">
        <v>216572</v>
      </c>
      <c r="I1004" s="728">
        <v>216572</v>
      </c>
      <c r="J1004" s="728" t="s">
        <v>751</v>
      </c>
      <c r="K1004" s="728" t="s">
        <v>752</v>
      </c>
      <c r="L1004" s="731">
        <v>36.35</v>
      </c>
      <c r="M1004" s="731">
        <v>40</v>
      </c>
      <c r="N1004" s="732">
        <v>1454</v>
      </c>
    </row>
    <row r="1005" spans="1:14" ht="14.4" customHeight="1" x14ac:dyDescent="0.3">
      <c r="A1005" s="726" t="s">
        <v>569</v>
      </c>
      <c r="B1005" s="727" t="s">
        <v>570</v>
      </c>
      <c r="C1005" s="728" t="s">
        <v>597</v>
      </c>
      <c r="D1005" s="729" t="s">
        <v>598</v>
      </c>
      <c r="E1005" s="730">
        <v>50113001</v>
      </c>
      <c r="F1005" s="729" t="s">
        <v>606</v>
      </c>
      <c r="G1005" s="728" t="s">
        <v>607</v>
      </c>
      <c r="H1005" s="728">
        <v>109159</v>
      </c>
      <c r="I1005" s="728">
        <v>9159</v>
      </c>
      <c r="J1005" s="728" t="s">
        <v>753</v>
      </c>
      <c r="K1005" s="728" t="s">
        <v>754</v>
      </c>
      <c r="L1005" s="731">
        <v>126.66750000000002</v>
      </c>
      <c r="M1005" s="731">
        <v>4</v>
      </c>
      <c r="N1005" s="732">
        <v>506.67000000000007</v>
      </c>
    </row>
    <row r="1006" spans="1:14" ht="14.4" customHeight="1" x14ac:dyDescent="0.3">
      <c r="A1006" s="726" t="s">
        <v>569</v>
      </c>
      <c r="B1006" s="727" t="s">
        <v>570</v>
      </c>
      <c r="C1006" s="728" t="s">
        <v>597</v>
      </c>
      <c r="D1006" s="729" t="s">
        <v>598</v>
      </c>
      <c r="E1006" s="730">
        <v>50113001</v>
      </c>
      <c r="F1006" s="729" t="s">
        <v>606</v>
      </c>
      <c r="G1006" s="728" t="s">
        <v>607</v>
      </c>
      <c r="H1006" s="728">
        <v>51366</v>
      </c>
      <c r="I1006" s="728">
        <v>51366</v>
      </c>
      <c r="J1006" s="728" t="s">
        <v>755</v>
      </c>
      <c r="K1006" s="728" t="s">
        <v>756</v>
      </c>
      <c r="L1006" s="731">
        <v>171.60000052538598</v>
      </c>
      <c r="M1006" s="731">
        <v>468</v>
      </c>
      <c r="N1006" s="732">
        <v>80308.800245880644</v>
      </c>
    </row>
    <row r="1007" spans="1:14" ht="14.4" customHeight="1" x14ac:dyDescent="0.3">
      <c r="A1007" s="726" t="s">
        <v>569</v>
      </c>
      <c r="B1007" s="727" t="s">
        <v>570</v>
      </c>
      <c r="C1007" s="728" t="s">
        <v>597</v>
      </c>
      <c r="D1007" s="729" t="s">
        <v>598</v>
      </c>
      <c r="E1007" s="730">
        <v>50113001</v>
      </c>
      <c r="F1007" s="729" t="s">
        <v>606</v>
      </c>
      <c r="G1007" s="728" t="s">
        <v>607</v>
      </c>
      <c r="H1007" s="728">
        <v>51383</v>
      </c>
      <c r="I1007" s="728">
        <v>51383</v>
      </c>
      <c r="J1007" s="728" t="s">
        <v>755</v>
      </c>
      <c r="K1007" s="728" t="s">
        <v>758</v>
      </c>
      <c r="L1007" s="731">
        <v>93.5</v>
      </c>
      <c r="M1007" s="731">
        <v>17</v>
      </c>
      <c r="N1007" s="732">
        <v>1589.5</v>
      </c>
    </row>
    <row r="1008" spans="1:14" ht="14.4" customHeight="1" x14ac:dyDescent="0.3">
      <c r="A1008" s="726" t="s">
        <v>569</v>
      </c>
      <c r="B1008" s="727" t="s">
        <v>570</v>
      </c>
      <c r="C1008" s="728" t="s">
        <v>597</v>
      </c>
      <c r="D1008" s="729" t="s">
        <v>598</v>
      </c>
      <c r="E1008" s="730">
        <v>50113001</v>
      </c>
      <c r="F1008" s="729" t="s">
        <v>606</v>
      </c>
      <c r="G1008" s="728" t="s">
        <v>607</v>
      </c>
      <c r="H1008" s="728">
        <v>51384</v>
      </c>
      <c r="I1008" s="728">
        <v>51384</v>
      </c>
      <c r="J1008" s="728" t="s">
        <v>755</v>
      </c>
      <c r="K1008" s="728" t="s">
        <v>1375</v>
      </c>
      <c r="L1008" s="731">
        <v>192.5</v>
      </c>
      <c r="M1008" s="731">
        <v>1</v>
      </c>
      <c r="N1008" s="732">
        <v>192.5</v>
      </c>
    </row>
    <row r="1009" spans="1:14" ht="14.4" customHeight="1" x14ac:dyDescent="0.3">
      <c r="A1009" s="726" t="s">
        <v>569</v>
      </c>
      <c r="B1009" s="727" t="s">
        <v>570</v>
      </c>
      <c r="C1009" s="728" t="s">
        <v>597</v>
      </c>
      <c r="D1009" s="729" t="s">
        <v>598</v>
      </c>
      <c r="E1009" s="730">
        <v>50113001</v>
      </c>
      <c r="F1009" s="729" t="s">
        <v>606</v>
      </c>
      <c r="G1009" s="728" t="s">
        <v>607</v>
      </c>
      <c r="H1009" s="728">
        <v>846629</v>
      </c>
      <c r="I1009" s="728">
        <v>100013</v>
      </c>
      <c r="J1009" s="728" t="s">
        <v>1132</v>
      </c>
      <c r="K1009" s="728" t="s">
        <v>1133</v>
      </c>
      <c r="L1009" s="731">
        <v>37.295000000000002</v>
      </c>
      <c r="M1009" s="731">
        <v>2</v>
      </c>
      <c r="N1009" s="732">
        <v>74.59</v>
      </c>
    </row>
    <row r="1010" spans="1:14" ht="14.4" customHeight="1" x14ac:dyDescent="0.3">
      <c r="A1010" s="726" t="s">
        <v>569</v>
      </c>
      <c r="B1010" s="727" t="s">
        <v>570</v>
      </c>
      <c r="C1010" s="728" t="s">
        <v>597</v>
      </c>
      <c r="D1010" s="729" t="s">
        <v>598</v>
      </c>
      <c r="E1010" s="730">
        <v>50113001</v>
      </c>
      <c r="F1010" s="729" t="s">
        <v>606</v>
      </c>
      <c r="G1010" s="728" t="s">
        <v>607</v>
      </c>
      <c r="H1010" s="728">
        <v>152266</v>
      </c>
      <c r="I1010" s="728">
        <v>52266</v>
      </c>
      <c r="J1010" s="728" t="s">
        <v>1573</v>
      </c>
      <c r="K1010" s="728" t="s">
        <v>1574</v>
      </c>
      <c r="L1010" s="731">
        <v>40.19481812939889</v>
      </c>
      <c r="M1010" s="731">
        <v>58</v>
      </c>
      <c r="N1010" s="732">
        <v>2331.2994515051355</v>
      </c>
    </row>
    <row r="1011" spans="1:14" ht="14.4" customHeight="1" x14ac:dyDescent="0.3">
      <c r="A1011" s="726" t="s">
        <v>569</v>
      </c>
      <c r="B1011" s="727" t="s">
        <v>570</v>
      </c>
      <c r="C1011" s="728" t="s">
        <v>597</v>
      </c>
      <c r="D1011" s="729" t="s">
        <v>598</v>
      </c>
      <c r="E1011" s="730">
        <v>50113001</v>
      </c>
      <c r="F1011" s="729" t="s">
        <v>606</v>
      </c>
      <c r="G1011" s="728" t="s">
        <v>607</v>
      </c>
      <c r="H1011" s="728">
        <v>100802</v>
      </c>
      <c r="I1011" s="728">
        <v>1000</v>
      </c>
      <c r="J1011" s="728" t="s">
        <v>1575</v>
      </c>
      <c r="K1011" s="728" t="s">
        <v>1576</v>
      </c>
      <c r="L1011" s="731">
        <v>78.526653964141886</v>
      </c>
      <c r="M1011" s="731">
        <v>1</v>
      </c>
      <c r="N1011" s="732">
        <v>78.526653964141886</v>
      </c>
    </row>
    <row r="1012" spans="1:14" ht="14.4" customHeight="1" x14ac:dyDescent="0.3">
      <c r="A1012" s="726" t="s">
        <v>569</v>
      </c>
      <c r="B1012" s="727" t="s">
        <v>570</v>
      </c>
      <c r="C1012" s="728" t="s">
        <v>597</v>
      </c>
      <c r="D1012" s="729" t="s">
        <v>598</v>
      </c>
      <c r="E1012" s="730">
        <v>50113001</v>
      </c>
      <c r="F1012" s="729" t="s">
        <v>606</v>
      </c>
      <c r="G1012" s="728" t="s">
        <v>607</v>
      </c>
      <c r="H1012" s="728">
        <v>501705</v>
      </c>
      <c r="I1012" s="728">
        <v>0</v>
      </c>
      <c r="J1012" s="728" t="s">
        <v>1577</v>
      </c>
      <c r="K1012" s="728" t="s">
        <v>1578</v>
      </c>
      <c r="L1012" s="731">
        <v>396</v>
      </c>
      <c r="M1012" s="731">
        <v>3</v>
      </c>
      <c r="N1012" s="732">
        <v>1188</v>
      </c>
    </row>
    <row r="1013" spans="1:14" ht="14.4" customHeight="1" x14ac:dyDescent="0.3">
      <c r="A1013" s="726" t="s">
        <v>569</v>
      </c>
      <c r="B1013" s="727" t="s">
        <v>570</v>
      </c>
      <c r="C1013" s="728" t="s">
        <v>597</v>
      </c>
      <c r="D1013" s="729" t="s">
        <v>598</v>
      </c>
      <c r="E1013" s="730">
        <v>50113001</v>
      </c>
      <c r="F1013" s="729" t="s">
        <v>606</v>
      </c>
      <c r="G1013" s="728" t="s">
        <v>607</v>
      </c>
      <c r="H1013" s="728">
        <v>117189</v>
      </c>
      <c r="I1013" s="728">
        <v>17189</v>
      </c>
      <c r="J1013" s="728" t="s">
        <v>776</v>
      </c>
      <c r="K1013" s="728" t="s">
        <v>777</v>
      </c>
      <c r="L1013" s="731">
        <v>41.139999999999986</v>
      </c>
      <c r="M1013" s="731">
        <v>2</v>
      </c>
      <c r="N1013" s="732">
        <v>82.279999999999973</v>
      </c>
    </row>
    <row r="1014" spans="1:14" ht="14.4" customHeight="1" x14ac:dyDescent="0.3">
      <c r="A1014" s="726" t="s">
        <v>569</v>
      </c>
      <c r="B1014" s="727" t="s">
        <v>570</v>
      </c>
      <c r="C1014" s="728" t="s">
        <v>597</v>
      </c>
      <c r="D1014" s="729" t="s">
        <v>598</v>
      </c>
      <c r="E1014" s="730">
        <v>50113001</v>
      </c>
      <c r="F1014" s="729" t="s">
        <v>606</v>
      </c>
      <c r="G1014" s="728" t="s">
        <v>607</v>
      </c>
      <c r="H1014" s="728">
        <v>102486</v>
      </c>
      <c r="I1014" s="728">
        <v>2486</v>
      </c>
      <c r="J1014" s="728" t="s">
        <v>1380</v>
      </c>
      <c r="K1014" s="728" t="s">
        <v>1381</v>
      </c>
      <c r="L1014" s="731">
        <v>115.26999999999998</v>
      </c>
      <c r="M1014" s="731">
        <v>2</v>
      </c>
      <c r="N1014" s="732">
        <v>230.53999999999996</v>
      </c>
    </row>
    <row r="1015" spans="1:14" ht="14.4" customHeight="1" x14ac:dyDescent="0.3">
      <c r="A1015" s="726" t="s">
        <v>569</v>
      </c>
      <c r="B1015" s="727" t="s">
        <v>570</v>
      </c>
      <c r="C1015" s="728" t="s">
        <v>597</v>
      </c>
      <c r="D1015" s="729" t="s">
        <v>598</v>
      </c>
      <c r="E1015" s="730">
        <v>50113001</v>
      </c>
      <c r="F1015" s="729" t="s">
        <v>606</v>
      </c>
      <c r="G1015" s="728" t="s">
        <v>607</v>
      </c>
      <c r="H1015" s="728">
        <v>848725</v>
      </c>
      <c r="I1015" s="728">
        <v>107677</v>
      </c>
      <c r="J1015" s="728" t="s">
        <v>778</v>
      </c>
      <c r="K1015" s="728" t="s">
        <v>779</v>
      </c>
      <c r="L1015" s="731">
        <v>382.11</v>
      </c>
      <c r="M1015" s="731">
        <v>10</v>
      </c>
      <c r="N1015" s="732">
        <v>3821.1000000000004</v>
      </c>
    </row>
    <row r="1016" spans="1:14" ht="14.4" customHeight="1" x14ac:dyDescent="0.3">
      <c r="A1016" s="726" t="s">
        <v>569</v>
      </c>
      <c r="B1016" s="727" t="s">
        <v>570</v>
      </c>
      <c r="C1016" s="728" t="s">
        <v>597</v>
      </c>
      <c r="D1016" s="729" t="s">
        <v>598</v>
      </c>
      <c r="E1016" s="730">
        <v>50113001</v>
      </c>
      <c r="F1016" s="729" t="s">
        <v>606</v>
      </c>
      <c r="G1016" s="728" t="s">
        <v>607</v>
      </c>
      <c r="H1016" s="728">
        <v>100489</v>
      </c>
      <c r="I1016" s="728">
        <v>489</v>
      </c>
      <c r="J1016" s="728" t="s">
        <v>780</v>
      </c>
      <c r="K1016" s="728" t="s">
        <v>781</v>
      </c>
      <c r="L1016" s="731">
        <v>42.104822916194983</v>
      </c>
      <c r="M1016" s="731">
        <v>58</v>
      </c>
      <c r="N1016" s="732">
        <v>2442.0797291393092</v>
      </c>
    </row>
    <row r="1017" spans="1:14" ht="14.4" customHeight="1" x14ac:dyDescent="0.3">
      <c r="A1017" s="726" t="s">
        <v>569</v>
      </c>
      <c r="B1017" s="727" t="s">
        <v>570</v>
      </c>
      <c r="C1017" s="728" t="s">
        <v>597</v>
      </c>
      <c r="D1017" s="729" t="s">
        <v>598</v>
      </c>
      <c r="E1017" s="730">
        <v>50113001</v>
      </c>
      <c r="F1017" s="729" t="s">
        <v>606</v>
      </c>
      <c r="G1017" s="728" t="s">
        <v>607</v>
      </c>
      <c r="H1017" s="728">
        <v>930661</v>
      </c>
      <c r="I1017" s="728">
        <v>0</v>
      </c>
      <c r="J1017" s="728" t="s">
        <v>785</v>
      </c>
      <c r="K1017" s="728" t="s">
        <v>571</v>
      </c>
      <c r="L1017" s="731">
        <v>316.9148156252179</v>
      </c>
      <c r="M1017" s="731">
        <v>55</v>
      </c>
      <c r="N1017" s="732">
        <v>17430.314859386985</v>
      </c>
    </row>
    <row r="1018" spans="1:14" ht="14.4" customHeight="1" x14ac:dyDescent="0.3">
      <c r="A1018" s="726" t="s">
        <v>569</v>
      </c>
      <c r="B1018" s="727" t="s">
        <v>570</v>
      </c>
      <c r="C1018" s="728" t="s">
        <v>597</v>
      </c>
      <c r="D1018" s="729" t="s">
        <v>598</v>
      </c>
      <c r="E1018" s="730">
        <v>50113001</v>
      </c>
      <c r="F1018" s="729" t="s">
        <v>606</v>
      </c>
      <c r="G1018" s="728" t="s">
        <v>607</v>
      </c>
      <c r="H1018" s="728">
        <v>900881</v>
      </c>
      <c r="I1018" s="728">
        <v>0</v>
      </c>
      <c r="J1018" s="728" t="s">
        <v>1148</v>
      </c>
      <c r="K1018" s="728" t="s">
        <v>571</v>
      </c>
      <c r="L1018" s="731">
        <v>138.83586256317099</v>
      </c>
      <c r="M1018" s="731">
        <v>5</v>
      </c>
      <c r="N1018" s="732">
        <v>694.17931281585493</v>
      </c>
    </row>
    <row r="1019" spans="1:14" ht="14.4" customHeight="1" x14ac:dyDescent="0.3">
      <c r="A1019" s="726" t="s">
        <v>569</v>
      </c>
      <c r="B1019" s="727" t="s">
        <v>570</v>
      </c>
      <c r="C1019" s="728" t="s">
        <v>597</v>
      </c>
      <c r="D1019" s="729" t="s">
        <v>598</v>
      </c>
      <c r="E1019" s="730">
        <v>50113001</v>
      </c>
      <c r="F1019" s="729" t="s">
        <v>606</v>
      </c>
      <c r="G1019" s="728" t="s">
        <v>607</v>
      </c>
      <c r="H1019" s="728">
        <v>844350</v>
      </c>
      <c r="I1019" s="728">
        <v>0</v>
      </c>
      <c r="J1019" s="728" t="s">
        <v>787</v>
      </c>
      <c r="K1019" s="728" t="s">
        <v>571</v>
      </c>
      <c r="L1019" s="731">
        <v>65.249847220375855</v>
      </c>
      <c r="M1019" s="731">
        <v>9</v>
      </c>
      <c r="N1019" s="732">
        <v>587.24862498338268</v>
      </c>
    </row>
    <row r="1020" spans="1:14" ht="14.4" customHeight="1" x14ac:dyDescent="0.3">
      <c r="A1020" s="726" t="s">
        <v>569</v>
      </c>
      <c r="B1020" s="727" t="s">
        <v>570</v>
      </c>
      <c r="C1020" s="728" t="s">
        <v>597</v>
      </c>
      <c r="D1020" s="729" t="s">
        <v>598</v>
      </c>
      <c r="E1020" s="730">
        <v>50113001</v>
      </c>
      <c r="F1020" s="729" t="s">
        <v>606</v>
      </c>
      <c r="G1020" s="728" t="s">
        <v>607</v>
      </c>
      <c r="H1020" s="728">
        <v>397238</v>
      </c>
      <c r="I1020" s="728">
        <v>0</v>
      </c>
      <c r="J1020" s="728" t="s">
        <v>788</v>
      </c>
      <c r="K1020" s="728" t="s">
        <v>571</v>
      </c>
      <c r="L1020" s="731">
        <v>93.521000000000001</v>
      </c>
      <c r="M1020" s="731">
        <v>1</v>
      </c>
      <c r="N1020" s="732">
        <v>93.521000000000001</v>
      </c>
    </row>
    <row r="1021" spans="1:14" ht="14.4" customHeight="1" x14ac:dyDescent="0.3">
      <c r="A1021" s="726" t="s">
        <v>569</v>
      </c>
      <c r="B1021" s="727" t="s">
        <v>570</v>
      </c>
      <c r="C1021" s="728" t="s">
        <v>597</v>
      </c>
      <c r="D1021" s="729" t="s">
        <v>598</v>
      </c>
      <c r="E1021" s="730">
        <v>50113001</v>
      </c>
      <c r="F1021" s="729" t="s">
        <v>606</v>
      </c>
      <c r="G1021" s="728" t="s">
        <v>607</v>
      </c>
      <c r="H1021" s="728">
        <v>395019</v>
      </c>
      <c r="I1021" s="728">
        <v>0</v>
      </c>
      <c r="J1021" s="728" t="s">
        <v>789</v>
      </c>
      <c r="K1021" s="728" t="s">
        <v>571</v>
      </c>
      <c r="L1021" s="731">
        <v>81.650000883152416</v>
      </c>
      <c r="M1021" s="731">
        <v>43</v>
      </c>
      <c r="N1021" s="732">
        <v>3510.9500379755536</v>
      </c>
    </row>
    <row r="1022" spans="1:14" ht="14.4" customHeight="1" x14ac:dyDescent="0.3">
      <c r="A1022" s="726" t="s">
        <v>569</v>
      </c>
      <c r="B1022" s="727" t="s">
        <v>570</v>
      </c>
      <c r="C1022" s="728" t="s">
        <v>597</v>
      </c>
      <c r="D1022" s="729" t="s">
        <v>598</v>
      </c>
      <c r="E1022" s="730">
        <v>50113001</v>
      </c>
      <c r="F1022" s="729" t="s">
        <v>606</v>
      </c>
      <c r="G1022" s="728" t="s">
        <v>607</v>
      </c>
      <c r="H1022" s="728">
        <v>920356</v>
      </c>
      <c r="I1022" s="728">
        <v>0</v>
      </c>
      <c r="J1022" s="728" t="s">
        <v>1579</v>
      </c>
      <c r="K1022" s="728" t="s">
        <v>571</v>
      </c>
      <c r="L1022" s="731">
        <v>92.902794248011574</v>
      </c>
      <c r="M1022" s="731">
        <v>42</v>
      </c>
      <c r="N1022" s="732">
        <v>3901.917358416486</v>
      </c>
    </row>
    <row r="1023" spans="1:14" ht="14.4" customHeight="1" x14ac:dyDescent="0.3">
      <c r="A1023" s="726" t="s">
        <v>569</v>
      </c>
      <c r="B1023" s="727" t="s">
        <v>570</v>
      </c>
      <c r="C1023" s="728" t="s">
        <v>597</v>
      </c>
      <c r="D1023" s="729" t="s">
        <v>598</v>
      </c>
      <c r="E1023" s="730">
        <v>50113001</v>
      </c>
      <c r="F1023" s="729" t="s">
        <v>606</v>
      </c>
      <c r="G1023" s="728" t="s">
        <v>607</v>
      </c>
      <c r="H1023" s="728">
        <v>900873</v>
      </c>
      <c r="I1023" s="728">
        <v>0</v>
      </c>
      <c r="J1023" s="728" t="s">
        <v>1156</v>
      </c>
      <c r="K1023" s="728" t="s">
        <v>571</v>
      </c>
      <c r="L1023" s="731">
        <v>55.875513148938808</v>
      </c>
      <c r="M1023" s="731">
        <v>6</v>
      </c>
      <c r="N1023" s="732">
        <v>335.25307889363285</v>
      </c>
    </row>
    <row r="1024" spans="1:14" ht="14.4" customHeight="1" x14ac:dyDescent="0.3">
      <c r="A1024" s="726" t="s">
        <v>569</v>
      </c>
      <c r="B1024" s="727" t="s">
        <v>570</v>
      </c>
      <c r="C1024" s="728" t="s">
        <v>597</v>
      </c>
      <c r="D1024" s="729" t="s">
        <v>598</v>
      </c>
      <c r="E1024" s="730">
        <v>50113001</v>
      </c>
      <c r="F1024" s="729" t="s">
        <v>606</v>
      </c>
      <c r="G1024" s="728" t="s">
        <v>607</v>
      </c>
      <c r="H1024" s="728">
        <v>921136</v>
      </c>
      <c r="I1024" s="728">
        <v>0</v>
      </c>
      <c r="J1024" s="728" t="s">
        <v>1580</v>
      </c>
      <c r="K1024" s="728" t="s">
        <v>571</v>
      </c>
      <c r="L1024" s="731">
        <v>104.63913964336892</v>
      </c>
      <c r="M1024" s="731">
        <v>2</v>
      </c>
      <c r="N1024" s="732">
        <v>209.27827928673784</v>
      </c>
    </row>
    <row r="1025" spans="1:14" ht="14.4" customHeight="1" x14ac:dyDescent="0.3">
      <c r="A1025" s="726" t="s">
        <v>569</v>
      </c>
      <c r="B1025" s="727" t="s">
        <v>570</v>
      </c>
      <c r="C1025" s="728" t="s">
        <v>597</v>
      </c>
      <c r="D1025" s="729" t="s">
        <v>598</v>
      </c>
      <c r="E1025" s="730">
        <v>50113001</v>
      </c>
      <c r="F1025" s="729" t="s">
        <v>606</v>
      </c>
      <c r="G1025" s="728" t="s">
        <v>607</v>
      </c>
      <c r="H1025" s="728">
        <v>990947</v>
      </c>
      <c r="I1025" s="728">
        <v>0</v>
      </c>
      <c r="J1025" s="728" t="s">
        <v>794</v>
      </c>
      <c r="K1025" s="728" t="s">
        <v>571</v>
      </c>
      <c r="L1025" s="731">
        <v>827.30999999999983</v>
      </c>
      <c r="M1025" s="731">
        <v>1</v>
      </c>
      <c r="N1025" s="732">
        <v>827.30999999999983</v>
      </c>
    </row>
    <row r="1026" spans="1:14" ht="14.4" customHeight="1" x14ac:dyDescent="0.3">
      <c r="A1026" s="726" t="s">
        <v>569</v>
      </c>
      <c r="B1026" s="727" t="s">
        <v>570</v>
      </c>
      <c r="C1026" s="728" t="s">
        <v>597</v>
      </c>
      <c r="D1026" s="729" t="s">
        <v>598</v>
      </c>
      <c r="E1026" s="730">
        <v>50113001</v>
      </c>
      <c r="F1026" s="729" t="s">
        <v>606</v>
      </c>
      <c r="G1026" s="728" t="s">
        <v>607</v>
      </c>
      <c r="H1026" s="728">
        <v>215172</v>
      </c>
      <c r="I1026" s="728">
        <v>215172</v>
      </c>
      <c r="J1026" s="728" t="s">
        <v>1157</v>
      </c>
      <c r="K1026" s="728" t="s">
        <v>1158</v>
      </c>
      <c r="L1026" s="731">
        <v>282.36999999999995</v>
      </c>
      <c r="M1026" s="731">
        <v>1</v>
      </c>
      <c r="N1026" s="732">
        <v>282.36999999999995</v>
      </c>
    </row>
    <row r="1027" spans="1:14" ht="14.4" customHeight="1" x14ac:dyDescent="0.3">
      <c r="A1027" s="726" t="s">
        <v>569</v>
      </c>
      <c r="B1027" s="727" t="s">
        <v>570</v>
      </c>
      <c r="C1027" s="728" t="s">
        <v>597</v>
      </c>
      <c r="D1027" s="729" t="s">
        <v>598</v>
      </c>
      <c r="E1027" s="730">
        <v>50113001</v>
      </c>
      <c r="F1027" s="729" t="s">
        <v>606</v>
      </c>
      <c r="G1027" s="728" t="s">
        <v>607</v>
      </c>
      <c r="H1027" s="728">
        <v>116034</v>
      </c>
      <c r="I1027" s="728">
        <v>16034</v>
      </c>
      <c r="J1027" s="728" t="s">
        <v>1581</v>
      </c>
      <c r="K1027" s="728" t="s">
        <v>1582</v>
      </c>
      <c r="L1027" s="731">
        <v>356.75000000000017</v>
      </c>
      <c r="M1027" s="731">
        <v>1</v>
      </c>
      <c r="N1027" s="732">
        <v>356.75000000000017</v>
      </c>
    </row>
    <row r="1028" spans="1:14" ht="14.4" customHeight="1" x14ac:dyDescent="0.3">
      <c r="A1028" s="726" t="s">
        <v>569</v>
      </c>
      <c r="B1028" s="727" t="s">
        <v>570</v>
      </c>
      <c r="C1028" s="728" t="s">
        <v>597</v>
      </c>
      <c r="D1028" s="729" t="s">
        <v>598</v>
      </c>
      <c r="E1028" s="730">
        <v>50113001</v>
      </c>
      <c r="F1028" s="729" t="s">
        <v>606</v>
      </c>
      <c r="G1028" s="728" t="s">
        <v>607</v>
      </c>
      <c r="H1028" s="728">
        <v>188217</v>
      </c>
      <c r="I1028" s="728">
        <v>88217</v>
      </c>
      <c r="J1028" s="728" t="s">
        <v>801</v>
      </c>
      <c r="K1028" s="728" t="s">
        <v>802</v>
      </c>
      <c r="L1028" s="731">
        <v>127.02142857142856</v>
      </c>
      <c r="M1028" s="731">
        <v>7</v>
      </c>
      <c r="N1028" s="732">
        <v>889.14999999999986</v>
      </c>
    </row>
    <row r="1029" spans="1:14" ht="14.4" customHeight="1" x14ac:dyDescent="0.3">
      <c r="A1029" s="726" t="s">
        <v>569</v>
      </c>
      <c r="B1029" s="727" t="s">
        <v>570</v>
      </c>
      <c r="C1029" s="728" t="s">
        <v>597</v>
      </c>
      <c r="D1029" s="729" t="s">
        <v>598</v>
      </c>
      <c r="E1029" s="730">
        <v>50113001</v>
      </c>
      <c r="F1029" s="729" t="s">
        <v>606</v>
      </c>
      <c r="G1029" s="728" t="s">
        <v>607</v>
      </c>
      <c r="H1029" s="728">
        <v>188219</v>
      </c>
      <c r="I1029" s="728">
        <v>88219</v>
      </c>
      <c r="J1029" s="728" t="s">
        <v>803</v>
      </c>
      <c r="K1029" s="728" t="s">
        <v>804</v>
      </c>
      <c r="L1029" s="731">
        <v>141.63249999999999</v>
      </c>
      <c r="M1029" s="731">
        <v>4</v>
      </c>
      <c r="N1029" s="732">
        <v>566.53</v>
      </c>
    </row>
    <row r="1030" spans="1:14" ht="14.4" customHeight="1" x14ac:dyDescent="0.3">
      <c r="A1030" s="726" t="s">
        <v>569</v>
      </c>
      <c r="B1030" s="727" t="s">
        <v>570</v>
      </c>
      <c r="C1030" s="728" t="s">
        <v>597</v>
      </c>
      <c r="D1030" s="729" t="s">
        <v>598</v>
      </c>
      <c r="E1030" s="730">
        <v>50113001</v>
      </c>
      <c r="F1030" s="729" t="s">
        <v>606</v>
      </c>
      <c r="G1030" s="728" t="s">
        <v>642</v>
      </c>
      <c r="H1030" s="728">
        <v>214919</v>
      </c>
      <c r="I1030" s="728">
        <v>214919</v>
      </c>
      <c r="J1030" s="728" t="s">
        <v>1583</v>
      </c>
      <c r="K1030" s="728" t="s">
        <v>1584</v>
      </c>
      <c r="L1030" s="731">
        <v>120.55999999999989</v>
      </c>
      <c r="M1030" s="731">
        <v>1</v>
      </c>
      <c r="N1030" s="732">
        <v>120.55999999999989</v>
      </c>
    </row>
    <row r="1031" spans="1:14" ht="14.4" customHeight="1" x14ac:dyDescent="0.3">
      <c r="A1031" s="726" t="s">
        <v>569</v>
      </c>
      <c r="B1031" s="727" t="s">
        <v>570</v>
      </c>
      <c r="C1031" s="728" t="s">
        <v>597</v>
      </c>
      <c r="D1031" s="729" t="s">
        <v>598</v>
      </c>
      <c r="E1031" s="730">
        <v>50113001</v>
      </c>
      <c r="F1031" s="729" t="s">
        <v>606</v>
      </c>
      <c r="G1031" s="728" t="s">
        <v>642</v>
      </c>
      <c r="H1031" s="728">
        <v>844480</v>
      </c>
      <c r="I1031" s="728">
        <v>114059</v>
      </c>
      <c r="J1031" s="728" t="s">
        <v>1585</v>
      </c>
      <c r="K1031" s="728" t="s">
        <v>1586</v>
      </c>
      <c r="L1031" s="731">
        <v>14.400000000000004</v>
      </c>
      <c r="M1031" s="731">
        <v>1</v>
      </c>
      <c r="N1031" s="732">
        <v>14.400000000000004</v>
      </c>
    </row>
    <row r="1032" spans="1:14" ht="14.4" customHeight="1" x14ac:dyDescent="0.3">
      <c r="A1032" s="726" t="s">
        <v>569</v>
      </c>
      <c r="B1032" s="727" t="s">
        <v>570</v>
      </c>
      <c r="C1032" s="728" t="s">
        <v>597</v>
      </c>
      <c r="D1032" s="729" t="s">
        <v>598</v>
      </c>
      <c r="E1032" s="730">
        <v>50113001</v>
      </c>
      <c r="F1032" s="729" t="s">
        <v>606</v>
      </c>
      <c r="G1032" s="728" t="s">
        <v>642</v>
      </c>
      <c r="H1032" s="728">
        <v>844554</v>
      </c>
      <c r="I1032" s="728">
        <v>114065</v>
      </c>
      <c r="J1032" s="728" t="s">
        <v>807</v>
      </c>
      <c r="K1032" s="728" t="s">
        <v>1169</v>
      </c>
      <c r="L1032" s="731">
        <v>21.670000000000009</v>
      </c>
      <c r="M1032" s="731">
        <v>1</v>
      </c>
      <c r="N1032" s="732">
        <v>21.670000000000009</v>
      </c>
    </row>
    <row r="1033" spans="1:14" ht="14.4" customHeight="1" x14ac:dyDescent="0.3">
      <c r="A1033" s="726" t="s">
        <v>569</v>
      </c>
      <c r="B1033" s="727" t="s">
        <v>570</v>
      </c>
      <c r="C1033" s="728" t="s">
        <v>597</v>
      </c>
      <c r="D1033" s="729" t="s">
        <v>598</v>
      </c>
      <c r="E1033" s="730">
        <v>50113001</v>
      </c>
      <c r="F1033" s="729" t="s">
        <v>606</v>
      </c>
      <c r="G1033" s="728" t="s">
        <v>607</v>
      </c>
      <c r="H1033" s="728">
        <v>100498</v>
      </c>
      <c r="I1033" s="728">
        <v>498</v>
      </c>
      <c r="J1033" s="728" t="s">
        <v>815</v>
      </c>
      <c r="K1033" s="728" t="s">
        <v>816</v>
      </c>
      <c r="L1033" s="731">
        <v>96.626666666666665</v>
      </c>
      <c r="M1033" s="731">
        <v>6</v>
      </c>
      <c r="N1033" s="732">
        <v>579.76</v>
      </c>
    </row>
    <row r="1034" spans="1:14" ht="14.4" customHeight="1" x14ac:dyDescent="0.3">
      <c r="A1034" s="726" t="s">
        <v>569</v>
      </c>
      <c r="B1034" s="727" t="s">
        <v>570</v>
      </c>
      <c r="C1034" s="728" t="s">
        <v>597</v>
      </c>
      <c r="D1034" s="729" t="s">
        <v>598</v>
      </c>
      <c r="E1034" s="730">
        <v>50113001</v>
      </c>
      <c r="F1034" s="729" t="s">
        <v>606</v>
      </c>
      <c r="G1034" s="728" t="s">
        <v>607</v>
      </c>
      <c r="H1034" s="728">
        <v>100499</v>
      </c>
      <c r="I1034" s="728">
        <v>499</v>
      </c>
      <c r="J1034" s="728" t="s">
        <v>815</v>
      </c>
      <c r="K1034" s="728" t="s">
        <v>817</v>
      </c>
      <c r="L1034" s="731">
        <v>100.53523809523814</v>
      </c>
      <c r="M1034" s="731">
        <v>294</v>
      </c>
      <c r="N1034" s="732">
        <v>29557.360000000015</v>
      </c>
    </row>
    <row r="1035" spans="1:14" ht="14.4" customHeight="1" x14ac:dyDescent="0.3">
      <c r="A1035" s="726" t="s">
        <v>569</v>
      </c>
      <c r="B1035" s="727" t="s">
        <v>570</v>
      </c>
      <c r="C1035" s="728" t="s">
        <v>597</v>
      </c>
      <c r="D1035" s="729" t="s">
        <v>598</v>
      </c>
      <c r="E1035" s="730">
        <v>50113001</v>
      </c>
      <c r="F1035" s="729" t="s">
        <v>606</v>
      </c>
      <c r="G1035" s="728" t="s">
        <v>642</v>
      </c>
      <c r="H1035" s="728">
        <v>140368</v>
      </c>
      <c r="I1035" s="728">
        <v>40368</v>
      </c>
      <c r="J1035" s="728" t="s">
        <v>1175</v>
      </c>
      <c r="K1035" s="728" t="s">
        <v>1176</v>
      </c>
      <c r="L1035" s="731">
        <v>61.7</v>
      </c>
      <c r="M1035" s="731">
        <v>2</v>
      </c>
      <c r="N1035" s="732">
        <v>123.4</v>
      </c>
    </row>
    <row r="1036" spans="1:14" ht="14.4" customHeight="1" x14ac:dyDescent="0.3">
      <c r="A1036" s="726" t="s">
        <v>569</v>
      </c>
      <c r="B1036" s="727" t="s">
        <v>570</v>
      </c>
      <c r="C1036" s="728" t="s">
        <v>597</v>
      </c>
      <c r="D1036" s="729" t="s">
        <v>598</v>
      </c>
      <c r="E1036" s="730">
        <v>50113001</v>
      </c>
      <c r="F1036" s="729" t="s">
        <v>606</v>
      </c>
      <c r="G1036" s="728" t="s">
        <v>607</v>
      </c>
      <c r="H1036" s="728">
        <v>100502</v>
      </c>
      <c r="I1036" s="728">
        <v>502</v>
      </c>
      <c r="J1036" s="728" t="s">
        <v>820</v>
      </c>
      <c r="K1036" s="728" t="s">
        <v>821</v>
      </c>
      <c r="L1036" s="731">
        <v>200.29124999999999</v>
      </c>
      <c r="M1036" s="731">
        <v>8</v>
      </c>
      <c r="N1036" s="732">
        <v>1602.33</v>
      </c>
    </row>
    <row r="1037" spans="1:14" ht="14.4" customHeight="1" x14ac:dyDescent="0.3">
      <c r="A1037" s="726" t="s">
        <v>569</v>
      </c>
      <c r="B1037" s="727" t="s">
        <v>570</v>
      </c>
      <c r="C1037" s="728" t="s">
        <v>597</v>
      </c>
      <c r="D1037" s="729" t="s">
        <v>598</v>
      </c>
      <c r="E1037" s="730">
        <v>50113001</v>
      </c>
      <c r="F1037" s="729" t="s">
        <v>606</v>
      </c>
      <c r="G1037" s="728" t="s">
        <v>607</v>
      </c>
      <c r="H1037" s="728">
        <v>102684</v>
      </c>
      <c r="I1037" s="728">
        <v>2684</v>
      </c>
      <c r="J1037" s="728" t="s">
        <v>820</v>
      </c>
      <c r="K1037" s="728" t="s">
        <v>822</v>
      </c>
      <c r="L1037" s="731">
        <v>72.188238430495289</v>
      </c>
      <c r="M1037" s="731">
        <v>25</v>
      </c>
      <c r="N1037" s="732">
        <v>1804.7059607623823</v>
      </c>
    </row>
    <row r="1038" spans="1:14" ht="14.4" customHeight="1" x14ac:dyDescent="0.3">
      <c r="A1038" s="726" t="s">
        <v>569</v>
      </c>
      <c r="B1038" s="727" t="s">
        <v>570</v>
      </c>
      <c r="C1038" s="728" t="s">
        <v>597</v>
      </c>
      <c r="D1038" s="729" t="s">
        <v>598</v>
      </c>
      <c r="E1038" s="730">
        <v>50113001</v>
      </c>
      <c r="F1038" s="729" t="s">
        <v>606</v>
      </c>
      <c r="G1038" s="728" t="s">
        <v>571</v>
      </c>
      <c r="H1038" s="728">
        <v>126554</v>
      </c>
      <c r="I1038" s="728">
        <v>26554</v>
      </c>
      <c r="J1038" s="728" t="s">
        <v>1399</v>
      </c>
      <c r="K1038" s="728" t="s">
        <v>1400</v>
      </c>
      <c r="L1038" s="731">
        <v>186.7</v>
      </c>
      <c r="M1038" s="731">
        <v>1</v>
      </c>
      <c r="N1038" s="732">
        <v>186.7</v>
      </c>
    </row>
    <row r="1039" spans="1:14" ht="14.4" customHeight="1" x14ac:dyDescent="0.3">
      <c r="A1039" s="726" t="s">
        <v>569</v>
      </c>
      <c r="B1039" s="727" t="s">
        <v>570</v>
      </c>
      <c r="C1039" s="728" t="s">
        <v>597</v>
      </c>
      <c r="D1039" s="729" t="s">
        <v>598</v>
      </c>
      <c r="E1039" s="730">
        <v>50113001</v>
      </c>
      <c r="F1039" s="729" t="s">
        <v>606</v>
      </c>
      <c r="G1039" s="728" t="s">
        <v>571</v>
      </c>
      <c r="H1039" s="728">
        <v>126578</v>
      </c>
      <c r="I1039" s="728">
        <v>26578</v>
      </c>
      <c r="J1039" s="728" t="s">
        <v>1401</v>
      </c>
      <c r="K1039" s="728" t="s">
        <v>1178</v>
      </c>
      <c r="L1039" s="731">
        <v>231.70000000000002</v>
      </c>
      <c r="M1039" s="731">
        <v>1</v>
      </c>
      <c r="N1039" s="732">
        <v>231.70000000000002</v>
      </c>
    </row>
    <row r="1040" spans="1:14" ht="14.4" customHeight="1" x14ac:dyDescent="0.3">
      <c r="A1040" s="726" t="s">
        <v>569</v>
      </c>
      <c r="B1040" s="727" t="s">
        <v>570</v>
      </c>
      <c r="C1040" s="728" t="s">
        <v>597</v>
      </c>
      <c r="D1040" s="729" t="s">
        <v>598</v>
      </c>
      <c r="E1040" s="730">
        <v>50113001</v>
      </c>
      <c r="F1040" s="729" t="s">
        <v>606</v>
      </c>
      <c r="G1040" s="728" t="s">
        <v>571</v>
      </c>
      <c r="H1040" s="728">
        <v>102592</v>
      </c>
      <c r="I1040" s="728">
        <v>2592</v>
      </c>
      <c r="J1040" s="728" t="s">
        <v>1179</v>
      </c>
      <c r="K1040" s="728" t="s">
        <v>1180</v>
      </c>
      <c r="L1040" s="731">
        <v>63.050000000000004</v>
      </c>
      <c r="M1040" s="731">
        <v>2</v>
      </c>
      <c r="N1040" s="732">
        <v>126.10000000000001</v>
      </c>
    </row>
    <row r="1041" spans="1:14" ht="14.4" customHeight="1" x14ac:dyDescent="0.3">
      <c r="A1041" s="726" t="s">
        <v>569</v>
      </c>
      <c r="B1041" s="727" t="s">
        <v>570</v>
      </c>
      <c r="C1041" s="728" t="s">
        <v>597</v>
      </c>
      <c r="D1041" s="729" t="s">
        <v>598</v>
      </c>
      <c r="E1041" s="730">
        <v>50113001</v>
      </c>
      <c r="F1041" s="729" t="s">
        <v>606</v>
      </c>
      <c r="G1041" s="728" t="s">
        <v>607</v>
      </c>
      <c r="H1041" s="728">
        <v>101125</v>
      </c>
      <c r="I1041" s="728">
        <v>1125</v>
      </c>
      <c r="J1041" s="728" t="s">
        <v>825</v>
      </c>
      <c r="K1041" s="728" t="s">
        <v>826</v>
      </c>
      <c r="L1041" s="731">
        <v>79.243333333333311</v>
      </c>
      <c r="M1041" s="731">
        <v>90</v>
      </c>
      <c r="N1041" s="732">
        <v>7131.8999999999978</v>
      </c>
    </row>
    <row r="1042" spans="1:14" ht="14.4" customHeight="1" x14ac:dyDescent="0.3">
      <c r="A1042" s="726" t="s">
        <v>569</v>
      </c>
      <c r="B1042" s="727" t="s">
        <v>570</v>
      </c>
      <c r="C1042" s="728" t="s">
        <v>597</v>
      </c>
      <c r="D1042" s="729" t="s">
        <v>598</v>
      </c>
      <c r="E1042" s="730">
        <v>50113001</v>
      </c>
      <c r="F1042" s="729" t="s">
        <v>606</v>
      </c>
      <c r="G1042" s="728" t="s">
        <v>607</v>
      </c>
      <c r="H1042" s="728">
        <v>100513</v>
      </c>
      <c r="I1042" s="728">
        <v>513</v>
      </c>
      <c r="J1042" s="728" t="s">
        <v>1587</v>
      </c>
      <c r="K1042" s="728" t="s">
        <v>816</v>
      </c>
      <c r="L1042" s="731">
        <v>56.789999999999992</v>
      </c>
      <c r="M1042" s="731">
        <v>2</v>
      </c>
      <c r="N1042" s="732">
        <v>113.57999999999998</v>
      </c>
    </row>
    <row r="1043" spans="1:14" ht="14.4" customHeight="1" x14ac:dyDescent="0.3">
      <c r="A1043" s="726" t="s">
        <v>569</v>
      </c>
      <c r="B1043" s="727" t="s">
        <v>570</v>
      </c>
      <c r="C1043" s="728" t="s">
        <v>597</v>
      </c>
      <c r="D1043" s="729" t="s">
        <v>598</v>
      </c>
      <c r="E1043" s="730">
        <v>50113001</v>
      </c>
      <c r="F1043" s="729" t="s">
        <v>606</v>
      </c>
      <c r="G1043" s="728" t="s">
        <v>571</v>
      </c>
      <c r="H1043" s="728">
        <v>53761</v>
      </c>
      <c r="I1043" s="728">
        <v>53761</v>
      </c>
      <c r="J1043" s="728" t="s">
        <v>1189</v>
      </c>
      <c r="K1043" s="728" t="s">
        <v>1190</v>
      </c>
      <c r="L1043" s="731">
        <v>93.15000000000002</v>
      </c>
      <c r="M1043" s="731">
        <v>1</v>
      </c>
      <c r="N1043" s="732">
        <v>93.15000000000002</v>
      </c>
    </row>
    <row r="1044" spans="1:14" ht="14.4" customHeight="1" x14ac:dyDescent="0.3">
      <c r="A1044" s="726" t="s">
        <v>569</v>
      </c>
      <c r="B1044" s="727" t="s">
        <v>570</v>
      </c>
      <c r="C1044" s="728" t="s">
        <v>597</v>
      </c>
      <c r="D1044" s="729" t="s">
        <v>598</v>
      </c>
      <c r="E1044" s="730">
        <v>50113001</v>
      </c>
      <c r="F1044" s="729" t="s">
        <v>606</v>
      </c>
      <c r="G1044" s="728" t="s">
        <v>607</v>
      </c>
      <c r="H1044" s="728">
        <v>110086</v>
      </c>
      <c r="I1044" s="728">
        <v>10086</v>
      </c>
      <c r="J1044" s="728" t="s">
        <v>827</v>
      </c>
      <c r="K1044" s="728" t="s">
        <v>828</v>
      </c>
      <c r="L1044" s="731">
        <v>1592.8</v>
      </c>
      <c r="M1044" s="731">
        <v>3</v>
      </c>
      <c r="N1044" s="732">
        <v>4778.3999999999996</v>
      </c>
    </row>
    <row r="1045" spans="1:14" ht="14.4" customHeight="1" x14ac:dyDescent="0.3">
      <c r="A1045" s="726" t="s">
        <v>569</v>
      </c>
      <c r="B1045" s="727" t="s">
        <v>570</v>
      </c>
      <c r="C1045" s="728" t="s">
        <v>597</v>
      </c>
      <c r="D1045" s="729" t="s">
        <v>598</v>
      </c>
      <c r="E1045" s="730">
        <v>50113001</v>
      </c>
      <c r="F1045" s="729" t="s">
        <v>606</v>
      </c>
      <c r="G1045" s="728" t="s">
        <v>642</v>
      </c>
      <c r="H1045" s="728">
        <v>106618</v>
      </c>
      <c r="I1045" s="728">
        <v>6618</v>
      </c>
      <c r="J1045" s="728" t="s">
        <v>1406</v>
      </c>
      <c r="K1045" s="728" t="s">
        <v>1407</v>
      </c>
      <c r="L1045" s="731">
        <v>19.790000000000006</v>
      </c>
      <c r="M1045" s="731">
        <v>1</v>
      </c>
      <c r="N1045" s="732">
        <v>19.790000000000006</v>
      </c>
    </row>
    <row r="1046" spans="1:14" ht="14.4" customHeight="1" x14ac:dyDescent="0.3">
      <c r="A1046" s="726" t="s">
        <v>569</v>
      </c>
      <c r="B1046" s="727" t="s">
        <v>570</v>
      </c>
      <c r="C1046" s="728" t="s">
        <v>597</v>
      </c>
      <c r="D1046" s="729" t="s">
        <v>598</v>
      </c>
      <c r="E1046" s="730">
        <v>50113001</v>
      </c>
      <c r="F1046" s="729" t="s">
        <v>606</v>
      </c>
      <c r="G1046" s="728" t="s">
        <v>607</v>
      </c>
      <c r="H1046" s="728">
        <v>136129</v>
      </c>
      <c r="I1046" s="728">
        <v>136129</v>
      </c>
      <c r="J1046" s="728" t="s">
        <v>1588</v>
      </c>
      <c r="K1046" s="728" t="s">
        <v>1589</v>
      </c>
      <c r="L1046" s="731">
        <v>427.90666666666669</v>
      </c>
      <c r="M1046" s="731">
        <v>3</v>
      </c>
      <c r="N1046" s="732">
        <v>1283.72</v>
      </c>
    </row>
    <row r="1047" spans="1:14" ht="14.4" customHeight="1" x14ac:dyDescent="0.3">
      <c r="A1047" s="726" t="s">
        <v>569</v>
      </c>
      <c r="B1047" s="727" t="s">
        <v>570</v>
      </c>
      <c r="C1047" s="728" t="s">
        <v>597</v>
      </c>
      <c r="D1047" s="729" t="s">
        <v>598</v>
      </c>
      <c r="E1047" s="730">
        <v>50113001</v>
      </c>
      <c r="F1047" s="729" t="s">
        <v>606</v>
      </c>
      <c r="G1047" s="728" t="s">
        <v>642</v>
      </c>
      <c r="H1047" s="728">
        <v>850106</v>
      </c>
      <c r="I1047" s="728">
        <v>111898</v>
      </c>
      <c r="J1047" s="728" t="s">
        <v>1410</v>
      </c>
      <c r="K1047" s="728" t="s">
        <v>1411</v>
      </c>
      <c r="L1047" s="731">
        <v>29.029999999999998</v>
      </c>
      <c r="M1047" s="731">
        <v>1</v>
      </c>
      <c r="N1047" s="732">
        <v>29.029999999999998</v>
      </c>
    </row>
    <row r="1048" spans="1:14" ht="14.4" customHeight="1" x14ac:dyDescent="0.3">
      <c r="A1048" s="726" t="s">
        <v>569</v>
      </c>
      <c r="B1048" s="727" t="s">
        <v>570</v>
      </c>
      <c r="C1048" s="728" t="s">
        <v>597</v>
      </c>
      <c r="D1048" s="729" t="s">
        <v>598</v>
      </c>
      <c r="E1048" s="730">
        <v>50113001</v>
      </c>
      <c r="F1048" s="729" t="s">
        <v>606</v>
      </c>
      <c r="G1048" s="728" t="s">
        <v>607</v>
      </c>
      <c r="H1048" s="728">
        <v>100536</v>
      </c>
      <c r="I1048" s="728">
        <v>536</v>
      </c>
      <c r="J1048" s="728" t="s">
        <v>1590</v>
      </c>
      <c r="K1048" s="728" t="s">
        <v>613</v>
      </c>
      <c r="L1048" s="731">
        <v>131.64363636363638</v>
      </c>
      <c r="M1048" s="731">
        <v>110</v>
      </c>
      <c r="N1048" s="732">
        <v>14480.800000000001</v>
      </c>
    </row>
    <row r="1049" spans="1:14" ht="14.4" customHeight="1" x14ac:dyDescent="0.3">
      <c r="A1049" s="726" t="s">
        <v>569</v>
      </c>
      <c r="B1049" s="727" t="s">
        <v>570</v>
      </c>
      <c r="C1049" s="728" t="s">
        <v>597</v>
      </c>
      <c r="D1049" s="729" t="s">
        <v>598</v>
      </c>
      <c r="E1049" s="730">
        <v>50113001</v>
      </c>
      <c r="F1049" s="729" t="s">
        <v>606</v>
      </c>
      <c r="G1049" s="728" t="s">
        <v>642</v>
      </c>
      <c r="H1049" s="728">
        <v>107981</v>
      </c>
      <c r="I1049" s="728">
        <v>7981</v>
      </c>
      <c r="J1049" s="728" t="s">
        <v>829</v>
      </c>
      <c r="K1049" s="728" t="s">
        <v>1197</v>
      </c>
      <c r="L1049" s="731">
        <v>50.64</v>
      </c>
      <c r="M1049" s="731">
        <v>2</v>
      </c>
      <c r="N1049" s="732">
        <v>101.28</v>
      </c>
    </row>
    <row r="1050" spans="1:14" ht="14.4" customHeight="1" x14ac:dyDescent="0.3">
      <c r="A1050" s="726" t="s">
        <v>569</v>
      </c>
      <c r="B1050" s="727" t="s">
        <v>570</v>
      </c>
      <c r="C1050" s="728" t="s">
        <v>597</v>
      </c>
      <c r="D1050" s="729" t="s">
        <v>598</v>
      </c>
      <c r="E1050" s="730">
        <v>50113001</v>
      </c>
      <c r="F1050" s="729" t="s">
        <v>606</v>
      </c>
      <c r="G1050" s="728" t="s">
        <v>642</v>
      </c>
      <c r="H1050" s="728">
        <v>155823</v>
      </c>
      <c r="I1050" s="728">
        <v>55823</v>
      </c>
      <c r="J1050" s="728" t="s">
        <v>829</v>
      </c>
      <c r="K1050" s="728" t="s">
        <v>830</v>
      </c>
      <c r="L1050" s="731">
        <v>33.47</v>
      </c>
      <c r="M1050" s="731">
        <v>2</v>
      </c>
      <c r="N1050" s="732">
        <v>66.94</v>
      </c>
    </row>
    <row r="1051" spans="1:14" ht="14.4" customHeight="1" x14ac:dyDescent="0.3">
      <c r="A1051" s="726" t="s">
        <v>569</v>
      </c>
      <c r="B1051" s="727" t="s">
        <v>570</v>
      </c>
      <c r="C1051" s="728" t="s">
        <v>597</v>
      </c>
      <c r="D1051" s="729" t="s">
        <v>598</v>
      </c>
      <c r="E1051" s="730">
        <v>50113001</v>
      </c>
      <c r="F1051" s="729" t="s">
        <v>606</v>
      </c>
      <c r="G1051" s="728" t="s">
        <v>642</v>
      </c>
      <c r="H1051" s="728">
        <v>155824</v>
      </c>
      <c r="I1051" s="728">
        <v>55824</v>
      </c>
      <c r="J1051" s="728" t="s">
        <v>829</v>
      </c>
      <c r="K1051" s="728" t="s">
        <v>831</v>
      </c>
      <c r="L1051" s="731">
        <v>54.272271177649714</v>
      </c>
      <c r="M1051" s="731">
        <v>268</v>
      </c>
      <c r="N1051" s="732">
        <v>14544.968675610124</v>
      </c>
    </row>
    <row r="1052" spans="1:14" ht="14.4" customHeight="1" x14ac:dyDescent="0.3">
      <c r="A1052" s="726" t="s">
        <v>569</v>
      </c>
      <c r="B1052" s="727" t="s">
        <v>570</v>
      </c>
      <c r="C1052" s="728" t="s">
        <v>597</v>
      </c>
      <c r="D1052" s="729" t="s">
        <v>598</v>
      </c>
      <c r="E1052" s="730">
        <v>50113001</v>
      </c>
      <c r="F1052" s="729" t="s">
        <v>606</v>
      </c>
      <c r="G1052" s="728" t="s">
        <v>642</v>
      </c>
      <c r="H1052" s="728">
        <v>126786</v>
      </c>
      <c r="I1052" s="728">
        <v>26786</v>
      </c>
      <c r="J1052" s="728" t="s">
        <v>832</v>
      </c>
      <c r="K1052" s="728" t="s">
        <v>833</v>
      </c>
      <c r="L1052" s="731">
        <v>408.51506290398436</v>
      </c>
      <c r="M1052" s="731">
        <v>20</v>
      </c>
      <c r="N1052" s="732">
        <v>8170.3012580796867</v>
      </c>
    </row>
    <row r="1053" spans="1:14" ht="14.4" customHeight="1" x14ac:dyDescent="0.3">
      <c r="A1053" s="726" t="s">
        <v>569</v>
      </c>
      <c r="B1053" s="727" t="s">
        <v>570</v>
      </c>
      <c r="C1053" s="728" t="s">
        <v>597</v>
      </c>
      <c r="D1053" s="729" t="s">
        <v>598</v>
      </c>
      <c r="E1053" s="730">
        <v>50113001</v>
      </c>
      <c r="F1053" s="729" t="s">
        <v>606</v>
      </c>
      <c r="G1053" s="728" t="s">
        <v>607</v>
      </c>
      <c r="H1053" s="728">
        <v>125907</v>
      </c>
      <c r="I1053" s="728">
        <v>125907</v>
      </c>
      <c r="J1053" s="728" t="s">
        <v>1591</v>
      </c>
      <c r="K1053" s="728" t="s">
        <v>1592</v>
      </c>
      <c r="L1053" s="731">
        <v>682</v>
      </c>
      <c r="M1053" s="731">
        <v>1</v>
      </c>
      <c r="N1053" s="732">
        <v>682</v>
      </c>
    </row>
    <row r="1054" spans="1:14" ht="14.4" customHeight="1" x14ac:dyDescent="0.3">
      <c r="A1054" s="726" t="s">
        <v>569</v>
      </c>
      <c r="B1054" s="727" t="s">
        <v>570</v>
      </c>
      <c r="C1054" s="728" t="s">
        <v>597</v>
      </c>
      <c r="D1054" s="729" t="s">
        <v>598</v>
      </c>
      <c r="E1054" s="730">
        <v>50113001</v>
      </c>
      <c r="F1054" s="729" t="s">
        <v>606</v>
      </c>
      <c r="G1054" s="728" t="s">
        <v>607</v>
      </c>
      <c r="H1054" s="728">
        <v>162579</v>
      </c>
      <c r="I1054" s="728">
        <v>162579</v>
      </c>
      <c r="J1054" s="728" t="s">
        <v>1593</v>
      </c>
      <c r="K1054" s="728" t="s">
        <v>1594</v>
      </c>
      <c r="L1054" s="731">
        <v>50.490000000000009</v>
      </c>
      <c r="M1054" s="731">
        <v>14</v>
      </c>
      <c r="N1054" s="732">
        <v>706.86000000000013</v>
      </c>
    </row>
    <row r="1055" spans="1:14" ht="14.4" customHeight="1" x14ac:dyDescent="0.3">
      <c r="A1055" s="726" t="s">
        <v>569</v>
      </c>
      <c r="B1055" s="727" t="s">
        <v>570</v>
      </c>
      <c r="C1055" s="728" t="s">
        <v>597</v>
      </c>
      <c r="D1055" s="729" t="s">
        <v>598</v>
      </c>
      <c r="E1055" s="730">
        <v>50113001</v>
      </c>
      <c r="F1055" s="729" t="s">
        <v>606</v>
      </c>
      <c r="G1055" s="728" t="s">
        <v>642</v>
      </c>
      <c r="H1055" s="728">
        <v>24550</v>
      </c>
      <c r="I1055" s="728">
        <v>24550</v>
      </c>
      <c r="J1055" s="728" t="s">
        <v>1595</v>
      </c>
      <c r="K1055" s="728" t="s">
        <v>1596</v>
      </c>
      <c r="L1055" s="731">
        <v>57.69996094992522</v>
      </c>
      <c r="M1055" s="731">
        <v>15</v>
      </c>
      <c r="N1055" s="732">
        <v>865.49941424887834</v>
      </c>
    </row>
    <row r="1056" spans="1:14" ht="14.4" customHeight="1" x14ac:dyDescent="0.3">
      <c r="A1056" s="726" t="s">
        <v>569</v>
      </c>
      <c r="B1056" s="727" t="s">
        <v>570</v>
      </c>
      <c r="C1056" s="728" t="s">
        <v>597</v>
      </c>
      <c r="D1056" s="729" t="s">
        <v>598</v>
      </c>
      <c r="E1056" s="730">
        <v>50113001</v>
      </c>
      <c r="F1056" s="729" t="s">
        <v>606</v>
      </c>
      <c r="G1056" s="728" t="s">
        <v>607</v>
      </c>
      <c r="H1056" s="728">
        <v>100876</v>
      </c>
      <c r="I1056" s="728">
        <v>876</v>
      </c>
      <c r="J1056" s="728" t="s">
        <v>1200</v>
      </c>
      <c r="K1056" s="728" t="s">
        <v>1201</v>
      </c>
      <c r="L1056" s="731">
        <v>66.525057680870589</v>
      </c>
      <c r="M1056" s="731">
        <v>2</v>
      </c>
      <c r="N1056" s="732">
        <v>133.05011536174118</v>
      </c>
    </row>
    <row r="1057" spans="1:14" ht="14.4" customHeight="1" x14ac:dyDescent="0.3">
      <c r="A1057" s="726" t="s">
        <v>569</v>
      </c>
      <c r="B1057" s="727" t="s">
        <v>570</v>
      </c>
      <c r="C1057" s="728" t="s">
        <v>597</v>
      </c>
      <c r="D1057" s="729" t="s">
        <v>598</v>
      </c>
      <c r="E1057" s="730">
        <v>50113001</v>
      </c>
      <c r="F1057" s="729" t="s">
        <v>606</v>
      </c>
      <c r="G1057" s="728" t="s">
        <v>642</v>
      </c>
      <c r="H1057" s="728">
        <v>850729</v>
      </c>
      <c r="I1057" s="728">
        <v>157875</v>
      </c>
      <c r="J1057" s="728" t="s">
        <v>836</v>
      </c>
      <c r="K1057" s="728" t="s">
        <v>837</v>
      </c>
      <c r="L1057" s="731">
        <v>282.06378378378372</v>
      </c>
      <c r="M1057" s="731">
        <v>37</v>
      </c>
      <c r="N1057" s="732">
        <v>10436.359999999997</v>
      </c>
    </row>
    <row r="1058" spans="1:14" ht="14.4" customHeight="1" x14ac:dyDescent="0.3">
      <c r="A1058" s="726" t="s">
        <v>569</v>
      </c>
      <c r="B1058" s="727" t="s">
        <v>570</v>
      </c>
      <c r="C1058" s="728" t="s">
        <v>597</v>
      </c>
      <c r="D1058" s="729" t="s">
        <v>598</v>
      </c>
      <c r="E1058" s="730">
        <v>50113001</v>
      </c>
      <c r="F1058" s="729" t="s">
        <v>606</v>
      </c>
      <c r="G1058" s="728" t="s">
        <v>607</v>
      </c>
      <c r="H1058" s="728">
        <v>104343</v>
      </c>
      <c r="I1058" s="728">
        <v>4343</v>
      </c>
      <c r="J1058" s="728" t="s">
        <v>1205</v>
      </c>
      <c r="K1058" s="728" t="s">
        <v>1206</v>
      </c>
      <c r="L1058" s="731">
        <v>29.899999999999988</v>
      </c>
      <c r="M1058" s="731">
        <v>1</v>
      </c>
      <c r="N1058" s="732">
        <v>29.899999999999988</v>
      </c>
    </row>
    <row r="1059" spans="1:14" ht="14.4" customHeight="1" x14ac:dyDescent="0.3">
      <c r="A1059" s="726" t="s">
        <v>569</v>
      </c>
      <c r="B1059" s="727" t="s">
        <v>570</v>
      </c>
      <c r="C1059" s="728" t="s">
        <v>597</v>
      </c>
      <c r="D1059" s="729" t="s">
        <v>598</v>
      </c>
      <c r="E1059" s="730">
        <v>50113001</v>
      </c>
      <c r="F1059" s="729" t="s">
        <v>606</v>
      </c>
      <c r="G1059" s="728" t="s">
        <v>607</v>
      </c>
      <c r="H1059" s="728">
        <v>848950</v>
      </c>
      <c r="I1059" s="728">
        <v>155148</v>
      </c>
      <c r="J1059" s="728" t="s">
        <v>838</v>
      </c>
      <c r="K1059" s="728" t="s">
        <v>1207</v>
      </c>
      <c r="L1059" s="731">
        <v>18.633326671186609</v>
      </c>
      <c r="M1059" s="731">
        <v>3</v>
      </c>
      <c r="N1059" s="732">
        <v>55.899980013559826</v>
      </c>
    </row>
    <row r="1060" spans="1:14" ht="14.4" customHeight="1" x14ac:dyDescent="0.3">
      <c r="A1060" s="726" t="s">
        <v>569</v>
      </c>
      <c r="B1060" s="727" t="s">
        <v>570</v>
      </c>
      <c r="C1060" s="728" t="s">
        <v>597</v>
      </c>
      <c r="D1060" s="729" t="s">
        <v>598</v>
      </c>
      <c r="E1060" s="730">
        <v>50113001</v>
      </c>
      <c r="F1060" s="729" t="s">
        <v>606</v>
      </c>
      <c r="G1060" s="728" t="s">
        <v>607</v>
      </c>
      <c r="H1060" s="728">
        <v>147671</v>
      </c>
      <c r="I1060" s="728">
        <v>47671</v>
      </c>
      <c r="J1060" s="728" t="s">
        <v>1597</v>
      </c>
      <c r="K1060" s="728" t="s">
        <v>1598</v>
      </c>
      <c r="L1060" s="731">
        <v>351.19000000000005</v>
      </c>
      <c r="M1060" s="731">
        <v>4</v>
      </c>
      <c r="N1060" s="732">
        <v>1404.7600000000002</v>
      </c>
    </row>
    <row r="1061" spans="1:14" ht="14.4" customHeight="1" x14ac:dyDescent="0.3">
      <c r="A1061" s="726" t="s">
        <v>569</v>
      </c>
      <c r="B1061" s="727" t="s">
        <v>570</v>
      </c>
      <c r="C1061" s="728" t="s">
        <v>597</v>
      </c>
      <c r="D1061" s="729" t="s">
        <v>598</v>
      </c>
      <c r="E1061" s="730">
        <v>50113001</v>
      </c>
      <c r="F1061" s="729" t="s">
        <v>606</v>
      </c>
      <c r="G1061" s="728" t="s">
        <v>607</v>
      </c>
      <c r="H1061" s="728">
        <v>111696</v>
      </c>
      <c r="I1061" s="728">
        <v>11696</v>
      </c>
      <c r="J1061" s="728" t="s">
        <v>1599</v>
      </c>
      <c r="K1061" s="728" t="s">
        <v>1600</v>
      </c>
      <c r="L1061" s="731">
        <v>324.83</v>
      </c>
      <c r="M1061" s="731">
        <v>47</v>
      </c>
      <c r="N1061" s="732">
        <v>15267.009999999998</v>
      </c>
    </row>
    <row r="1062" spans="1:14" ht="14.4" customHeight="1" x14ac:dyDescent="0.3">
      <c r="A1062" s="726" t="s">
        <v>569</v>
      </c>
      <c r="B1062" s="727" t="s">
        <v>570</v>
      </c>
      <c r="C1062" s="728" t="s">
        <v>597</v>
      </c>
      <c r="D1062" s="729" t="s">
        <v>598</v>
      </c>
      <c r="E1062" s="730">
        <v>50113001</v>
      </c>
      <c r="F1062" s="729" t="s">
        <v>606</v>
      </c>
      <c r="G1062" s="728" t="s">
        <v>607</v>
      </c>
      <c r="H1062" s="728">
        <v>102963</v>
      </c>
      <c r="I1062" s="728">
        <v>2963</v>
      </c>
      <c r="J1062" s="728" t="s">
        <v>1210</v>
      </c>
      <c r="K1062" s="728" t="s">
        <v>1211</v>
      </c>
      <c r="L1062" s="731">
        <v>97.590000000000032</v>
      </c>
      <c r="M1062" s="731">
        <v>1</v>
      </c>
      <c r="N1062" s="732">
        <v>97.590000000000032</v>
      </c>
    </row>
    <row r="1063" spans="1:14" ht="14.4" customHeight="1" x14ac:dyDescent="0.3">
      <c r="A1063" s="726" t="s">
        <v>569</v>
      </c>
      <c r="B1063" s="727" t="s">
        <v>570</v>
      </c>
      <c r="C1063" s="728" t="s">
        <v>597</v>
      </c>
      <c r="D1063" s="729" t="s">
        <v>598</v>
      </c>
      <c r="E1063" s="730">
        <v>50113001</v>
      </c>
      <c r="F1063" s="729" t="s">
        <v>606</v>
      </c>
      <c r="G1063" s="728" t="s">
        <v>607</v>
      </c>
      <c r="H1063" s="728">
        <v>100269</v>
      </c>
      <c r="I1063" s="728">
        <v>269</v>
      </c>
      <c r="J1063" s="728" t="s">
        <v>1601</v>
      </c>
      <c r="K1063" s="728" t="s">
        <v>682</v>
      </c>
      <c r="L1063" s="731">
        <v>40.780000000000022</v>
      </c>
      <c r="M1063" s="731">
        <v>1</v>
      </c>
      <c r="N1063" s="732">
        <v>40.780000000000022</v>
      </c>
    </row>
    <row r="1064" spans="1:14" ht="14.4" customHeight="1" x14ac:dyDescent="0.3">
      <c r="A1064" s="726" t="s">
        <v>569</v>
      </c>
      <c r="B1064" s="727" t="s">
        <v>570</v>
      </c>
      <c r="C1064" s="728" t="s">
        <v>597</v>
      </c>
      <c r="D1064" s="729" t="s">
        <v>598</v>
      </c>
      <c r="E1064" s="730">
        <v>50113001</v>
      </c>
      <c r="F1064" s="729" t="s">
        <v>606</v>
      </c>
      <c r="G1064" s="728" t="s">
        <v>642</v>
      </c>
      <c r="H1064" s="728">
        <v>845796</v>
      </c>
      <c r="I1064" s="728">
        <v>126031</v>
      </c>
      <c r="J1064" s="728" t="s">
        <v>1416</v>
      </c>
      <c r="K1064" s="728" t="s">
        <v>819</v>
      </c>
      <c r="L1064" s="731">
        <v>65.53</v>
      </c>
      <c r="M1064" s="731">
        <v>1</v>
      </c>
      <c r="N1064" s="732">
        <v>65.53</v>
      </c>
    </row>
    <row r="1065" spans="1:14" ht="14.4" customHeight="1" x14ac:dyDescent="0.3">
      <c r="A1065" s="726" t="s">
        <v>569</v>
      </c>
      <c r="B1065" s="727" t="s">
        <v>570</v>
      </c>
      <c r="C1065" s="728" t="s">
        <v>597</v>
      </c>
      <c r="D1065" s="729" t="s">
        <v>598</v>
      </c>
      <c r="E1065" s="730">
        <v>50113001</v>
      </c>
      <c r="F1065" s="729" t="s">
        <v>606</v>
      </c>
      <c r="G1065" s="728" t="s">
        <v>642</v>
      </c>
      <c r="H1065" s="728">
        <v>844651</v>
      </c>
      <c r="I1065" s="728">
        <v>101205</v>
      </c>
      <c r="J1065" s="728" t="s">
        <v>844</v>
      </c>
      <c r="K1065" s="728" t="s">
        <v>845</v>
      </c>
      <c r="L1065" s="731">
        <v>86.385000000000019</v>
      </c>
      <c r="M1065" s="731">
        <v>2</v>
      </c>
      <c r="N1065" s="732">
        <v>172.77000000000004</v>
      </c>
    </row>
    <row r="1066" spans="1:14" ht="14.4" customHeight="1" x14ac:dyDescent="0.3">
      <c r="A1066" s="726" t="s">
        <v>569</v>
      </c>
      <c r="B1066" s="727" t="s">
        <v>570</v>
      </c>
      <c r="C1066" s="728" t="s">
        <v>597</v>
      </c>
      <c r="D1066" s="729" t="s">
        <v>598</v>
      </c>
      <c r="E1066" s="730">
        <v>50113001</v>
      </c>
      <c r="F1066" s="729" t="s">
        <v>606</v>
      </c>
      <c r="G1066" s="728" t="s">
        <v>642</v>
      </c>
      <c r="H1066" s="728">
        <v>849831</v>
      </c>
      <c r="I1066" s="728">
        <v>162008</v>
      </c>
      <c r="J1066" s="728" t="s">
        <v>1602</v>
      </c>
      <c r="K1066" s="728" t="s">
        <v>657</v>
      </c>
      <c r="L1066" s="731">
        <v>170.85000000000002</v>
      </c>
      <c r="M1066" s="731">
        <v>1</v>
      </c>
      <c r="N1066" s="732">
        <v>170.85000000000002</v>
      </c>
    </row>
    <row r="1067" spans="1:14" ht="14.4" customHeight="1" x14ac:dyDescent="0.3">
      <c r="A1067" s="726" t="s">
        <v>569</v>
      </c>
      <c r="B1067" s="727" t="s">
        <v>570</v>
      </c>
      <c r="C1067" s="728" t="s">
        <v>597</v>
      </c>
      <c r="D1067" s="729" t="s">
        <v>598</v>
      </c>
      <c r="E1067" s="730">
        <v>50113001</v>
      </c>
      <c r="F1067" s="729" t="s">
        <v>606</v>
      </c>
      <c r="G1067" s="728" t="s">
        <v>571</v>
      </c>
      <c r="H1067" s="728">
        <v>159942</v>
      </c>
      <c r="I1067" s="728">
        <v>59942</v>
      </c>
      <c r="J1067" s="728" t="s">
        <v>1603</v>
      </c>
      <c r="K1067" s="728" t="s">
        <v>1604</v>
      </c>
      <c r="L1067" s="731">
        <v>119.2</v>
      </c>
      <c r="M1067" s="731">
        <v>1</v>
      </c>
      <c r="N1067" s="732">
        <v>119.2</v>
      </c>
    </row>
    <row r="1068" spans="1:14" ht="14.4" customHeight="1" x14ac:dyDescent="0.3">
      <c r="A1068" s="726" t="s">
        <v>569</v>
      </c>
      <c r="B1068" s="727" t="s">
        <v>570</v>
      </c>
      <c r="C1068" s="728" t="s">
        <v>597</v>
      </c>
      <c r="D1068" s="729" t="s">
        <v>598</v>
      </c>
      <c r="E1068" s="730">
        <v>50113001</v>
      </c>
      <c r="F1068" s="729" t="s">
        <v>606</v>
      </c>
      <c r="G1068" s="728" t="s">
        <v>607</v>
      </c>
      <c r="H1068" s="728">
        <v>159710</v>
      </c>
      <c r="I1068" s="728">
        <v>59710</v>
      </c>
      <c r="J1068" s="728" t="s">
        <v>1605</v>
      </c>
      <c r="K1068" s="728" t="s">
        <v>1606</v>
      </c>
      <c r="L1068" s="731">
        <v>205.15999999999994</v>
      </c>
      <c r="M1068" s="731">
        <v>1</v>
      </c>
      <c r="N1068" s="732">
        <v>205.15999999999994</v>
      </c>
    </row>
    <row r="1069" spans="1:14" ht="14.4" customHeight="1" x14ac:dyDescent="0.3">
      <c r="A1069" s="726" t="s">
        <v>569</v>
      </c>
      <c r="B1069" s="727" t="s">
        <v>570</v>
      </c>
      <c r="C1069" s="728" t="s">
        <v>597</v>
      </c>
      <c r="D1069" s="729" t="s">
        <v>598</v>
      </c>
      <c r="E1069" s="730">
        <v>50113001</v>
      </c>
      <c r="F1069" s="729" t="s">
        <v>606</v>
      </c>
      <c r="G1069" s="728" t="s">
        <v>642</v>
      </c>
      <c r="H1069" s="728">
        <v>178689</v>
      </c>
      <c r="I1069" s="728">
        <v>178689</v>
      </c>
      <c r="J1069" s="728" t="s">
        <v>1607</v>
      </c>
      <c r="K1069" s="728" t="s">
        <v>1608</v>
      </c>
      <c r="L1069" s="731">
        <v>97.77</v>
      </c>
      <c r="M1069" s="731">
        <v>1</v>
      </c>
      <c r="N1069" s="732">
        <v>97.77</v>
      </c>
    </row>
    <row r="1070" spans="1:14" ht="14.4" customHeight="1" x14ac:dyDescent="0.3">
      <c r="A1070" s="726" t="s">
        <v>569</v>
      </c>
      <c r="B1070" s="727" t="s">
        <v>570</v>
      </c>
      <c r="C1070" s="728" t="s">
        <v>597</v>
      </c>
      <c r="D1070" s="729" t="s">
        <v>598</v>
      </c>
      <c r="E1070" s="730">
        <v>50113001</v>
      </c>
      <c r="F1070" s="729" t="s">
        <v>606</v>
      </c>
      <c r="G1070" s="728" t="s">
        <v>607</v>
      </c>
      <c r="H1070" s="728">
        <v>172476</v>
      </c>
      <c r="I1070" s="728">
        <v>172476</v>
      </c>
      <c r="J1070" s="728" t="s">
        <v>1213</v>
      </c>
      <c r="K1070" s="728" t="s">
        <v>1214</v>
      </c>
      <c r="L1070" s="731">
        <v>40.520000000000017</v>
      </c>
      <c r="M1070" s="731">
        <v>1</v>
      </c>
      <c r="N1070" s="732">
        <v>40.520000000000017</v>
      </c>
    </row>
    <row r="1071" spans="1:14" ht="14.4" customHeight="1" x14ac:dyDescent="0.3">
      <c r="A1071" s="726" t="s">
        <v>569</v>
      </c>
      <c r="B1071" s="727" t="s">
        <v>570</v>
      </c>
      <c r="C1071" s="728" t="s">
        <v>597</v>
      </c>
      <c r="D1071" s="729" t="s">
        <v>598</v>
      </c>
      <c r="E1071" s="730">
        <v>50113001</v>
      </c>
      <c r="F1071" s="729" t="s">
        <v>606</v>
      </c>
      <c r="G1071" s="728" t="s">
        <v>607</v>
      </c>
      <c r="H1071" s="728">
        <v>121890</v>
      </c>
      <c r="I1071" s="728">
        <v>21890</v>
      </c>
      <c r="J1071" s="728" t="s">
        <v>1609</v>
      </c>
      <c r="K1071" s="728" t="s">
        <v>1610</v>
      </c>
      <c r="L1071" s="731">
        <v>144.66</v>
      </c>
      <c r="M1071" s="731">
        <v>1</v>
      </c>
      <c r="N1071" s="732">
        <v>144.66</v>
      </c>
    </row>
    <row r="1072" spans="1:14" ht="14.4" customHeight="1" x14ac:dyDescent="0.3">
      <c r="A1072" s="726" t="s">
        <v>569</v>
      </c>
      <c r="B1072" s="727" t="s">
        <v>570</v>
      </c>
      <c r="C1072" s="728" t="s">
        <v>597</v>
      </c>
      <c r="D1072" s="729" t="s">
        <v>598</v>
      </c>
      <c r="E1072" s="730">
        <v>50113001</v>
      </c>
      <c r="F1072" s="729" t="s">
        <v>606</v>
      </c>
      <c r="G1072" s="728" t="s">
        <v>642</v>
      </c>
      <c r="H1072" s="728">
        <v>193969</v>
      </c>
      <c r="I1072" s="728">
        <v>93969</v>
      </c>
      <c r="J1072" s="728" t="s">
        <v>849</v>
      </c>
      <c r="K1072" s="728" t="s">
        <v>841</v>
      </c>
      <c r="L1072" s="731">
        <v>67.109972278163568</v>
      </c>
      <c r="M1072" s="731">
        <v>339</v>
      </c>
      <c r="N1072" s="732">
        <v>22750.280602297447</v>
      </c>
    </row>
    <row r="1073" spans="1:14" ht="14.4" customHeight="1" x14ac:dyDescent="0.3">
      <c r="A1073" s="726" t="s">
        <v>569</v>
      </c>
      <c r="B1073" s="727" t="s">
        <v>570</v>
      </c>
      <c r="C1073" s="728" t="s">
        <v>597</v>
      </c>
      <c r="D1073" s="729" t="s">
        <v>598</v>
      </c>
      <c r="E1073" s="730">
        <v>50113001</v>
      </c>
      <c r="F1073" s="729" t="s">
        <v>606</v>
      </c>
      <c r="G1073" s="728" t="s">
        <v>607</v>
      </c>
      <c r="H1073" s="728">
        <v>144357</v>
      </c>
      <c r="I1073" s="728">
        <v>44357</v>
      </c>
      <c r="J1073" s="728" t="s">
        <v>1217</v>
      </c>
      <c r="K1073" s="728" t="s">
        <v>1218</v>
      </c>
      <c r="L1073" s="731">
        <v>3569.28</v>
      </c>
      <c r="M1073" s="731">
        <v>4</v>
      </c>
      <c r="N1073" s="732">
        <v>14277.12</v>
      </c>
    </row>
    <row r="1074" spans="1:14" ht="14.4" customHeight="1" x14ac:dyDescent="0.3">
      <c r="A1074" s="726" t="s">
        <v>569</v>
      </c>
      <c r="B1074" s="727" t="s">
        <v>570</v>
      </c>
      <c r="C1074" s="728" t="s">
        <v>597</v>
      </c>
      <c r="D1074" s="729" t="s">
        <v>598</v>
      </c>
      <c r="E1074" s="730">
        <v>50113001</v>
      </c>
      <c r="F1074" s="729" t="s">
        <v>606</v>
      </c>
      <c r="G1074" s="728" t="s">
        <v>607</v>
      </c>
      <c r="H1074" s="728">
        <v>118305</v>
      </c>
      <c r="I1074" s="728">
        <v>18305</v>
      </c>
      <c r="J1074" s="728" t="s">
        <v>1611</v>
      </c>
      <c r="K1074" s="728" t="s">
        <v>1612</v>
      </c>
      <c r="L1074" s="731">
        <v>241.99999973438094</v>
      </c>
      <c r="M1074" s="731">
        <v>157</v>
      </c>
      <c r="N1074" s="732">
        <v>37993.999958297805</v>
      </c>
    </row>
    <row r="1075" spans="1:14" ht="14.4" customHeight="1" x14ac:dyDescent="0.3">
      <c r="A1075" s="726" t="s">
        <v>569</v>
      </c>
      <c r="B1075" s="727" t="s">
        <v>570</v>
      </c>
      <c r="C1075" s="728" t="s">
        <v>597</v>
      </c>
      <c r="D1075" s="729" t="s">
        <v>598</v>
      </c>
      <c r="E1075" s="730">
        <v>50113001</v>
      </c>
      <c r="F1075" s="729" t="s">
        <v>606</v>
      </c>
      <c r="G1075" s="728" t="s">
        <v>571</v>
      </c>
      <c r="H1075" s="728">
        <v>147740</v>
      </c>
      <c r="I1075" s="728">
        <v>47740</v>
      </c>
      <c r="J1075" s="728" t="s">
        <v>850</v>
      </c>
      <c r="K1075" s="728" t="s">
        <v>845</v>
      </c>
      <c r="L1075" s="731">
        <v>36.536666666666669</v>
      </c>
      <c r="M1075" s="731">
        <v>3</v>
      </c>
      <c r="N1075" s="732">
        <v>109.61000000000001</v>
      </c>
    </row>
    <row r="1076" spans="1:14" ht="14.4" customHeight="1" x14ac:dyDescent="0.3">
      <c r="A1076" s="726" t="s">
        <v>569</v>
      </c>
      <c r="B1076" s="727" t="s">
        <v>570</v>
      </c>
      <c r="C1076" s="728" t="s">
        <v>597</v>
      </c>
      <c r="D1076" s="729" t="s">
        <v>598</v>
      </c>
      <c r="E1076" s="730">
        <v>50113001</v>
      </c>
      <c r="F1076" s="729" t="s">
        <v>606</v>
      </c>
      <c r="G1076" s="728" t="s">
        <v>607</v>
      </c>
      <c r="H1076" s="728">
        <v>114938</v>
      </c>
      <c r="I1076" s="728">
        <v>14938</v>
      </c>
      <c r="J1076" s="728" t="s">
        <v>1613</v>
      </c>
      <c r="K1076" s="728" t="s">
        <v>1614</v>
      </c>
      <c r="L1076" s="731">
        <v>94.96</v>
      </c>
      <c r="M1076" s="731">
        <v>1</v>
      </c>
      <c r="N1076" s="732">
        <v>94.96</v>
      </c>
    </row>
    <row r="1077" spans="1:14" ht="14.4" customHeight="1" x14ac:dyDescent="0.3">
      <c r="A1077" s="726" t="s">
        <v>569</v>
      </c>
      <c r="B1077" s="727" t="s">
        <v>570</v>
      </c>
      <c r="C1077" s="728" t="s">
        <v>597</v>
      </c>
      <c r="D1077" s="729" t="s">
        <v>598</v>
      </c>
      <c r="E1077" s="730">
        <v>50113001</v>
      </c>
      <c r="F1077" s="729" t="s">
        <v>606</v>
      </c>
      <c r="G1077" s="728" t="s">
        <v>607</v>
      </c>
      <c r="H1077" s="728">
        <v>845467</v>
      </c>
      <c r="I1077" s="728">
        <v>114360</v>
      </c>
      <c r="J1077" s="728" t="s">
        <v>1615</v>
      </c>
      <c r="K1077" s="728" t="s">
        <v>1616</v>
      </c>
      <c r="L1077" s="731">
        <v>68.790000000000006</v>
      </c>
      <c r="M1077" s="731">
        <v>1</v>
      </c>
      <c r="N1077" s="732">
        <v>68.790000000000006</v>
      </c>
    </row>
    <row r="1078" spans="1:14" ht="14.4" customHeight="1" x14ac:dyDescent="0.3">
      <c r="A1078" s="726" t="s">
        <v>569</v>
      </c>
      <c r="B1078" s="727" t="s">
        <v>570</v>
      </c>
      <c r="C1078" s="728" t="s">
        <v>597</v>
      </c>
      <c r="D1078" s="729" t="s">
        <v>598</v>
      </c>
      <c r="E1078" s="730">
        <v>50113001</v>
      </c>
      <c r="F1078" s="729" t="s">
        <v>606</v>
      </c>
      <c r="G1078" s="728" t="s">
        <v>571</v>
      </c>
      <c r="H1078" s="728">
        <v>848925</v>
      </c>
      <c r="I1078" s="728">
        <v>148068</v>
      </c>
      <c r="J1078" s="728" t="s">
        <v>1424</v>
      </c>
      <c r="K1078" s="728" t="s">
        <v>1093</v>
      </c>
      <c r="L1078" s="731">
        <v>69.84999999999998</v>
      </c>
      <c r="M1078" s="731">
        <v>1</v>
      </c>
      <c r="N1078" s="732">
        <v>69.84999999999998</v>
      </c>
    </row>
    <row r="1079" spans="1:14" ht="14.4" customHeight="1" x14ac:dyDescent="0.3">
      <c r="A1079" s="726" t="s">
        <v>569</v>
      </c>
      <c r="B1079" s="727" t="s">
        <v>570</v>
      </c>
      <c r="C1079" s="728" t="s">
        <v>597</v>
      </c>
      <c r="D1079" s="729" t="s">
        <v>598</v>
      </c>
      <c r="E1079" s="730">
        <v>50113001</v>
      </c>
      <c r="F1079" s="729" t="s">
        <v>606</v>
      </c>
      <c r="G1079" s="728" t="s">
        <v>642</v>
      </c>
      <c r="H1079" s="728">
        <v>115245</v>
      </c>
      <c r="I1079" s="728">
        <v>15245</v>
      </c>
      <c r="J1079" s="728" t="s">
        <v>855</v>
      </c>
      <c r="K1079" s="728" t="s">
        <v>856</v>
      </c>
      <c r="L1079" s="731">
        <v>1375</v>
      </c>
      <c r="M1079" s="731">
        <v>26</v>
      </c>
      <c r="N1079" s="732">
        <v>35750</v>
      </c>
    </row>
    <row r="1080" spans="1:14" ht="14.4" customHeight="1" x14ac:dyDescent="0.3">
      <c r="A1080" s="726" t="s">
        <v>569</v>
      </c>
      <c r="B1080" s="727" t="s">
        <v>570</v>
      </c>
      <c r="C1080" s="728" t="s">
        <v>597</v>
      </c>
      <c r="D1080" s="729" t="s">
        <v>598</v>
      </c>
      <c r="E1080" s="730">
        <v>50113001</v>
      </c>
      <c r="F1080" s="729" t="s">
        <v>606</v>
      </c>
      <c r="G1080" s="728" t="s">
        <v>571</v>
      </c>
      <c r="H1080" s="728">
        <v>198054</v>
      </c>
      <c r="I1080" s="728">
        <v>198054</v>
      </c>
      <c r="J1080" s="728" t="s">
        <v>857</v>
      </c>
      <c r="K1080" s="728" t="s">
        <v>917</v>
      </c>
      <c r="L1080" s="731">
        <v>44.000240058656011</v>
      </c>
      <c r="M1080" s="731">
        <v>1</v>
      </c>
      <c r="N1080" s="732">
        <v>44.000240058656011</v>
      </c>
    </row>
    <row r="1081" spans="1:14" ht="14.4" customHeight="1" x14ac:dyDescent="0.3">
      <c r="A1081" s="726" t="s">
        <v>569</v>
      </c>
      <c r="B1081" s="727" t="s">
        <v>570</v>
      </c>
      <c r="C1081" s="728" t="s">
        <v>597</v>
      </c>
      <c r="D1081" s="729" t="s">
        <v>598</v>
      </c>
      <c r="E1081" s="730">
        <v>50113001</v>
      </c>
      <c r="F1081" s="729" t="s">
        <v>606</v>
      </c>
      <c r="G1081" s="728" t="s">
        <v>607</v>
      </c>
      <c r="H1081" s="728">
        <v>208204</v>
      </c>
      <c r="I1081" s="728">
        <v>208204</v>
      </c>
      <c r="J1081" s="728" t="s">
        <v>861</v>
      </c>
      <c r="K1081" s="728" t="s">
        <v>862</v>
      </c>
      <c r="L1081" s="731">
        <v>49.320000000000029</v>
      </c>
      <c r="M1081" s="731">
        <v>1</v>
      </c>
      <c r="N1081" s="732">
        <v>49.320000000000029</v>
      </c>
    </row>
    <row r="1082" spans="1:14" ht="14.4" customHeight="1" x14ac:dyDescent="0.3">
      <c r="A1082" s="726" t="s">
        <v>569</v>
      </c>
      <c r="B1082" s="727" t="s">
        <v>570</v>
      </c>
      <c r="C1082" s="728" t="s">
        <v>597</v>
      </c>
      <c r="D1082" s="729" t="s">
        <v>598</v>
      </c>
      <c r="E1082" s="730">
        <v>50113001</v>
      </c>
      <c r="F1082" s="729" t="s">
        <v>606</v>
      </c>
      <c r="G1082" s="728" t="s">
        <v>642</v>
      </c>
      <c r="H1082" s="728">
        <v>109709</v>
      </c>
      <c r="I1082" s="728">
        <v>9709</v>
      </c>
      <c r="J1082" s="728" t="s">
        <v>863</v>
      </c>
      <c r="K1082" s="728" t="s">
        <v>864</v>
      </c>
      <c r="L1082" s="731">
        <v>37.100000000000009</v>
      </c>
      <c r="M1082" s="731">
        <v>10</v>
      </c>
      <c r="N1082" s="732">
        <v>371.00000000000011</v>
      </c>
    </row>
    <row r="1083" spans="1:14" ht="14.4" customHeight="1" x14ac:dyDescent="0.3">
      <c r="A1083" s="726" t="s">
        <v>569</v>
      </c>
      <c r="B1083" s="727" t="s">
        <v>570</v>
      </c>
      <c r="C1083" s="728" t="s">
        <v>597</v>
      </c>
      <c r="D1083" s="729" t="s">
        <v>598</v>
      </c>
      <c r="E1083" s="730">
        <v>50113001</v>
      </c>
      <c r="F1083" s="729" t="s">
        <v>606</v>
      </c>
      <c r="G1083" s="728" t="s">
        <v>642</v>
      </c>
      <c r="H1083" s="728">
        <v>194882</v>
      </c>
      <c r="I1083" s="728">
        <v>94882</v>
      </c>
      <c r="J1083" s="728" t="s">
        <v>863</v>
      </c>
      <c r="K1083" s="728" t="s">
        <v>1617</v>
      </c>
      <c r="L1083" s="731">
        <v>143.46999999999991</v>
      </c>
      <c r="M1083" s="731">
        <v>2</v>
      </c>
      <c r="N1083" s="732">
        <v>286.93999999999983</v>
      </c>
    </row>
    <row r="1084" spans="1:14" ht="14.4" customHeight="1" x14ac:dyDescent="0.3">
      <c r="A1084" s="726" t="s">
        <v>569</v>
      </c>
      <c r="B1084" s="727" t="s">
        <v>570</v>
      </c>
      <c r="C1084" s="728" t="s">
        <v>597</v>
      </c>
      <c r="D1084" s="729" t="s">
        <v>598</v>
      </c>
      <c r="E1084" s="730">
        <v>50113001</v>
      </c>
      <c r="F1084" s="729" t="s">
        <v>606</v>
      </c>
      <c r="G1084" s="728" t="s">
        <v>607</v>
      </c>
      <c r="H1084" s="728">
        <v>194852</v>
      </c>
      <c r="I1084" s="728">
        <v>94852</v>
      </c>
      <c r="J1084" s="728" t="s">
        <v>865</v>
      </c>
      <c r="K1084" s="728" t="s">
        <v>866</v>
      </c>
      <c r="L1084" s="731">
        <v>1037.75</v>
      </c>
      <c r="M1084" s="731">
        <v>2</v>
      </c>
      <c r="N1084" s="732">
        <v>2075.5</v>
      </c>
    </row>
    <row r="1085" spans="1:14" ht="14.4" customHeight="1" x14ac:dyDescent="0.3">
      <c r="A1085" s="726" t="s">
        <v>569</v>
      </c>
      <c r="B1085" s="727" t="s">
        <v>570</v>
      </c>
      <c r="C1085" s="728" t="s">
        <v>597</v>
      </c>
      <c r="D1085" s="729" t="s">
        <v>598</v>
      </c>
      <c r="E1085" s="730">
        <v>50113001</v>
      </c>
      <c r="F1085" s="729" t="s">
        <v>606</v>
      </c>
      <c r="G1085" s="728" t="s">
        <v>571</v>
      </c>
      <c r="H1085" s="728">
        <v>193013</v>
      </c>
      <c r="I1085" s="728">
        <v>93013</v>
      </c>
      <c r="J1085" s="728" t="s">
        <v>1226</v>
      </c>
      <c r="K1085" s="728" t="s">
        <v>915</v>
      </c>
      <c r="L1085" s="731">
        <v>34.69</v>
      </c>
      <c r="M1085" s="731">
        <v>1</v>
      </c>
      <c r="N1085" s="732">
        <v>34.69</v>
      </c>
    </row>
    <row r="1086" spans="1:14" ht="14.4" customHeight="1" x14ac:dyDescent="0.3">
      <c r="A1086" s="726" t="s">
        <v>569</v>
      </c>
      <c r="B1086" s="727" t="s">
        <v>570</v>
      </c>
      <c r="C1086" s="728" t="s">
        <v>597</v>
      </c>
      <c r="D1086" s="729" t="s">
        <v>598</v>
      </c>
      <c r="E1086" s="730">
        <v>50113001</v>
      </c>
      <c r="F1086" s="729" t="s">
        <v>606</v>
      </c>
      <c r="G1086" s="728" t="s">
        <v>571</v>
      </c>
      <c r="H1086" s="728">
        <v>193016</v>
      </c>
      <c r="I1086" s="728">
        <v>93016</v>
      </c>
      <c r="J1086" s="728" t="s">
        <v>1618</v>
      </c>
      <c r="K1086" s="728" t="s">
        <v>1619</v>
      </c>
      <c r="L1086" s="731">
        <v>88.249999999999986</v>
      </c>
      <c r="M1086" s="731">
        <v>2</v>
      </c>
      <c r="N1086" s="732">
        <v>176.49999999999997</v>
      </c>
    </row>
    <row r="1087" spans="1:14" ht="14.4" customHeight="1" x14ac:dyDescent="0.3">
      <c r="A1087" s="726" t="s">
        <v>569</v>
      </c>
      <c r="B1087" s="727" t="s">
        <v>570</v>
      </c>
      <c r="C1087" s="728" t="s">
        <v>597</v>
      </c>
      <c r="D1087" s="729" t="s">
        <v>598</v>
      </c>
      <c r="E1087" s="730">
        <v>50113001</v>
      </c>
      <c r="F1087" s="729" t="s">
        <v>606</v>
      </c>
      <c r="G1087" s="728" t="s">
        <v>607</v>
      </c>
      <c r="H1087" s="728">
        <v>844145</v>
      </c>
      <c r="I1087" s="728">
        <v>56350</v>
      </c>
      <c r="J1087" s="728" t="s">
        <v>867</v>
      </c>
      <c r="K1087" s="728" t="s">
        <v>868</v>
      </c>
      <c r="L1087" s="731">
        <v>30.61999999999999</v>
      </c>
      <c r="M1087" s="731">
        <v>4</v>
      </c>
      <c r="N1087" s="732">
        <v>122.47999999999996</v>
      </c>
    </row>
    <row r="1088" spans="1:14" ht="14.4" customHeight="1" x14ac:dyDescent="0.3">
      <c r="A1088" s="726" t="s">
        <v>569</v>
      </c>
      <c r="B1088" s="727" t="s">
        <v>570</v>
      </c>
      <c r="C1088" s="728" t="s">
        <v>597</v>
      </c>
      <c r="D1088" s="729" t="s">
        <v>598</v>
      </c>
      <c r="E1088" s="730">
        <v>50113001</v>
      </c>
      <c r="F1088" s="729" t="s">
        <v>606</v>
      </c>
      <c r="G1088" s="728" t="s">
        <v>607</v>
      </c>
      <c r="H1088" s="728">
        <v>850445</v>
      </c>
      <c r="I1088" s="728">
        <v>109810</v>
      </c>
      <c r="J1088" s="728" t="s">
        <v>1620</v>
      </c>
      <c r="K1088" s="728" t="s">
        <v>1621</v>
      </c>
      <c r="L1088" s="731">
        <v>724.8</v>
      </c>
      <c r="M1088" s="731">
        <v>1</v>
      </c>
      <c r="N1088" s="732">
        <v>724.8</v>
      </c>
    </row>
    <row r="1089" spans="1:14" ht="14.4" customHeight="1" x14ac:dyDescent="0.3">
      <c r="A1089" s="726" t="s">
        <v>569</v>
      </c>
      <c r="B1089" s="727" t="s">
        <v>570</v>
      </c>
      <c r="C1089" s="728" t="s">
        <v>597</v>
      </c>
      <c r="D1089" s="729" t="s">
        <v>598</v>
      </c>
      <c r="E1089" s="730">
        <v>50113001</v>
      </c>
      <c r="F1089" s="729" t="s">
        <v>606</v>
      </c>
      <c r="G1089" s="728" t="s">
        <v>607</v>
      </c>
      <c r="H1089" s="728">
        <v>103688</v>
      </c>
      <c r="I1089" s="728">
        <v>3688</v>
      </c>
      <c r="J1089" s="728" t="s">
        <v>1231</v>
      </c>
      <c r="K1089" s="728" t="s">
        <v>1232</v>
      </c>
      <c r="L1089" s="731">
        <v>58.320000000000014</v>
      </c>
      <c r="M1089" s="731">
        <v>4</v>
      </c>
      <c r="N1089" s="732">
        <v>233.28000000000006</v>
      </c>
    </row>
    <row r="1090" spans="1:14" ht="14.4" customHeight="1" x14ac:dyDescent="0.3">
      <c r="A1090" s="726" t="s">
        <v>569</v>
      </c>
      <c r="B1090" s="727" t="s">
        <v>570</v>
      </c>
      <c r="C1090" s="728" t="s">
        <v>597</v>
      </c>
      <c r="D1090" s="729" t="s">
        <v>598</v>
      </c>
      <c r="E1090" s="730">
        <v>50113001</v>
      </c>
      <c r="F1090" s="729" t="s">
        <v>606</v>
      </c>
      <c r="G1090" s="728" t="s">
        <v>607</v>
      </c>
      <c r="H1090" s="728">
        <v>100610</v>
      </c>
      <c r="I1090" s="728">
        <v>610</v>
      </c>
      <c r="J1090" s="728" t="s">
        <v>869</v>
      </c>
      <c r="K1090" s="728" t="s">
        <v>870</v>
      </c>
      <c r="L1090" s="731">
        <v>64.415596359044159</v>
      </c>
      <c r="M1090" s="731">
        <v>110</v>
      </c>
      <c r="N1090" s="732">
        <v>7085.715599494858</v>
      </c>
    </row>
    <row r="1091" spans="1:14" ht="14.4" customHeight="1" x14ac:dyDescent="0.3">
      <c r="A1091" s="726" t="s">
        <v>569</v>
      </c>
      <c r="B1091" s="727" t="s">
        <v>570</v>
      </c>
      <c r="C1091" s="728" t="s">
        <v>597</v>
      </c>
      <c r="D1091" s="729" t="s">
        <v>598</v>
      </c>
      <c r="E1091" s="730">
        <v>50113001</v>
      </c>
      <c r="F1091" s="729" t="s">
        <v>606</v>
      </c>
      <c r="G1091" s="728" t="s">
        <v>607</v>
      </c>
      <c r="H1091" s="728">
        <v>100612</v>
      </c>
      <c r="I1091" s="728">
        <v>612</v>
      </c>
      <c r="J1091" s="728" t="s">
        <v>871</v>
      </c>
      <c r="K1091" s="728" t="s">
        <v>872</v>
      </c>
      <c r="L1091" s="731">
        <v>60.105461608161249</v>
      </c>
      <c r="M1091" s="731">
        <v>149</v>
      </c>
      <c r="N1091" s="732">
        <v>8955.7137796160259</v>
      </c>
    </row>
    <row r="1092" spans="1:14" ht="14.4" customHeight="1" x14ac:dyDescent="0.3">
      <c r="A1092" s="726" t="s">
        <v>569</v>
      </c>
      <c r="B1092" s="727" t="s">
        <v>570</v>
      </c>
      <c r="C1092" s="728" t="s">
        <v>597</v>
      </c>
      <c r="D1092" s="729" t="s">
        <v>598</v>
      </c>
      <c r="E1092" s="730">
        <v>50113001</v>
      </c>
      <c r="F1092" s="729" t="s">
        <v>606</v>
      </c>
      <c r="G1092" s="728" t="s">
        <v>607</v>
      </c>
      <c r="H1092" s="728">
        <v>395294</v>
      </c>
      <c r="I1092" s="728">
        <v>180306</v>
      </c>
      <c r="J1092" s="728" t="s">
        <v>1622</v>
      </c>
      <c r="K1092" s="728" t="s">
        <v>1623</v>
      </c>
      <c r="L1092" s="731">
        <v>173.44845274056749</v>
      </c>
      <c r="M1092" s="731">
        <v>19</v>
      </c>
      <c r="N1092" s="732">
        <v>3295.5206020707824</v>
      </c>
    </row>
    <row r="1093" spans="1:14" ht="14.4" customHeight="1" x14ac:dyDescent="0.3">
      <c r="A1093" s="726" t="s">
        <v>569</v>
      </c>
      <c r="B1093" s="727" t="s">
        <v>570</v>
      </c>
      <c r="C1093" s="728" t="s">
        <v>597</v>
      </c>
      <c r="D1093" s="729" t="s">
        <v>598</v>
      </c>
      <c r="E1093" s="730">
        <v>50113001</v>
      </c>
      <c r="F1093" s="729" t="s">
        <v>606</v>
      </c>
      <c r="G1093" s="728" t="s">
        <v>607</v>
      </c>
      <c r="H1093" s="728">
        <v>188630</v>
      </c>
      <c r="I1093" s="728">
        <v>88630</v>
      </c>
      <c r="J1093" s="728" t="s">
        <v>1233</v>
      </c>
      <c r="K1093" s="728" t="s">
        <v>1234</v>
      </c>
      <c r="L1093" s="731">
        <v>68.450814811234309</v>
      </c>
      <c r="M1093" s="731">
        <v>12</v>
      </c>
      <c r="N1093" s="732">
        <v>821.40977773481166</v>
      </c>
    </row>
    <row r="1094" spans="1:14" ht="14.4" customHeight="1" x14ac:dyDescent="0.3">
      <c r="A1094" s="726" t="s">
        <v>569</v>
      </c>
      <c r="B1094" s="727" t="s">
        <v>570</v>
      </c>
      <c r="C1094" s="728" t="s">
        <v>597</v>
      </c>
      <c r="D1094" s="729" t="s">
        <v>598</v>
      </c>
      <c r="E1094" s="730">
        <v>50113001</v>
      </c>
      <c r="F1094" s="729" t="s">
        <v>606</v>
      </c>
      <c r="G1094" s="728" t="s">
        <v>607</v>
      </c>
      <c r="H1094" s="728">
        <v>184360</v>
      </c>
      <c r="I1094" s="728">
        <v>84360</v>
      </c>
      <c r="J1094" s="728" t="s">
        <v>880</v>
      </c>
      <c r="K1094" s="728" t="s">
        <v>881</v>
      </c>
      <c r="L1094" s="731">
        <v>131.16000000000003</v>
      </c>
      <c r="M1094" s="731">
        <v>1</v>
      </c>
      <c r="N1094" s="732">
        <v>131.16000000000003</v>
      </c>
    </row>
    <row r="1095" spans="1:14" ht="14.4" customHeight="1" x14ac:dyDescent="0.3">
      <c r="A1095" s="726" t="s">
        <v>569</v>
      </c>
      <c r="B1095" s="727" t="s">
        <v>570</v>
      </c>
      <c r="C1095" s="728" t="s">
        <v>597</v>
      </c>
      <c r="D1095" s="729" t="s">
        <v>598</v>
      </c>
      <c r="E1095" s="730">
        <v>50113001</v>
      </c>
      <c r="F1095" s="729" t="s">
        <v>606</v>
      </c>
      <c r="G1095" s="728" t="s">
        <v>607</v>
      </c>
      <c r="H1095" s="728">
        <v>844242</v>
      </c>
      <c r="I1095" s="728">
        <v>105937</v>
      </c>
      <c r="J1095" s="728" t="s">
        <v>1624</v>
      </c>
      <c r="K1095" s="728" t="s">
        <v>1625</v>
      </c>
      <c r="L1095" s="731">
        <v>2800</v>
      </c>
      <c r="M1095" s="731">
        <v>1</v>
      </c>
      <c r="N1095" s="732">
        <v>2800</v>
      </c>
    </row>
    <row r="1096" spans="1:14" ht="14.4" customHeight="1" x14ac:dyDescent="0.3">
      <c r="A1096" s="726" t="s">
        <v>569</v>
      </c>
      <c r="B1096" s="727" t="s">
        <v>570</v>
      </c>
      <c r="C1096" s="728" t="s">
        <v>597</v>
      </c>
      <c r="D1096" s="729" t="s">
        <v>598</v>
      </c>
      <c r="E1096" s="730">
        <v>50113001</v>
      </c>
      <c r="F1096" s="729" t="s">
        <v>606</v>
      </c>
      <c r="G1096" s="728" t="s">
        <v>607</v>
      </c>
      <c r="H1096" s="728">
        <v>148578</v>
      </c>
      <c r="I1096" s="728">
        <v>48578</v>
      </c>
      <c r="J1096" s="728" t="s">
        <v>884</v>
      </c>
      <c r="K1096" s="728" t="s">
        <v>885</v>
      </c>
      <c r="L1096" s="731">
        <v>54.98</v>
      </c>
      <c r="M1096" s="731">
        <v>2</v>
      </c>
      <c r="N1096" s="732">
        <v>109.96</v>
      </c>
    </row>
    <row r="1097" spans="1:14" ht="14.4" customHeight="1" x14ac:dyDescent="0.3">
      <c r="A1097" s="726" t="s">
        <v>569</v>
      </c>
      <c r="B1097" s="727" t="s">
        <v>570</v>
      </c>
      <c r="C1097" s="728" t="s">
        <v>597</v>
      </c>
      <c r="D1097" s="729" t="s">
        <v>598</v>
      </c>
      <c r="E1097" s="730">
        <v>50113001</v>
      </c>
      <c r="F1097" s="729" t="s">
        <v>606</v>
      </c>
      <c r="G1097" s="728" t="s">
        <v>607</v>
      </c>
      <c r="H1097" s="728">
        <v>848632</v>
      </c>
      <c r="I1097" s="728">
        <v>125315</v>
      </c>
      <c r="J1097" s="728" t="s">
        <v>884</v>
      </c>
      <c r="K1097" s="728" t="s">
        <v>886</v>
      </c>
      <c r="L1097" s="731">
        <v>59.956428571428567</v>
      </c>
      <c r="M1097" s="731">
        <v>28</v>
      </c>
      <c r="N1097" s="732">
        <v>1678.78</v>
      </c>
    </row>
    <row r="1098" spans="1:14" ht="14.4" customHeight="1" x14ac:dyDescent="0.3">
      <c r="A1098" s="726" t="s">
        <v>569</v>
      </c>
      <c r="B1098" s="727" t="s">
        <v>570</v>
      </c>
      <c r="C1098" s="728" t="s">
        <v>597</v>
      </c>
      <c r="D1098" s="729" t="s">
        <v>598</v>
      </c>
      <c r="E1098" s="730">
        <v>50113001</v>
      </c>
      <c r="F1098" s="729" t="s">
        <v>606</v>
      </c>
      <c r="G1098" s="728" t="s">
        <v>607</v>
      </c>
      <c r="H1098" s="728">
        <v>849055</v>
      </c>
      <c r="I1098" s="728">
        <v>125314</v>
      </c>
      <c r="J1098" s="728" t="s">
        <v>884</v>
      </c>
      <c r="K1098" s="728" t="s">
        <v>1626</v>
      </c>
      <c r="L1098" s="731">
        <v>113.31999999999995</v>
      </c>
      <c r="M1098" s="731">
        <v>1</v>
      </c>
      <c r="N1098" s="732">
        <v>113.31999999999995</v>
      </c>
    </row>
    <row r="1099" spans="1:14" ht="14.4" customHeight="1" x14ac:dyDescent="0.3">
      <c r="A1099" s="726" t="s">
        <v>569</v>
      </c>
      <c r="B1099" s="727" t="s">
        <v>570</v>
      </c>
      <c r="C1099" s="728" t="s">
        <v>597</v>
      </c>
      <c r="D1099" s="729" t="s">
        <v>598</v>
      </c>
      <c r="E1099" s="730">
        <v>50113001</v>
      </c>
      <c r="F1099" s="729" t="s">
        <v>606</v>
      </c>
      <c r="G1099" s="728" t="s">
        <v>571</v>
      </c>
      <c r="H1099" s="728">
        <v>204690</v>
      </c>
      <c r="I1099" s="728">
        <v>204690</v>
      </c>
      <c r="J1099" s="728" t="s">
        <v>1627</v>
      </c>
      <c r="K1099" s="728" t="s">
        <v>1426</v>
      </c>
      <c r="L1099" s="731">
        <v>65.640000000000015</v>
      </c>
      <c r="M1099" s="731">
        <v>1</v>
      </c>
      <c r="N1099" s="732">
        <v>65.640000000000015</v>
      </c>
    </row>
    <row r="1100" spans="1:14" ht="14.4" customHeight="1" x14ac:dyDescent="0.3">
      <c r="A1100" s="726" t="s">
        <v>569</v>
      </c>
      <c r="B1100" s="727" t="s">
        <v>570</v>
      </c>
      <c r="C1100" s="728" t="s">
        <v>597</v>
      </c>
      <c r="D1100" s="729" t="s">
        <v>598</v>
      </c>
      <c r="E1100" s="730">
        <v>50113001</v>
      </c>
      <c r="F1100" s="729" t="s">
        <v>606</v>
      </c>
      <c r="G1100" s="728" t="s">
        <v>571</v>
      </c>
      <c r="H1100" s="728">
        <v>159760</v>
      </c>
      <c r="I1100" s="728">
        <v>159760</v>
      </c>
      <c r="J1100" s="728" t="s">
        <v>899</v>
      </c>
      <c r="K1100" s="728" t="s">
        <v>900</v>
      </c>
      <c r="L1100" s="731">
        <v>98.44</v>
      </c>
      <c r="M1100" s="731">
        <v>1</v>
      </c>
      <c r="N1100" s="732">
        <v>98.44</v>
      </c>
    </row>
    <row r="1101" spans="1:14" ht="14.4" customHeight="1" x14ac:dyDescent="0.3">
      <c r="A1101" s="726" t="s">
        <v>569</v>
      </c>
      <c r="B1101" s="727" t="s">
        <v>570</v>
      </c>
      <c r="C1101" s="728" t="s">
        <v>597</v>
      </c>
      <c r="D1101" s="729" t="s">
        <v>598</v>
      </c>
      <c r="E1101" s="730">
        <v>50113001</v>
      </c>
      <c r="F1101" s="729" t="s">
        <v>606</v>
      </c>
      <c r="G1101" s="728" t="s">
        <v>642</v>
      </c>
      <c r="H1101" s="728">
        <v>190958</v>
      </c>
      <c r="I1101" s="728">
        <v>190958</v>
      </c>
      <c r="J1101" s="728" t="s">
        <v>901</v>
      </c>
      <c r="K1101" s="728" t="s">
        <v>657</v>
      </c>
      <c r="L1101" s="731">
        <v>164.19</v>
      </c>
      <c r="M1101" s="731">
        <v>1</v>
      </c>
      <c r="N1101" s="732">
        <v>164.19</v>
      </c>
    </row>
    <row r="1102" spans="1:14" ht="14.4" customHeight="1" x14ac:dyDescent="0.3">
      <c r="A1102" s="726" t="s">
        <v>569</v>
      </c>
      <c r="B1102" s="727" t="s">
        <v>570</v>
      </c>
      <c r="C1102" s="728" t="s">
        <v>597</v>
      </c>
      <c r="D1102" s="729" t="s">
        <v>598</v>
      </c>
      <c r="E1102" s="730">
        <v>50113001</v>
      </c>
      <c r="F1102" s="729" t="s">
        <v>606</v>
      </c>
      <c r="G1102" s="728" t="s">
        <v>642</v>
      </c>
      <c r="H1102" s="728">
        <v>156981</v>
      </c>
      <c r="I1102" s="728">
        <v>56981</v>
      </c>
      <c r="J1102" s="728" t="s">
        <v>1628</v>
      </c>
      <c r="K1102" s="728" t="s">
        <v>1363</v>
      </c>
      <c r="L1102" s="731">
        <v>36.179999999999993</v>
      </c>
      <c r="M1102" s="731">
        <v>1</v>
      </c>
      <c r="N1102" s="732">
        <v>36.179999999999993</v>
      </c>
    </row>
    <row r="1103" spans="1:14" ht="14.4" customHeight="1" x14ac:dyDescent="0.3">
      <c r="A1103" s="726" t="s">
        <v>569</v>
      </c>
      <c r="B1103" s="727" t="s">
        <v>570</v>
      </c>
      <c r="C1103" s="728" t="s">
        <v>597</v>
      </c>
      <c r="D1103" s="729" t="s">
        <v>598</v>
      </c>
      <c r="E1103" s="730">
        <v>50113001</v>
      </c>
      <c r="F1103" s="729" t="s">
        <v>606</v>
      </c>
      <c r="G1103" s="728" t="s">
        <v>607</v>
      </c>
      <c r="H1103" s="728">
        <v>197864</v>
      </c>
      <c r="I1103" s="728">
        <v>97864</v>
      </c>
      <c r="J1103" s="728" t="s">
        <v>904</v>
      </c>
      <c r="K1103" s="728" t="s">
        <v>905</v>
      </c>
      <c r="L1103" s="731">
        <v>302.52</v>
      </c>
      <c r="M1103" s="731">
        <v>1</v>
      </c>
      <c r="N1103" s="732">
        <v>302.52</v>
      </c>
    </row>
    <row r="1104" spans="1:14" ht="14.4" customHeight="1" x14ac:dyDescent="0.3">
      <c r="A1104" s="726" t="s">
        <v>569</v>
      </c>
      <c r="B1104" s="727" t="s">
        <v>570</v>
      </c>
      <c r="C1104" s="728" t="s">
        <v>597</v>
      </c>
      <c r="D1104" s="729" t="s">
        <v>598</v>
      </c>
      <c r="E1104" s="730">
        <v>50113001</v>
      </c>
      <c r="F1104" s="729" t="s">
        <v>606</v>
      </c>
      <c r="G1104" s="728" t="s">
        <v>642</v>
      </c>
      <c r="H1104" s="728">
        <v>158380</v>
      </c>
      <c r="I1104" s="728">
        <v>58380</v>
      </c>
      <c r="J1104" s="728" t="s">
        <v>908</v>
      </c>
      <c r="K1104" s="728" t="s">
        <v>909</v>
      </c>
      <c r="L1104" s="731">
        <v>81.290000000000006</v>
      </c>
      <c r="M1104" s="731">
        <v>2</v>
      </c>
      <c r="N1104" s="732">
        <v>162.58000000000001</v>
      </c>
    </row>
    <row r="1105" spans="1:14" ht="14.4" customHeight="1" x14ac:dyDescent="0.3">
      <c r="A1105" s="726" t="s">
        <v>569</v>
      </c>
      <c r="B1105" s="727" t="s">
        <v>570</v>
      </c>
      <c r="C1105" s="728" t="s">
        <v>597</v>
      </c>
      <c r="D1105" s="729" t="s">
        <v>598</v>
      </c>
      <c r="E1105" s="730">
        <v>50113001</v>
      </c>
      <c r="F1105" s="729" t="s">
        <v>606</v>
      </c>
      <c r="G1105" s="728" t="s">
        <v>607</v>
      </c>
      <c r="H1105" s="728">
        <v>103550</v>
      </c>
      <c r="I1105" s="728">
        <v>3550</v>
      </c>
      <c r="J1105" s="728" t="s">
        <v>1249</v>
      </c>
      <c r="K1105" s="728" t="s">
        <v>1129</v>
      </c>
      <c r="L1105" s="731">
        <v>39.860000000000014</v>
      </c>
      <c r="M1105" s="731">
        <v>3</v>
      </c>
      <c r="N1105" s="732">
        <v>119.58000000000004</v>
      </c>
    </row>
    <row r="1106" spans="1:14" ht="14.4" customHeight="1" x14ac:dyDescent="0.3">
      <c r="A1106" s="726" t="s">
        <v>569</v>
      </c>
      <c r="B1106" s="727" t="s">
        <v>570</v>
      </c>
      <c r="C1106" s="728" t="s">
        <v>597</v>
      </c>
      <c r="D1106" s="729" t="s">
        <v>598</v>
      </c>
      <c r="E1106" s="730">
        <v>50113001</v>
      </c>
      <c r="F1106" s="729" t="s">
        <v>606</v>
      </c>
      <c r="G1106" s="728" t="s">
        <v>607</v>
      </c>
      <c r="H1106" s="728">
        <v>142595</v>
      </c>
      <c r="I1106" s="728">
        <v>42595</v>
      </c>
      <c r="J1106" s="728" t="s">
        <v>1629</v>
      </c>
      <c r="K1106" s="728" t="s">
        <v>1592</v>
      </c>
      <c r="L1106" s="731">
        <v>943.7700000000001</v>
      </c>
      <c r="M1106" s="731">
        <v>2</v>
      </c>
      <c r="N1106" s="732">
        <v>1887.5400000000002</v>
      </c>
    </row>
    <row r="1107" spans="1:14" ht="14.4" customHeight="1" x14ac:dyDescent="0.3">
      <c r="A1107" s="726" t="s">
        <v>569</v>
      </c>
      <c r="B1107" s="727" t="s">
        <v>570</v>
      </c>
      <c r="C1107" s="728" t="s">
        <v>597</v>
      </c>
      <c r="D1107" s="729" t="s">
        <v>598</v>
      </c>
      <c r="E1107" s="730">
        <v>50113001</v>
      </c>
      <c r="F1107" s="729" t="s">
        <v>606</v>
      </c>
      <c r="G1107" s="728" t="s">
        <v>571</v>
      </c>
      <c r="H1107" s="728">
        <v>190959</v>
      </c>
      <c r="I1107" s="728">
        <v>90959</v>
      </c>
      <c r="J1107" s="728" t="s">
        <v>1467</v>
      </c>
      <c r="K1107" s="728" t="s">
        <v>1630</v>
      </c>
      <c r="L1107" s="731">
        <v>61.239999999999995</v>
      </c>
      <c r="M1107" s="731">
        <v>2</v>
      </c>
      <c r="N1107" s="732">
        <v>122.47999999999999</v>
      </c>
    </row>
    <row r="1108" spans="1:14" ht="14.4" customHeight="1" x14ac:dyDescent="0.3">
      <c r="A1108" s="726" t="s">
        <v>569</v>
      </c>
      <c r="B1108" s="727" t="s">
        <v>570</v>
      </c>
      <c r="C1108" s="728" t="s">
        <v>597</v>
      </c>
      <c r="D1108" s="729" t="s">
        <v>598</v>
      </c>
      <c r="E1108" s="730">
        <v>50113001</v>
      </c>
      <c r="F1108" s="729" t="s">
        <v>606</v>
      </c>
      <c r="G1108" s="728" t="s">
        <v>571</v>
      </c>
      <c r="H1108" s="728">
        <v>183099</v>
      </c>
      <c r="I1108" s="728">
        <v>83099</v>
      </c>
      <c r="J1108" s="728" t="s">
        <v>1631</v>
      </c>
      <c r="K1108" s="728" t="s">
        <v>1632</v>
      </c>
      <c r="L1108" s="731">
        <v>90.660000000000025</v>
      </c>
      <c r="M1108" s="731">
        <v>1</v>
      </c>
      <c r="N1108" s="732">
        <v>90.660000000000025</v>
      </c>
    </row>
    <row r="1109" spans="1:14" ht="14.4" customHeight="1" x14ac:dyDescent="0.3">
      <c r="A1109" s="726" t="s">
        <v>569</v>
      </c>
      <c r="B1109" s="727" t="s">
        <v>570</v>
      </c>
      <c r="C1109" s="728" t="s">
        <v>597</v>
      </c>
      <c r="D1109" s="729" t="s">
        <v>598</v>
      </c>
      <c r="E1109" s="730">
        <v>50113001</v>
      </c>
      <c r="F1109" s="729" t="s">
        <v>606</v>
      </c>
      <c r="G1109" s="728" t="s">
        <v>642</v>
      </c>
      <c r="H1109" s="728">
        <v>500570</v>
      </c>
      <c r="I1109" s="728">
        <v>500570</v>
      </c>
      <c r="J1109" s="728" t="s">
        <v>1633</v>
      </c>
      <c r="K1109" s="728" t="s">
        <v>1634</v>
      </c>
      <c r="L1109" s="731">
        <v>950.75000000000023</v>
      </c>
      <c r="M1109" s="731">
        <v>1</v>
      </c>
      <c r="N1109" s="732">
        <v>950.75000000000023</v>
      </c>
    </row>
    <row r="1110" spans="1:14" ht="14.4" customHeight="1" x14ac:dyDescent="0.3">
      <c r="A1110" s="726" t="s">
        <v>569</v>
      </c>
      <c r="B1110" s="727" t="s">
        <v>570</v>
      </c>
      <c r="C1110" s="728" t="s">
        <v>597</v>
      </c>
      <c r="D1110" s="729" t="s">
        <v>598</v>
      </c>
      <c r="E1110" s="730">
        <v>50113001</v>
      </c>
      <c r="F1110" s="729" t="s">
        <v>606</v>
      </c>
      <c r="G1110" s="728" t="s">
        <v>607</v>
      </c>
      <c r="H1110" s="728">
        <v>846280</v>
      </c>
      <c r="I1110" s="728">
        <v>107608</v>
      </c>
      <c r="J1110" s="728" t="s">
        <v>1470</v>
      </c>
      <c r="K1110" s="728" t="s">
        <v>1471</v>
      </c>
      <c r="L1110" s="731">
        <v>197.46</v>
      </c>
      <c r="M1110" s="731">
        <v>3</v>
      </c>
      <c r="N1110" s="732">
        <v>592.38</v>
      </c>
    </row>
    <row r="1111" spans="1:14" ht="14.4" customHeight="1" x14ac:dyDescent="0.3">
      <c r="A1111" s="726" t="s">
        <v>569</v>
      </c>
      <c r="B1111" s="727" t="s">
        <v>570</v>
      </c>
      <c r="C1111" s="728" t="s">
        <v>597</v>
      </c>
      <c r="D1111" s="729" t="s">
        <v>598</v>
      </c>
      <c r="E1111" s="730">
        <v>50113001</v>
      </c>
      <c r="F1111" s="729" t="s">
        <v>606</v>
      </c>
      <c r="G1111" s="728" t="s">
        <v>642</v>
      </c>
      <c r="H1111" s="728">
        <v>987473</v>
      </c>
      <c r="I1111" s="728">
        <v>146894</v>
      </c>
      <c r="J1111" s="728" t="s">
        <v>916</v>
      </c>
      <c r="K1111" s="728" t="s">
        <v>917</v>
      </c>
      <c r="L1111" s="731">
        <v>22.024999999999999</v>
      </c>
      <c r="M1111" s="731">
        <v>2</v>
      </c>
      <c r="N1111" s="732">
        <v>44.05</v>
      </c>
    </row>
    <row r="1112" spans="1:14" ht="14.4" customHeight="1" x14ac:dyDescent="0.3">
      <c r="A1112" s="726" t="s">
        <v>569</v>
      </c>
      <c r="B1112" s="727" t="s">
        <v>570</v>
      </c>
      <c r="C1112" s="728" t="s">
        <v>597</v>
      </c>
      <c r="D1112" s="729" t="s">
        <v>598</v>
      </c>
      <c r="E1112" s="730">
        <v>50113002</v>
      </c>
      <c r="F1112" s="729" t="s">
        <v>919</v>
      </c>
      <c r="G1112" s="728" t="s">
        <v>607</v>
      </c>
      <c r="H1112" s="728">
        <v>116336</v>
      </c>
      <c r="I1112" s="728">
        <v>16336</v>
      </c>
      <c r="J1112" s="728" t="s">
        <v>925</v>
      </c>
      <c r="K1112" s="728" t="s">
        <v>1635</v>
      </c>
      <c r="L1112" s="731">
        <v>1659.6399999999999</v>
      </c>
      <c r="M1112" s="731">
        <v>4</v>
      </c>
      <c r="N1112" s="732">
        <v>6638.5599999999995</v>
      </c>
    </row>
    <row r="1113" spans="1:14" ht="14.4" customHeight="1" x14ac:dyDescent="0.3">
      <c r="A1113" s="726" t="s">
        <v>569</v>
      </c>
      <c r="B1113" s="727" t="s">
        <v>570</v>
      </c>
      <c r="C1113" s="728" t="s">
        <v>597</v>
      </c>
      <c r="D1113" s="729" t="s">
        <v>598</v>
      </c>
      <c r="E1113" s="730">
        <v>50113002</v>
      </c>
      <c r="F1113" s="729" t="s">
        <v>919</v>
      </c>
      <c r="G1113" s="728" t="s">
        <v>607</v>
      </c>
      <c r="H1113" s="728">
        <v>142003</v>
      </c>
      <c r="I1113" s="728">
        <v>142003</v>
      </c>
      <c r="J1113" s="728" t="s">
        <v>1636</v>
      </c>
      <c r="K1113" s="728" t="s">
        <v>923</v>
      </c>
      <c r="L1113" s="731">
        <v>3410</v>
      </c>
      <c r="M1113" s="731">
        <v>4</v>
      </c>
      <c r="N1113" s="732">
        <v>13640</v>
      </c>
    </row>
    <row r="1114" spans="1:14" ht="14.4" customHeight="1" x14ac:dyDescent="0.3">
      <c r="A1114" s="726" t="s">
        <v>569</v>
      </c>
      <c r="B1114" s="727" t="s">
        <v>570</v>
      </c>
      <c r="C1114" s="728" t="s">
        <v>597</v>
      </c>
      <c r="D1114" s="729" t="s">
        <v>598</v>
      </c>
      <c r="E1114" s="730">
        <v>50113002</v>
      </c>
      <c r="F1114" s="729" t="s">
        <v>919</v>
      </c>
      <c r="G1114" s="728" t="s">
        <v>607</v>
      </c>
      <c r="H1114" s="728">
        <v>103513</v>
      </c>
      <c r="I1114" s="728">
        <v>3513</v>
      </c>
      <c r="J1114" s="728" t="s">
        <v>927</v>
      </c>
      <c r="K1114" s="728" t="s">
        <v>928</v>
      </c>
      <c r="L1114" s="731">
        <v>2228.8201220918136</v>
      </c>
      <c r="M1114" s="731">
        <v>151</v>
      </c>
      <c r="N1114" s="732">
        <v>336551.83843586384</v>
      </c>
    </row>
    <row r="1115" spans="1:14" ht="14.4" customHeight="1" x14ac:dyDescent="0.3">
      <c r="A1115" s="726" t="s">
        <v>569</v>
      </c>
      <c r="B1115" s="727" t="s">
        <v>570</v>
      </c>
      <c r="C1115" s="728" t="s">
        <v>597</v>
      </c>
      <c r="D1115" s="729" t="s">
        <v>598</v>
      </c>
      <c r="E1115" s="730">
        <v>50113002</v>
      </c>
      <c r="F1115" s="729" t="s">
        <v>919</v>
      </c>
      <c r="G1115" s="728" t="s">
        <v>607</v>
      </c>
      <c r="H1115" s="728">
        <v>152194</v>
      </c>
      <c r="I1115" s="728">
        <v>152194</v>
      </c>
      <c r="J1115" s="728" t="s">
        <v>1637</v>
      </c>
      <c r="K1115" s="728" t="s">
        <v>1638</v>
      </c>
      <c r="L1115" s="731">
        <v>3524.84</v>
      </c>
      <c r="M1115" s="731">
        <v>1</v>
      </c>
      <c r="N1115" s="732">
        <v>3524.84</v>
      </c>
    </row>
    <row r="1116" spans="1:14" ht="14.4" customHeight="1" x14ac:dyDescent="0.3">
      <c r="A1116" s="726" t="s">
        <v>569</v>
      </c>
      <c r="B1116" s="727" t="s">
        <v>570</v>
      </c>
      <c r="C1116" s="728" t="s">
        <v>597</v>
      </c>
      <c r="D1116" s="729" t="s">
        <v>598</v>
      </c>
      <c r="E1116" s="730">
        <v>50113002</v>
      </c>
      <c r="F1116" s="729" t="s">
        <v>919</v>
      </c>
      <c r="G1116" s="728" t="s">
        <v>607</v>
      </c>
      <c r="H1116" s="728">
        <v>103414</v>
      </c>
      <c r="I1116" s="728">
        <v>3414</v>
      </c>
      <c r="J1116" s="728" t="s">
        <v>929</v>
      </c>
      <c r="K1116" s="728" t="s">
        <v>928</v>
      </c>
      <c r="L1116" s="731">
        <v>2443.19</v>
      </c>
      <c r="M1116" s="731">
        <v>28</v>
      </c>
      <c r="N1116" s="732">
        <v>68409.320000000007</v>
      </c>
    </row>
    <row r="1117" spans="1:14" ht="14.4" customHeight="1" x14ac:dyDescent="0.3">
      <c r="A1117" s="726" t="s">
        <v>569</v>
      </c>
      <c r="B1117" s="727" t="s">
        <v>570</v>
      </c>
      <c r="C1117" s="728" t="s">
        <v>597</v>
      </c>
      <c r="D1117" s="729" t="s">
        <v>598</v>
      </c>
      <c r="E1117" s="730">
        <v>50113002</v>
      </c>
      <c r="F1117" s="729" t="s">
        <v>919</v>
      </c>
      <c r="G1117" s="728" t="s">
        <v>607</v>
      </c>
      <c r="H1117" s="728">
        <v>397302</v>
      </c>
      <c r="I1117" s="728">
        <v>3290</v>
      </c>
      <c r="J1117" s="728" t="s">
        <v>929</v>
      </c>
      <c r="K1117" s="728" t="s">
        <v>1639</v>
      </c>
      <c r="L1117" s="731">
        <v>1285.8999920478941</v>
      </c>
      <c r="M1117" s="731">
        <v>9</v>
      </c>
      <c r="N1117" s="732">
        <v>11573.099928431047</v>
      </c>
    </row>
    <row r="1118" spans="1:14" ht="14.4" customHeight="1" x14ac:dyDescent="0.3">
      <c r="A1118" s="726" t="s">
        <v>569</v>
      </c>
      <c r="B1118" s="727" t="s">
        <v>570</v>
      </c>
      <c r="C1118" s="728" t="s">
        <v>597</v>
      </c>
      <c r="D1118" s="729" t="s">
        <v>598</v>
      </c>
      <c r="E1118" s="730">
        <v>50113002</v>
      </c>
      <c r="F1118" s="729" t="s">
        <v>919</v>
      </c>
      <c r="G1118" s="728" t="s">
        <v>607</v>
      </c>
      <c r="H1118" s="728">
        <v>394774</v>
      </c>
      <c r="I1118" s="728">
        <v>157118</v>
      </c>
      <c r="J1118" s="728" t="s">
        <v>1640</v>
      </c>
      <c r="K1118" s="728" t="s">
        <v>1641</v>
      </c>
      <c r="L1118" s="731">
        <v>3740</v>
      </c>
      <c r="M1118" s="731">
        <v>5</v>
      </c>
      <c r="N1118" s="732">
        <v>18700</v>
      </c>
    </row>
    <row r="1119" spans="1:14" ht="14.4" customHeight="1" x14ac:dyDescent="0.3">
      <c r="A1119" s="726" t="s">
        <v>569</v>
      </c>
      <c r="B1119" s="727" t="s">
        <v>570</v>
      </c>
      <c r="C1119" s="728" t="s">
        <v>597</v>
      </c>
      <c r="D1119" s="729" t="s">
        <v>598</v>
      </c>
      <c r="E1119" s="730">
        <v>50113006</v>
      </c>
      <c r="F1119" s="729" t="s">
        <v>930</v>
      </c>
      <c r="G1119" s="728" t="s">
        <v>607</v>
      </c>
      <c r="H1119" s="728">
        <v>990223</v>
      </c>
      <c r="I1119" s="728">
        <v>0</v>
      </c>
      <c r="J1119" s="728" t="s">
        <v>1642</v>
      </c>
      <c r="K1119" s="728" t="s">
        <v>571</v>
      </c>
      <c r="L1119" s="731">
        <v>221.69000000000005</v>
      </c>
      <c r="M1119" s="731">
        <v>13</v>
      </c>
      <c r="N1119" s="732">
        <v>2881.9700000000007</v>
      </c>
    </row>
    <row r="1120" spans="1:14" ht="14.4" customHeight="1" x14ac:dyDescent="0.3">
      <c r="A1120" s="726" t="s">
        <v>569</v>
      </c>
      <c r="B1120" s="727" t="s">
        <v>570</v>
      </c>
      <c r="C1120" s="728" t="s">
        <v>597</v>
      </c>
      <c r="D1120" s="729" t="s">
        <v>598</v>
      </c>
      <c r="E1120" s="730">
        <v>50113006</v>
      </c>
      <c r="F1120" s="729" t="s">
        <v>930</v>
      </c>
      <c r="G1120" s="728" t="s">
        <v>642</v>
      </c>
      <c r="H1120" s="728">
        <v>846763</v>
      </c>
      <c r="I1120" s="728">
        <v>33419</v>
      </c>
      <c r="J1120" s="728" t="s">
        <v>938</v>
      </c>
      <c r="K1120" s="728" t="s">
        <v>936</v>
      </c>
      <c r="L1120" s="731">
        <v>135.59999999999997</v>
      </c>
      <c r="M1120" s="731">
        <v>2</v>
      </c>
      <c r="N1120" s="732">
        <v>271.19999999999993</v>
      </c>
    </row>
    <row r="1121" spans="1:14" ht="14.4" customHeight="1" x14ac:dyDescent="0.3">
      <c r="A1121" s="726" t="s">
        <v>569</v>
      </c>
      <c r="B1121" s="727" t="s">
        <v>570</v>
      </c>
      <c r="C1121" s="728" t="s">
        <v>597</v>
      </c>
      <c r="D1121" s="729" t="s">
        <v>598</v>
      </c>
      <c r="E1121" s="730">
        <v>50113006</v>
      </c>
      <c r="F1121" s="729" t="s">
        <v>930</v>
      </c>
      <c r="G1121" s="728" t="s">
        <v>642</v>
      </c>
      <c r="H1121" s="728">
        <v>846764</v>
      </c>
      <c r="I1121" s="728">
        <v>33418</v>
      </c>
      <c r="J1121" s="728" t="s">
        <v>1262</v>
      </c>
      <c r="K1121" s="728" t="s">
        <v>936</v>
      </c>
      <c r="L1121" s="731">
        <v>135.6</v>
      </c>
      <c r="M1121" s="731">
        <v>2</v>
      </c>
      <c r="N1121" s="732">
        <v>271.2</v>
      </c>
    </row>
    <row r="1122" spans="1:14" ht="14.4" customHeight="1" x14ac:dyDescent="0.3">
      <c r="A1122" s="726" t="s">
        <v>569</v>
      </c>
      <c r="B1122" s="727" t="s">
        <v>570</v>
      </c>
      <c r="C1122" s="728" t="s">
        <v>597</v>
      </c>
      <c r="D1122" s="729" t="s">
        <v>598</v>
      </c>
      <c r="E1122" s="730">
        <v>50113006</v>
      </c>
      <c r="F1122" s="729" t="s">
        <v>930</v>
      </c>
      <c r="G1122" s="728" t="s">
        <v>642</v>
      </c>
      <c r="H1122" s="728">
        <v>846765</v>
      </c>
      <c r="I1122" s="728">
        <v>33421</v>
      </c>
      <c r="J1122" s="728" t="s">
        <v>939</v>
      </c>
      <c r="K1122" s="728" t="s">
        <v>936</v>
      </c>
      <c r="L1122" s="731">
        <v>135.59999999999997</v>
      </c>
      <c r="M1122" s="731">
        <v>2</v>
      </c>
      <c r="N1122" s="732">
        <v>271.19999999999993</v>
      </c>
    </row>
    <row r="1123" spans="1:14" ht="14.4" customHeight="1" x14ac:dyDescent="0.3">
      <c r="A1123" s="726" t="s">
        <v>569</v>
      </c>
      <c r="B1123" s="727" t="s">
        <v>570</v>
      </c>
      <c r="C1123" s="728" t="s">
        <v>597</v>
      </c>
      <c r="D1123" s="729" t="s">
        <v>598</v>
      </c>
      <c r="E1123" s="730">
        <v>50113006</v>
      </c>
      <c r="F1123" s="729" t="s">
        <v>930</v>
      </c>
      <c r="G1123" s="728" t="s">
        <v>642</v>
      </c>
      <c r="H1123" s="728">
        <v>846766</v>
      </c>
      <c r="I1123" s="728">
        <v>33420</v>
      </c>
      <c r="J1123" s="728" t="s">
        <v>1264</v>
      </c>
      <c r="K1123" s="728" t="s">
        <v>936</v>
      </c>
      <c r="L1123" s="731">
        <v>135.6</v>
      </c>
      <c r="M1123" s="731">
        <v>4</v>
      </c>
      <c r="N1123" s="732">
        <v>542.4</v>
      </c>
    </row>
    <row r="1124" spans="1:14" ht="14.4" customHeight="1" x14ac:dyDescent="0.3">
      <c r="A1124" s="726" t="s">
        <v>569</v>
      </c>
      <c r="B1124" s="727" t="s">
        <v>570</v>
      </c>
      <c r="C1124" s="728" t="s">
        <v>597</v>
      </c>
      <c r="D1124" s="729" t="s">
        <v>598</v>
      </c>
      <c r="E1124" s="730">
        <v>50113006</v>
      </c>
      <c r="F1124" s="729" t="s">
        <v>930</v>
      </c>
      <c r="G1124" s="728" t="s">
        <v>642</v>
      </c>
      <c r="H1124" s="728">
        <v>987792</v>
      </c>
      <c r="I1124" s="728">
        <v>33749</v>
      </c>
      <c r="J1124" s="728" t="s">
        <v>1643</v>
      </c>
      <c r="K1124" s="728" t="s">
        <v>942</v>
      </c>
      <c r="L1124" s="731">
        <v>111.95</v>
      </c>
      <c r="M1124" s="731">
        <v>2</v>
      </c>
      <c r="N1124" s="732">
        <v>223.9</v>
      </c>
    </row>
    <row r="1125" spans="1:14" ht="14.4" customHeight="1" x14ac:dyDescent="0.3">
      <c r="A1125" s="726" t="s">
        <v>569</v>
      </c>
      <c r="B1125" s="727" t="s">
        <v>570</v>
      </c>
      <c r="C1125" s="728" t="s">
        <v>597</v>
      </c>
      <c r="D1125" s="729" t="s">
        <v>598</v>
      </c>
      <c r="E1125" s="730">
        <v>50113006</v>
      </c>
      <c r="F1125" s="729" t="s">
        <v>930</v>
      </c>
      <c r="G1125" s="728" t="s">
        <v>642</v>
      </c>
      <c r="H1125" s="728">
        <v>33751</v>
      </c>
      <c r="I1125" s="728">
        <v>33751</v>
      </c>
      <c r="J1125" s="728" t="s">
        <v>941</v>
      </c>
      <c r="K1125" s="728" t="s">
        <v>942</v>
      </c>
      <c r="L1125" s="731">
        <v>111.94999999999999</v>
      </c>
      <c r="M1125" s="731">
        <v>3</v>
      </c>
      <c r="N1125" s="732">
        <v>335.84999999999997</v>
      </c>
    </row>
    <row r="1126" spans="1:14" ht="14.4" customHeight="1" x14ac:dyDescent="0.3">
      <c r="A1126" s="726" t="s">
        <v>569</v>
      </c>
      <c r="B1126" s="727" t="s">
        <v>570</v>
      </c>
      <c r="C1126" s="728" t="s">
        <v>597</v>
      </c>
      <c r="D1126" s="729" t="s">
        <v>598</v>
      </c>
      <c r="E1126" s="730">
        <v>50113006</v>
      </c>
      <c r="F1126" s="729" t="s">
        <v>930</v>
      </c>
      <c r="G1126" s="728" t="s">
        <v>642</v>
      </c>
      <c r="H1126" s="728">
        <v>395579</v>
      </c>
      <c r="I1126" s="728">
        <v>33752</v>
      </c>
      <c r="J1126" s="728" t="s">
        <v>943</v>
      </c>
      <c r="K1126" s="728" t="s">
        <v>944</v>
      </c>
      <c r="L1126" s="731">
        <v>111.95</v>
      </c>
      <c r="M1126" s="731">
        <v>2</v>
      </c>
      <c r="N1126" s="732">
        <v>223.9</v>
      </c>
    </row>
    <row r="1127" spans="1:14" ht="14.4" customHeight="1" x14ac:dyDescent="0.3">
      <c r="A1127" s="726" t="s">
        <v>569</v>
      </c>
      <c r="B1127" s="727" t="s">
        <v>570</v>
      </c>
      <c r="C1127" s="728" t="s">
        <v>597</v>
      </c>
      <c r="D1127" s="729" t="s">
        <v>598</v>
      </c>
      <c r="E1127" s="730">
        <v>50113006</v>
      </c>
      <c r="F1127" s="729" t="s">
        <v>930</v>
      </c>
      <c r="G1127" s="728" t="s">
        <v>642</v>
      </c>
      <c r="H1127" s="728">
        <v>33750</v>
      </c>
      <c r="I1127" s="728">
        <v>33750</v>
      </c>
      <c r="J1127" s="728" t="s">
        <v>1485</v>
      </c>
      <c r="K1127" s="728" t="s">
        <v>942</v>
      </c>
      <c r="L1127" s="731">
        <v>111.94999999999999</v>
      </c>
      <c r="M1127" s="731">
        <v>3</v>
      </c>
      <c r="N1127" s="732">
        <v>335.84999999999997</v>
      </c>
    </row>
    <row r="1128" spans="1:14" ht="14.4" customHeight="1" x14ac:dyDescent="0.3">
      <c r="A1128" s="726" t="s">
        <v>569</v>
      </c>
      <c r="B1128" s="727" t="s">
        <v>570</v>
      </c>
      <c r="C1128" s="728" t="s">
        <v>597</v>
      </c>
      <c r="D1128" s="729" t="s">
        <v>598</v>
      </c>
      <c r="E1128" s="730">
        <v>50113006</v>
      </c>
      <c r="F1128" s="729" t="s">
        <v>930</v>
      </c>
      <c r="G1128" s="728" t="s">
        <v>607</v>
      </c>
      <c r="H1128" s="728">
        <v>217054</v>
      </c>
      <c r="I1128" s="728">
        <v>217054</v>
      </c>
      <c r="J1128" s="728" t="s">
        <v>947</v>
      </c>
      <c r="K1128" s="728" t="s">
        <v>948</v>
      </c>
      <c r="L1128" s="731">
        <v>1109.04</v>
      </c>
      <c r="M1128" s="731">
        <v>5</v>
      </c>
      <c r="N1128" s="732">
        <v>5545.2</v>
      </c>
    </row>
    <row r="1129" spans="1:14" ht="14.4" customHeight="1" x14ac:dyDescent="0.3">
      <c r="A1129" s="726" t="s">
        <v>569</v>
      </c>
      <c r="B1129" s="727" t="s">
        <v>570</v>
      </c>
      <c r="C1129" s="728" t="s">
        <v>597</v>
      </c>
      <c r="D1129" s="729" t="s">
        <v>598</v>
      </c>
      <c r="E1129" s="730">
        <v>50113006</v>
      </c>
      <c r="F1129" s="729" t="s">
        <v>930</v>
      </c>
      <c r="G1129" s="728" t="s">
        <v>607</v>
      </c>
      <c r="H1129" s="728">
        <v>988740</v>
      </c>
      <c r="I1129" s="728">
        <v>0</v>
      </c>
      <c r="J1129" s="728" t="s">
        <v>1644</v>
      </c>
      <c r="K1129" s="728" t="s">
        <v>571</v>
      </c>
      <c r="L1129" s="731">
        <v>253.76000000000005</v>
      </c>
      <c r="M1129" s="731">
        <v>5</v>
      </c>
      <c r="N1129" s="732">
        <v>1268.8000000000002</v>
      </c>
    </row>
    <row r="1130" spans="1:14" ht="14.4" customHeight="1" x14ac:dyDescent="0.3">
      <c r="A1130" s="726" t="s">
        <v>569</v>
      </c>
      <c r="B1130" s="727" t="s">
        <v>570</v>
      </c>
      <c r="C1130" s="728" t="s">
        <v>597</v>
      </c>
      <c r="D1130" s="729" t="s">
        <v>598</v>
      </c>
      <c r="E1130" s="730">
        <v>50113006</v>
      </c>
      <c r="F1130" s="729" t="s">
        <v>930</v>
      </c>
      <c r="G1130" s="728" t="s">
        <v>642</v>
      </c>
      <c r="H1130" s="728">
        <v>848207</v>
      </c>
      <c r="I1130" s="728">
        <v>33422</v>
      </c>
      <c r="J1130" s="728" t="s">
        <v>1268</v>
      </c>
      <c r="K1130" s="728" t="s">
        <v>1269</v>
      </c>
      <c r="L1130" s="731">
        <v>164.43</v>
      </c>
      <c r="M1130" s="731">
        <v>8</v>
      </c>
      <c r="N1130" s="732">
        <v>1315.44</v>
      </c>
    </row>
    <row r="1131" spans="1:14" ht="14.4" customHeight="1" x14ac:dyDescent="0.3">
      <c r="A1131" s="726" t="s">
        <v>569</v>
      </c>
      <c r="B1131" s="727" t="s">
        <v>570</v>
      </c>
      <c r="C1131" s="728" t="s">
        <v>597</v>
      </c>
      <c r="D1131" s="729" t="s">
        <v>598</v>
      </c>
      <c r="E1131" s="730">
        <v>50113008</v>
      </c>
      <c r="F1131" s="729" t="s">
        <v>953</v>
      </c>
      <c r="G1131" s="728"/>
      <c r="H1131" s="728"/>
      <c r="I1131" s="728">
        <v>138455</v>
      </c>
      <c r="J1131" s="728" t="s">
        <v>1488</v>
      </c>
      <c r="K1131" s="728" t="s">
        <v>1275</v>
      </c>
      <c r="L1131" s="731">
        <v>1287</v>
      </c>
      <c r="M1131" s="731">
        <v>23</v>
      </c>
      <c r="N1131" s="732">
        <v>29601</v>
      </c>
    </row>
    <row r="1132" spans="1:14" ht="14.4" customHeight="1" x14ac:dyDescent="0.3">
      <c r="A1132" s="726" t="s">
        <v>569</v>
      </c>
      <c r="B1132" s="727" t="s">
        <v>570</v>
      </c>
      <c r="C1132" s="728" t="s">
        <v>597</v>
      </c>
      <c r="D1132" s="729" t="s">
        <v>598</v>
      </c>
      <c r="E1132" s="730">
        <v>50113008</v>
      </c>
      <c r="F1132" s="729" t="s">
        <v>953</v>
      </c>
      <c r="G1132" s="728"/>
      <c r="H1132" s="728"/>
      <c r="I1132" s="728">
        <v>62464</v>
      </c>
      <c r="J1132" s="728" t="s">
        <v>1272</v>
      </c>
      <c r="K1132" s="728" t="s">
        <v>1273</v>
      </c>
      <c r="L1132" s="731">
        <v>9157.759765625</v>
      </c>
      <c r="M1132" s="731">
        <v>3</v>
      </c>
      <c r="N1132" s="732">
        <v>27473.279296875</v>
      </c>
    </row>
    <row r="1133" spans="1:14" ht="14.4" customHeight="1" x14ac:dyDescent="0.3">
      <c r="A1133" s="726" t="s">
        <v>569</v>
      </c>
      <c r="B1133" s="727" t="s">
        <v>570</v>
      </c>
      <c r="C1133" s="728" t="s">
        <v>597</v>
      </c>
      <c r="D1133" s="729" t="s">
        <v>598</v>
      </c>
      <c r="E1133" s="730">
        <v>50113011</v>
      </c>
      <c r="F1133" s="729" t="s">
        <v>1276</v>
      </c>
      <c r="G1133" s="728"/>
      <c r="H1133" s="728"/>
      <c r="I1133" s="728">
        <v>87239</v>
      </c>
      <c r="J1133" s="728" t="s">
        <v>1489</v>
      </c>
      <c r="K1133" s="728" t="s">
        <v>1491</v>
      </c>
      <c r="L1133" s="731">
        <v>4252.6900390624996</v>
      </c>
      <c r="M1133" s="731">
        <v>35</v>
      </c>
      <c r="N1133" s="732">
        <v>148844.1513671875</v>
      </c>
    </row>
    <row r="1134" spans="1:14" ht="14.4" customHeight="1" x14ac:dyDescent="0.3">
      <c r="A1134" s="726" t="s">
        <v>569</v>
      </c>
      <c r="B1134" s="727" t="s">
        <v>570</v>
      </c>
      <c r="C1134" s="728" t="s">
        <v>597</v>
      </c>
      <c r="D1134" s="729" t="s">
        <v>598</v>
      </c>
      <c r="E1134" s="730">
        <v>50113011</v>
      </c>
      <c r="F1134" s="729" t="s">
        <v>1276</v>
      </c>
      <c r="G1134" s="728"/>
      <c r="H1134" s="728"/>
      <c r="I1134" s="728">
        <v>87240</v>
      </c>
      <c r="J1134" s="728" t="s">
        <v>1489</v>
      </c>
      <c r="K1134" s="728" t="s">
        <v>1490</v>
      </c>
      <c r="L1134" s="731">
        <v>8505.3896484375</v>
      </c>
      <c r="M1134" s="731">
        <v>12</v>
      </c>
      <c r="N1134" s="732">
        <v>102064.67578125</v>
      </c>
    </row>
    <row r="1135" spans="1:14" ht="14.4" customHeight="1" x14ac:dyDescent="0.3">
      <c r="A1135" s="726" t="s">
        <v>569</v>
      </c>
      <c r="B1135" s="727" t="s">
        <v>570</v>
      </c>
      <c r="C1135" s="728" t="s">
        <v>597</v>
      </c>
      <c r="D1135" s="729" t="s">
        <v>598</v>
      </c>
      <c r="E1135" s="730">
        <v>50113013</v>
      </c>
      <c r="F1135" s="729" t="s">
        <v>958</v>
      </c>
      <c r="G1135" s="728" t="s">
        <v>642</v>
      </c>
      <c r="H1135" s="728">
        <v>194155</v>
      </c>
      <c r="I1135" s="728">
        <v>94155</v>
      </c>
      <c r="J1135" s="728" t="s">
        <v>959</v>
      </c>
      <c r="K1135" s="728" t="s">
        <v>960</v>
      </c>
      <c r="L1135" s="731">
        <v>323.65619999999996</v>
      </c>
      <c r="M1135" s="731">
        <v>10</v>
      </c>
      <c r="N1135" s="732">
        <v>3236.5619999999994</v>
      </c>
    </row>
    <row r="1136" spans="1:14" ht="14.4" customHeight="1" x14ac:dyDescent="0.3">
      <c r="A1136" s="726" t="s">
        <v>569</v>
      </c>
      <c r="B1136" s="727" t="s">
        <v>570</v>
      </c>
      <c r="C1136" s="728" t="s">
        <v>597</v>
      </c>
      <c r="D1136" s="729" t="s">
        <v>598</v>
      </c>
      <c r="E1136" s="730">
        <v>50113013</v>
      </c>
      <c r="F1136" s="729" t="s">
        <v>958</v>
      </c>
      <c r="G1136" s="728" t="s">
        <v>642</v>
      </c>
      <c r="H1136" s="728">
        <v>195147</v>
      </c>
      <c r="I1136" s="728">
        <v>195147</v>
      </c>
      <c r="J1136" s="728" t="s">
        <v>961</v>
      </c>
      <c r="K1136" s="728" t="s">
        <v>962</v>
      </c>
      <c r="L1136" s="731">
        <v>565.08000000000004</v>
      </c>
      <c r="M1136" s="731">
        <v>3</v>
      </c>
      <c r="N1136" s="732">
        <v>1695.24</v>
      </c>
    </row>
    <row r="1137" spans="1:14" ht="14.4" customHeight="1" x14ac:dyDescent="0.3">
      <c r="A1137" s="726" t="s">
        <v>569</v>
      </c>
      <c r="B1137" s="727" t="s">
        <v>570</v>
      </c>
      <c r="C1137" s="728" t="s">
        <v>597</v>
      </c>
      <c r="D1137" s="729" t="s">
        <v>598</v>
      </c>
      <c r="E1137" s="730">
        <v>50113013</v>
      </c>
      <c r="F1137" s="729" t="s">
        <v>958</v>
      </c>
      <c r="G1137" s="728" t="s">
        <v>607</v>
      </c>
      <c r="H1137" s="728">
        <v>172972</v>
      </c>
      <c r="I1137" s="728">
        <v>72972</v>
      </c>
      <c r="J1137" s="728" t="s">
        <v>967</v>
      </c>
      <c r="K1137" s="728" t="s">
        <v>968</v>
      </c>
      <c r="L1137" s="731">
        <v>181.59173728813553</v>
      </c>
      <c r="M1137" s="731">
        <v>141.60000000000002</v>
      </c>
      <c r="N1137" s="732">
        <v>25713.389999999996</v>
      </c>
    </row>
    <row r="1138" spans="1:14" ht="14.4" customHeight="1" x14ac:dyDescent="0.3">
      <c r="A1138" s="726" t="s">
        <v>569</v>
      </c>
      <c r="B1138" s="727" t="s">
        <v>570</v>
      </c>
      <c r="C1138" s="728" t="s">
        <v>597</v>
      </c>
      <c r="D1138" s="729" t="s">
        <v>598</v>
      </c>
      <c r="E1138" s="730">
        <v>50113013</v>
      </c>
      <c r="F1138" s="729" t="s">
        <v>958</v>
      </c>
      <c r="G1138" s="728" t="s">
        <v>642</v>
      </c>
      <c r="H1138" s="728">
        <v>183817</v>
      </c>
      <c r="I1138" s="728">
        <v>183817</v>
      </c>
      <c r="J1138" s="728" t="s">
        <v>969</v>
      </c>
      <c r="K1138" s="728" t="s">
        <v>970</v>
      </c>
      <c r="L1138" s="731">
        <v>935.83428571428578</v>
      </c>
      <c r="M1138" s="731">
        <v>21</v>
      </c>
      <c r="N1138" s="732">
        <v>19652.52</v>
      </c>
    </row>
    <row r="1139" spans="1:14" ht="14.4" customHeight="1" x14ac:dyDescent="0.3">
      <c r="A1139" s="726" t="s">
        <v>569</v>
      </c>
      <c r="B1139" s="727" t="s">
        <v>570</v>
      </c>
      <c r="C1139" s="728" t="s">
        <v>597</v>
      </c>
      <c r="D1139" s="729" t="s">
        <v>598</v>
      </c>
      <c r="E1139" s="730">
        <v>50113013</v>
      </c>
      <c r="F1139" s="729" t="s">
        <v>958</v>
      </c>
      <c r="G1139" s="728" t="s">
        <v>642</v>
      </c>
      <c r="H1139" s="728">
        <v>111706</v>
      </c>
      <c r="I1139" s="728">
        <v>11706</v>
      </c>
      <c r="J1139" s="728" t="s">
        <v>976</v>
      </c>
      <c r="K1139" s="728" t="s">
        <v>977</v>
      </c>
      <c r="L1139" s="731">
        <v>232.57454545454547</v>
      </c>
      <c r="M1139" s="731">
        <v>11</v>
      </c>
      <c r="N1139" s="732">
        <v>2558.3200000000002</v>
      </c>
    </row>
    <row r="1140" spans="1:14" ht="14.4" customHeight="1" x14ac:dyDescent="0.3">
      <c r="A1140" s="726" t="s">
        <v>569</v>
      </c>
      <c r="B1140" s="727" t="s">
        <v>570</v>
      </c>
      <c r="C1140" s="728" t="s">
        <v>597</v>
      </c>
      <c r="D1140" s="729" t="s">
        <v>598</v>
      </c>
      <c r="E1140" s="730">
        <v>50113013</v>
      </c>
      <c r="F1140" s="729" t="s">
        <v>958</v>
      </c>
      <c r="G1140" s="728" t="s">
        <v>607</v>
      </c>
      <c r="H1140" s="728">
        <v>131656</v>
      </c>
      <c r="I1140" s="728">
        <v>131656</v>
      </c>
      <c r="J1140" s="728" t="s">
        <v>982</v>
      </c>
      <c r="K1140" s="728" t="s">
        <v>983</v>
      </c>
      <c r="L1140" s="731">
        <v>517</v>
      </c>
      <c r="M1140" s="731">
        <v>6.2</v>
      </c>
      <c r="N1140" s="732">
        <v>3205.4</v>
      </c>
    </row>
    <row r="1141" spans="1:14" ht="14.4" customHeight="1" x14ac:dyDescent="0.3">
      <c r="A1141" s="726" t="s">
        <v>569</v>
      </c>
      <c r="B1141" s="727" t="s">
        <v>570</v>
      </c>
      <c r="C1141" s="728" t="s">
        <v>597</v>
      </c>
      <c r="D1141" s="729" t="s">
        <v>598</v>
      </c>
      <c r="E1141" s="730">
        <v>50113013</v>
      </c>
      <c r="F1141" s="729" t="s">
        <v>958</v>
      </c>
      <c r="G1141" s="728" t="s">
        <v>607</v>
      </c>
      <c r="H1141" s="728">
        <v>162187</v>
      </c>
      <c r="I1141" s="728">
        <v>162187</v>
      </c>
      <c r="J1141" s="728" t="s">
        <v>990</v>
      </c>
      <c r="K1141" s="728" t="s">
        <v>991</v>
      </c>
      <c r="L1141" s="731">
        <v>286</v>
      </c>
      <c r="M1141" s="731">
        <v>9</v>
      </c>
      <c r="N1141" s="732">
        <v>2574</v>
      </c>
    </row>
    <row r="1142" spans="1:14" ht="14.4" customHeight="1" x14ac:dyDescent="0.3">
      <c r="A1142" s="726" t="s">
        <v>569</v>
      </c>
      <c r="B1142" s="727" t="s">
        <v>570</v>
      </c>
      <c r="C1142" s="728" t="s">
        <v>597</v>
      </c>
      <c r="D1142" s="729" t="s">
        <v>598</v>
      </c>
      <c r="E1142" s="730">
        <v>50113013</v>
      </c>
      <c r="F1142" s="729" t="s">
        <v>958</v>
      </c>
      <c r="G1142" s="728" t="s">
        <v>607</v>
      </c>
      <c r="H1142" s="728">
        <v>120605</v>
      </c>
      <c r="I1142" s="728">
        <v>20605</v>
      </c>
      <c r="J1142" s="728" t="s">
        <v>994</v>
      </c>
      <c r="K1142" s="728" t="s">
        <v>995</v>
      </c>
      <c r="L1142" s="731">
        <v>603.22500000000002</v>
      </c>
      <c r="M1142" s="731">
        <v>6</v>
      </c>
      <c r="N1142" s="732">
        <v>3619.3500000000004</v>
      </c>
    </row>
    <row r="1143" spans="1:14" ht="14.4" customHeight="1" x14ac:dyDescent="0.3">
      <c r="A1143" s="726" t="s">
        <v>569</v>
      </c>
      <c r="B1143" s="727" t="s">
        <v>570</v>
      </c>
      <c r="C1143" s="728" t="s">
        <v>597</v>
      </c>
      <c r="D1143" s="729" t="s">
        <v>598</v>
      </c>
      <c r="E1143" s="730">
        <v>50113013</v>
      </c>
      <c r="F1143" s="729" t="s">
        <v>958</v>
      </c>
      <c r="G1143" s="728" t="s">
        <v>607</v>
      </c>
      <c r="H1143" s="728">
        <v>168860</v>
      </c>
      <c r="I1143" s="728">
        <v>168860</v>
      </c>
      <c r="J1143" s="728" t="s">
        <v>1645</v>
      </c>
      <c r="K1143" s="728" t="s">
        <v>1646</v>
      </c>
      <c r="L1143" s="731">
        <v>28965.49</v>
      </c>
      <c r="M1143" s="731">
        <v>1</v>
      </c>
      <c r="N1143" s="732">
        <v>28965.49</v>
      </c>
    </row>
    <row r="1144" spans="1:14" ht="14.4" customHeight="1" x14ac:dyDescent="0.3">
      <c r="A1144" s="726" t="s">
        <v>569</v>
      </c>
      <c r="B1144" s="727" t="s">
        <v>570</v>
      </c>
      <c r="C1144" s="728" t="s">
        <v>597</v>
      </c>
      <c r="D1144" s="729" t="s">
        <v>598</v>
      </c>
      <c r="E1144" s="730">
        <v>50113013</v>
      </c>
      <c r="F1144" s="729" t="s">
        <v>958</v>
      </c>
      <c r="G1144" s="728" t="s">
        <v>607</v>
      </c>
      <c r="H1144" s="728">
        <v>847476</v>
      </c>
      <c r="I1144" s="728">
        <v>112782</v>
      </c>
      <c r="J1144" s="728" t="s">
        <v>998</v>
      </c>
      <c r="K1144" s="728" t="s">
        <v>999</v>
      </c>
      <c r="L1144" s="731">
        <v>664.41803968253942</v>
      </c>
      <c r="M1144" s="731">
        <v>6.3000000000000016</v>
      </c>
      <c r="N1144" s="732">
        <v>4185.8336499999996</v>
      </c>
    </row>
    <row r="1145" spans="1:14" ht="14.4" customHeight="1" x14ac:dyDescent="0.3">
      <c r="A1145" s="726" t="s">
        <v>569</v>
      </c>
      <c r="B1145" s="727" t="s">
        <v>570</v>
      </c>
      <c r="C1145" s="728" t="s">
        <v>597</v>
      </c>
      <c r="D1145" s="729" t="s">
        <v>598</v>
      </c>
      <c r="E1145" s="730">
        <v>50113013</v>
      </c>
      <c r="F1145" s="729" t="s">
        <v>958</v>
      </c>
      <c r="G1145" s="728" t="s">
        <v>607</v>
      </c>
      <c r="H1145" s="728">
        <v>216199</v>
      </c>
      <c r="I1145" s="728">
        <v>216199</v>
      </c>
      <c r="J1145" s="728" t="s">
        <v>1297</v>
      </c>
      <c r="K1145" s="728" t="s">
        <v>1298</v>
      </c>
      <c r="L1145" s="731">
        <v>100.6</v>
      </c>
      <c r="M1145" s="731">
        <v>1</v>
      </c>
      <c r="N1145" s="732">
        <v>100.6</v>
      </c>
    </row>
    <row r="1146" spans="1:14" ht="14.4" customHeight="1" x14ac:dyDescent="0.3">
      <c r="A1146" s="726" t="s">
        <v>569</v>
      </c>
      <c r="B1146" s="727" t="s">
        <v>570</v>
      </c>
      <c r="C1146" s="728" t="s">
        <v>597</v>
      </c>
      <c r="D1146" s="729" t="s">
        <v>598</v>
      </c>
      <c r="E1146" s="730">
        <v>50113013</v>
      </c>
      <c r="F1146" s="729" t="s">
        <v>958</v>
      </c>
      <c r="G1146" s="728" t="s">
        <v>607</v>
      </c>
      <c r="H1146" s="728">
        <v>216183</v>
      </c>
      <c r="I1146" s="728">
        <v>216183</v>
      </c>
      <c r="J1146" s="728" t="s">
        <v>1002</v>
      </c>
      <c r="K1146" s="728" t="s">
        <v>1003</v>
      </c>
      <c r="L1146" s="731">
        <v>251.16</v>
      </c>
      <c r="M1146" s="731">
        <v>30</v>
      </c>
      <c r="N1146" s="732">
        <v>7534.8</v>
      </c>
    </row>
    <row r="1147" spans="1:14" ht="14.4" customHeight="1" x14ac:dyDescent="0.3">
      <c r="A1147" s="726" t="s">
        <v>569</v>
      </c>
      <c r="B1147" s="727" t="s">
        <v>570</v>
      </c>
      <c r="C1147" s="728" t="s">
        <v>597</v>
      </c>
      <c r="D1147" s="729" t="s">
        <v>598</v>
      </c>
      <c r="E1147" s="730">
        <v>50113013</v>
      </c>
      <c r="F1147" s="729" t="s">
        <v>958</v>
      </c>
      <c r="G1147" s="728" t="s">
        <v>642</v>
      </c>
      <c r="H1147" s="728">
        <v>197000</v>
      </c>
      <c r="I1147" s="728">
        <v>97000</v>
      </c>
      <c r="J1147" s="728" t="s">
        <v>1004</v>
      </c>
      <c r="K1147" s="728" t="s">
        <v>1005</v>
      </c>
      <c r="L1147" s="731">
        <v>26.240990099009892</v>
      </c>
      <c r="M1147" s="731">
        <v>303</v>
      </c>
      <c r="N1147" s="732">
        <v>7951.0199999999977</v>
      </c>
    </row>
    <row r="1148" spans="1:14" ht="14.4" customHeight="1" x14ac:dyDescent="0.3">
      <c r="A1148" s="726" t="s">
        <v>569</v>
      </c>
      <c r="B1148" s="727" t="s">
        <v>570</v>
      </c>
      <c r="C1148" s="728" t="s">
        <v>597</v>
      </c>
      <c r="D1148" s="729" t="s">
        <v>598</v>
      </c>
      <c r="E1148" s="730">
        <v>50113013</v>
      </c>
      <c r="F1148" s="729" t="s">
        <v>958</v>
      </c>
      <c r="G1148" s="728" t="s">
        <v>571</v>
      </c>
      <c r="H1148" s="728">
        <v>196370</v>
      </c>
      <c r="I1148" s="728">
        <v>196370</v>
      </c>
      <c r="J1148" s="728" t="s">
        <v>1006</v>
      </c>
      <c r="K1148" s="728" t="s">
        <v>1007</v>
      </c>
      <c r="L1148" s="731">
        <v>517</v>
      </c>
      <c r="M1148" s="731">
        <v>5</v>
      </c>
      <c r="N1148" s="732">
        <v>2585</v>
      </c>
    </row>
    <row r="1149" spans="1:14" ht="14.4" customHeight="1" x14ac:dyDescent="0.3">
      <c r="A1149" s="726" t="s">
        <v>569</v>
      </c>
      <c r="B1149" s="727" t="s">
        <v>570</v>
      </c>
      <c r="C1149" s="728" t="s">
        <v>597</v>
      </c>
      <c r="D1149" s="729" t="s">
        <v>598</v>
      </c>
      <c r="E1149" s="730">
        <v>50113013</v>
      </c>
      <c r="F1149" s="729" t="s">
        <v>958</v>
      </c>
      <c r="G1149" s="728" t="s">
        <v>607</v>
      </c>
      <c r="H1149" s="728">
        <v>207116</v>
      </c>
      <c r="I1149" s="728">
        <v>207116</v>
      </c>
      <c r="J1149" s="728" t="s">
        <v>1499</v>
      </c>
      <c r="K1149" s="728" t="s">
        <v>1500</v>
      </c>
      <c r="L1149" s="731">
        <v>419.52</v>
      </c>
      <c r="M1149" s="731">
        <v>2</v>
      </c>
      <c r="N1149" s="732">
        <v>839.04</v>
      </c>
    </row>
    <row r="1150" spans="1:14" ht="14.4" customHeight="1" x14ac:dyDescent="0.3">
      <c r="A1150" s="726" t="s">
        <v>569</v>
      </c>
      <c r="B1150" s="727" t="s">
        <v>570</v>
      </c>
      <c r="C1150" s="728" t="s">
        <v>597</v>
      </c>
      <c r="D1150" s="729" t="s">
        <v>598</v>
      </c>
      <c r="E1150" s="730">
        <v>50113013</v>
      </c>
      <c r="F1150" s="729" t="s">
        <v>958</v>
      </c>
      <c r="G1150" s="728" t="s">
        <v>642</v>
      </c>
      <c r="H1150" s="728">
        <v>113453</v>
      </c>
      <c r="I1150" s="728">
        <v>113453</v>
      </c>
      <c r="J1150" s="728" t="s">
        <v>1008</v>
      </c>
      <c r="K1150" s="728" t="s">
        <v>1009</v>
      </c>
      <c r="L1150" s="731">
        <v>460.52605459057077</v>
      </c>
      <c r="M1150" s="731">
        <v>40.299999999999997</v>
      </c>
      <c r="N1150" s="732">
        <v>18559.2</v>
      </c>
    </row>
    <row r="1151" spans="1:14" ht="14.4" customHeight="1" x14ac:dyDescent="0.3">
      <c r="A1151" s="726" t="s">
        <v>569</v>
      </c>
      <c r="B1151" s="727" t="s">
        <v>570</v>
      </c>
      <c r="C1151" s="728" t="s">
        <v>597</v>
      </c>
      <c r="D1151" s="729" t="s">
        <v>598</v>
      </c>
      <c r="E1151" s="730">
        <v>50113013</v>
      </c>
      <c r="F1151" s="729" t="s">
        <v>958</v>
      </c>
      <c r="G1151" s="728" t="s">
        <v>571</v>
      </c>
      <c r="H1151" s="728">
        <v>201030</v>
      </c>
      <c r="I1151" s="728">
        <v>201030</v>
      </c>
      <c r="J1151" s="728" t="s">
        <v>1010</v>
      </c>
      <c r="K1151" s="728" t="s">
        <v>1011</v>
      </c>
      <c r="L1151" s="731">
        <v>26.610000000000003</v>
      </c>
      <c r="M1151" s="731">
        <v>15</v>
      </c>
      <c r="N1151" s="732">
        <v>399.15000000000003</v>
      </c>
    </row>
    <row r="1152" spans="1:14" ht="14.4" customHeight="1" x14ac:dyDescent="0.3">
      <c r="A1152" s="726" t="s">
        <v>569</v>
      </c>
      <c r="B1152" s="727" t="s">
        <v>570</v>
      </c>
      <c r="C1152" s="728" t="s">
        <v>597</v>
      </c>
      <c r="D1152" s="729" t="s">
        <v>598</v>
      </c>
      <c r="E1152" s="730">
        <v>50113013</v>
      </c>
      <c r="F1152" s="729" t="s">
        <v>958</v>
      </c>
      <c r="G1152" s="728" t="s">
        <v>607</v>
      </c>
      <c r="H1152" s="728">
        <v>106264</v>
      </c>
      <c r="I1152" s="728">
        <v>6264</v>
      </c>
      <c r="J1152" s="728" t="s">
        <v>1012</v>
      </c>
      <c r="K1152" s="728" t="s">
        <v>1013</v>
      </c>
      <c r="L1152" s="731">
        <v>31.88999999999999</v>
      </c>
      <c r="M1152" s="731">
        <v>3</v>
      </c>
      <c r="N1152" s="732">
        <v>95.669999999999973</v>
      </c>
    </row>
    <row r="1153" spans="1:14" ht="14.4" customHeight="1" x14ac:dyDescent="0.3">
      <c r="A1153" s="726" t="s">
        <v>569</v>
      </c>
      <c r="B1153" s="727" t="s">
        <v>570</v>
      </c>
      <c r="C1153" s="728" t="s">
        <v>597</v>
      </c>
      <c r="D1153" s="729" t="s">
        <v>598</v>
      </c>
      <c r="E1153" s="730">
        <v>50113013</v>
      </c>
      <c r="F1153" s="729" t="s">
        <v>958</v>
      </c>
      <c r="G1153" s="728" t="s">
        <v>607</v>
      </c>
      <c r="H1153" s="728">
        <v>847759</v>
      </c>
      <c r="I1153" s="728">
        <v>142077</v>
      </c>
      <c r="J1153" s="728" t="s">
        <v>1306</v>
      </c>
      <c r="K1153" s="728" t="s">
        <v>1307</v>
      </c>
      <c r="L1153" s="731">
        <v>1479.9197435897433</v>
      </c>
      <c r="M1153" s="731">
        <v>15.600000000000001</v>
      </c>
      <c r="N1153" s="732">
        <v>23086.748</v>
      </c>
    </row>
    <row r="1154" spans="1:14" ht="14.4" customHeight="1" x14ac:dyDescent="0.3">
      <c r="A1154" s="726" t="s">
        <v>569</v>
      </c>
      <c r="B1154" s="727" t="s">
        <v>570</v>
      </c>
      <c r="C1154" s="728" t="s">
        <v>597</v>
      </c>
      <c r="D1154" s="729" t="s">
        <v>598</v>
      </c>
      <c r="E1154" s="730">
        <v>50113013</v>
      </c>
      <c r="F1154" s="729" t="s">
        <v>958</v>
      </c>
      <c r="G1154" s="728" t="s">
        <v>642</v>
      </c>
      <c r="H1154" s="728">
        <v>126127</v>
      </c>
      <c r="I1154" s="728">
        <v>26127</v>
      </c>
      <c r="J1154" s="728" t="s">
        <v>1014</v>
      </c>
      <c r="K1154" s="728" t="s">
        <v>1015</v>
      </c>
      <c r="L1154" s="731">
        <v>12355.664634146342</v>
      </c>
      <c r="M1154" s="731">
        <v>8.1999999999999993</v>
      </c>
      <c r="N1154" s="732">
        <v>101316.45</v>
      </c>
    </row>
    <row r="1155" spans="1:14" ht="14.4" customHeight="1" x14ac:dyDescent="0.3">
      <c r="A1155" s="726" t="s">
        <v>569</v>
      </c>
      <c r="B1155" s="727" t="s">
        <v>570</v>
      </c>
      <c r="C1155" s="728" t="s">
        <v>597</v>
      </c>
      <c r="D1155" s="729" t="s">
        <v>598</v>
      </c>
      <c r="E1155" s="730">
        <v>50113013</v>
      </c>
      <c r="F1155" s="729" t="s">
        <v>958</v>
      </c>
      <c r="G1155" s="728" t="s">
        <v>607</v>
      </c>
      <c r="H1155" s="728">
        <v>116600</v>
      </c>
      <c r="I1155" s="728">
        <v>16600</v>
      </c>
      <c r="J1155" s="728" t="s">
        <v>1016</v>
      </c>
      <c r="K1155" s="728" t="s">
        <v>1017</v>
      </c>
      <c r="L1155" s="731">
        <v>23.565481058110549</v>
      </c>
      <c r="M1155" s="731">
        <v>467</v>
      </c>
      <c r="N1155" s="732">
        <v>11005.079654137626</v>
      </c>
    </row>
    <row r="1156" spans="1:14" ht="14.4" customHeight="1" x14ac:dyDescent="0.3">
      <c r="A1156" s="726" t="s">
        <v>569</v>
      </c>
      <c r="B1156" s="727" t="s">
        <v>570</v>
      </c>
      <c r="C1156" s="728" t="s">
        <v>597</v>
      </c>
      <c r="D1156" s="729" t="s">
        <v>598</v>
      </c>
      <c r="E1156" s="730">
        <v>50113013</v>
      </c>
      <c r="F1156" s="729" t="s">
        <v>958</v>
      </c>
      <c r="G1156" s="728" t="s">
        <v>642</v>
      </c>
      <c r="H1156" s="728">
        <v>166269</v>
      </c>
      <c r="I1156" s="728">
        <v>166269</v>
      </c>
      <c r="J1156" s="728" t="s">
        <v>1018</v>
      </c>
      <c r="K1156" s="728" t="s">
        <v>1019</v>
      </c>
      <c r="L1156" s="731">
        <v>53.416666666666664</v>
      </c>
      <c r="M1156" s="731">
        <v>24</v>
      </c>
      <c r="N1156" s="732">
        <v>1282</v>
      </c>
    </row>
    <row r="1157" spans="1:14" ht="14.4" customHeight="1" x14ac:dyDescent="0.3">
      <c r="A1157" s="726" t="s">
        <v>569</v>
      </c>
      <c r="B1157" s="727" t="s">
        <v>570</v>
      </c>
      <c r="C1157" s="728" t="s">
        <v>597</v>
      </c>
      <c r="D1157" s="729" t="s">
        <v>598</v>
      </c>
      <c r="E1157" s="730">
        <v>50113014</v>
      </c>
      <c r="F1157" s="729" t="s">
        <v>1021</v>
      </c>
      <c r="G1157" s="728" t="s">
        <v>642</v>
      </c>
      <c r="H1157" s="728">
        <v>164401</v>
      </c>
      <c r="I1157" s="728">
        <v>164401</v>
      </c>
      <c r="J1157" s="728" t="s">
        <v>1022</v>
      </c>
      <c r="K1157" s="728" t="s">
        <v>1023</v>
      </c>
      <c r="L1157" s="731">
        <v>152.35</v>
      </c>
      <c r="M1157" s="731">
        <v>8</v>
      </c>
      <c r="N1157" s="732">
        <v>1218.8</v>
      </c>
    </row>
    <row r="1158" spans="1:14" ht="14.4" customHeight="1" x14ac:dyDescent="0.3">
      <c r="A1158" s="726" t="s">
        <v>569</v>
      </c>
      <c r="B1158" s="727" t="s">
        <v>570</v>
      </c>
      <c r="C1158" s="728" t="s">
        <v>597</v>
      </c>
      <c r="D1158" s="729" t="s">
        <v>598</v>
      </c>
      <c r="E1158" s="730">
        <v>50113014</v>
      </c>
      <c r="F1158" s="729" t="s">
        <v>1021</v>
      </c>
      <c r="G1158" s="728" t="s">
        <v>607</v>
      </c>
      <c r="H1158" s="728">
        <v>129428</v>
      </c>
      <c r="I1158" s="728">
        <v>500720</v>
      </c>
      <c r="J1158" s="728" t="s">
        <v>1027</v>
      </c>
      <c r="K1158" s="728" t="s">
        <v>1028</v>
      </c>
      <c r="L1158" s="731">
        <v>4950</v>
      </c>
      <c r="M1158" s="731">
        <v>10</v>
      </c>
      <c r="N1158" s="732">
        <v>49500</v>
      </c>
    </row>
    <row r="1159" spans="1:14" ht="14.4" customHeight="1" x14ac:dyDescent="0.3">
      <c r="A1159" s="726" t="s">
        <v>569</v>
      </c>
      <c r="B1159" s="727" t="s">
        <v>570</v>
      </c>
      <c r="C1159" s="728" t="s">
        <v>597</v>
      </c>
      <c r="D1159" s="729" t="s">
        <v>598</v>
      </c>
      <c r="E1159" s="730">
        <v>50113014</v>
      </c>
      <c r="F1159" s="729" t="s">
        <v>1021</v>
      </c>
      <c r="G1159" s="728" t="s">
        <v>571</v>
      </c>
      <c r="H1159" s="728">
        <v>210001</v>
      </c>
      <c r="I1159" s="728">
        <v>210001</v>
      </c>
      <c r="J1159" s="728" t="s">
        <v>1647</v>
      </c>
      <c r="K1159" s="728" t="s">
        <v>1648</v>
      </c>
      <c r="L1159" s="731">
        <v>10560.43</v>
      </c>
      <c r="M1159" s="731">
        <v>1</v>
      </c>
      <c r="N1159" s="732">
        <v>10560.43</v>
      </c>
    </row>
    <row r="1160" spans="1:14" ht="14.4" customHeight="1" x14ac:dyDescent="0.3">
      <c r="A1160" s="726" t="s">
        <v>569</v>
      </c>
      <c r="B1160" s="727" t="s">
        <v>570</v>
      </c>
      <c r="C1160" s="728" t="s">
        <v>600</v>
      </c>
      <c r="D1160" s="729" t="s">
        <v>601</v>
      </c>
      <c r="E1160" s="730">
        <v>50113001</v>
      </c>
      <c r="F1160" s="729" t="s">
        <v>606</v>
      </c>
      <c r="G1160" s="728" t="s">
        <v>607</v>
      </c>
      <c r="H1160" s="728">
        <v>501710</v>
      </c>
      <c r="I1160" s="728">
        <v>0</v>
      </c>
      <c r="J1160" s="728" t="s">
        <v>1649</v>
      </c>
      <c r="K1160" s="728" t="s">
        <v>1650</v>
      </c>
      <c r="L1160" s="731">
        <v>14850</v>
      </c>
      <c r="M1160" s="731">
        <v>1</v>
      </c>
      <c r="N1160" s="732">
        <v>14850</v>
      </c>
    </row>
    <row r="1161" spans="1:14" ht="14.4" customHeight="1" x14ac:dyDescent="0.3">
      <c r="A1161" s="726" t="s">
        <v>569</v>
      </c>
      <c r="B1161" s="727" t="s">
        <v>570</v>
      </c>
      <c r="C1161" s="728" t="s">
        <v>600</v>
      </c>
      <c r="D1161" s="729" t="s">
        <v>601</v>
      </c>
      <c r="E1161" s="730">
        <v>50113001</v>
      </c>
      <c r="F1161" s="729" t="s">
        <v>606</v>
      </c>
      <c r="G1161" s="728" t="s">
        <v>607</v>
      </c>
      <c r="H1161" s="728">
        <v>47247</v>
      </c>
      <c r="I1161" s="728">
        <v>47247</v>
      </c>
      <c r="J1161" s="728" t="s">
        <v>741</v>
      </c>
      <c r="K1161" s="728" t="s">
        <v>1651</v>
      </c>
      <c r="L1161" s="731">
        <v>287.09998402096124</v>
      </c>
      <c r="M1161" s="731">
        <v>2</v>
      </c>
      <c r="N1161" s="732">
        <v>574.19996804192249</v>
      </c>
    </row>
    <row r="1162" spans="1:14" ht="14.4" customHeight="1" x14ac:dyDescent="0.3">
      <c r="A1162" s="726" t="s">
        <v>569</v>
      </c>
      <c r="B1162" s="727" t="s">
        <v>570</v>
      </c>
      <c r="C1162" s="728" t="s">
        <v>600</v>
      </c>
      <c r="D1162" s="729" t="s">
        <v>601</v>
      </c>
      <c r="E1162" s="730">
        <v>50113001</v>
      </c>
      <c r="F1162" s="729" t="s">
        <v>606</v>
      </c>
      <c r="G1162" s="728" t="s">
        <v>607</v>
      </c>
      <c r="H1162" s="728">
        <v>102439</v>
      </c>
      <c r="I1162" s="728">
        <v>2439</v>
      </c>
      <c r="J1162" s="728" t="s">
        <v>1172</v>
      </c>
      <c r="K1162" s="728" t="s">
        <v>1173</v>
      </c>
      <c r="L1162" s="731">
        <v>281.22687383679579</v>
      </c>
      <c r="M1162" s="731">
        <v>71</v>
      </c>
      <c r="N1162" s="732">
        <v>19967.108042412499</v>
      </c>
    </row>
    <row r="1163" spans="1:14" ht="14.4" customHeight="1" x14ac:dyDescent="0.3">
      <c r="A1163" s="726" t="s">
        <v>569</v>
      </c>
      <c r="B1163" s="727" t="s">
        <v>570</v>
      </c>
      <c r="C1163" s="728" t="s">
        <v>600</v>
      </c>
      <c r="D1163" s="729" t="s">
        <v>601</v>
      </c>
      <c r="E1163" s="730">
        <v>50113001</v>
      </c>
      <c r="F1163" s="729" t="s">
        <v>606</v>
      </c>
      <c r="G1163" s="728" t="s">
        <v>607</v>
      </c>
      <c r="H1163" s="728">
        <v>100502</v>
      </c>
      <c r="I1163" s="728">
        <v>502</v>
      </c>
      <c r="J1163" s="728" t="s">
        <v>820</v>
      </c>
      <c r="K1163" s="728" t="s">
        <v>821</v>
      </c>
      <c r="L1163" s="731">
        <v>238.67999999999998</v>
      </c>
      <c r="M1163" s="731">
        <v>6</v>
      </c>
      <c r="N1163" s="732">
        <v>1432.08</v>
      </c>
    </row>
    <row r="1164" spans="1:14" ht="14.4" customHeight="1" x14ac:dyDescent="0.3">
      <c r="A1164" s="726" t="s">
        <v>569</v>
      </c>
      <c r="B1164" s="727" t="s">
        <v>570</v>
      </c>
      <c r="C1164" s="728" t="s">
        <v>600</v>
      </c>
      <c r="D1164" s="729" t="s">
        <v>601</v>
      </c>
      <c r="E1164" s="730">
        <v>50113001</v>
      </c>
      <c r="F1164" s="729" t="s">
        <v>606</v>
      </c>
      <c r="G1164" s="728" t="s">
        <v>607</v>
      </c>
      <c r="H1164" s="728">
        <v>128176</v>
      </c>
      <c r="I1164" s="728">
        <v>28176</v>
      </c>
      <c r="J1164" s="728" t="s">
        <v>1652</v>
      </c>
      <c r="K1164" s="728" t="s">
        <v>1653</v>
      </c>
      <c r="L1164" s="731">
        <v>6953.8399999999965</v>
      </c>
      <c r="M1164" s="731">
        <v>1</v>
      </c>
      <c r="N1164" s="732">
        <v>6953.8399999999965</v>
      </c>
    </row>
    <row r="1165" spans="1:14" ht="14.4" customHeight="1" x14ac:dyDescent="0.3">
      <c r="A1165" s="726" t="s">
        <v>569</v>
      </c>
      <c r="B1165" s="727" t="s">
        <v>570</v>
      </c>
      <c r="C1165" s="728" t="s">
        <v>600</v>
      </c>
      <c r="D1165" s="729" t="s">
        <v>601</v>
      </c>
      <c r="E1165" s="730">
        <v>50113001</v>
      </c>
      <c r="F1165" s="729" t="s">
        <v>606</v>
      </c>
      <c r="G1165" s="728" t="s">
        <v>607</v>
      </c>
      <c r="H1165" s="728">
        <v>128178</v>
      </c>
      <c r="I1165" s="728">
        <v>28178</v>
      </c>
      <c r="J1165" s="728" t="s">
        <v>1652</v>
      </c>
      <c r="K1165" s="728" t="s">
        <v>1654</v>
      </c>
      <c r="L1165" s="731">
        <v>1319.5160000000001</v>
      </c>
      <c r="M1165" s="731">
        <v>5</v>
      </c>
      <c r="N1165" s="732">
        <v>6597.58</v>
      </c>
    </row>
    <row r="1166" spans="1:14" ht="14.4" customHeight="1" x14ac:dyDescent="0.3">
      <c r="A1166" s="726" t="s">
        <v>569</v>
      </c>
      <c r="B1166" s="727" t="s">
        <v>570</v>
      </c>
      <c r="C1166" s="728" t="s">
        <v>603</v>
      </c>
      <c r="D1166" s="729" t="s">
        <v>604</v>
      </c>
      <c r="E1166" s="730">
        <v>50113001</v>
      </c>
      <c r="F1166" s="729" t="s">
        <v>606</v>
      </c>
      <c r="G1166" s="728" t="s">
        <v>607</v>
      </c>
      <c r="H1166" s="728">
        <v>100362</v>
      </c>
      <c r="I1166" s="728">
        <v>362</v>
      </c>
      <c r="J1166" s="728" t="s">
        <v>612</v>
      </c>
      <c r="K1166" s="728" t="s">
        <v>613</v>
      </c>
      <c r="L1166" s="731">
        <v>87.2</v>
      </c>
      <c r="M1166" s="731">
        <v>1</v>
      </c>
      <c r="N1166" s="732">
        <v>87.2</v>
      </c>
    </row>
    <row r="1167" spans="1:14" ht="14.4" customHeight="1" x14ac:dyDescent="0.3">
      <c r="A1167" s="726" t="s">
        <v>569</v>
      </c>
      <c r="B1167" s="727" t="s">
        <v>570</v>
      </c>
      <c r="C1167" s="728" t="s">
        <v>603</v>
      </c>
      <c r="D1167" s="729" t="s">
        <v>604</v>
      </c>
      <c r="E1167" s="730">
        <v>50113001</v>
      </c>
      <c r="F1167" s="729" t="s">
        <v>606</v>
      </c>
      <c r="G1167" s="728" t="s">
        <v>607</v>
      </c>
      <c r="H1167" s="728">
        <v>102529</v>
      </c>
      <c r="I1167" s="728">
        <v>2529</v>
      </c>
      <c r="J1167" s="728" t="s">
        <v>1655</v>
      </c>
      <c r="K1167" s="728" t="s">
        <v>1656</v>
      </c>
      <c r="L1167" s="731">
        <v>560.42999999999984</v>
      </c>
      <c r="M1167" s="731">
        <v>1</v>
      </c>
      <c r="N1167" s="732">
        <v>560.42999999999984</v>
      </c>
    </row>
    <row r="1168" spans="1:14" ht="14.4" customHeight="1" x14ac:dyDescent="0.3">
      <c r="A1168" s="726" t="s">
        <v>569</v>
      </c>
      <c r="B1168" s="727" t="s">
        <v>570</v>
      </c>
      <c r="C1168" s="728" t="s">
        <v>603</v>
      </c>
      <c r="D1168" s="729" t="s">
        <v>604</v>
      </c>
      <c r="E1168" s="730">
        <v>50113001</v>
      </c>
      <c r="F1168" s="729" t="s">
        <v>606</v>
      </c>
      <c r="G1168" s="728" t="s">
        <v>607</v>
      </c>
      <c r="H1168" s="728">
        <v>198169</v>
      </c>
      <c r="I1168" s="728">
        <v>98169</v>
      </c>
      <c r="J1168" s="728" t="s">
        <v>1657</v>
      </c>
      <c r="K1168" s="728" t="s">
        <v>1658</v>
      </c>
      <c r="L1168" s="731">
        <v>88.574193548387086</v>
      </c>
      <c r="M1168" s="731">
        <v>31</v>
      </c>
      <c r="N1168" s="732">
        <v>2745.7999999999997</v>
      </c>
    </row>
    <row r="1169" spans="1:14" ht="14.4" customHeight="1" x14ac:dyDescent="0.3">
      <c r="A1169" s="726" t="s">
        <v>569</v>
      </c>
      <c r="B1169" s="727" t="s">
        <v>570</v>
      </c>
      <c r="C1169" s="728" t="s">
        <v>603</v>
      </c>
      <c r="D1169" s="729" t="s">
        <v>604</v>
      </c>
      <c r="E1169" s="730">
        <v>50113001</v>
      </c>
      <c r="F1169" s="729" t="s">
        <v>606</v>
      </c>
      <c r="G1169" s="728" t="s">
        <v>607</v>
      </c>
      <c r="H1169" s="728">
        <v>394227</v>
      </c>
      <c r="I1169" s="728">
        <v>15878</v>
      </c>
      <c r="J1169" s="728" t="s">
        <v>1659</v>
      </c>
      <c r="K1169" s="728" t="s">
        <v>571</v>
      </c>
      <c r="L1169" s="731">
        <v>59.971887675720978</v>
      </c>
      <c r="M1169" s="731">
        <v>1</v>
      </c>
      <c r="N1169" s="732">
        <v>59.971887675720978</v>
      </c>
    </row>
    <row r="1170" spans="1:14" ht="14.4" customHeight="1" x14ac:dyDescent="0.3">
      <c r="A1170" s="726" t="s">
        <v>569</v>
      </c>
      <c r="B1170" s="727" t="s">
        <v>570</v>
      </c>
      <c r="C1170" s="728" t="s">
        <v>603</v>
      </c>
      <c r="D1170" s="729" t="s">
        <v>604</v>
      </c>
      <c r="E1170" s="730">
        <v>50113001</v>
      </c>
      <c r="F1170" s="729" t="s">
        <v>606</v>
      </c>
      <c r="G1170" s="728" t="s">
        <v>607</v>
      </c>
      <c r="H1170" s="728">
        <v>101681</v>
      </c>
      <c r="I1170" s="728">
        <v>1681</v>
      </c>
      <c r="J1170" s="728" t="s">
        <v>1660</v>
      </c>
      <c r="K1170" s="728" t="s">
        <v>1661</v>
      </c>
      <c r="L1170" s="731">
        <v>579.2399999999999</v>
      </c>
      <c r="M1170" s="731">
        <v>1</v>
      </c>
      <c r="N1170" s="732">
        <v>579.2399999999999</v>
      </c>
    </row>
    <row r="1171" spans="1:14" ht="14.4" customHeight="1" x14ac:dyDescent="0.3">
      <c r="A1171" s="726" t="s">
        <v>569</v>
      </c>
      <c r="B1171" s="727" t="s">
        <v>570</v>
      </c>
      <c r="C1171" s="728" t="s">
        <v>603</v>
      </c>
      <c r="D1171" s="729" t="s">
        <v>604</v>
      </c>
      <c r="E1171" s="730">
        <v>50113001</v>
      </c>
      <c r="F1171" s="729" t="s">
        <v>606</v>
      </c>
      <c r="G1171" s="728" t="s">
        <v>607</v>
      </c>
      <c r="H1171" s="728">
        <v>51366</v>
      </c>
      <c r="I1171" s="728">
        <v>51366</v>
      </c>
      <c r="J1171" s="728" t="s">
        <v>755</v>
      </c>
      <c r="K1171" s="728" t="s">
        <v>756</v>
      </c>
      <c r="L1171" s="731">
        <v>171.59999985717363</v>
      </c>
      <c r="M1171" s="731">
        <v>3</v>
      </c>
      <c r="N1171" s="732">
        <v>514.79999957152086</v>
      </c>
    </row>
    <row r="1172" spans="1:14" ht="14.4" customHeight="1" x14ac:dyDescent="0.3">
      <c r="A1172" s="726" t="s">
        <v>569</v>
      </c>
      <c r="B1172" s="727" t="s">
        <v>570</v>
      </c>
      <c r="C1172" s="728" t="s">
        <v>603</v>
      </c>
      <c r="D1172" s="729" t="s">
        <v>604</v>
      </c>
      <c r="E1172" s="730">
        <v>50113001</v>
      </c>
      <c r="F1172" s="729" t="s">
        <v>606</v>
      </c>
      <c r="G1172" s="728" t="s">
        <v>607</v>
      </c>
      <c r="H1172" s="728">
        <v>394712</v>
      </c>
      <c r="I1172" s="728">
        <v>0</v>
      </c>
      <c r="J1172" s="728" t="s">
        <v>1662</v>
      </c>
      <c r="K1172" s="728" t="s">
        <v>1663</v>
      </c>
      <c r="L1172" s="731">
        <v>23.700845895508387</v>
      </c>
      <c r="M1172" s="731">
        <v>90</v>
      </c>
      <c r="N1172" s="732">
        <v>2133.0761305957549</v>
      </c>
    </row>
    <row r="1173" spans="1:14" ht="14.4" customHeight="1" x14ac:dyDescent="0.3">
      <c r="A1173" s="726" t="s">
        <v>569</v>
      </c>
      <c r="B1173" s="727" t="s">
        <v>570</v>
      </c>
      <c r="C1173" s="728" t="s">
        <v>603</v>
      </c>
      <c r="D1173" s="729" t="s">
        <v>604</v>
      </c>
      <c r="E1173" s="730">
        <v>50113001</v>
      </c>
      <c r="F1173" s="729" t="s">
        <v>606</v>
      </c>
      <c r="G1173" s="728" t="s">
        <v>607</v>
      </c>
      <c r="H1173" s="728">
        <v>930444</v>
      </c>
      <c r="I1173" s="728">
        <v>0</v>
      </c>
      <c r="J1173" s="728" t="s">
        <v>1664</v>
      </c>
      <c r="K1173" s="728" t="s">
        <v>571</v>
      </c>
      <c r="L1173" s="731">
        <v>37.4345</v>
      </c>
      <c r="M1173" s="731">
        <v>12</v>
      </c>
      <c r="N1173" s="732">
        <v>449.214</v>
      </c>
    </row>
    <row r="1174" spans="1:14" ht="14.4" customHeight="1" x14ac:dyDescent="0.3">
      <c r="A1174" s="726" t="s">
        <v>569</v>
      </c>
      <c r="B1174" s="727" t="s">
        <v>570</v>
      </c>
      <c r="C1174" s="728" t="s">
        <v>603</v>
      </c>
      <c r="D1174" s="729" t="s">
        <v>604</v>
      </c>
      <c r="E1174" s="730">
        <v>50113001</v>
      </c>
      <c r="F1174" s="729" t="s">
        <v>606</v>
      </c>
      <c r="G1174" s="728" t="s">
        <v>607</v>
      </c>
      <c r="H1174" s="728">
        <v>921525</v>
      </c>
      <c r="I1174" s="728">
        <v>0</v>
      </c>
      <c r="J1174" s="728" t="s">
        <v>1516</v>
      </c>
      <c r="K1174" s="728" t="s">
        <v>1515</v>
      </c>
      <c r="L1174" s="731">
        <v>407.7054273723906</v>
      </c>
      <c r="M1174" s="731">
        <v>3</v>
      </c>
      <c r="N1174" s="732">
        <v>1223.1162821171717</v>
      </c>
    </row>
    <row r="1175" spans="1:14" ht="14.4" customHeight="1" x14ac:dyDescent="0.3">
      <c r="A1175" s="726" t="s">
        <v>569</v>
      </c>
      <c r="B1175" s="727" t="s">
        <v>570</v>
      </c>
      <c r="C1175" s="728" t="s">
        <v>603</v>
      </c>
      <c r="D1175" s="729" t="s">
        <v>604</v>
      </c>
      <c r="E1175" s="730">
        <v>50113001</v>
      </c>
      <c r="F1175" s="729" t="s">
        <v>606</v>
      </c>
      <c r="G1175" s="728" t="s">
        <v>607</v>
      </c>
      <c r="H1175" s="728">
        <v>394080</v>
      </c>
      <c r="I1175" s="728">
        <v>0</v>
      </c>
      <c r="J1175" s="728" t="s">
        <v>1665</v>
      </c>
      <c r="K1175" s="728" t="s">
        <v>1515</v>
      </c>
      <c r="L1175" s="731">
        <v>446.51857263149367</v>
      </c>
      <c r="M1175" s="731">
        <v>6</v>
      </c>
      <c r="N1175" s="732">
        <v>2679.1114357889619</v>
      </c>
    </row>
    <row r="1176" spans="1:14" ht="14.4" customHeight="1" x14ac:dyDescent="0.3">
      <c r="A1176" s="726" t="s">
        <v>569</v>
      </c>
      <c r="B1176" s="727" t="s">
        <v>570</v>
      </c>
      <c r="C1176" s="728" t="s">
        <v>603</v>
      </c>
      <c r="D1176" s="729" t="s">
        <v>604</v>
      </c>
      <c r="E1176" s="730">
        <v>50113001</v>
      </c>
      <c r="F1176" s="729" t="s">
        <v>606</v>
      </c>
      <c r="G1176" s="728" t="s">
        <v>607</v>
      </c>
      <c r="H1176" s="728">
        <v>900496</v>
      </c>
      <c r="I1176" s="728">
        <v>0</v>
      </c>
      <c r="J1176" s="728" t="s">
        <v>1666</v>
      </c>
      <c r="K1176" s="728" t="s">
        <v>571</v>
      </c>
      <c r="L1176" s="731">
        <v>51.265361420259858</v>
      </c>
      <c r="M1176" s="731">
        <v>3</v>
      </c>
      <c r="N1176" s="732">
        <v>153.79608426077957</v>
      </c>
    </row>
    <row r="1177" spans="1:14" ht="14.4" customHeight="1" x14ac:dyDescent="0.3">
      <c r="A1177" s="726" t="s">
        <v>569</v>
      </c>
      <c r="B1177" s="727" t="s">
        <v>570</v>
      </c>
      <c r="C1177" s="728" t="s">
        <v>603</v>
      </c>
      <c r="D1177" s="729" t="s">
        <v>604</v>
      </c>
      <c r="E1177" s="730">
        <v>50113001</v>
      </c>
      <c r="F1177" s="729" t="s">
        <v>606</v>
      </c>
      <c r="G1177" s="728" t="s">
        <v>607</v>
      </c>
      <c r="H1177" s="728">
        <v>921241</v>
      </c>
      <c r="I1177" s="728">
        <v>0</v>
      </c>
      <c r="J1177" s="728" t="s">
        <v>1517</v>
      </c>
      <c r="K1177" s="728" t="s">
        <v>571</v>
      </c>
      <c r="L1177" s="731">
        <v>160.79014337983298</v>
      </c>
      <c r="M1177" s="731">
        <v>3</v>
      </c>
      <c r="N1177" s="732">
        <v>482.37043013949892</v>
      </c>
    </row>
    <row r="1178" spans="1:14" ht="14.4" customHeight="1" x14ac:dyDescent="0.3">
      <c r="A1178" s="726" t="s">
        <v>569</v>
      </c>
      <c r="B1178" s="727" t="s">
        <v>570</v>
      </c>
      <c r="C1178" s="728" t="s">
        <v>603</v>
      </c>
      <c r="D1178" s="729" t="s">
        <v>604</v>
      </c>
      <c r="E1178" s="730">
        <v>50113001</v>
      </c>
      <c r="F1178" s="729" t="s">
        <v>606</v>
      </c>
      <c r="G1178" s="728" t="s">
        <v>607</v>
      </c>
      <c r="H1178" s="728">
        <v>500988</v>
      </c>
      <c r="I1178" s="728">
        <v>0</v>
      </c>
      <c r="J1178" s="728" t="s">
        <v>1667</v>
      </c>
      <c r="K1178" s="728" t="s">
        <v>571</v>
      </c>
      <c r="L1178" s="731">
        <v>235.85301108094512</v>
      </c>
      <c r="M1178" s="731">
        <v>1</v>
      </c>
      <c r="N1178" s="732">
        <v>235.85301108094512</v>
      </c>
    </row>
    <row r="1179" spans="1:14" ht="14.4" customHeight="1" x14ac:dyDescent="0.3">
      <c r="A1179" s="726" t="s">
        <v>569</v>
      </c>
      <c r="B1179" s="727" t="s">
        <v>570</v>
      </c>
      <c r="C1179" s="728" t="s">
        <v>603</v>
      </c>
      <c r="D1179" s="729" t="s">
        <v>604</v>
      </c>
      <c r="E1179" s="730">
        <v>50113001</v>
      </c>
      <c r="F1179" s="729" t="s">
        <v>606</v>
      </c>
      <c r="G1179" s="728" t="s">
        <v>607</v>
      </c>
      <c r="H1179" s="728">
        <v>921230</v>
      </c>
      <c r="I1179" s="728">
        <v>0</v>
      </c>
      <c r="J1179" s="728" t="s">
        <v>793</v>
      </c>
      <c r="K1179" s="728" t="s">
        <v>571</v>
      </c>
      <c r="L1179" s="731">
        <v>39.422233663007567</v>
      </c>
      <c r="M1179" s="731">
        <v>3</v>
      </c>
      <c r="N1179" s="732">
        <v>118.26670098902271</v>
      </c>
    </row>
    <row r="1180" spans="1:14" ht="14.4" customHeight="1" x14ac:dyDescent="0.3">
      <c r="A1180" s="726" t="s">
        <v>569</v>
      </c>
      <c r="B1180" s="727" t="s">
        <v>570</v>
      </c>
      <c r="C1180" s="728" t="s">
        <v>603</v>
      </c>
      <c r="D1180" s="729" t="s">
        <v>604</v>
      </c>
      <c r="E1180" s="730">
        <v>50113001</v>
      </c>
      <c r="F1180" s="729" t="s">
        <v>606</v>
      </c>
      <c r="G1180" s="728" t="s">
        <v>607</v>
      </c>
      <c r="H1180" s="728">
        <v>67558</v>
      </c>
      <c r="I1180" s="728">
        <v>67558</v>
      </c>
      <c r="J1180" s="728" t="s">
        <v>810</v>
      </c>
      <c r="K1180" s="728" t="s">
        <v>811</v>
      </c>
      <c r="L1180" s="731">
        <v>27.514117516706424</v>
      </c>
      <c r="M1180" s="731">
        <v>17</v>
      </c>
      <c r="N1180" s="732">
        <v>467.73999778400923</v>
      </c>
    </row>
    <row r="1181" spans="1:14" ht="14.4" customHeight="1" x14ac:dyDescent="0.3">
      <c r="A1181" s="726" t="s">
        <v>569</v>
      </c>
      <c r="B1181" s="727" t="s">
        <v>570</v>
      </c>
      <c r="C1181" s="728" t="s">
        <v>603</v>
      </c>
      <c r="D1181" s="729" t="s">
        <v>604</v>
      </c>
      <c r="E1181" s="730">
        <v>50113001</v>
      </c>
      <c r="F1181" s="729" t="s">
        <v>606</v>
      </c>
      <c r="G1181" s="728" t="s">
        <v>607</v>
      </c>
      <c r="H1181" s="728">
        <v>100498</v>
      </c>
      <c r="I1181" s="728">
        <v>498</v>
      </c>
      <c r="J1181" s="728" t="s">
        <v>815</v>
      </c>
      <c r="K1181" s="728" t="s">
        <v>816</v>
      </c>
      <c r="L1181" s="731">
        <v>96.433333333333351</v>
      </c>
      <c r="M1181" s="731">
        <v>3</v>
      </c>
      <c r="N1181" s="732">
        <v>289.30000000000007</v>
      </c>
    </row>
    <row r="1182" spans="1:14" ht="14.4" customHeight="1" x14ac:dyDescent="0.3">
      <c r="A1182" s="726" t="s">
        <v>569</v>
      </c>
      <c r="B1182" s="727" t="s">
        <v>570</v>
      </c>
      <c r="C1182" s="728" t="s">
        <v>603</v>
      </c>
      <c r="D1182" s="729" t="s">
        <v>604</v>
      </c>
      <c r="E1182" s="730">
        <v>50113001</v>
      </c>
      <c r="F1182" s="729" t="s">
        <v>606</v>
      </c>
      <c r="G1182" s="728" t="s">
        <v>607</v>
      </c>
      <c r="H1182" s="728">
        <v>100502</v>
      </c>
      <c r="I1182" s="728">
        <v>502</v>
      </c>
      <c r="J1182" s="728" t="s">
        <v>820</v>
      </c>
      <c r="K1182" s="728" t="s">
        <v>821</v>
      </c>
      <c r="L1182" s="731">
        <v>238.92</v>
      </c>
      <c r="M1182" s="731">
        <v>1</v>
      </c>
      <c r="N1182" s="732">
        <v>238.92</v>
      </c>
    </row>
    <row r="1183" spans="1:14" ht="14.4" customHeight="1" x14ac:dyDescent="0.3">
      <c r="A1183" s="726" t="s">
        <v>569</v>
      </c>
      <c r="B1183" s="727" t="s">
        <v>570</v>
      </c>
      <c r="C1183" s="728" t="s">
        <v>603</v>
      </c>
      <c r="D1183" s="729" t="s">
        <v>604</v>
      </c>
      <c r="E1183" s="730">
        <v>50113001</v>
      </c>
      <c r="F1183" s="729" t="s">
        <v>606</v>
      </c>
      <c r="G1183" s="728" t="s">
        <v>607</v>
      </c>
      <c r="H1183" s="728">
        <v>102684</v>
      </c>
      <c r="I1183" s="728">
        <v>2684</v>
      </c>
      <c r="J1183" s="728" t="s">
        <v>820</v>
      </c>
      <c r="K1183" s="728" t="s">
        <v>822</v>
      </c>
      <c r="L1183" s="731">
        <v>74.21999999999997</v>
      </c>
      <c r="M1183" s="731">
        <v>4</v>
      </c>
      <c r="N1183" s="732">
        <v>296.87999999999988</v>
      </c>
    </row>
    <row r="1184" spans="1:14" ht="14.4" customHeight="1" x14ac:dyDescent="0.3">
      <c r="A1184" s="726" t="s">
        <v>569</v>
      </c>
      <c r="B1184" s="727" t="s">
        <v>570</v>
      </c>
      <c r="C1184" s="728" t="s">
        <v>603</v>
      </c>
      <c r="D1184" s="729" t="s">
        <v>604</v>
      </c>
      <c r="E1184" s="730">
        <v>50113001</v>
      </c>
      <c r="F1184" s="729" t="s">
        <v>606</v>
      </c>
      <c r="G1184" s="728" t="s">
        <v>607</v>
      </c>
      <c r="H1184" s="728">
        <v>203765</v>
      </c>
      <c r="I1184" s="728">
        <v>203765</v>
      </c>
      <c r="J1184" s="728" t="s">
        <v>1668</v>
      </c>
      <c r="K1184" s="728" t="s">
        <v>1669</v>
      </c>
      <c r="L1184" s="731">
        <v>142.44000000000003</v>
      </c>
      <c r="M1184" s="731">
        <v>1</v>
      </c>
      <c r="N1184" s="732">
        <v>142.44000000000003</v>
      </c>
    </row>
    <row r="1185" spans="1:14" ht="14.4" customHeight="1" thickBot="1" x14ac:dyDescent="0.35">
      <c r="A1185" s="733" t="s">
        <v>569</v>
      </c>
      <c r="B1185" s="734" t="s">
        <v>570</v>
      </c>
      <c r="C1185" s="735" t="s">
        <v>603</v>
      </c>
      <c r="D1185" s="736" t="s">
        <v>604</v>
      </c>
      <c r="E1185" s="737">
        <v>50113001</v>
      </c>
      <c r="F1185" s="736" t="s">
        <v>606</v>
      </c>
      <c r="G1185" s="735" t="s">
        <v>607</v>
      </c>
      <c r="H1185" s="735">
        <v>155911</v>
      </c>
      <c r="I1185" s="735">
        <v>55911</v>
      </c>
      <c r="J1185" s="735" t="s">
        <v>1414</v>
      </c>
      <c r="K1185" s="735" t="s">
        <v>1415</v>
      </c>
      <c r="L1185" s="738">
        <v>35.511250000000004</v>
      </c>
      <c r="M1185" s="738">
        <v>8</v>
      </c>
      <c r="N1185" s="739">
        <v>284.09000000000003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1670</v>
      </c>
      <c r="B5" s="724">
        <v>5884.4040181919627</v>
      </c>
      <c r="C5" s="744">
        <v>1.6784949250239808E-2</v>
      </c>
      <c r="D5" s="724">
        <v>344691.81342898868</v>
      </c>
      <c r="E5" s="744">
        <v>0.98321505074976012</v>
      </c>
      <c r="F5" s="725">
        <v>350576.21744718065</v>
      </c>
    </row>
    <row r="6" spans="1:6" ht="14.4" customHeight="1" x14ac:dyDescent="0.3">
      <c r="A6" s="755" t="s">
        <v>1671</v>
      </c>
      <c r="B6" s="731">
        <v>4024.9201139612169</v>
      </c>
      <c r="C6" s="745">
        <v>8.0713561998488528E-3</v>
      </c>
      <c r="D6" s="731">
        <v>494642.22011664702</v>
      </c>
      <c r="E6" s="745">
        <v>0.99192864380015111</v>
      </c>
      <c r="F6" s="732">
        <v>498667.14023060823</v>
      </c>
    </row>
    <row r="7" spans="1:6" ht="14.4" customHeight="1" x14ac:dyDescent="0.3">
      <c r="A7" s="755" t="s">
        <v>1672</v>
      </c>
      <c r="B7" s="731">
        <v>14767.390000000001</v>
      </c>
      <c r="C7" s="745">
        <v>3.8889800755158292E-2</v>
      </c>
      <c r="D7" s="731">
        <v>364956.591950236</v>
      </c>
      <c r="E7" s="745">
        <v>0.96111019924484165</v>
      </c>
      <c r="F7" s="732">
        <v>379723.98195023602</v>
      </c>
    </row>
    <row r="8" spans="1:6" ht="14.4" customHeight="1" x14ac:dyDescent="0.3">
      <c r="A8" s="755" t="s">
        <v>1673</v>
      </c>
      <c r="B8" s="731">
        <v>13471.95367826618</v>
      </c>
      <c r="C8" s="745">
        <v>2.6919169519874653E-2</v>
      </c>
      <c r="D8" s="731">
        <v>486987.52997407014</v>
      </c>
      <c r="E8" s="745">
        <v>0.97308083048012528</v>
      </c>
      <c r="F8" s="732">
        <v>500459.48365233635</v>
      </c>
    </row>
    <row r="9" spans="1:6" ht="14.4" customHeight="1" thickBot="1" x14ac:dyDescent="0.35">
      <c r="A9" s="756" t="s">
        <v>1674</v>
      </c>
      <c r="B9" s="747"/>
      <c r="C9" s="748">
        <v>0</v>
      </c>
      <c r="D9" s="747">
        <v>137.32000000000005</v>
      </c>
      <c r="E9" s="748">
        <v>1</v>
      </c>
      <c r="F9" s="749">
        <v>137.32000000000005</v>
      </c>
    </row>
    <row r="10" spans="1:6" ht="14.4" customHeight="1" thickBot="1" x14ac:dyDescent="0.35">
      <c r="A10" s="750" t="s">
        <v>3</v>
      </c>
      <c r="B10" s="751">
        <v>38148.667810419363</v>
      </c>
      <c r="C10" s="752">
        <v>2.2056810068960528E-2</v>
      </c>
      <c r="D10" s="751">
        <v>1691415.4754699417</v>
      </c>
      <c r="E10" s="752">
        <v>0.97794318993103935</v>
      </c>
      <c r="F10" s="753">
        <v>1729564.1432803613</v>
      </c>
    </row>
    <row r="11" spans="1:6" ht="14.4" customHeight="1" thickBot="1" x14ac:dyDescent="0.35"/>
    <row r="12" spans="1:6" ht="14.4" customHeight="1" x14ac:dyDescent="0.3">
      <c r="A12" s="754" t="s">
        <v>1675</v>
      </c>
      <c r="B12" s="724"/>
      <c r="C12" s="744">
        <v>0</v>
      </c>
      <c r="D12" s="724">
        <v>25032.003034334335</v>
      </c>
      <c r="E12" s="744">
        <v>1</v>
      </c>
      <c r="F12" s="725">
        <v>25032.003034334335</v>
      </c>
    </row>
    <row r="13" spans="1:6" ht="14.4" customHeight="1" x14ac:dyDescent="0.3">
      <c r="A13" s="755" t="s">
        <v>1676</v>
      </c>
      <c r="B13" s="731"/>
      <c r="C13" s="745">
        <v>0</v>
      </c>
      <c r="D13" s="731">
        <v>170220.08334200829</v>
      </c>
      <c r="E13" s="745">
        <v>1</v>
      </c>
      <c r="F13" s="732">
        <v>170220.08334200829</v>
      </c>
    </row>
    <row r="14" spans="1:6" ht="14.4" customHeight="1" x14ac:dyDescent="0.3">
      <c r="A14" s="755" t="s">
        <v>1677</v>
      </c>
      <c r="B14" s="731"/>
      <c r="C14" s="745">
        <v>0</v>
      </c>
      <c r="D14" s="731">
        <v>2782.7994142488783</v>
      </c>
      <c r="E14" s="745">
        <v>1</v>
      </c>
      <c r="F14" s="732">
        <v>2782.7994142488783</v>
      </c>
    </row>
    <row r="15" spans="1:6" ht="14.4" customHeight="1" x14ac:dyDescent="0.3">
      <c r="A15" s="755" t="s">
        <v>1678</v>
      </c>
      <c r="B15" s="731"/>
      <c r="C15" s="745">
        <v>0</v>
      </c>
      <c r="D15" s="731">
        <v>2898.9300000000007</v>
      </c>
      <c r="E15" s="745">
        <v>1</v>
      </c>
      <c r="F15" s="732">
        <v>2898.9300000000007</v>
      </c>
    </row>
    <row r="16" spans="1:6" ht="14.4" customHeight="1" x14ac:dyDescent="0.3">
      <c r="A16" s="755" t="s">
        <v>1679</v>
      </c>
      <c r="B16" s="731"/>
      <c r="C16" s="745">
        <v>0</v>
      </c>
      <c r="D16" s="731">
        <v>15931.031258079689</v>
      </c>
      <c r="E16" s="745">
        <v>1</v>
      </c>
      <c r="F16" s="732">
        <v>15931.031258079689</v>
      </c>
    </row>
    <row r="17" spans="1:6" ht="14.4" customHeight="1" x14ac:dyDescent="0.3">
      <c r="A17" s="755" t="s">
        <v>1680</v>
      </c>
      <c r="B17" s="731"/>
      <c r="C17" s="745">
        <v>0</v>
      </c>
      <c r="D17" s="731">
        <v>191.07999999999998</v>
      </c>
      <c r="E17" s="745">
        <v>1</v>
      </c>
      <c r="F17" s="732">
        <v>191.07999999999998</v>
      </c>
    </row>
    <row r="18" spans="1:6" ht="14.4" customHeight="1" x14ac:dyDescent="0.3">
      <c r="A18" s="755" t="s">
        <v>1681</v>
      </c>
      <c r="B18" s="731"/>
      <c r="C18" s="745">
        <v>0</v>
      </c>
      <c r="D18" s="731">
        <v>13.860000000000003</v>
      </c>
      <c r="E18" s="745">
        <v>1</v>
      </c>
      <c r="F18" s="732">
        <v>13.860000000000003</v>
      </c>
    </row>
    <row r="19" spans="1:6" ht="14.4" customHeight="1" x14ac:dyDescent="0.3">
      <c r="A19" s="755" t="s">
        <v>1682</v>
      </c>
      <c r="B19" s="731"/>
      <c r="C19" s="745">
        <v>0</v>
      </c>
      <c r="D19" s="731">
        <v>111.26999999999998</v>
      </c>
      <c r="E19" s="745">
        <v>1</v>
      </c>
      <c r="F19" s="732">
        <v>111.26999999999998</v>
      </c>
    </row>
    <row r="20" spans="1:6" ht="14.4" customHeight="1" x14ac:dyDescent="0.3">
      <c r="A20" s="755" t="s">
        <v>1683</v>
      </c>
      <c r="B20" s="731"/>
      <c r="C20" s="745">
        <v>0</v>
      </c>
      <c r="D20" s="731">
        <v>371103.24692819337</v>
      </c>
      <c r="E20" s="745">
        <v>1</v>
      </c>
      <c r="F20" s="732">
        <v>371103.24692819337</v>
      </c>
    </row>
    <row r="21" spans="1:6" ht="14.4" customHeight="1" x14ac:dyDescent="0.3">
      <c r="A21" s="755" t="s">
        <v>1684</v>
      </c>
      <c r="B21" s="731"/>
      <c r="C21" s="745">
        <v>0</v>
      </c>
      <c r="D21" s="731">
        <v>70.04000000000002</v>
      </c>
      <c r="E21" s="745">
        <v>1</v>
      </c>
      <c r="F21" s="732">
        <v>70.04000000000002</v>
      </c>
    </row>
    <row r="22" spans="1:6" ht="14.4" customHeight="1" x14ac:dyDescent="0.3">
      <c r="A22" s="755" t="s">
        <v>1685</v>
      </c>
      <c r="B22" s="731"/>
      <c r="C22" s="745">
        <v>0</v>
      </c>
      <c r="D22" s="731">
        <v>72.95999999999998</v>
      </c>
      <c r="E22" s="745">
        <v>1</v>
      </c>
      <c r="F22" s="732">
        <v>72.95999999999998</v>
      </c>
    </row>
    <row r="23" spans="1:6" ht="14.4" customHeight="1" x14ac:dyDescent="0.3">
      <c r="A23" s="755" t="s">
        <v>1686</v>
      </c>
      <c r="B23" s="731">
        <v>119.2</v>
      </c>
      <c r="C23" s="745">
        <v>0.49974844876739899</v>
      </c>
      <c r="D23" s="731">
        <v>119.32</v>
      </c>
      <c r="E23" s="745">
        <v>0.50025155123260101</v>
      </c>
      <c r="F23" s="732">
        <v>238.51999999999998</v>
      </c>
    </row>
    <row r="24" spans="1:6" ht="14.4" customHeight="1" x14ac:dyDescent="0.3">
      <c r="A24" s="755" t="s">
        <v>1687</v>
      </c>
      <c r="B24" s="731"/>
      <c r="C24" s="745">
        <v>0</v>
      </c>
      <c r="D24" s="731">
        <v>2472.16</v>
      </c>
      <c r="E24" s="745">
        <v>1</v>
      </c>
      <c r="F24" s="732">
        <v>2472.16</v>
      </c>
    </row>
    <row r="25" spans="1:6" ht="14.4" customHeight="1" x14ac:dyDescent="0.3">
      <c r="A25" s="755" t="s">
        <v>1688</v>
      </c>
      <c r="B25" s="731">
        <v>98.44</v>
      </c>
      <c r="C25" s="745">
        <v>0.50170735436522096</v>
      </c>
      <c r="D25" s="731">
        <v>97.77</v>
      </c>
      <c r="E25" s="745">
        <v>0.4982926456347791</v>
      </c>
      <c r="F25" s="732">
        <v>196.20999999999998</v>
      </c>
    </row>
    <row r="26" spans="1:6" ht="14.4" customHeight="1" x14ac:dyDescent="0.3">
      <c r="A26" s="755" t="s">
        <v>1689</v>
      </c>
      <c r="B26" s="731"/>
      <c r="C26" s="745">
        <v>0</v>
      </c>
      <c r="D26" s="731">
        <v>52.699999999999989</v>
      </c>
      <c r="E26" s="745">
        <v>1</v>
      </c>
      <c r="F26" s="732">
        <v>52.699999999999989</v>
      </c>
    </row>
    <row r="27" spans="1:6" ht="14.4" customHeight="1" x14ac:dyDescent="0.3">
      <c r="A27" s="755" t="s">
        <v>1690</v>
      </c>
      <c r="B27" s="731">
        <v>118.60000000000002</v>
      </c>
      <c r="C27" s="745">
        <v>0.43974786800148313</v>
      </c>
      <c r="D27" s="731">
        <v>151.1</v>
      </c>
      <c r="E27" s="745">
        <v>0.56025213199851676</v>
      </c>
      <c r="F27" s="732">
        <v>269.70000000000005</v>
      </c>
    </row>
    <row r="28" spans="1:6" ht="14.4" customHeight="1" x14ac:dyDescent="0.3">
      <c r="A28" s="755" t="s">
        <v>1691</v>
      </c>
      <c r="B28" s="731">
        <v>663.3</v>
      </c>
      <c r="C28" s="745">
        <v>0.69430778570979967</v>
      </c>
      <c r="D28" s="731">
        <v>292.04000000000002</v>
      </c>
      <c r="E28" s="745">
        <v>0.30569221429020038</v>
      </c>
      <c r="F28" s="732">
        <v>955.33999999999992</v>
      </c>
    </row>
    <row r="29" spans="1:6" ht="14.4" customHeight="1" x14ac:dyDescent="0.3">
      <c r="A29" s="755" t="s">
        <v>1692</v>
      </c>
      <c r="B29" s="731"/>
      <c r="C29" s="745">
        <v>0</v>
      </c>
      <c r="D29" s="731">
        <v>340.64</v>
      </c>
      <c r="E29" s="745">
        <v>1</v>
      </c>
      <c r="F29" s="732">
        <v>340.64</v>
      </c>
    </row>
    <row r="30" spans="1:6" ht="14.4" customHeight="1" x14ac:dyDescent="0.3">
      <c r="A30" s="755" t="s">
        <v>1693</v>
      </c>
      <c r="B30" s="731"/>
      <c r="C30" s="745">
        <v>0</v>
      </c>
      <c r="D30" s="731">
        <v>402.57006946131298</v>
      </c>
      <c r="E30" s="745">
        <v>1</v>
      </c>
      <c r="F30" s="732">
        <v>402.57006946131298</v>
      </c>
    </row>
    <row r="31" spans="1:6" ht="14.4" customHeight="1" x14ac:dyDescent="0.3">
      <c r="A31" s="755" t="s">
        <v>1694</v>
      </c>
      <c r="B31" s="731"/>
      <c r="C31" s="745">
        <v>0</v>
      </c>
      <c r="D31" s="731">
        <v>187.96000000000004</v>
      </c>
      <c r="E31" s="745">
        <v>1</v>
      </c>
      <c r="F31" s="732">
        <v>187.96000000000004</v>
      </c>
    </row>
    <row r="32" spans="1:6" ht="14.4" customHeight="1" x14ac:dyDescent="0.3">
      <c r="A32" s="755" t="s">
        <v>1695</v>
      </c>
      <c r="B32" s="731"/>
      <c r="C32" s="745">
        <v>0</v>
      </c>
      <c r="D32" s="731">
        <v>90.62</v>
      </c>
      <c r="E32" s="745">
        <v>1</v>
      </c>
      <c r="F32" s="732">
        <v>90.62</v>
      </c>
    </row>
    <row r="33" spans="1:6" ht="14.4" customHeight="1" x14ac:dyDescent="0.3">
      <c r="A33" s="755" t="s">
        <v>1696</v>
      </c>
      <c r="B33" s="731"/>
      <c r="C33" s="745">
        <v>0</v>
      </c>
      <c r="D33" s="731">
        <v>89.41</v>
      </c>
      <c r="E33" s="745">
        <v>1</v>
      </c>
      <c r="F33" s="732">
        <v>89.41</v>
      </c>
    </row>
    <row r="34" spans="1:6" ht="14.4" customHeight="1" x14ac:dyDescent="0.3">
      <c r="A34" s="755" t="s">
        <v>1697</v>
      </c>
      <c r="B34" s="731"/>
      <c r="C34" s="745">
        <v>0</v>
      </c>
      <c r="D34" s="731">
        <v>150.76</v>
      </c>
      <c r="E34" s="745">
        <v>1</v>
      </c>
      <c r="F34" s="732">
        <v>150.76</v>
      </c>
    </row>
    <row r="35" spans="1:6" ht="14.4" customHeight="1" x14ac:dyDescent="0.3">
      <c r="A35" s="755" t="s">
        <v>1698</v>
      </c>
      <c r="B35" s="731"/>
      <c r="C35" s="745">
        <v>0</v>
      </c>
      <c r="D35" s="731">
        <v>759.76</v>
      </c>
      <c r="E35" s="745">
        <v>1</v>
      </c>
      <c r="F35" s="732">
        <v>759.76</v>
      </c>
    </row>
    <row r="36" spans="1:6" ht="14.4" customHeight="1" x14ac:dyDescent="0.3">
      <c r="A36" s="755" t="s">
        <v>1699</v>
      </c>
      <c r="B36" s="731"/>
      <c r="C36" s="745">
        <v>0</v>
      </c>
      <c r="D36" s="731">
        <v>63.120000000000005</v>
      </c>
      <c r="E36" s="745">
        <v>1</v>
      </c>
      <c r="F36" s="732">
        <v>63.120000000000005</v>
      </c>
    </row>
    <row r="37" spans="1:6" ht="14.4" customHeight="1" x14ac:dyDescent="0.3">
      <c r="A37" s="755" t="s">
        <v>1700</v>
      </c>
      <c r="B37" s="731"/>
      <c r="C37" s="745">
        <v>0</v>
      </c>
      <c r="D37" s="731">
        <v>1467.1500000000005</v>
      </c>
      <c r="E37" s="745">
        <v>1</v>
      </c>
      <c r="F37" s="732">
        <v>1467.1500000000005</v>
      </c>
    </row>
    <row r="38" spans="1:6" ht="14.4" customHeight="1" x14ac:dyDescent="0.3">
      <c r="A38" s="755" t="s">
        <v>1701</v>
      </c>
      <c r="B38" s="731"/>
      <c r="C38" s="745">
        <v>0</v>
      </c>
      <c r="D38" s="731">
        <v>76.809999999999988</v>
      </c>
      <c r="E38" s="745">
        <v>1</v>
      </c>
      <c r="F38" s="732">
        <v>76.809999999999988</v>
      </c>
    </row>
    <row r="39" spans="1:6" ht="14.4" customHeight="1" x14ac:dyDescent="0.3">
      <c r="A39" s="755" t="s">
        <v>1702</v>
      </c>
      <c r="B39" s="731"/>
      <c r="C39" s="745">
        <v>0</v>
      </c>
      <c r="D39" s="731">
        <v>229.43778456043447</v>
      </c>
      <c r="E39" s="745">
        <v>1</v>
      </c>
      <c r="F39" s="732">
        <v>229.43778456043447</v>
      </c>
    </row>
    <row r="40" spans="1:6" ht="14.4" customHeight="1" x14ac:dyDescent="0.3">
      <c r="A40" s="755" t="s">
        <v>1703</v>
      </c>
      <c r="B40" s="731"/>
      <c r="C40" s="745">
        <v>0</v>
      </c>
      <c r="D40" s="731">
        <v>667.48</v>
      </c>
      <c r="E40" s="745">
        <v>1</v>
      </c>
      <c r="F40" s="732">
        <v>667.48</v>
      </c>
    </row>
    <row r="41" spans="1:6" ht="14.4" customHeight="1" x14ac:dyDescent="0.3">
      <c r="A41" s="755" t="s">
        <v>1704</v>
      </c>
      <c r="B41" s="731"/>
      <c r="C41" s="745">
        <v>0</v>
      </c>
      <c r="D41" s="731">
        <v>135.04</v>
      </c>
      <c r="E41" s="745">
        <v>1</v>
      </c>
      <c r="F41" s="732">
        <v>135.04</v>
      </c>
    </row>
    <row r="42" spans="1:6" ht="14.4" customHeight="1" x14ac:dyDescent="0.3">
      <c r="A42" s="755" t="s">
        <v>1705</v>
      </c>
      <c r="B42" s="731">
        <v>373.4</v>
      </c>
      <c r="C42" s="745">
        <v>0.58048067655380409</v>
      </c>
      <c r="D42" s="731">
        <v>269.86</v>
      </c>
      <c r="E42" s="745">
        <v>0.41951932344619597</v>
      </c>
      <c r="F42" s="732">
        <v>643.26</v>
      </c>
    </row>
    <row r="43" spans="1:6" ht="14.4" customHeight="1" x14ac:dyDescent="0.3">
      <c r="A43" s="755" t="s">
        <v>1706</v>
      </c>
      <c r="B43" s="731"/>
      <c r="C43" s="745">
        <v>0</v>
      </c>
      <c r="D43" s="731">
        <v>58.59999999999998</v>
      </c>
      <c r="E43" s="745">
        <v>1</v>
      </c>
      <c r="F43" s="732">
        <v>58.59999999999998</v>
      </c>
    </row>
    <row r="44" spans="1:6" ht="14.4" customHeight="1" x14ac:dyDescent="0.3">
      <c r="A44" s="755" t="s">
        <v>1707</v>
      </c>
      <c r="B44" s="731"/>
      <c r="C44" s="745">
        <v>0</v>
      </c>
      <c r="D44" s="731">
        <v>853.53008368741462</v>
      </c>
      <c r="E44" s="745">
        <v>1</v>
      </c>
      <c r="F44" s="732">
        <v>853.53008368741462</v>
      </c>
    </row>
    <row r="45" spans="1:6" ht="14.4" customHeight="1" x14ac:dyDescent="0.3">
      <c r="A45" s="755" t="s">
        <v>1708</v>
      </c>
      <c r="B45" s="731">
        <v>164.20000000000002</v>
      </c>
      <c r="C45" s="745">
        <v>0.13275767277901748</v>
      </c>
      <c r="D45" s="731">
        <v>1072.6400000000001</v>
      </c>
      <c r="E45" s="745">
        <v>0.86724232722098249</v>
      </c>
      <c r="F45" s="732">
        <v>1236.8400000000001</v>
      </c>
    </row>
    <row r="46" spans="1:6" ht="14.4" customHeight="1" x14ac:dyDescent="0.3">
      <c r="A46" s="755" t="s">
        <v>1709</v>
      </c>
      <c r="B46" s="731"/>
      <c r="C46" s="745">
        <v>0</v>
      </c>
      <c r="D46" s="731">
        <v>160.49000000000004</v>
      </c>
      <c r="E46" s="745">
        <v>1</v>
      </c>
      <c r="F46" s="732">
        <v>160.49000000000004</v>
      </c>
    </row>
    <row r="47" spans="1:6" ht="14.4" customHeight="1" x14ac:dyDescent="0.3">
      <c r="A47" s="755" t="s">
        <v>1710</v>
      </c>
      <c r="B47" s="731"/>
      <c r="C47" s="745">
        <v>0</v>
      </c>
      <c r="D47" s="731">
        <v>183.92999999999998</v>
      </c>
      <c r="E47" s="745">
        <v>1</v>
      </c>
      <c r="F47" s="732">
        <v>183.92999999999998</v>
      </c>
    </row>
    <row r="48" spans="1:6" ht="14.4" customHeight="1" x14ac:dyDescent="0.3">
      <c r="A48" s="755" t="s">
        <v>1711</v>
      </c>
      <c r="B48" s="731"/>
      <c r="C48" s="745">
        <v>0</v>
      </c>
      <c r="D48" s="731">
        <v>370.38999999999993</v>
      </c>
      <c r="E48" s="745">
        <v>1</v>
      </c>
      <c r="F48" s="732">
        <v>370.38999999999993</v>
      </c>
    </row>
    <row r="49" spans="1:6" ht="14.4" customHeight="1" x14ac:dyDescent="0.3">
      <c r="A49" s="755" t="s">
        <v>1712</v>
      </c>
      <c r="B49" s="731"/>
      <c r="C49" s="745">
        <v>0</v>
      </c>
      <c r="D49" s="731">
        <v>85250</v>
      </c>
      <c r="E49" s="745">
        <v>1</v>
      </c>
      <c r="F49" s="732">
        <v>85250</v>
      </c>
    </row>
    <row r="50" spans="1:6" ht="14.4" customHeight="1" x14ac:dyDescent="0.3">
      <c r="A50" s="755" t="s">
        <v>1713</v>
      </c>
      <c r="B50" s="731"/>
      <c r="C50" s="745">
        <v>0</v>
      </c>
      <c r="D50" s="731">
        <v>2663.7199999999993</v>
      </c>
      <c r="E50" s="745">
        <v>1</v>
      </c>
      <c r="F50" s="732">
        <v>2663.7199999999993</v>
      </c>
    </row>
    <row r="51" spans="1:6" ht="14.4" customHeight="1" x14ac:dyDescent="0.3">
      <c r="A51" s="755" t="s">
        <v>1714</v>
      </c>
      <c r="B51" s="731"/>
      <c r="C51" s="745">
        <v>0</v>
      </c>
      <c r="D51" s="731">
        <v>1298.2099987177319</v>
      </c>
      <c r="E51" s="745">
        <v>1</v>
      </c>
      <c r="F51" s="732">
        <v>1298.2099987177319</v>
      </c>
    </row>
    <row r="52" spans="1:6" ht="14.4" customHeight="1" x14ac:dyDescent="0.3">
      <c r="A52" s="755" t="s">
        <v>1715</v>
      </c>
      <c r="B52" s="731"/>
      <c r="C52" s="745">
        <v>0</v>
      </c>
      <c r="D52" s="731">
        <v>555183.604988646</v>
      </c>
      <c r="E52" s="745">
        <v>1</v>
      </c>
      <c r="F52" s="732">
        <v>555183.604988646</v>
      </c>
    </row>
    <row r="53" spans="1:6" ht="14.4" customHeight="1" x14ac:dyDescent="0.3">
      <c r="A53" s="755" t="s">
        <v>1716</v>
      </c>
      <c r="B53" s="731"/>
      <c r="C53" s="745">
        <v>0</v>
      </c>
      <c r="D53" s="731">
        <v>5030.1884085181873</v>
      </c>
      <c r="E53" s="745">
        <v>1</v>
      </c>
      <c r="F53" s="732">
        <v>5030.1884085181873</v>
      </c>
    </row>
    <row r="54" spans="1:6" ht="14.4" customHeight="1" x14ac:dyDescent="0.3">
      <c r="A54" s="755" t="s">
        <v>1717</v>
      </c>
      <c r="B54" s="731"/>
      <c r="C54" s="745">
        <v>0</v>
      </c>
      <c r="D54" s="731">
        <v>104178.69</v>
      </c>
      <c r="E54" s="745">
        <v>1</v>
      </c>
      <c r="F54" s="732">
        <v>104178.69</v>
      </c>
    </row>
    <row r="55" spans="1:6" ht="14.4" customHeight="1" x14ac:dyDescent="0.3">
      <c r="A55" s="755" t="s">
        <v>1718</v>
      </c>
      <c r="B55" s="731">
        <v>634.75001819196245</v>
      </c>
      <c r="C55" s="745">
        <v>0.83712496269438375</v>
      </c>
      <c r="D55" s="731">
        <v>123.50000000000009</v>
      </c>
      <c r="E55" s="745">
        <v>0.16287503730561623</v>
      </c>
      <c r="F55" s="732">
        <v>758.25001819196257</v>
      </c>
    </row>
    <row r="56" spans="1:6" ht="14.4" customHeight="1" x14ac:dyDescent="0.3">
      <c r="A56" s="755" t="s">
        <v>1719</v>
      </c>
      <c r="B56" s="731">
        <v>1683.1840000000002</v>
      </c>
      <c r="C56" s="745">
        <v>1</v>
      </c>
      <c r="D56" s="731"/>
      <c r="E56" s="745">
        <v>0</v>
      </c>
      <c r="F56" s="732">
        <v>1683.1840000000002</v>
      </c>
    </row>
    <row r="57" spans="1:6" ht="14.4" customHeight="1" x14ac:dyDescent="0.3">
      <c r="A57" s="755" t="s">
        <v>1720</v>
      </c>
      <c r="B57" s="731"/>
      <c r="C57" s="745">
        <v>0</v>
      </c>
      <c r="D57" s="731">
        <v>67733.556000000011</v>
      </c>
      <c r="E57" s="745">
        <v>1</v>
      </c>
      <c r="F57" s="732">
        <v>67733.556000000011</v>
      </c>
    </row>
    <row r="58" spans="1:6" ht="14.4" customHeight="1" x14ac:dyDescent="0.3">
      <c r="A58" s="755" t="s">
        <v>1721</v>
      </c>
      <c r="B58" s="731"/>
      <c r="C58" s="745">
        <v>0</v>
      </c>
      <c r="D58" s="731">
        <v>3480.6</v>
      </c>
      <c r="E58" s="745">
        <v>1</v>
      </c>
      <c r="F58" s="732">
        <v>3480.6</v>
      </c>
    </row>
    <row r="59" spans="1:6" ht="14.4" customHeight="1" x14ac:dyDescent="0.3">
      <c r="A59" s="755" t="s">
        <v>1722</v>
      </c>
      <c r="B59" s="731"/>
      <c r="C59" s="745">
        <v>0</v>
      </c>
      <c r="D59" s="731">
        <v>156.68</v>
      </c>
      <c r="E59" s="745">
        <v>1</v>
      </c>
      <c r="F59" s="732">
        <v>156.68</v>
      </c>
    </row>
    <row r="60" spans="1:6" ht="14.4" customHeight="1" x14ac:dyDescent="0.3">
      <c r="A60" s="755" t="s">
        <v>1723</v>
      </c>
      <c r="B60" s="731"/>
      <c r="C60" s="745">
        <v>0</v>
      </c>
      <c r="D60" s="731">
        <v>7137.0199999999995</v>
      </c>
      <c r="E60" s="745">
        <v>1</v>
      </c>
      <c r="F60" s="732">
        <v>7137.0199999999995</v>
      </c>
    </row>
    <row r="61" spans="1:6" ht="14.4" customHeight="1" x14ac:dyDescent="0.3">
      <c r="A61" s="755" t="s">
        <v>1724</v>
      </c>
      <c r="B61" s="731"/>
      <c r="C61" s="745">
        <v>0</v>
      </c>
      <c r="D61" s="731">
        <v>9391.7520000000004</v>
      </c>
      <c r="E61" s="745">
        <v>1</v>
      </c>
      <c r="F61" s="732">
        <v>9391.7520000000004</v>
      </c>
    </row>
    <row r="62" spans="1:6" ht="14.4" customHeight="1" x14ac:dyDescent="0.3">
      <c r="A62" s="755" t="s">
        <v>1725</v>
      </c>
      <c r="B62" s="731"/>
      <c r="C62" s="745">
        <v>0</v>
      </c>
      <c r="D62" s="731">
        <v>16676.06442019844</v>
      </c>
      <c r="E62" s="745">
        <v>1</v>
      </c>
      <c r="F62" s="732">
        <v>16676.06442019844</v>
      </c>
    </row>
    <row r="63" spans="1:6" ht="14.4" customHeight="1" x14ac:dyDescent="0.3">
      <c r="A63" s="755" t="s">
        <v>1726</v>
      </c>
      <c r="B63" s="731">
        <v>5170</v>
      </c>
      <c r="C63" s="745">
        <v>1</v>
      </c>
      <c r="D63" s="731"/>
      <c r="E63" s="745">
        <v>0</v>
      </c>
      <c r="F63" s="732">
        <v>5170</v>
      </c>
    </row>
    <row r="64" spans="1:6" ht="14.4" customHeight="1" x14ac:dyDescent="0.3">
      <c r="A64" s="755" t="s">
        <v>1727</v>
      </c>
      <c r="B64" s="731"/>
      <c r="C64" s="745">
        <v>0</v>
      </c>
      <c r="D64" s="731">
        <v>7038.3000000000011</v>
      </c>
      <c r="E64" s="745">
        <v>1</v>
      </c>
      <c r="F64" s="732">
        <v>7038.3000000000011</v>
      </c>
    </row>
    <row r="65" spans="1:6" ht="14.4" customHeight="1" x14ac:dyDescent="0.3">
      <c r="A65" s="755" t="s">
        <v>1728</v>
      </c>
      <c r="B65" s="731">
        <v>1341.9749999999999</v>
      </c>
      <c r="C65" s="745">
        <v>3.0528077638211186E-2</v>
      </c>
      <c r="D65" s="731">
        <v>42616.737890597651</v>
      </c>
      <c r="E65" s="745">
        <v>0.96947192236178881</v>
      </c>
      <c r="F65" s="732">
        <v>43958.71289059765</v>
      </c>
    </row>
    <row r="66" spans="1:6" ht="14.4" customHeight="1" x14ac:dyDescent="0.3">
      <c r="A66" s="755" t="s">
        <v>1729</v>
      </c>
      <c r="B66" s="731"/>
      <c r="C66" s="745">
        <v>0</v>
      </c>
      <c r="D66" s="731">
        <v>13751.151999999998</v>
      </c>
      <c r="E66" s="745">
        <v>1</v>
      </c>
      <c r="F66" s="732">
        <v>13751.151999999998</v>
      </c>
    </row>
    <row r="67" spans="1:6" ht="14.4" customHeight="1" x14ac:dyDescent="0.3">
      <c r="A67" s="755" t="s">
        <v>1730</v>
      </c>
      <c r="B67" s="731"/>
      <c r="C67" s="745">
        <v>0</v>
      </c>
      <c r="D67" s="731">
        <v>11133.650000000001</v>
      </c>
      <c r="E67" s="745">
        <v>1</v>
      </c>
      <c r="F67" s="732">
        <v>11133.650000000001</v>
      </c>
    </row>
    <row r="68" spans="1:6" ht="14.4" customHeight="1" x14ac:dyDescent="0.3">
      <c r="A68" s="755" t="s">
        <v>1731</v>
      </c>
      <c r="B68" s="731">
        <v>2467.3000000000002</v>
      </c>
      <c r="C68" s="745">
        <v>1</v>
      </c>
      <c r="D68" s="731"/>
      <c r="E68" s="745">
        <v>0</v>
      </c>
      <c r="F68" s="732">
        <v>2467.3000000000002</v>
      </c>
    </row>
    <row r="69" spans="1:6" ht="14.4" customHeight="1" x14ac:dyDescent="0.3">
      <c r="A69" s="755" t="s">
        <v>1732</v>
      </c>
      <c r="B69" s="731">
        <v>10560.43</v>
      </c>
      <c r="C69" s="745">
        <v>1</v>
      </c>
      <c r="D69" s="731"/>
      <c r="E69" s="745">
        <v>0</v>
      </c>
      <c r="F69" s="732">
        <v>10560.43</v>
      </c>
    </row>
    <row r="70" spans="1:6" ht="14.4" customHeight="1" x14ac:dyDescent="0.3">
      <c r="A70" s="755" t="s">
        <v>1733</v>
      </c>
      <c r="B70" s="731"/>
      <c r="C70" s="745">
        <v>0</v>
      </c>
      <c r="D70" s="731">
        <v>950.75000000000023</v>
      </c>
      <c r="E70" s="745">
        <v>1</v>
      </c>
      <c r="F70" s="732">
        <v>950.75000000000023</v>
      </c>
    </row>
    <row r="71" spans="1:6" ht="14.4" customHeight="1" x14ac:dyDescent="0.3">
      <c r="A71" s="755" t="s">
        <v>1734</v>
      </c>
      <c r="B71" s="731"/>
      <c r="C71" s="745">
        <v>0</v>
      </c>
      <c r="D71" s="731">
        <v>369.72999999999996</v>
      </c>
      <c r="E71" s="745">
        <v>1</v>
      </c>
      <c r="F71" s="732">
        <v>369.72999999999996</v>
      </c>
    </row>
    <row r="72" spans="1:6" ht="14.4" customHeight="1" x14ac:dyDescent="0.3">
      <c r="A72" s="755" t="s">
        <v>1735</v>
      </c>
      <c r="B72" s="731">
        <v>597.11011396121637</v>
      </c>
      <c r="C72" s="745">
        <v>0.93975354800320898</v>
      </c>
      <c r="D72" s="731">
        <v>38.280000000000008</v>
      </c>
      <c r="E72" s="745">
        <v>6.0246451996791038E-2</v>
      </c>
      <c r="F72" s="732">
        <v>635.39011396121634</v>
      </c>
    </row>
    <row r="73" spans="1:6" ht="14.4" customHeight="1" x14ac:dyDescent="0.3">
      <c r="A73" s="755" t="s">
        <v>1736</v>
      </c>
      <c r="B73" s="731">
        <v>2656.3886782661821</v>
      </c>
      <c r="C73" s="745">
        <v>0.57298302993639649</v>
      </c>
      <c r="D73" s="731">
        <v>1979.68</v>
      </c>
      <c r="E73" s="745">
        <v>0.42701697006360345</v>
      </c>
      <c r="F73" s="732">
        <v>4636.0686782661824</v>
      </c>
    </row>
    <row r="74" spans="1:6" ht="14.4" customHeight="1" x14ac:dyDescent="0.3">
      <c r="A74" s="755" t="s">
        <v>1737</v>
      </c>
      <c r="B74" s="731">
        <v>8806.07</v>
      </c>
      <c r="C74" s="745">
        <v>1</v>
      </c>
      <c r="D74" s="731"/>
      <c r="E74" s="745">
        <v>0</v>
      </c>
      <c r="F74" s="732">
        <v>8806.07</v>
      </c>
    </row>
    <row r="75" spans="1:6" ht="14.4" customHeight="1" x14ac:dyDescent="0.3">
      <c r="A75" s="755" t="s">
        <v>1738</v>
      </c>
      <c r="B75" s="731"/>
      <c r="C75" s="745">
        <v>0</v>
      </c>
      <c r="D75" s="731">
        <v>59652.912875379268</v>
      </c>
      <c r="E75" s="745">
        <v>1</v>
      </c>
      <c r="F75" s="732">
        <v>59652.912875379268</v>
      </c>
    </row>
    <row r="76" spans="1:6" ht="14.4" customHeight="1" x14ac:dyDescent="0.3">
      <c r="A76" s="755" t="s">
        <v>1739</v>
      </c>
      <c r="B76" s="731"/>
      <c r="C76" s="745">
        <v>0</v>
      </c>
      <c r="D76" s="731">
        <v>19317.099999999995</v>
      </c>
      <c r="E76" s="745">
        <v>1</v>
      </c>
      <c r="F76" s="732">
        <v>19317.099999999995</v>
      </c>
    </row>
    <row r="77" spans="1:6" ht="14.4" customHeight="1" x14ac:dyDescent="0.3">
      <c r="A77" s="755" t="s">
        <v>1740</v>
      </c>
      <c r="B77" s="731"/>
      <c r="C77" s="745">
        <v>0</v>
      </c>
      <c r="D77" s="731">
        <v>322.49</v>
      </c>
      <c r="E77" s="745">
        <v>1</v>
      </c>
      <c r="F77" s="732">
        <v>322.49</v>
      </c>
    </row>
    <row r="78" spans="1:6" ht="14.4" customHeight="1" x14ac:dyDescent="0.3">
      <c r="A78" s="755" t="s">
        <v>1741</v>
      </c>
      <c r="B78" s="731"/>
      <c r="C78" s="745">
        <v>0</v>
      </c>
      <c r="D78" s="731">
        <v>438.88000000000011</v>
      </c>
      <c r="E78" s="745">
        <v>1</v>
      </c>
      <c r="F78" s="732">
        <v>438.88000000000011</v>
      </c>
    </row>
    <row r="79" spans="1:6" ht="14.4" customHeight="1" x14ac:dyDescent="0.3">
      <c r="A79" s="755" t="s">
        <v>1742</v>
      </c>
      <c r="B79" s="731"/>
      <c r="C79" s="745">
        <v>0</v>
      </c>
      <c r="D79" s="731">
        <v>335.38</v>
      </c>
      <c r="E79" s="745">
        <v>1</v>
      </c>
      <c r="F79" s="732">
        <v>335.38</v>
      </c>
    </row>
    <row r="80" spans="1:6" ht="14.4" customHeight="1" x14ac:dyDescent="0.3">
      <c r="A80" s="755" t="s">
        <v>1743</v>
      </c>
      <c r="B80" s="731">
        <v>229.02000000000004</v>
      </c>
      <c r="C80" s="745">
        <v>0.41124079727060514</v>
      </c>
      <c r="D80" s="731">
        <v>327.88000000000011</v>
      </c>
      <c r="E80" s="745">
        <v>0.58875920272939497</v>
      </c>
      <c r="F80" s="732">
        <v>556.90000000000009</v>
      </c>
    </row>
    <row r="81" spans="1:6" ht="14.4" customHeight="1" x14ac:dyDescent="0.3">
      <c r="A81" s="755" t="s">
        <v>1744</v>
      </c>
      <c r="B81" s="731"/>
      <c r="C81" s="745">
        <v>0</v>
      </c>
      <c r="D81" s="731">
        <v>60.08</v>
      </c>
      <c r="E81" s="745">
        <v>1</v>
      </c>
      <c r="F81" s="732">
        <v>60.08</v>
      </c>
    </row>
    <row r="82" spans="1:6" ht="14.4" customHeight="1" x14ac:dyDescent="0.3">
      <c r="A82" s="755" t="s">
        <v>1745</v>
      </c>
      <c r="B82" s="731">
        <v>242</v>
      </c>
      <c r="C82" s="745">
        <v>0.14346947123792811</v>
      </c>
      <c r="D82" s="731">
        <v>1444.77</v>
      </c>
      <c r="E82" s="745">
        <v>0.85653052876207192</v>
      </c>
      <c r="F82" s="732">
        <v>1686.77</v>
      </c>
    </row>
    <row r="83" spans="1:6" ht="14.4" customHeight="1" x14ac:dyDescent="0.3">
      <c r="A83" s="755" t="s">
        <v>1746</v>
      </c>
      <c r="B83" s="731"/>
      <c r="C83" s="745">
        <v>0</v>
      </c>
      <c r="D83" s="731">
        <v>385.85</v>
      </c>
      <c r="E83" s="745">
        <v>1</v>
      </c>
      <c r="F83" s="732">
        <v>385.85</v>
      </c>
    </row>
    <row r="84" spans="1:6" ht="14.4" customHeight="1" x14ac:dyDescent="0.3">
      <c r="A84" s="755" t="s">
        <v>1747</v>
      </c>
      <c r="B84" s="731"/>
      <c r="C84" s="745">
        <v>0</v>
      </c>
      <c r="D84" s="731">
        <v>183.71008741465346</v>
      </c>
      <c r="E84" s="745">
        <v>1</v>
      </c>
      <c r="F84" s="732">
        <v>183.71008741465346</v>
      </c>
    </row>
    <row r="85" spans="1:6" ht="14.4" customHeight="1" x14ac:dyDescent="0.3">
      <c r="A85" s="755" t="s">
        <v>1748</v>
      </c>
      <c r="B85" s="731">
        <v>71.17</v>
      </c>
      <c r="C85" s="745">
        <v>1</v>
      </c>
      <c r="D85" s="731"/>
      <c r="E85" s="745">
        <v>0</v>
      </c>
      <c r="F85" s="732">
        <v>71.17</v>
      </c>
    </row>
    <row r="86" spans="1:6" ht="14.4" customHeight="1" x14ac:dyDescent="0.3">
      <c r="A86" s="755" t="s">
        <v>1749</v>
      </c>
      <c r="B86" s="731"/>
      <c r="C86" s="745">
        <v>0</v>
      </c>
      <c r="D86" s="731">
        <v>101.70000000000005</v>
      </c>
      <c r="E86" s="745">
        <v>1</v>
      </c>
      <c r="F86" s="732">
        <v>101.70000000000005</v>
      </c>
    </row>
    <row r="87" spans="1:6" ht="14.4" customHeight="1" x14ac:dyDescent="0.3">
      <c r="A87" s="755" t="s">
        <v>1750</v>
      </c>
      <c r="B87" s="731"/>
      <c r="C87" s="745">
        <v>0</v>
      </c>
      <c r="D87" s="731">
        <v>315.48</v>
      </c>
      <c r="E87" s="745">
        <v>1</v>
      </c>
      <c r="F87" s="732">
        <v>315.48</v>
      </c>
    </row>
    <row r="88" spans="1:6" ht="14.4" customHeight="1" x14ac:dyDescent="0.3">
      <c r="A88" s="755" t="s">
        <v>1751</v>
      </c>
      <c r="B88" s="731"/>
      <c r="C88" s="745">
        <v>0</v>
      </c>
      <c r="D88" s="731">
        <v>343.38000000000005</v>
      </c>
      <c r="E88" s="745">
        <v>1</v>
      </c>
      <c r="F88" s="732">
        <v>343.38000000000005</v>
      </c>
    </row>
    <row r="89" spans="1:6" ht="14.4" customHeight="1" x14ac:dyDescent="0.3">
      <c r="A89" s="755" t="s">
        <v>1752</v>
      </c>
      <c r="B89" s="731">
        <v>1347.76</v>
      </c>
      <c r="C89" s="745">
        <v>0.7797235769535612</v>
      </c>
      <c r="D89" s="731">
        <v>380.74999999999994</v>
      </c>
      <c r="E89" s="745">
        <v>0.2202764230464388</v>
      </c>
      <c r="F89" s="732">
        <v>1728.51</v>
      </c>
    </row>
    <row r="90" spans="1:6" ht="14.4" customHeight="1" x14ac:dyDescent="0.3">
      <c r="A90" s="755" t="s">
        <v>1753</v>
      </c>
      <c r="B90" s="731"/>
      <c r="C90" s="745">
        <v>0</v>
      </c>
      <c r="D90" s="731">
        <v>211.33999999999997</v>
      </c>
      <c r="E90" s="745">
        <v>1</v>
      </c>
      <c r="F90" s="732">
        <v>211.33999999999997</v>
      </c>
    </row>
    <row r="91" spans="1:6" ht="14.4" customHeight="1" x14ac:dyDescent="0.3">
      <c r="A91" s="755" t="s">
        <v>1754</v>
      </c>
      <c r="B91" s="731"/>
      <c r="C91" s="745">
        <v>0</v>
      </c>
      <c r="D91" s="731">
        <v>87.820000000000022</v>
      </c>
      <c r="E91" s="745">
        <v>1</v>
      </c>
      <c r="F91" s="732">
        <v>87.820000000000022</v>
      </c>
    </row>
    <row r="92" spans="1:6" ht="14.4" customHeight="1" x14ac:dyDescent="0.3">
      <c r="A92" s="755" t="s">
        <v>1755</v>
      </c>
      <c r="B92" s="731"/>
      <c r="C92" s="745">
        <v>0</v>
      </c>
      <c r="D92" s="731">
        <v>89.320000000000007</v>
      </c>
      <c r="E92" s="745">
        <v>1</v>
      </c>
      <c r="F92" s="732">
        <v>89.320000000000007</v>
      </c>
    </row>
    <row r="93" spans="1:6" ht="14.4" customHeight="1" x14ac:dyDescent="0.3">
      <c r="A93" s="755" t="s">
        <v>1756</v>
      </c>
      <c r="B93" s="731"/>
      <c r="C93" s="745">
        <v>0</v>
      </c>
      <c r="D93" s="731">
        <v>51.840000000000018</v>
      </c>
      <c r="E93" s="745">
        <v>1</v>
      </c>
      <c r="F93" s="732">
        <v>51.840000000000018</v>
      </c>
    </row>
    <row r="94" spans="1:6" ht="14.4" customHeight="1" x14ac:dyDescent="0.3">
      <c r="A94" s="755" t="s">
        <v>1757</v>
      </c>
      <c r="B94" s="731"/>
      <c r="C94" s="745">
        <v>0</v>
      </c>
      <c r="D94" s="731">
        <v>160.70999999999995</v>
      </c>
      <c r="E94" s="745">
        <v>1</v>
      </c>
      <c r="F94" s="732">
        <v>160.70999999999995</v>
      </c>
    </row>
    <row r="95" spans="1:6" ht="14.4" customHeight="1" x14ac:dyDescent="0.3">
      <c r="A95" s="755" t="s">
        <v>1758</v>
      </c>
      <c r="B95" s="731">
        <v>804.37</v>
      </c>
      <c r="C95" s="745">
        <v>1.2028566089147404E-2</v>
      </c>
      <c r="D95" s="731">
        <v>66067.274885896331</v>
      </c>
      <c r="E95" s="745">
        <v>0.98797143391085263</v>
      </c>
      <c r="F95" s="732">
        <v>66871.644885896327</v>
      </c>
    </row>
    <row r="96" spans="1:6" ht="14.4" customHeight="1" x14ac:dyDescent="0.3">
      <c r="A96" s="755" t="s">
        <v>1759</v>
      </c>
      <c r="B96" s="731"/>
      <c r="C96" s="745">
        <v>0</v>
      </c>
      <c r="D96" s="731">
        <v>1627.18</v>
      </c>
      <c r="E96" s="745">
        <v>1</v>
      </c>
      <c r="F96" s="732">
        <v>1627.18</v>
      </c>
    </row>
    <row r="97" spans="1:6" ht="14.4" customHeight="1" x14ac:dyDescent="0.3">
      <c r="A97" s="755" t="s">
        <v>1760</v>
      </c>
      <c r="B97" s="731"/>
      <c r="C97" s="745">
        <v>0</v>
      </c>
      <c r="D97" s="731">
        <v>680.26</v>
      </c>
      <c r="E97" s="745">
        <v>1</v>
      </c>
      <c r="F97" s="732">
        <v>680.26</v>
      </c>
    </row>
    <row r="98" spans="1:6" ht="14.4" customHeight="1" x14ac:dyDescent="0.3">
      <c r="A98" s="755" t="s">
        <v>1761</v>
      </c>
      <c r="B98" s="731"/>
      <c r="C98" s="745">
        <v>0</v>
      </c>
      <c r="D98" s="731">
        <v>1225.8800000000001</v>
      </c>
      <c r="E98" s="745">
        <v>1</v>
      </c>
      <c r="F98" s="732">
        <v>1225.8800000000001</v>
      </c>
    </row>
    <row r="99" spans="1:6" ht="14.4" customHeight="1" x14ac:dyDescent="0.3">
      <c r="A99" s="755" t="s">
        <v>1762</v>
      </c>
      <c r="B99" s="731"/>
      <c r="C99" s="745">
        <v>0</v>
      </c>
      <c r="D99" s="731">
        <v>1272.1500000000001</v>
      </c>
      <c r="E99" s="745">
        <v>1</v>
      </c>
      <c r="F99" s="732">
        <v>1272.1500000000001</v>
      </c>
    </row>
    <row r="100" spans="1:6" ht="14.4" customHeight="1" x14ac:dyDescent="0.3">
      <c r="A100" s="755" t="s">
        <v>1763</v>
      </c>
      <c r="B100" s="731"/>
      <c r="C100" s="745">
        <v>0</v>
      </c>
      <c r="D100" s="731">
        <v>74.430000000000007</v>
      </c>
      <c r="E100" s="745">
        <v>1</v>
      </c>
      <c r="F100" s="732">
        <v>74.430000000000007</v>
      </c>
    </row>
    <row r="101" spans="1:6" ht="14.4" customHeight="1" thickBot="1" x14ac:dyDescent="0.35">
      <c r="A101" s="756" t="s">
        <v>1764</v>
      </c>
      <c r="B101" s="747"/>
      <c r="C101" s="748">
        <v>0</v>
      </c>
      <c r="D101" s="747">
        <v>832.45</v>
      </c>
      <c r="E101" s="748">
        <v>1</v>
      </c>
      <c r="F101" s="749">
        <v>832.45</v>
      </c>
    </row>
    <row r="102" spans="1:6" ht="14.4" customHeight="1" thickBot="1" x14ac:dyDescent="0.35">
      <c r="A102" s="750" t="s">
        <v>3</v>
      </c>
      <c r="B102" s="751">
        <v>38148.667810419363</v>
      </c>
      <c r="C102" s="752">
        <v>2.2056810068960531E-2</v>
      </c>
      <c r="D102" s="751">
        <v>1691415.4754699417</v>
      </c>
      <c r="E102" s="752">
        <v>0.97794318993103946</v>
      </c>
      <c r="F102" s="753">
        <v>1729564.1432803611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2278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136.30000000000001</v>
      </c>
      <c r="G3" s="47">
        <f>SUBTOTAL(9,G6:G1048576)</f>
        <v>38148.667810419371</v>
      </c>
      <c r="H3" s="48">
        <f>IF(M3=0,0,G3/M3)</f>
        <v>2.2056810068960538E-2</v>
      </c>
      <c r="I3" s="47">
        <f>SUBTOTAL(9,I6:I1048576)</f>
        <v>7843.5999999999985</v>
      </c>
      <c r="J3" s="47">
        <f>SUBTOTAL(9,J6:J1048576)</f>
        <v>1691415.475469941</v>
      </c>
      <c r="K3" s="48">
        <f>IF(M3=0,0,J3/M3)</f>
        <v>0.97794318993103924</v>
      </c>
      <c r="L3" s="47">
        <f>SUBTOTAL(9,L6:L1048576)</f>
        <v>7979.8999999999987</v>
      </c>
      <c r="M3" s="49">
        <f>SUBTOTAL(9,M6:M1048576)</f>
        <v>1729564.1432803608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583</v>
      </c>
      <c r="B6" s="720" t="s">
        <v>1765</v>
      </c>
      <c r="C6" s="720" t="s">
        <v>1766</v>
      </c>
      <c r="D6" s="720" t="s">
        <v>849</v>
      </c>
      <c r="E6" s="720" t="s">
        <v>1767</v>
      </c>
      <c r="F6" s="724"/>
      <c r="G6" s="724"/>
      <c r="H6" s="744">
        <v>0</v>
      </c>
      <c r="I6" s="724">
        <v>9</v>
      </c>
      <c r="J6" s="724">
        <v>603.99000000000024</v>
      </c>
      <c r="K6" s="744">
        <v>1</v>
      </c>
      <c r="L6" s="724">
        <v>9</v>
      </c>
      <c r="M6" s="725">
        <v>603.99000000000024</v>
      </c>
    </row>
    <row r="7" spans="1:13" ht="14.4" customHeight="1" x14ac:dyDescent="0.3">
      <c r="A7" s="726" t="s">
        <v>583</v>
      </c>
      <c r="B7" s="727" t="s">
        <v>1768</v>
      </c>
      <c r="C7" s="727" t="s">
        <v>1769</v>
      </c>
      <c r="D7" s="727" t="s">
        <v>671</v>
      </c>
      <c r="E7" s="727" t="s">
        <v>1770</v>
      </c>
      <c r="F7" s="731"/>
      <c r="G7" s="731"/>
      <c r="H7" s="745">
        <v>0</v>
      </c>
      <c r="I7" s="731">
        <v>340</v>
      </c>
      <c r="J7" s="731">
        <v>22959.38899867277</v>
      </c>
      <c r="K7" s="745">
        <v>1</v>
      </c>
      <c r="L7" s="731">
        <v>340</v>
      </c>
      <c r="M7" s="732">
        <v>22959.38899867277</v>
      </c>
    </row>
    <row r="8" spans="1:13" ht="14.4" customHeight="1" x14ac:dyDescent="0.3">
      <c r="A8" s="726" t="s">
        <v>583</v>
      </c>
      <c r="B8" s="727" t="s">
        <v>1768</v>
      </c>
      <c r="C8" s="727" t="s">
        <v>1771</v>
      </c>
      <c r="D8" s="727" t="s">
        <v>1772</v>
      </c>
      <c r="E8" s="727" t="s">
        <v>1773</v>
      </c>
      <c r="F8" s="731"/>
      <c r="G8" s="731"/>
      <c r="H8" s="745">
        <v>0</v>
      </c>
      <c r="I8" s="731">
        <v>33</v>
      </c>
      <c r="J8" s="731">
        <v>2626.52</v>
      </c>
      <c r="K8" s="745">
        <v>1</v>
      </c>
      <c r="L8" s="731">
        <v>33</v>
      </c>
      <c r="M8" s="732">
        <v>2626.52</v>
      </c>
    </row>
    <row r="9" spans="1:13" ht="14.4" customHeight="1" x14ac:dyDescent="0.3">
      <c r="A9" s="726" t="s">
        <v>583</v>
      </c>
      <c r="B9" s="727" t="s">
        <v>1774</v>
      </c>
      <c r="C9" s="727" t="s">
        <v>1775</v>
      </c>
      <c r="D9" s="727" t="s">
        <v>1776</v>
      </c>
      <c r="E9" s="727" t="s">
        <v>1777</v>
      </c>
      <c r="F9" s="731"/>
      <c r="G9" s="731"/>
      <c r="H9" s="745">
        <v>0</v>
      </c>
      <c r="I9" s="731">
        <v>6</v>
      </c>
      <c r="J9" s="731">
        <v>894.78</v>
      </c>
      <c r="K9" s="745">
        <v>1</v>
      </c>
      <c r="L9" s="731">
        <v>6</v>
      </c>
      <c r="M9" s="732">
        <v>894.78</v>
      </c>
    </row>
    <row r="10" spans="1:13" ht="14.4" customHeight="1" x14ac:dyDescent="0.3">
      <c r="A10" s="726" t="s">
        <v>583</v>
      </c>
      <c r="B10" s="727" t="s">
        <v>1778</v>
      </c>
      <c r="C10" s="727" t="s">
        <v>1779</v>
      </c>
      <c r="D10" s="727" t="s">
        <v>692</v>
      </c>
      <c r="E10" s="727" t="s">
        <v>1780</v>
      </c>
      <c r="F10" s="731"/>
      <c r="G10" s="731"/>
      <c r="H10" s="745">
        <v>0</v>
      </c>
      <c r="I10" s="731">
        <v>3</v>
      </c>
      <c r="J10" s="731">
        <v>199.80000000000004</v>
      </c>
      <c r="K10" s="745">
        <v>1</v>
      </c>
      <c r="L10" s="731">
        <v>3</v>
      </c>
      <c r="M10" s="732">
        <v>199.80000000000004</v>
      </c>
    </row>
    <row r="11" spans="1:13" ht="14.4" customHeight="1" x14ac:dyDescent="0.3">
      <c r="A11" s="726" t="s">
        <v>583</v>
      </c>
      <c r="B11" s="727" t="s">
        <v>1778</v>
      </c>
      <c r="C11" s="727" t="s">
        <v>1781</v>
      </c>
      <c r="D11" s="727" t="s">
        <v>692</v>
      </c>
      <c r="E11" s="727" t="s">
        <v>1780</v>
      </c>
      <c r="F11" s="731"/>
      <c r="G11" s="731"/>
      <c r="H11" s="745">
        <v>0</v>
      </c>
      <c r="I11" s="731">
        <v>1</v>
      </c>
      <c r="J11" s="731">
        <v>66.730000000000018</v>
      </c>
      <c r="K11" s="745">
        <v>1</v>
      </c>
      <c r="L11" s="731">
        <v>1</v>
      </c>
      <c r="M11" s="732">
        <v>66.730000000000018</v>
      </c>
    </row>
    <row r="12" spans="1:13" ht="14.4" customHeight="1" x14ac:dyDescent="0.3">
      <c r="A12" s="726" t="s">
        <v>583</v>
      </c>
      <c r="B12" s="727" t="s">
        <v>1782</v>
      </c>
      <c r="C12" s="727" t="s">
        <v>1783</v>
      </c>
      <c r="D12" s="727" t="s">
        <v>1784</v>
      </c>
      <c r="E12" s="727" t="s">
        <v>1785</v>
      </c>
      <c r="F12" s="731"/>
      <c r="G12" s="731"/>
      <c r="H12" s="745">
        <v>0</v>
      </c>
      <c r="I12" s="731">
        <v>7</v>
      </c>
      <c r="J12" s="731">
        <v>2859.9700000000003</v>
      </c>
      <c r="K12" s="745">
        <v>1</v>
      </c>
      <c r="L12" s="731">
        <v>7</v>
      </c>
      <c r="M12" s="732">
        <v>2859.9700000000003</v>
      </c>
    </row>
    <row r="13" spans="1:13" ht="14.4" customHeight="1" x14ac:dyDescent="0.3">
      <c r="A13" s="726" t="s">
        <v>583</v>
      </c>
      <c r="B13" s="727" t="s">
        <v>1786</v>
      </c>
      <c r="C13" s="727" t="s">
        <v>1787</v>
      </c>
      <c r="D13" s="727" t="s">
        <v>723</v>
      </c>
      <c r="E13" s="727" t="s">
        <v>1788</v>
      </c>
      <c r="F13" s="731"/>
      <c r="G13" s="731"/>
      <c r="H13" s="745">
        <v>0</v>
      </c>
      <c r="I13" s="731">
        <v>26</v>
      </c>
      <c r="J13" s="731">
        <v>85800</v>
      </c>
      <c r="K13" s="745">
        <v>1</v>
      </c>
      <c r="L13" s="731">
        <v>26</v>
      </c>
      <c r="M13" s="732">
        <v>85800</v>
      </c>
    </row>
    <row r="14" spans="1:13" ht="14.4" customHeight="1" x14ac:dyDescent="0.3">
      <c r="A14" s="726" t="s">
        <v>583</v>
      </c>
      <c r="B14" s="727" t="s">
        <v>1786</v>
      </c>
      <c r="C14" s="727" t="s">
        <v>1789</v>
      </c>
      <c r="D14" s="727" t="s">
        <v>725</v>
      </c>
      <c r="E14" s="727" t="s">
        <v>1790</v>
      </c>
      <c r="F14" s="731"/>
      <c r="G14" s="731"/>
      <c r="H14" s="745">
        <v>0</v>
      </c>
      <c r="I14" s="731">
        <v>4</v>
      </c>
      <c r="J14" s="731">
        <v>1205.8784986096857</v>
      </c>
      <c r="K14" s="745">
        <v>1</v>
      </c>
      <c r="L14" s="731">
        <v>4</v>
      </c>
      <c r="M14" s="732">
        <v>1205.8784986096857</v>
      </c>
    </row>
    <row r="15" spans="1:13" ht="14.4" customHeight="1" x14ac:dyDescent="0.3">
      <c r="A15" s="726" t="s">
        <v>583</v>
      </c>
      <c r="B15" s="727" t="s">
        <v>1786</v>
      </c>
      <c r="C15" s="727" t="s">
        <v>1791</v>
      </c>
      <c r="D15" s="727" t="s">
        <v>725</v>
      </c>
      <c r="E15" s="727" t="s">
        <v>1792</v>
      </c>
      <c r="F15" s="731"/>
      <c r="G15" s="731"/>
      <c r="H15" s="745">
        <v>0</v>
      </c>
      <c r="I15" s="731">
        <v>1</v>
      </c>
      <c r="J15" s="731">
        <v>630.66</v>
      </c>
      <c r="K15" s="745">
        <v>1</v>
      </c>
      <c r="L15" s="731">
        <v>1</v>
      </c>
      <c r="M15" s="732">
        <v>630.66</v>
      </c>
    </row>
    <row r="16" spans="1:13" ht="14.4" customHeight="1" x14ac:dyDescent="0.3">
      <c r="A16" s="726" t="s">
        <v>583</v>
      </c>
      <c r="B16" s="727" t="s">
        <v>1786</v>
      </c>
      <c r="C16" s="727" t="s">
        <v>1793</v>
      </c>
      <c r="D16" s="727" t="s">
        <v>725</v>
      </c>
      <c r="E16" s="727" t="s">
        <v>1794</v>
      </c>
      <c r="F16" s="731"/>
      <c r="G16" s="731"/>
      <c r="H16" s="745">
        <v>0</v>
      </c>
      <c r="I16" s="731">
        <v>22</v>
      </c>
      <c r="J16" s="731">
        <v>8996.9</v>
      </c>
      <c r="K16" s="745">
        <v>1</v>
      </c>
      <c r="L16" s="731">
        <v>22</v>
      </c>
      <c r="M16" s="732">
        <v>8996.9</v>
      </c>
    </row>
    <row r="17" spans="1:13" ht="14.4" customHeight="1" x14ac:dyDescent="0.3">
      <c r="A17" s="726" t="s">
        <v>583</v>
      </c>
      <c r="B17" s="727" t="s">
        <v>1786</v>
      </c>
      <c r="C17" s="727" t="s">
        <v>1795</v>
      </c>
      <c r="D17" s="727" t="s">
        <v>729</v>
      </c>
      <c r="E17" s="727" t="s">
        <v>1796</v>
      </c>
      <c r="F17" s="731"/>
      <c r="G17" s="731"/>
      <c r="H17" s="745">
        <v>0</v>
      </c>
      <c r="I17" s="731">
        <v>1</v>
      </c>
      <c r="J17" s="731">
        <v>1963.8</v>
      </c>
      <c r="K17" s="745">
        <v>1</v>
      </c>
      <c r="L17" s="731">
        <v>1</v>
      </c>
      <c r="M17" s="732">
        <v>1963.8</v>
      </c>
    </row>
    <row r="18" spans="1:13" ht="14.4" customHeight="1" x14ac:dyDescent="0.3">
      <c r="A18" s="726" t="s">
        <v>583</v>
      </c>
      <c r="B18" s="727" t="s">
        <v>1797</v>
      </c>
      <c r="C18" s="727" t="s">
        <v>1798</v>
      </c>
      <c r="D18" s="727" t="s">
        <v>1799</v>
      </c>
      <c r="E18" s="727" t="s">
        <v>1800</v>
      </c>
      <c r="F18" s="731"/>
      <c r="G18" s="731"/>
      <c r="H18" s="745">
        <v>0</v>
      </c>
      <c r="I18" s="731">
        <v>1</v>
      </c>
      <c r="J18" s="731">
        <v>119.32</v>
      </c>
      <c r="K18" s="745">
        <v>1</v>
      </c>
      <c r="L18" s="731">
        <v>1</v>
      </c>
      <c r="M18" s="732">
        <v>119.32</v>
      </c>
    </row>
    <row r="19" spans="1:13" ht="14.4" customHeight="1" x14ac:dyDescent="0.3">
      <c r="A19" s="726" t="s">
        <v>583</v>
      </c>
      <c r="B19" s="727" t="s">
        <v>1801</v>
      </c>
      <c r="C19" s="727" t="s">
        <v>1802</v>
      </c>
      <c r="D19" s="727" t="s">
        <v>673</v>
      </c>
      <c r="E19" s="727" t="s">
        <v>1803</v>
      </c>
      <c r="F19" s="731"/>
      <c r="G19" s="731"/>
      <c r="H19" s="745">
        <v>0</v>
      </c>
      <c r="I19" s="731">
        <v>3</v>
      </c>
      <c r="J19" s="731">
        <v>135.56999999999994</v>
      </c>
      <c r="K19" s="745">
        <v>1</v>
      </c>
      <c r="L19" s="731">
        <v>3</v>
      </c>
      <c r="M19" s="732">
        <v>135.56999999999994</v>
      </c>
    </row>
    <row r="20" spans="1:13" ht="14.4" customHeight="1" x14ac:dyDescent="0.3">
      <c r="A20" s="726" t="s">
        <v>583</v>
      </c>
      <c r="B20" s="727" t="s">
        <v>1801</v>
      </c>
      <c r="C20" s="727" t="s">
        <v>1804</v>
      </c>
      <c r="D20" s="727" t="s">
        <v>673</v>
      </c>
      <c r="E20" s="727" t="s">
        <v>1805</v>
      </c>
      <c r="F20" s="731"/>
      <c r="G20" s="731"/>
      <c r="H20" s="745">
        <v>0</v>
      </c>
      <c r="I20" s="731">
        <v>1</v>
      </c>
      <c r="J20" s="731">
        <v>90.379999999999939</v>
      </c>
      <c r="K20" s="745">
        <v>1</v>
      </c>
      <c r="L20" s="731">
        <v>1</v>
      </c>
      <c r="M20" s="732">
        <v>90.379999999999939</v>
      </c>
    </row>
    <row r="21" spans="1:13" ht="14.4" customHeight="1" x14ac:dyDescent="0.3">
      <c r="A21" s="726" t="s">
        <v>583</v>
      </c>
      <c r="B21" s="727" t="s">
        <v>1806</v>
      </c>
      <c r="C21" s="727" t="s">
        <v>1807</v>
      </c>
      <c r="D21" s="727" t="s">
        <v>1808</v>
      </c>
      <c r="E21" s="727" t="s">
        <v>1809</v>
      </c>
      <c r="F21" s="731">
        <v>1</v>
      </c>
      <c r="G21" s="731">
        <v>98.44</v>
      </c>
      <c r="H21" s="745">
        <v>1</v>
      </c>
      <c r="I21" s="731"/>
      <c r="J21" s="731"/>
      <c r="K21" s="745">
        <v>0</v>
      </c>
      <c r="L21" s="731">
        <v>1</v>
      </c>
      <c r="M21" s="732">
        <v>98.44</v>
      </c>
    </row>
    <row r="22" spans="1:13" ht="14.4" customHeight="1" x14ac:dyDescent="0.3">
      <c r="A22" s="726" t="s">
        <v>583</v>
      </c>
      <c r="B22" s="727" t="s">
        <v>1810</v>
      </c>
      <c r="C22" s="727" t="s">
        <v>1811</v>
      </c>
      <c r="D22" s="727" t="s">
        <v>731</v>
      </c>
      <c r="E22" s="727" t="s">
        <v>1812</v>
      </c>
      <c r="F22" s="731">
        <v>2</v>
      </c>
      <c r="G22" s="731">
        <v>118.60000000000002</v>
      </c>
      <c r="H22" s="745">
        <v>1</v>
      </c>
      <c r="I22" s="731"/>
      <c r="J22" s="731"/>
      <c r="K22" s="745">
        <v>0</v>
      </c>
      <c r="L22" s="731">
        <v>2</v>
      </c>
      <c r="M22" s="732">
        <v>118.60000000000002</v>
      </c>
    </row>
    <row r="23" spans="1:13" ht="14.4" customHeight="1" x14ac:dyDescent="0.3">
      <c r="A23" s="726" t="s">
        <v>583</v>
      </c>
      <c r="B23" s="727" t="s">
        <v>1813</v>
      </c>
      <c r="C23" s="727" t="s">
        <v>1814</v>
      </c>
      <c r="D23" s="727" t="s">
        <v>1815</v>
      </c>
      <c r="E23" s="727" t="s">
        <v>1816</v>
      </c>
      <c r="F23" s="731"/>
      <c r="G23" s="731"/>
      <c r="H23" s="745">
        <v>0</v>
      </c>
      <c r="I23" s="731">
        <v>1</v>
      </c>
      <c r="J23" s="731">
        <v>42.58</v>
      </c>
      <c r="K23" s="745">
        <v>1</v>
      </c>
      <c r="L23" s="731">
        <v>1</v>
      </c>
      <c r="M23" s="732">
        <v>42.58</v>
      </c>
    </row>
    <row r="24" spans="1:13" ht="14.4" customHeight="1" x14ac:dyDescent="0.3">
      <c r="A24" s="726" t="s">
        <v>583</v>
      </c>
      <c r="B24" s="727" t="s">
        <v>1817</v>
      </c>
      <c r="C24" s="727" t="s">
        <v>1818</v>
      </c>
      <c r="D24" s="727" t="s">
        <v>850</v>
      </c>
      <c r="E24" s="727" t="s">
        <v>1819</v>
      </c>
      <c r="F24" s="731"/>
      <c r="G24" s="731"/>
      <c r="H24" s="745">
        <v>0</v>
      </c>
      <c r="I24" s="731">
        <v>2</v>
      </c>
      <c r="J24" s="731">
        <v>73.239999999999995</v>
      </c>
      <c r="K24" s="745">
        <v>1</v>
      </c>
      <c r="L24" s="731">
        <v>2</v>
      </c>
      <c r="M24" s="732">
        <v>73.239999999999995</v>
      </c>
    </row>
    <row r="25" spans="1:13" ht="14.4" customHeight="1" x14ac:dyDescent="0.3">
      <c r="A25" s="726" t="s">
        <v>583</v>
      </c>
      <c r="B25" s="727" t="s">
        <v>1820</v>
      </c>
      <c r="C25" s="727" t="s">
        <v>1821</v>
      </c>
      <c r="D25" s="727" t="s">
        <v>658</v>
      </c>
      <c r="E25" s="727" t="s">
        <v>1822</v>
      </c>
      <c r="F25" s="731"/>
      <c r="G25" s="731"/>
      <c r="H25" s="745">
        <v>0</v>
      </c>
      <c r="I25" s="731">
        <v>1</v>
      </c>
      <c r="J25" s="731">
        <v>24.93000000000001</v>
      </c>
      <c r="K25" s="745">
        <v>1</v>
      </c>
      <c r="L25" s="731">
        <v>1</v>
      </c>
      <c r="M25" s="732">
        <v>24.93000000000001</v>
      </c>
    </row>
    <row r="26" spans="1:13" ht="14.4" customHeight="1" x14ac:dyDescent="0.3">
      <c r="A26" s="726" t="s">
        <v>583</v>
      </c>
      <c r="B26" s="727" t="s">
        <v>1823</v>
      </c>
      <c r="C26" s="727" t="s">
        <v>1824</v>
      </c>
      <c r="D26" s="727" t="s">
        <v>844</v>
      </c>
      <c r="E26" s="727" t="s">
        <v>1819</v>
      </c>
      <c r="F26" s="731"/>
      <c r="G26" s="731"/>
      <c r="H26" s="745">
        <v>0</v>
      </c>
      <c r="I26" s="731">
        <v>1</v>
      </c>
      <c r="J26" s="731">
        <v>86.090000000000018</v>
      </c>
      <c r="K26" s="745">
        <v>1</v>
      </c>
      <c r="L26" s="731">
        <v>1</v>
      </c>
      <c r="M26" s="732">
        <v>86.090000000000018</v>
      </c>
    </row>
    <row r="27" spans="1:13" ht="14.4" customHeight="1" x14ac:dyDescent="0.3">
      <c r="A27" s="726" t="s">
        <v>583</v>
      </c>
      <c r="B27" s="727" t="s">
        <v>1825</v>
      </c>
      <c r="C27" s="727" t="s">
        <v>1826</v>
      </c>
      <c r="D27" s="727" t="s">
        <v>1827</v>
      </c>
      <c r="E27" s="727" t="s">
        <v>1828</v>
      </c>
      <c r="F27" s="731"/>
      <c r="G27" s="731"/>
      <c r="H27" s="745">
        <v>0</v>
      </c>
      <c r="I27" s="731">
        <v>1</v>
      </c>
      <c r="J27" s="731">
        <v>116.84000000000006</v>
      </c>
      <c r="K27" s="745">
        <v>1</v>
      </c>
      <c r="L27" s="731">
        <v>1</v>
      </c>
      <c r="M27" s="732">
        <v>116.84000000000006</v>
      </c>
    </row>
    <row r="28" spans="1:13" ht="14.4" customHeight="1" x14ac:dyDescent="0.3">
      <c r="A28" s="726" t="s">
        <v>583</v>
      </c>
      <c r="B28" s="727" t="s">
        <v>1829</v>
      </c>
      <c r="C28" s="727" t="s">
        <v>1830</v>
      </c>
      <c r="D28" s="727" t="s">
        <v>807</v>
      </c>
      <c r="E28" s="727" t="s">
        <v>1831</v>
      </c>
      <c r="F28" s="731"/>
      <c r="G28" s="731"/>
      <c r="H28" s="745">
        <v>0</v>
      </c>
      <c r="I28" s="731">
        <v>1</v>
      </c>
      <c r="J28" s="731">
        <v>55.779999999999987</v>
      </c>
      <c r="K28" s="745">
        <v>1</v>
      </c>
      <c r="L28" s="731">
        <v>1</v>
      </c>
      <c r="M28" s="732">
        <v>55.779999999999987</v>
      </c>
    </row>
    <row r="29" spans="1:13" ht="14.4" customHeight="1" x14ac:dyDescent="0.3">
      <c r="A29" s="726" t="s">
        <v>583</v>
      </c>
      <c r="B29" s="727" t="s">
        <v>1832</v>
      </c>
      <c r="C29" s="727" t="s">
        <v>1833</v>
      </c>
      <c r="D29" s="727" t="s">
        <v>1834</v>
      </c>
      <c r="E29" s="727" t="s">
        <v>1835</v>
      </c>
      <c r="F29" s="731"/>
      <c r="G29" s="731"/>
      <c r="H29" s="745">
        <v>0</v>
      </c>
      <c r="I29" s="731">
        <v>1</v>
      </c>
      <c r="J29" s="731">
        <v>70.060000000000016</v>
      </c>
      <c r="K29" s="745">
        <v>1</v>
      </c>
      <c r="L29" s="731">
        <v>1</v>
      </c>
      <c r="M29" s="732">
        <v>70.060000000000016</v>
      </c>
    </row>
    <row r="30" spans="1:13" ht="14.4" customHeight="1" x14ac:dyDescent="0.3">
      <c r="A30" s="726" t="s">
        <v>583</v>
      </c>
      <c r="B30" s="727" t="s">
        <v>1836</v>
      </c>
      <c r="C30" s="727" t="s">
        <v>1837</v>
      </c>
      <c r="D30" s="727" t="s">
        <v>809</v>
      </c>
      <c r="E30" s="727" t="s">
        <v>1838</v>
      </c>
      <c r="F30" s="731"/>
      <c r="G30" s="731"/>
      <c r="H30" s="745">
        <v>0</v>
      </c>
      <c r="I30" s="731">
        <v>1</v>
      </c>
      <c r="J30" s="731">
        <v>29.3</v>
      </c>
      <c r="K30" s="745">
        <v>1</v>
      </c>
      <c r="L30" s="731">
        <v>1</v>
      </c>
      <c r="M30" s="732">
        <v>29.3</v>
      </c>
    </row>
    <row r="31" spans="1:13" ht="14.4" customHeight="1" x14ac:dyDescent="0.3">
      <c r="A31" s="726" t="s">
        <v>583</v>
      </c>
      <c r="B31" s="727" t="s">
        <v>1839</v>
      </c>
      <c r="C31" s="727" t="s">
        <v>1840</v>
      </c>
      <c r="D31" s="727" t="s">
        <v>1841</v>
      </c>
      <c r="E31" s="727" t="s">
        <v>1842</v>
      </c>
      <c r="F31" s="731"/>
      <c r="G31" s="731"/>
      <c r="H31" s="745">
        <v>0</v>
      </c>
      <c r="I31" s="731">
        <v>2</v>
      </c>
      <c r="J31" s="731">
        <v>2750</v>
      </c>
      <c r="K31" s="745">
        <v>1</v>
      </c>
      <c r="L31" s="731">
        <v>2</v>
      </c>
      <c r="M31" s="732">
        <v>2750</v>
      </c>
    </row>
    <row r="32" spans="1:13" ht="14.4" customHeight="1" x14ac:dyDescent="0.3">
      <c r="A32" s="726" t="s">
        <v>583</v>
      </c>
      <c r="B32" s="727" t="s">
        <v>1843</v>
      </c>
      <c r="C32" s="727" t="s">
        <v>1844</v>
      </c>
      <c r="D32" s="727" t="s">
        <v>863</v>
      </c>
      <c r="E32" s="727" t="s">
        <v>1845</v>
      </c>
      <c r="F32" s="731"/>
      <c r="G32" s="731"/>
      <c r="H32" s="745">
        <v>0</v>
      </c>
      <c r="I32" s="731">
        <v>16</v>
      </c>
      <c r="J32" s="731">
        <v>756.11999999999989</v>
      </c>
      <c r="K32" s="745">
        <v>1</v>
      </c>
      <c r="L32" s="731">
        <v>16</v>
      </c>
      <c r="M32" s="732">
        <v>756.11999999999989</v>
      </c>
    </row>
    <row r="33" spans="1:13" ht="14.4" customHeight="1" x14ac:dyDescent="0.3">
      <c r="A33" s="726" t="s">
        <v>583</v>
      </c>
      <c r="B33" s="727" t="s">
        <v>1846</v>
      </c>
      <c r="C33" s="727" t="s">
        <v>1847</v>
      </c>
      <c r="D33" s="727" t="s">
        <v>1848</v>
      </c>
      <c r="E33" s="727" t="s">
        <v>1849</v>
      </c>
      <c r="F33" s="731"/>
      <c r="G33" s="731"/>
      <c r="H33" s="745">
        <v>0</v>
      </c>
      <c r="I33" s="731">
        <v>2</v>
      </c>
      <c r="J33" s="731">
        <v>226.09999999999994</v>
      </c>
      <c r="K33" s="745">
        <v>1</v>
      </c>
      <c r="L33" s="731">
        <v>2</v>
      </c>
      <c r="M33" s="732">
        <v>226.09999999999994</v>
      </c>
    </row>
    <row r="34" spans="1:13" ht="14.4" customHeight="1" x14ac:dyDescent="0.3">
      <c r="A34" s="726" t="s">
        <v>583</v>
      </c>
      <c r="B34" s="727" t="s">
        <v>1846</v>
      </c>
      <c r="C34" s="727" t="s">
        <v>1850</v>
      </c>
      <c r="D34" s="727" t="s">
        <v>1851</v>
      </c>
      <c r="E34" s="727" t="s">
        <v>1852</v>
      </c>
      <c r="F34" s="731"/>
      <c r="G34" s="731"/>
      <c r="H34" s="745">
        <v>0</v>
      </c>
      <c r="I34" s="731">
        <v>1</v>
      </c>
      <c r="J34" s="731">
        <v>61.529999999999987</v>
      </c>
      <c r="K34" s="745">
        <v>1</v>
      </c>
      <c r="L34" s="731">
        <v>1</v>
      </c>
      <c r="M34" s="732">
        <v>61.529999999999987</v>
      </c>
    </row>
    <row r="35" spans="1:13" ht="14.4" customHeight="1" x14ac:dyDescent="0.3">
      <c r="A35" s="726" t="s">
        <v>583</v>
      </c>
      <c r="B35" s="727" t="s">
        <v>1853</v>
      </c>
      <c r="C35" s="727" t="s">
        <v>1854</v>
      </c>
      <c r="D35" s="727" t="s">
        <v>1855</v>
      </c>
      <c r="E35" s="727" t="s">
        <v>1856</v>
      </c>
      <c r="F35" s="731"/>
      <c r="G35" s="731"/>
      <c r="H35" s="745">
        <v>0</v>
      </c>
      <c r="I35" s="731">
        <v>7.6</v>
      </c>
      <c r="J35" s="731">
        <v>93816.064988646074</v>
      </c>
      <c r="K35" s="745">
        <v>1</v>
      </c>
      <c r="L35" s="731">
        <v>7.6</v>
      </c>
      <c r="M35" s="732">
        <v>93816.064988646074</v>
      </c>
    </row>
    <row r="36" spans="1:13" ht="14.4" customHeight="1" x14ac:dyDescent="0.3">
      <c r="A36" s="726" t="s">
        <v>583</v>
      </c>
      <c r="B36" s="727" t="s">
        <v>1857</v>
      </c>
      <c r="C36" s="727" t="s">
        <v>1858</v>
      </c>
      <c r="D36" s="727" t="s">
        <v>965</v>
      </c>
      <c r="E36" s="727" t="s">
        <v>1859</v>
      </c>
      <c r="F36" s="731"/>
      <c r="G36" s="731"/>
      <c r="H36" s="745">
        <v>0</v>
      </c>
      <c r="I36" s="731">
        <v>5</v>
      </c>
      <c r="J36" s="731">
        <v>837.80210021804555</v>
      </c>
      <c r="K36" s="745">
        <v>1</v>
      </c>
      <c r="L36" s="731">
        <v>5</v>
      </c>
      <c r="M36" s="732">
        <v>837.80210021804555</v>
      </c>
    </row>
    <row r="37" spans="1:13" ht="14.4" customHeight="1" x14ac:dyDescent="0.3">
      <c r="A37" s="726" t="s">
        <v>583</v>
      </c>
      <c r="B37" s="727" t="s">
        <v>1857</v>
      </c>
      <c r="C37" s="727" t="s">
        <v>1860</v>
      </c>
      <c r="D37" s="727" t="s">
        <v>1861</v>
      </c>
      <c r="E37" s="727" t="s">
        <v>1862</v>
      </c>
      <c r="F37" s="731"/>
      <c r="G37" s="731"/>
      <c r="H37" s="745">
        <v>0</v>
      </c>
      <c r="I37" s="731">
        <v>6</v>
      </c>
      <c r="J37" s="731">
        <v>667.91999999999985</v>
      </c>
      <c r="K37" s="745">
        <v>1</v>
      </c>
      <c r="L37" s="731">
        <v>6</v>
      </c>
      <c r="M37" s="732">
        <v>667.91999999999985</v>
      </c>
    </row>
    <row r="38" spans="1:13" ht="14.4" customHeight="1" x14ac:dyDescent="0.3">
      <c r="A38" s="726" t="s">
        <v>583</v>
      </c>
      <c r="B38" s="727" t="s">
        <v>1863</v>
      </c>
      <c r="C38" s="727" t="s">
        <v>1864</v>
      </c>
      <c r="D38" s="727" t="s">
        <v>1865</v>
      </c>
      <c r="E38" s="727" t="s">
        <v>1866</v>
      </c>
      <c r="F38" s="731"/>
      <c r="G38" s="731"/>
      <c r="H38" s="745">
        <v>0</v>
      </c>
      <c r="I38" s="731">
        <v>54.199999999999996</v>
      </c>
      <c r="J38" s="731">
        <v>24950.969999999994</v>
      </c>
      <c r="K38" s="745">
        <v>1</v>
      </c>
      <c r="L38" s="731">
        <v>54.199999999999996</v>
      </c>
      <c r="M38" s="732">
        <v>24950.969999999994</v>
      </c>
    </row>
    <row r="39" spans="1:13" ht="14.4" customHeight="1" x14ac:dyDescent="0.3">
      <c r="A39" s="726" t="s">
        <v>583</v>
      </c>
      <c r="B39" s="727" t="s">
        <v>1867</v>
      </c>
      <c r="C39" s="727" t="s">
        <v>1868</v>
      </c>
      <c r="D39" s="727" t="s">
        <v>1869</v>
      </c>
      <c r="E39" s="727" t="s">
        <v>1870</v>
      </c>
      <c r="F39" s="731">
        <v>2</v>
      </c>
      <c r="G39" s="731">
        <v>253.90001819196254</v>
      </c>
      <c r="H39" s="745">
        <v>1</v>
      </c>
      <c r="I39" s="731"/>
      <c r="J39" s="731"/>
      <c r="K39" s="745">
        <v>0</v>
      </c>
      <c r="L39" s="731">
        <v>2</v>
      </c>
      <c r="M39" s="732">
        <v>253.90001819196254</v>
      </c>
    </row>
    <row r="40" spans="1:13" ht="14.4" customHeight="1" x14ac:dyDescent="0.3">
      <c r="A40" s="726" t="s">
        <v>583</v>
      </c>
      <c r="B40" s="727" t="s">
        <v>1871</v>
      </c>
      <c r="C40" s="727" t="s">
        <v>1872</v>
      </c>
      <c r="D40" s="727" t="s">
        <v>1873</v>
      </c>
      <c r="E40" s="727" t="s">
        <v>1874</v>
      </c>
      <c r="F40" s="731">
        <v>15</v>
      </c>
      <c r="G40" s="731">
        <v>399.15000000000003</v>
      </c>
      <c r="H40" s="745">
        <v>1</v>
      </c>
      <c r="I40" s="731"/>
      <c r="J40" s="731"/>
      <c r="K40" s="745">
        <v>0</v>
      </c>
      <c r="L40" s="731">
        <v>15</v>
      </c>
      <c r="M40" s="732">
        <v>399.15000000000003</v>
      </c>
    </row>
    <row r="41" spans="1:13" ht="14.4" customHeight="1" x14ac:dyDescent="0.3">
      <c r="A41" s="726" t="s">
        <v>583</v>
      </c>
      <c r="B41" s="727" t="s">
        <v>1871</v>
      </c>
      <c r="C41" s="727" t="s">
        <v>1875</v>
      </c>
      <c r="D41" s="727" t="s">
        <v>1876</v>
      </c>
      <c r="E41" s="727" t="s">
        <v>1877</v>
      </c>
      <c r="F41" s="731">
        <v>2.8</v>
      </c>
      <c r="G41" s="731">
        <v>884.88400000000001</v>
      </c>
      <c r="H41" s="745">
        <v>1</v>
      </c>
      <c r="I41" s="731"/>
      <c r="J41" s="731"/>
      <c r="K41" s="745">
        <v>0</v>
      </c>
      <c r="L41" s="731">
        <v>2.8</v>
      </c>
      <c r="M41" s="732">
        <v>884.88400000000001</v>
      </c>
    </row>
    <row r="42" spans="1:13" ht="14.4" customHeight="1" x14ac:dyDescent="0.3">
      <c r="A42" s="726" t="s">
        <v>583</v>
      </c>
      <c r="B42" s="727" t="s">
        <v>1878</v>
      </c>
      <c r="C42" s="727" t="s">
        <v>1879</v>
      </c>
      <c r="D42" s="727" t="s">
        <v>1880</v>
      </c>
      <c r="E42" s="727" t="s">
        <v>1881</v>
      </c>
      <c r="F42" s="731"/>
      <c r="G42" s="731"/>
      <c r="H42" s="745">
        <v>0</v>
      </c>
      <c r="I42" s="731">
        <v>17.399999999999999</v>
      </c>
      <c r="J42" s="731">
        <v>16429.878000000001</v>
      </c>
      <c r="K42" s="745">
        <v>1</v>
      </c>
      <c r="L42" s="731">
        <v>17.399999999999999</v>
      </c>
      <c r="M42" s="732">
        <v>16429.878000000001</v>
      </c>
    </row>
    <row r="43" spans="1:13" ht="14.4" customHeight="1" x14ac:dyDescent="0.3">
      <c r="A43" s="726" t="s">
        <v>583</v>
      </c>
      <c r="B43" s="727" t="s">
        <v>1882</v>
      </c>
      <c r="C43" s="727" t="s">
        <v>1883</v>
      </c>
      <c r="D43" s="727" t="s">
        <v>976</v>
      </c>
      <c r="E43" s="727" t="s">
        <v>1884</v>
      </c>
      <c r="F43" s="731"/>
      <c r="G43" s="731"/>
      <c r="H43" s="745">
        <v>0</v>
      </c>
      <c r="I43" s="731">
        <v>1</v>
      </c>
      <c r="J43" s="731">
        <v>233.72</v>
      </c>
      <c r="K43" s="745">
        <v>1</v>
      </c>
      <c r="L43" s="731">
        <v>1</v>
      </c>
      <c r="M43" s="732">
        <v>233.72</v>
      </c>
    </row>
    <row r="44" spans="1:13" ht="14.4" customHeight="1" x14ac:dyDescent="0.3">
      <c r="A44" s="726" t="s">
        <v>583</v>
      </c>
      <c r="B44" s="727" t="s">
        <v>1885</v>
      </c>
      <c r="C44" s="727" t="s">
        <v>1886</v>
      </c>
      <c r="D44" s="727" t="s">
        <v>1887</v>
      </c>
      <c r="E44" s="727" t="s">
        <v>1888</v>
      </c>
      <c r="F44" s="731"/>
      <c r="G44" s="731"/>
      <c r="H44" s="745">
        <v>0</v>
      </c>
      <c r="I44" s="731">
        <v>2</v>
      </c>
      <c r="J44" s="731">
        <v>156.68</v>
      </c>
      <c r="K44" s="745">
        <v>1</v>
      </c>
      <c r="L44" s="731">
        <v>2</v>
      </c>
      <c r="M44" s="732">
        <v>156.68</v>
      </c>
    </row>
    <row r="45" spans="1:13" ht="14.4" customHeight="1" x14ac:dyDescent="0.3">
      <c r="A45" s="726" t="s">
        <v>583</v>
      </c>
      <c r="B45" s="727" t="s">
        <v>1889</v>
      </c>
      <c r="C45" s="727" t="s">
        <v>1890</v>
      </c>
      <c r="D45" s="727" t="s">
        <v>1891</v>
      </c>
      <c r="E45" s="727" t="s">
        <v>1892</v>
      </c>
      <c r="F45" s="731"/>
      <c r="G45" s="731"/>
      <c r="H45" s="745">
        <v>0</v>
      </c>
      <c r="I45" s="731">
        <v>3.3</v>
      </c>
      <c r="J45" s="731">
        <v>869.87999999999988</v>
      </c>
      <c r="K45" s="745">
        <v>1</v>
      </c>
      <c r="L45" s="731">
        <v>3.3</v>
      </c>
      <c r="M45" s="732">
        <v>869.87999999999988</v>
      </c>
    </row>
    <row r="46" spans="1:13" ht="14.4" customHeight="1" x14ac:dyDescent="0.3">
      <c r="A46" s="726" t="s">
        <v>583</v>
      </c>
      <c r="B46" s="727" t="s">
        <v>1893</v>
      </c>
      <c r="C46" s="727" t="s">
        <v>1894</v>
      </c>
      <c r="D46" s="727" t="s">
        <v>1895</v>
      </c>
      <c r="E46" s="727" t="s">
        <v>1896</v>
      </c>
      <c r="F46" s="731"/>
      <c r="G46" s="731"/>
      <c r="H46" s="745">
        <v>0</v>
      </c>
      <c r="I46" s="731">
        <v>3.6</v>
      </c>
      <c r="J46" s="731">
        <v>2059.9920000000002</v>
      </c>
      <c r="K46" s="745">
        <v>1</v>
      </c>
      <c r="L46" s="731">
        <v>3.6</v>
      </c>
      <c r="M46" s="732">
        <v>2059.9920000000002</v>
      </c>
    </row>
    <row r="47" spans="1:13" ht="14.4" customHeight="1" x14ac:dyDescent="0.3">
      <c r="A47" s="726" t="s">
        <v>583</v>
      </c>
      <c r="B47" s="727" t="s">
        <v>1897</v>
      </c>
      <c r="C47" s="727" t="s">
        <v>1898</v>
      </c>
      <c r="D47" s="727" t="s">
        <v>959</v>
      </c>
      <c r="E47" s="727" t="s">
        <v>1899</v>
      </c>
      <c r="F47" s="731"/>
      <c r="G47" s="731"/>
      <c r="H47" s="745">
        <v>0</v>
      </c>
      <c r="I47" s="731">
        <v>13.999999999999998</v>
      </c>
      <c r="J47" s="731">
        <v>4514.6329999999998</v>
      </c>
      <c r="K47" s="745">
        <v>1</v>
      </c>
      <c r="L47" s="731">
        <v>13.999999999999998</v>
      </c>
      <c r="M47" s="732">
        <v>4514.6329999999998</v>
      </c>
    </row>
    <row r="48" spans="1:13" ht="14.4" customHeight="1" x14ac:dyDescent="0.3">
      <c r="A48" s="726" t="s">
        <v>583</v>
      </c>
      <c r="B48" s="727" t="s">
        <v>1900</v>
      </c>
      <c r="C48" s="727" t="s">
        <v>1901</v>
      </c>
      <c r="D48" s="727" t="s">
        <v>1902</v>
      </c>
      <c r="E48" s="727" t="s">
        <v>1903</v>
      </c>
      <c r="F48" s="731">
        <v>5</v>
      </c>
      <c r="G48" s="731">
        <v>2585</v>
      </c>
      <c r="H48" s="745">
        <v>1</v>
      </c>
      <c r="I48" s="731"/>
      <c r="J48" s="731"/>
      <c r="K48" s="745">
        <v>0</v>
      </c>
      <c r="L48" s="731">
        <v>5</v>
      </c>
      <c r="M48" s="732">
        <v>2585</v>
      </c>
    </row>
    <row r="49" spans="1:13" ht="14.4" customHeight="1" x14ac:dyDescent="0.3">
      <c r="A49" s="726" t="s">
        <v>583</v>
      </c>
      <c r="B49" s="727" t="s">
        <v>1904</v>
      </c>
      <c r="C49" s="727" t="s">
        <v>1905</v>
      </c>
      <c r="D49" s="727" t="s">
        <v>1906</v>
      </c>
      <c r="E49" s="727" t="s">
        <v>1907</v>
      </c>
      <c r="F49" s="731"/>
      <c r="G49" s="731"/>
      <c r="H49" s="745">
        <v>0</v>
      </c>
      <c r="I49" s="731">
        <v>63</v>
      </c>
      <c r="J49" s="731">
        <v>3502.1000000000004</v>
      </c>
      <c r="K49" s="745">
        <v>1</v>
      </c>
      <c r="L49" s="731">
        <v>63</v>
      </c>
      <c r="M49" s="732">
        <v>3502.1000000000004</v>
      </c>
    </row>
    <row r="50" spans="1:13" ht="14.4" customHeight="1" x14ac:dyDescent="0.3">
      <c r="A50" s="726" t="s">
        <v>583</v>
      </c>
      <c r="B50" s="727" t="s">
        <v>1908</v>
      </c>
      <c r="C50" s="727" t="s">
        <v>1909</v>
      </c>
      <c r="D50" s="727" t="s">
        <v>1910</v>
      </c>
      <c r="E50" s="727" t="s">
        <v>1911</v>
      </c>
      <c r="F50" s="731"/>
      <c r="G50" s="731"/>
      <c r="H50" s="745">
        <v>0</v>
      </c>
      <c r="I50" s="731">
        <v>240</v>
      </c>
      <c r="J50" s="731">
        <v>5866.15</v>
      </c>
      <c r="K50" s="745">
        <v>1</v>
      </c>
      <c r="L50" s="731">
        <v>240</v>
      </c>
      <c r="M50" s="732">
        <v>5866.15</v>
      </c>
    </row>
    <row r="51" spans="1:13" ht="14.4" customHeight="1" x14ac:dyDescent="0.3">
      <c r="A51" s="726" t="s">
        <v>583</v>
      </c>
      <c r="B51" s="727" t="s">
        <v>1912</v>
      </c>
      <c r="C51" s="727" t="s">
        <v>1913</v>
      </c>
      <c r="D51" s="727" t="s">
        <v>1914</v>
      </c>
      <c r="E51" s="727" t="s">
        <v>1915</v>
      </c>
      <c r="F51" s="731"/>
      <c r="G51" s="731"/>
      <c r="H51" s="745">
        <v>0</v>
      </c>
      <c r="I51" s="731">
        <v>11.100000000000001</v>
      </c>
      <c r="J51" s="731">
        <v>1693.4499999999998</v>
      </c>
      <c r="K51" s="745">
        <v>1</v>
      </c>
      <c r="L51" s="731">
        <v>11.100000000000001</v>
      </c>
      <c r="M51" s="732">
        <v>1693.4499999999998</v>
      </c>
    </row>
    <row r="52" spans="1:13" ht="14.4" customHeight="1" x14ac:dyDescent="0.3">
      <c r="A52" s="726" t="s">
        <v>583</v>
      </c>
      <c r="B52" s="727" t="s">
        <v>1912</v>
      </c>
      <c r="C52" s="727" t="s">
        <v>1916</v>
      </c>
      <c r="D52" s="727" t="s">
        <v>1914</v>
      </c>
      <c r="E52" s="727" t="s">
        <v>1917</v>
      </c>
      <c r="F52" s="731"/>
      <c r="G52" s="731"/>
      <c r="H52" s="745">
        <v>0</v>
      </c>
      <c r="I52" s="731">
        <v>4</v>
      </c>
      <c r="J52" s="731">
        <v>1200.3200000000002</v>
      </c>
      <c r="K52" s="745">
        <v>1</v>
      </c>
      <c r="L52" s="731">
        <v>4</v>
      </c>
      <c r="M52" s="732">
        <v>1200.3200000000002</v>
      </c>
    </row>
    <row r="53" spans="1:13" ht="14.4" customHeight="1" x14ac:dyDescent="0.3">
      <c r="A53" s="726" t="s">
        <v>583</v>
      </c>
      <c r="B53" s="727" t="s">
        <v>1918</v>
      </c>
      <c r="C53" s="727" t="s">
        <v>1919</v>
      </c>
      <c r="D53" s="727" t="s">
        <v>628</v>
      </c>
      <c r="E53" s="727" t="s">
        <v>1920</v>
      </c>
      <c r="F53" s="731">
        <v>1</v>
      </c>
      <c r="G53" s="731">
        <v>68.550000000000011</v>
      </c>
      <c r="H53" s="745">
        <v>1</v>
      </c>
      <c r="I53" s="731"/>
      <c r="J53" s="731"/>
      <c r="K53" s="745">
        <v>0</v>
      </c>
      <c r="L53" s="731">
        <v>1</v>
      </c>
      <c r="M53" s="732">
        <v>68.550000000000011</v>
      </c>
    </row>
    <row r="54" spans="1:13" ht="14.4" customHeight="1" x14ac:dyDescent="0.3">
      <c r="A54" s="726" t="s">
        <v>583</v>
      </c>
      <c r="B54" s="727" t="s">
        <v>1921</v>
      </c>
      <c r="C54" s="727" t="s">
        <v>1922</v>
      </c>
      <c r="D54" s="727" t="s">
        <v>1923</v>
      </c>
      <c r="E54" s="727" t="s">
        <v>1924</v>
      </c>
      <c r="F54" s="731">
        <v>1</v>
      </c>
      <c r="G54" s="731">
        <v>774.51</v>
      </c>
      <c r="H54" s="745">
        <v>1</v>
      </c>
      <c r="I54" s="731"/>
      <c r="J54" s="731"/>
      <c r="K54" s="745">
        <v>0</v>
      </c>
      <c r="L54" s="731">
        <v>1</v>
      </c>
      <c r="M54" s="732">
        <v>774.51</v>
      </c>
    </row>
    <row r="55" spans="1:13" ht="14.4" customHeight="1" x14ac:dyDescent="0.3">
      <c r="A55" s="726" t="s">
        <v>583</v>
      </c>
      <c r="B55" s="727" t="s">
        <v>1925</v>
      </c>
      <c r="C55" s="727" t="s">
        <v>1926</v>
      </c>
      <c r="D55" s="727" t="s">
        <v>1927</v>
      </c>
      <c r="E55" s="727" t="s">
        <v>1928</v>
      </c>
      <c r="F55" s="731">
        <v>1</v>
      </c>
      <c r="G55" s="731">
        <v>591.37</v>
      </c>
      <c r="H55" s="745">
        <v>1</v>
      </c>
      <c r="I55" s="731"/>
      <c r="J55" s="731"/>
      <c r="K55" s="745">
        <v>0</v>
      </c>
      <c r="L55" s="731">
        <v>1</v>
      </c>
      <c r="M55" s="732">
        <v>591.37</v>
      </c>
    </row>
    <row r="56" spans="1:13" ht="14.4" customHeight="1" x14ac:dyDescent="0.3">
      <c r="A56" s="726" t="s">
        <v>583</v>
      </c>
      <c r="B56" s="727" t="s">
        <v>1929</v>
      </c>
      <c r="C56" s="727" t="s">
        <v>1930</v>
      </c>
      <c r="D56" s="727" t="s">
        <v>1931</v>
      </c>
      <c r="E56" s="727" t="s">
        <v>1932</v>
      </c>
      <c r="F56" s="731"/>
      <c r="G56" s="731"/>
      <c r="H56" s="745">
        <v>0</v>
      </c>
      <c r="I56" s="731">
        <v>1</v>
      </c>
      <c r="J56" s="731">
        <v>24.93</v>
      </c>
      <c r="K56" s="745">
        <v>1</v>
      </c>
      <c r="L56" s="731">
        <v>1</v>
      </c>
      <c r="M56" s="732">
        <v>24.93</v>
      </c>
    </row>
    <row r="57" spans="1:13" ht="14.4" customHeight="1" x14ac:dyDescent="0.3">
      <c r="A57" s="726" t="s">
        <v>583</v>
      </c>
      <c r="B57" s="727" t="s">
        <v>1933</v>
      </c>
      <c r="C57" s="727" t="s">
        <v>1934</v>
      </c>
      <c r="D57" s="727" t="s">
        <v>1935</v>
      </c>
      <c r="E57" s="727" t="s">
        <v>1936</v>
      </c>
      <c r="F57" s="731"/>
      <c r="G57" s="731"/>
      <c r="H57" s="745">
        <v>0</v>
      </c>
      <c r="I57" s="731">
        <v>90</v>
      </c>
      <c r="J57" s="731">
        <v>3546.06</v>
      </c>
      <c r="K57" s="745">
        <v>1</v>
      </c>
      <c r="L57" s="731">
        <v>90</v>
      </c>
      <c r="M57" s="732">
        <v>3546.06</v>
      </c>
    </row>
    <row r="58" spans="1:13" ht="14.4" customHeight="1" x14ac:dyDescent="0.3">
      <c r="A58" s="726" t="s">
        <v>583</v>
      </c>
      <c r="B58" s="727" t="s">
        <v>1933</v>
      </c>
      <c r="C58" s="727" t="s">
        <v>1937</v>
      </c>
      <c r="D58" s="727" t="s">
        <v>1938</v>
      </c>
      <c r="E58" s="727" t="s">
        <v>1939</v>
      </c>
      <c r="F58" s="731"/>
      <c r="G58" s="731"/>
      <c r="H58" s="745">
        <v>0</v>
      </c>
      <c r="I58" s="731">
        <v>124</v>
      </c>
      <c r="J58" s="731">
        <v>6728.642992431839</v>
      </c>
      <c r="K58" s="745">
        <v>1</v>
      </c>
      <c r="L58" s="731">
        <v>124</v>
      </c>
      <c r="M58" s="732">
        <v>6728.642992431839</v>
      </c>
    </row>
    <row r="59" spans="1:13" ht="14.4" customHeight="1" x14ac:dyDescent="0.3">
      <c r="A59" s="726" t="s">
        <v>583</v>
      </c>
      <c r="B59" s="727" t="s">
        <v>1940</v>
      </c>
      <c r="C59" s="727" t="s">
        <v>1941</v>
      </c>
      <c r="D59" s="727" t="s">
        <v>1942</v>
      </c>
      <c r="E59" s="727" t="s">
        <v>1943</v>
      </c>
      <c r="F59" s="731"/>
      <c r="G59" s="731"/>
      <c r="H59" s="745">
        <v>0</v>
      </c>
      <c r="I59" s="731">
        <v>9</v>
      </c>
      <c r="J59" s="731">
        <v>2527.8000000000002</v>
      </c>
      <c r="K59" s="745">
        <v>1</v>
      </c>
      <c r="L59" s="731">
        <v>9</v>
      </c>
      <c r="M59" s="732">
        <v>2527.8000000000002</v>
      </c>
    </row>
    <row r="60" spans="1:13" ht="14.4" customHeight="1" x14ac:dyDescent="0.3">
      <c r="A60" s="726" t="s">
        <v>583</v>
      </c>
      <c r="B60" s="727" t="s">
        <v>1944</v>
      </c>
      <c r="C60" s="727" t="s">
        <v>1945</v>
      </c>
      <c r="D60" s="727" t="s">
        <v>1946</v>
      </c>
      <c r="E60" s="727" t="s">
        <v>1947</v>
      </c>
      <c r="F60" s="731"/>
      <c r="G60" s="731"/>
      <c r="H60" s="745">
        <v>0</v>
      </c>
      <c r="I60" s="731">
        <v>3</v>
      </c>
      <c r="J60" s="731">
        <v>335.38</v>
      </c>
      <c r="K60" s="745">
        <v>1</v>
      </c>
      <c r="L60" s="731">
        <v>3</v>
      </c>
      <c r="M60" s="732">
        <v>335.38</v>
      </c>
    </row>
    <row r="61" spans="1:13" ht="14.4" customHeight="1" x14ac:dyDescent="0.3">
      <c r="A61" s="726" t="s">
        <v>583</v>
      </c>
      <c r="B61" s="727" t="s">
        <v>1948</v>
      </c>
      <c r="C61" s="727" t="s">
        <v>1949</v>
      </c>
      <c r="D61" s="727" t="s">
        <v>916</v>
      </c>
      <c r="E61" s="727" t="s">
        <v>1950</v>
      </c>
      <c r="F61" s="731"/>
      <c r="G61" s="731"/>
      <c r="H61" s="745">
        <v>0</v>
      </c>
      <c r="I61" s="731">
        <v>3</v>
      </c>
      <c r="J61" s="731">
        <v>66.27</v>
      </c>
      <c r="K61" s="745">
        <v>1</v>
      </c>
      <c r="L61" s="731">
        <v>3</v>
      </c>
      <c r="M61" s="732">
        <v>66.27</v>
      </c>
    </row>
    <row r="62" spans="1:13" ht="14.4" customHeight="1" x14ac:dyDescent="0.3">
      <c r="A62" s="726" t="s">
        <v>583</v>
      </c>
      <c r="B62" s="727" t="s">
        <v>1948</v>
      </c>
      <c r="C62" s="727" t="s">
        <v>1951</v>
      </c>
      <c r="D62" s="727" t="s">
        <v>916</v>
      </c>
      <c r="E62" s="727" t="s">
        <v>1952</v>
      </c>
      <c r="F62" s="731"/>
      <c r="G62" s="731"/>
      <c r="H62" s="745">
        <v>0</v>
      </c>
      <c r="I62" s="731">
        <v>4</v>
      </c>
      <c r="J62" s="731">
        <v>182.47999999999996</v>
      </c>
      <c r="K62" s="745">
        <v>1</v>
      </c>
      <c r="L62" s="731">
        <v>4</v>
      </c>
      <c r="M62" s="732">
        <v>182.47999999999996</v>
      </c>
    </row>
    <row r="63" spans="1:13" ht="14.4" customHeight="1" x14ac:dyDescent="0.3">
      <c r="A63" s="726" t="s">
        <v>583</v>
      </c>
      <c r="B63" s="727" t="s">
        <v>1948</v>
      </c>
      <c r="C63" s="727" t="s">
        <v>1953</v>
      </c>
      <c r="D63" s="727" t="s">
        <v>1954</v>
      </c>
      <c r="E63" s="727" t="s">
        <v>1955</v>
      </c>
      <c r="F63" s="731">
        <v>1</v>
      </c>
      <c r="G63" s="731">
        <v>110</v>
      </c>
      <c r="H63" s="745">
        <v>1</v>
      </c>
      <c r="I63" s="731"/>
      <c r="J63" s="731"/>
      <c r="K63" s="745">
        <v>0</v>
      </c>
      <c r="L63" s="731">
        <v>1</v>
      </c>
      <c r="M63" s="732">
        <v>110</v>
      </c>
    </row>
    <row r="64" spans="1:13" ht="14.4" customHeight="1" x14ac:dyDescent="0.3">
      <c r="A64" s="726" t="s">
        <v>583</v>
      </c>
      <c r="B64" s="727" t="s">
        <v>1956</v>
      </c>
      <c r="C64" s="727" t="s">
        <v>1957</v>
      </c>
      <c r="D64" s="727" t="s">
        <v>662</v>
      </c>
      <c r="E64" s="727" t="s">
        <v>1958</v>
      </c>
      <c r="F64" s="731"/>
      <c r="G64" s="731"/>
      <c r="H64" s="745">
        <v>0</v>
      </c>
      <c r="I64" s="731">
        <v>4</v>
      </c>
      <c r="J64" s="731">
        <v>109.17999999999999</v>
      </c>
      <c r="K64" s="745">
        <v>1</v>
      </c>
      <c r="L64" s="731">
        <v>4</v>
      </c>
      <c r="M64" s="732">
        <v>109.17999999999999</v>
      </c>
    </row>
    <row r="65" spans="1:13" ht="14.4" customHeight="1" x14ac:dyDescent="0.3">
      <c r="A65" s="726" t="s">
        <v>583</v>
      </c>
      <c r="B65" s="727" t="s">
        <v>1959</v>
      </c>
      <c r="C65" s="727" t="s">
        <v>1960</v>
      </c>
      <c r="D65" s="727" t="s">
        <v>660</v>
      </c>
      <c r="E65" s="727" t="s">
        <v>1961</v>
      </c>
      <c r="F65" s="731"/>
      <c r="G65" s="731"/>
      <c r="H65" s="745">
        <v>0</v>
      </c>
      <c r="I65" s="731">
        <v>1</v>
      </c>
      <c r="J65" s="731">
        <v>101.70000000000005</v>
      </c>
      <c r="K65" s="745">
        <v>1</v>
      </c>
      <c r="L65" s="731">
        <v>1</v>
      </c>
      <c r="M65" s="732">
        <v>101.70000000000005</v>
      </c>
    </row>
    <row r="66" spans="1:13" ht="14.4" customHeight="1" x14ac:dyDescent="0.3">
      <c r="A66" s="726" t="s">
        <v>583</v>
      </c>
      <c r="B66" s="727" t="s">
        <v>1962</v>
      </c>
      <c r="C66" s="727" t="s">
        <v>1963</v>
      </c>
      <c r="D66" s="727" t="s">
        <v>1964</v>
      </c>
      <c r="E66" s="727" t="s">
        <v>1965</v>
      </c>
      <c r="F66" s="731"/>
      <c r="G66" s="731"/>
      <c r="H66" s="745">
        <v>0</v>
      </c>
      <c r="I66" s="731">
        <v>1</v>
      </c>
      <c r="J66" s="731">
        <v>81.289999999999992</v>
      </c>
      <c r="K66" s="745">
        <v>1</v>
      </c>
      <c r="L66" s="731">
        <v>1</v>
      </c>
      <c r="M66" s="732">
        <v>81.289999999999992</v>
      </c>
    </row>
    <row r="67" spans="1:13" ht="14.4" customHeight="1" x14ac:dyDescent="0.3">
      <c r="A67" s="726" t="s">
        <v>583</v>
      </c>
      <c r="B67" s="727" t="s">
        <v>1966</v>
      </c>
      <c r="C67" s="727" t="s">
        <v>1967</v>
      </c>
      <c r="D67" s="727" t="s">
        <v>1968</v>
      </c>
      <c r="E67" s="727" t="s">
        <v>1969</v>
      </c>
      <c r="F67" s="731"/>
      <c r="G67" s="731"/>
      <c r="H67" s="745">
        <v>0</v>
      </c>
      <c r="I67" s="731">
        <v>1</v>
      </c>
      <c r="J67" s="731">
        <v>1272.1500000000001</v>
      </c>
      <c r="K67" s="745">
        <v>1</v>
      </c>
      <c r="L67" s="731">
        <v>1</v>
      </c>
      <c r="M67" s="732">
        <v>1272.1500000000001</v>
      </c>
    </row>
    <row r="68" spans="1:13" ht="14.4" customHeight="1" x14ac:dyDescent="0.3">
      <c r="A68" s="726" t="s">
        <v>583</v>
      </c>
      <c r="B68" s="727" t="s">
        <v>1970</v>
      </c>
      <c r="C68" s="727" t="s">
        <v>1971</v>
      </c>
      <c r="D68" s="727" t="s">
        <v>914</v>
      </c>
      <c r="E68" s="727" t="s">
        <v>1972</v>
      </c>
      <c r="F68" s="731"/>
      <c r="G68" s="731"/>
      <c r="H68" s="745">
        <v>0</v>
      </c>
      <c r="I68" s="731">
        <v>4</v>
      </c>
      <c r="J68" s="731">
        <v>120.88000000000001</v>
      </c>
      <c r="K68" s="745">
        <v>1</v>
      </c>
      <c r="L68" s="731">
        <v>4</v>
      </c>
      <c r="M68" s="732">
        <v>120.88000000000001</v>
      </c>
    </row>
    <row r="69" spans="1:13" ht="14.4" customHeight="1" x14ac:dyDescent="0.3">
      <c r="A69" s="726" t="s">
        <v>583</v>
      </c>
      <c r="B69" s="727" t="s">
        <v>1973</v>
      </c>
      <c r="C69" s="727" t="s">
        <v>1974</v>
      </c>
      <c r="D69" s="727" t="s">
        <v>912</v>
      </c>
      <c r="E69" s="727" t="s">
        <v>1975</v>
      </c>
      <c r="F69" s="731"/>
      <c r="G69" s="731"/>
      <c r="H69" s="745">
        <v>0</v>
      </c>
      <c r="I69" s="731">
        <v>1</v>
      </c>
      <c r="J69" s="731">
        <v>160.70999999999995</v>
      </c>
      <c r="K69" s="745">
        <v>1</v>
      </c>
      <c r="L69" s="731">
        <v>1</v>
      </c>
      <c r="M69" s="732">
        <v>160.70999999999995</v>
      </c>
    </row>
    <row r="70" spans="1:13" ht="14.4" customHeight="1" x14ac:dyDescent="0.3">
      <c r="A70" s="726" t="s">
        <v>583</v>
      </c>
      <c r="B70" s="727" t="s">
        <v>1976</v>
      </c>
      <c r="C70" s="727" t="s">
        <v>1977</v>
      </c>
      <c r="D70" s="727" t="s">
        <v>933</v>
      </c>
      <c r="E70" s="727" t="s">
        <v>934</v>
      </c>
      <c r="F70" s="731"/>
      <c r="G70" s="731"/>
      <c r="H70" s="745">
        <v>0</v>
      </c>
      <c r="I70" s="731">
        <v>8</v>
      </c>
      <c r="J70" s="731">
        <v>327.36</v>
      </c>
      <c r="K70" s="745">
        <v>1</v>
      </c>
      <c r="L70" s="731">
        <v>8</v>
      </c>
      <c r="M70" s="732">
        <v>327.36</v>
      </c>
    </row>
    <row r="71" spans="1:13" ht="14.4" customHeight="1" x14ac:dyDescent="0.3">
      <c r="A71" s="726" t="s">
        <v>583</v>
      </c>
      <c r="B71" s="727" t="s">
        <v>1976</v>
      </c>
      <c r="C71" s="727" t="s">
        <v>1978</v>
      </c>
      <c r="D71" s="727" t="s">
        <v>938</v>
      </c>
      <c r="E71" s="727" t="s">
        <v>936</v>
      </c>
      <c r="F71" s="731"/>
      <c r="G71" s="731"/>
      <c r="H71" s="745">
        <v>0</v>
      </c>
      <c r="I71" s="731">
        <v>9</v>
      </c>
      <c r="J71" s="731">
        <v>1220.3999999999999</v>
      </c>
      <c r="K71" s="745">
        <v>1</v>
      </c>
      <c r="L71" s="731">
        <v>9</v>
      </c>
      <c r="M71" s="732">
        <v>1220.3999999999999</v>
      </c>
    </row>
    <row r="72" spans="1:13" ht="14.4" customHeight="1" x14ac:dyDescent="0.3">
      <c r="A72" s="726" t="s">
        <v>583</v>
      </c>
      <c r="B72" s="727" t="s">
        <v>1976</v>
      </c>
      <c r="C72" s="727" t="s">
        <v>1979</v>
      </c>
      <c r="D72" s="727" t="s">
        <v>939</v>
      </c>
      <c r="E72" s="727" t="s">
        <v>936</v>
      </c>
      <c r="F72" s="731"/>
      <c r="G72" s="731"/>
      <c r="H72" s="745">
        <v>0</v>
      </c>
      <c r="I72" s="731">
        <v>7</v>
      </c>
      <c r="J72" s="731">
        <v>949.19999999999993</v>
      </c>
      <c r="K72" s="745">
        <v>1</v>
      </c>
      <c r="L72" s="731">
        <v>7</v>
      </c>
      <c r="M72" s="732">
        <v>949.19999999999993</v>
      </c>
    </row>
    <row r="73" spans="1:13" ht="14.4" customHeight="1" x14ac:dyDescent="0.3">
      <c r="A73" s="726" t="s">
        <v>583</v>
      </c>
      <c r="B73" s="727" t="s">
        <v>1976</v>
      </c>
      <c r="C73" s="727" t="s">
        <v>1980</v>
      </c>
      <c r="D73" s="727" t="s">
        <v>947</v>
      </c>
      <c r="E73" s="727" t="s">
        <v>949</v>
      </c>
      <c r="F73" s="731"/>
      <c r="G73" s="731"/>
      <c r="H73" s="745">
        <v>0</v>
      </c>
      <c r="I73" s="731">
        <v>48</v>
      </c>
      <c r="J73" s="731">
        <v>2610.2426710098457</v>
      </c>
      <c r="K73" s="745">
        <v>1</v>
      </c>
      <c r="L73" s="731">
        <v>48</v>
      </c>
      <c r="M73" s="732">
        <v>2610.2426710098457</v>
      </c>
    </row>
    <row r="74" spans="1:13" ht="14.4" customHeight="1" x14ac:dyDescent="0.3">
      <c r="A74" s="726" t="s">
        <v>583</v>
      </c>
      <c r="B74" s="727" t="s">
        <v>1976</v>
      </c>
      <c r="C74" s="727" t="s">
        <v>1981</v>
      </c>
      <c r="D74" s="727" t="s">
        <v>951</v>
      </c>
      <c r="E74" s="727" t="s">
        <v>1982</v>
      </c>
      <c r="F74" s="731"/>
      <c r="G74" s="731"/>
      <c r="H74" s="745">
        <v>0</v>
      </c>
      <c r="I74" s="731">
        <v>197</v>
      </c>
      <c r="J74" s="731">
        <v>30828.530179400412</v>
      </c>
      <c r="K74" s="745">
        <v>1</v>
      </c>
      <c r="L74" s="731">
        <v>197</v>
      </c>
      <c r="M74" s="732">
        <v>30828.530179400412</v>
      </c>
    </row>
    <row r="75" spans="1:13" ht="14.4" customHeight="1" x14ac:dyDescent="0.3">
      <c r="A75" s="726" t="s">
        <v>583</v>
      </c>
      <c r="B75" s="727" t="s">
        <v>1976</v>
      </c>
      <c r="C75" s="727" t="s">
        <v>1983</v>
      </c>
      <c r="D75" s="727" t="s">
        <v>937</v>
      </c>
      <c r="E75" s="727" t="s">
        <v>936</v>
      </c>
      <c r="F75" s="731"/>
      <c r="G75" s="731"/>
      <c r="H75" s="745">
        <v>0</v>
      </c>
      <c r="I75" s="731">
        <v>1</v>
      </c>
      <c r="J75" s="731">
        <v>148.96</v>
      </c>
      <c r="K75" s="745">
        <v>1</v>
      </c>
      <c r="L75" s="731">
        <v>1</v>
      </c>
      <c r="M75" s="732">
        <v>148.96</v>
      </c>
    </row>
    <row r="76" spans="1:13" ht="14.4" customHeight="1" x14ac:dyDescent="0.3">
      <c r="A76" s="726" t="s">
        <v>583</v>
      </c>
      <c r="B76" s="727" t="s">
        <v>1976</v>
      </c>
      <c r="C76" s="727" t="s">
        <v>1984</v>
      </c>
      <c r="D76" s="727" t="s">
        <v>941</v>
      </c>
      <c r="E76" s="727" t="s">
        <v>1985</v>
      </c>
      <c r="F76" s="731"/>
      <c r="G76" s="731"/>
      <c r="H76" s="745">
        <v>0</v>
      </c>
      <c r="I76" s="731">
        <v>1</v>
      </c>
      <c r="J76" s="731">
        <v>111.95000000000003</v>
      </c>
      <c r="K76" s="745">
        <v>1</v>
      </c>
      <c r="L76" s="731">
        <v>1</v>
      </c>
      <c r="M76" s="732">
        <v>111.95000000000003</v>
      </c>
    </row>
    <row r="77" spans="1:13" ht="14.4" customHeight="1" x14ac:dyDescent="0.3">
      <c r="A77" s="726" t="s">
        <v>583</v>
      </c>
      <c r="B77" s="727" t="s">
        <v>1976</v>
      </c>
      <c r="C77" s="727" t="s">
        <v>1986</v>
      </c>
      <c r="D77" s="727" t="s">
        <v>1987</v>
      </c>
      <c r="E77" s="727" t="s">
        <v>1985</v>
      </c>
      <c r="F77" s="731"/>
      <c r="G77" s="731"/>
      <c r="H77" s="745">
        <v>0</v>
      </c>
      <c r="I77" s="731">
        <v>2</v>
      </c>
      <c r="J77" s="731">
        <v>223.9</v>
      </c>
      <c r="K77" s="745">
        <v>1</v>
      </c>
      <c r="L77" s="731">
        <v>2</v>
      </c>
      <c r="M77" s="732">
        <v>223.9</v>
      </c>
    </row>
    <row r="78" spans="1:13" ht="14.4" customHeight="1" x14ac:dyDescent="0.3">
      <c r="A78" s="726" t="s">
        <v>583</v>
      </c>
      <c r="B78" s="727" t="s">
        <v>1976</v>
      </c>
      <c r="C78" s="727" t="s">
        <v>1988</v>
      </c>
      <c r="D78" s="727" t="s">
        <v>931</v>
      </c>
      <c r="E78" s="727" t="s">
        <v>932</v>
      </c>
      <c r="F78" s="731"/>
      <c r="G78" s="731"/>
      <c r="H78" s="745">
        <v>0</v>
      </c>
      <c r="I78" s="731">
        <v>4</v>
      </c>
      <c r="J78" s="731">
        <v>654.67999999999995</v>
      </c>
      <c r="K78" s="745">
        <v>1</v>
      </c>
      <c r="L78" s="731">
        <v>4</v>
      </c>
      <c r="M78" s="732">
        <v>654.67999999999995</v>
      </c>
    </row>
    <row r="79" spans="1:13" ht="14.4" customHeight="1" x14ac:dyDescent="0.3">
      <c r="A79" s="726" t="s">
        <v>583</v>
      </c>
      <c r="B79" s="727" t="s">
        <v>1976</v>
      </c>
      <c r="C79" s="727" t="s">
        <v>1989</v>
      </c>
      <c r="D79" s="727" t="s">
        <v>945</v>
      </c>
      <c r="E79" s="727" t="s">
        <v>932</v>
      </c>
      <c r="F79" s="731"/>
      <c r="G79" s="731"/>
      <c r="H79" s="745">
        <v>0</v>
      </c>
      <c r="I79" s="731">
        <v>10</v>
      </c>
      <c r="J79" s="731">
        <v>1299.7</v>
      </c>
      <c r="K79" s="745">
        <v>1</v>
      </c>
      <c r="L79" s="731">
        <v>10</v>
      </c>
      <c r="M79" s="732">
        <v>1299.7</v>
      </c>
    </row>
    <row r="80" spans="1:13" ht="14.4" customHeight="1" x14ac:dyDescent="0.3">
      <c r="A80" s="726" t="s">
        <v>583</v>
      </c>
      <c r="B80" s="727" t="s">
        <v>1976</v>
      </c>
      <c r="C80" s="727" t="s">
        <v>1990</v>
      </c>
      <c r="D80" s="727" t="s">
        <v>940</v>
      </c>
      <c r="E80" s="727" t="s">
        <v>936</v>
      </c>
      <c r="F80" s="731"/>
      <c r="G80" s="731"/>
      <c r="H80" s="745">
        <v>0</v>
      </c>
      <c r="I80" s="731">
        <v>1</v>
      </c>
      <c r="J80" s="731">
        <v>135.59999999999997</v>
      </c>
      <c r="K80" s="745">
        <v>1</v>
      </c>
      <c r="L80" s="731">
        <v>1</v>
      </c>
      <c r="M80" s="732">
        <v>135.59999999999997</v>
      </c>
    </row>
    <row r="81" spans="1:13" ht="14.4" customHeight="1" x14ac:dyDescent="0.3">
      <c r="A81" s="726" t="s">
        <v>583</v>
      </c>
      <c r="B81" s="727" t="s">
        <v>1976</v>
      </c>
      <c r="C81" s="727" t="s">
        <v>1991</v>
      </c>
      <c r="D81" s="727" t="s">
        <v>935</v>
      </c>
      <c r="E81" s="727" t="s">
        <v>936</v>
      </c>
      <c r="F81" s="731"/>
      <c r="G81" s="731"/>
      <c r="H81" s="745">
        <v>0</v>
      </c>
      <c r="I81" s="731">
        <v>5</v>
      </c>
      <c r="J81" s="731">
        <v>678</v>
      </c>
      <c r="K81" s="745">
        <v>1</v>
      </c>
      <c r="L81" s="731">
        <v>5</v>
      </c>
      <c r="M81" s="732">
        <v>678</v>
      </c>
    </row>
    <row r="82" spans="1:13" ht="14.4" customHeight="1" x14ac:dyDescent="0.3">
      <c r="A82" s="726" t="s">
        <v>588</v>
      </c>
      <c r="B82" s="727" t="s">
        <v>1765</v>
      </c>
      <c r="C82" s="727" t="s">
        <v>1766</v>
      </c>
      <c r="D82" s="727" t="s">
        <v>849</v>
      </c>
      <c r="E82" s="727" t="s">
        <v>1767</v>
      </c>
      <c r="F82" s="731"/>
      <c r="G82" s="731"/>
      <c r="H82" s="745">
        <v>0</v>
      </c>
      <c r="I82" s="731">
        <v>10</v>
      </c>
      <c r="J82" s="731">
        <v>671.1</v>
      </c>
      <c r="K82" s="745">
        <v>1</v>
      </c>
      <c r="L82" s="731">
        <v>10</v>
      </c>
      <c r="M82" s="732">
        <v>671.1</v>
      </c>
    </row>
    <row r="83" spans="1:13" ht="14.4" customHeight="1" x14ac:dyDescent="0.3">
      <c r="A83" s="726" t="s">
        <v>588</v>
      </c>
      <c r="B83" s="727" t="s">
        <v>1768</v>
      </c>
      <c r="C83" s="727" t="s">
        <v>1769</v>
      </c>
      <c r="D83" s="727" t="s">
        <v>671</v>
      </c>
      <c r="E83" s="727" t="s">
        <v>1770</v>
      </c>
      <c r="F83" s="731"/>
      <c r="G83" s="731"/>
      <c r="H83" s="745">
        <v>0</v>
      </c>
      <c r="I83" s="731">
        <v>460</v>
      </c>
      <c r="J83" s="731">
        <v>31115.847347317245</v>
      </c>
      <c r="K83" s="745">
        <v>1</v>
      </c>
      <c r="L83" s="731">
        <v>460</v>
      </c>
      <c r="M83" s="732">
        <v>31115.847347317245</v>
      </c>
    </row>
    <row r="84" spans="1:13" ht="14.4" customHeight="1" x14ac:dyDescent="0.3">
      <c r="A84" s="726" t="s">
        <v>588</v>
      </c>
      <c r="B84" s="727" t="s">
        <v>1774</v>
      </c>
      <c r="C84" s="727" t="s">
        <v>1992</v>
      </c>
      <c r="D84" s="727" t="s">
        <v>1776</v>
      </c>
      <c r="E84" s="727" t="s">
        <v>1993</v>
      </c>
      <c r="F84" s="731"/>
      <c r="G84" s="731"/>
      <c r="H84" s="745">
        <v>0</v>
      </c>
      <c r="I84" s="731">
        <v>5</v>
      </c>
      <c r="J84" s="731">
        <v>331.10000000000008</v>
      </c>
      <c r="K84" s="745">
        <v>1</v>
      </c>
      <c r="L84" s="731">
        <v>5</v>
      </c>
      <c r="M84" s="732">
        <v>331.10000000000008</v>
      </c>
    </row>
    <row r="85" spans="1:13" ht="14.4" customHeight="1" x14ac:dyDescent="0.3">
      <c r="A85" s="726" t="s">
        <v>588</v>
      </c>
      <c r="B85" s="727" t="s">
        <v>1994</v>
      </c>
      <c r="C85" s="727" t="s">
        <v>1995</v>
      </c>
      <c r="D85" s="727" t="s">
        <v>1996</v>
      </c>
      <c r="E85" s="727" t="s">
        <v>1997</v>
      </c>
      <c r="F85" s="731"/>
      <c r="G85" s="731"/>
      <c r="H85" s="745">
        <v>0</v>
      </c>
      <c r="I85" s="731">
        <v>1</v>
      </c>
      <c r="J85" s="731">
        <v>273.89999999999998</v>
      </c>
      <c r="K85" s="745">
        <v>1</v>
      </c>
      <c r="L85" s="731">
        <v>1</v>
      </c>
      <c r="M85" s="732">
        <v>273.89999999999998</v>
      </c>
    </row>
    <row r="86" spans="1:13" ht="14.4" customHeight="1" x14ac:dyDescent="0.3">
      <c r="A86" s="726" t="s">
        <v>588</v>
      </c>
      <c r="B86" s="727" t="s">
        <v>1778</v>
      </c>
      <c r="C86" s="727" t="s">
        <v>1998</v>
      </c>
      <c r="D86" s="727" t="s">
        <v>692</v>
      </c>
      <c r="E86" s="727" t="s">
        <v>1999</v>
      </c>
      <c r="F86" s="731"/>
      <c r="G86" s="731"/>
      <c r="H86" s="745">
        <v>0</v>
      </c>
      <c r="I86" s="731">
        <v>5</v>
      </c>
      <c r="J86" s="731">
        <v>242.5</v>
      </c>
      <c r="K86" s="745">
        <v>1</v>
      </c>
      <c r="L86" s="731">
        <v>5</v>
      </c>
      <c r="M86" s="732">
        <v>242.5</v>
      </c>
    </row>
    <row r="87" spans="1:13" ht="14.4" customHeight="1" x14ac:dyDescent="0.3">
      <c r="A87" s="726" t="s">
        <v>588</v>
      </c>
      <c r="B87" s="727" t="s">
        <v>1778</v>
      </c>
      <c r="C87" s="727" t="s">
        <v>1779</v>
      </c>
      <c r="D87" s="727" t="s">
        <v>692</v>
      </c>
      <c r="E87" s="727" t="s">
        <v>1780</v>
      </c>
      <c r="F87" s="731"/>
      <c r="G87" s="731"/>
      <c r="H87" s="745">
        <v>0</v>
      </c>
      <c r="I87" s="731">
        <v>4</v>
      </c>
      <c r="J87" s="731">
        <v>400.38000000000005</v>
      </c>
      <c r="K87" s="745">
        <v>1</v>
      </c>
      <c r="L87" s="731">
        <v>4</v>
      </c>
      <c r="M87" s="732">
        <v>400.38000000000005</v>
      </c>
    </row>
    <row r="88" spans="1:13" ht="14.4" customHeight="1" x14ac:dyDescent="0.3">
      <c r="A88" s="726" t="s">
        <v>588</v>
      </c>
      <c r="B88" s="727" t="s">
        <v>1782</v>
      </c>
      <c r="C88" s="727" t="s">
        <v>1783</v>
      </c>
      <c r="D88" s="727" t="s">
        <v>1784</v>
      </c>
      <c r="E88" s="727" t="s">
        <v>1785</v>
      </c>
      <c r="F88" s="731"/>
      <c r="G88" s="731"/>
      <c r="H88" s="745">
        <v>0</v>
      </c>
      <c r="I88" s="731">
        <v>6</v>
      </c>
      <c r="J88" s="731">
        <v>2450.38</v>
      </c>
      <c r="K88" s="745">
        <v>1</v>
      </c>
      <c r="L88" s="731">
        <v>6</v>
      </c>
      <c r="M88" s="732">
        <v>2450.38</v>
      </c>
    </row>
    <row r="89" spans="1:13" ht="14.4" customHeight="1" x14ac:dyDescent="0.3">
      <c r="A89" s="726" t="s">
        <v>588</v>
      </c>
      <c r="B89" s="727" t="s">
        <v>2000</v>
      </c>
      <c r="C89" s="727" t="s">
        <v>2001</v>
      </c>
      <c r="D89" s="727" t="s">
        <v>861</v>
      </c>
      <c r="E89" s="727" t="s">
        <v>2002</v>
      </c>
      <c r="F89" s="731"/>
      <c r="G89" s="731"/>
      <c r="H89" s="745">
        <v>0</v>
      </c>
      <c r="I89" s="731">
        <v>2</v>
      </c>
      <c r="J89" s="731">
        <v>98.639999999999986</v>
      </c>
      <c r="K89" s="745">
        <v>1</v>
      </c>
      <c r="L89" s="731">
        <v>2</v>
      </c>
      <c r="M89" s="732">
        <v>98.639999999999986</v>
      </c>
    </row>
    <row r="90" spans="1:13" ht="14.4" customHeight="1" x14ac:dyDescent="0.3">
      <c r="A90" s="726" t="s">
        <v>588</v>
      </c>
      <c r="B90" s="727" t="s">
        <v>2003</v>
      </c>
      <c r="C90" s="727" t="s">
        <v>2004</v>
      </c>
      <c r="D90" s="727" t="s">
        <v>2005</v>
      </c>
      <c r="E90" s="727" t="s">
        <v>2006</v>
      </c>
      <c r="F90" s="731"/>
      <c r="G90" s="731"/>
      <c r="H90" s="745">
        <v>0</v>
      </c>
      <c r="I90" s="731">
        <v>1</v>
      </c>
      <c r="J90" s="731">
        <v>111.26999999999998</v>
      </c>
      <c r="K90" s="745">
        <v>1</v>
      </c>
      <c r="L90" s="731">
        <v>1</v>
      </c>
      <c r="M90" s="732">
        <v>111.26999999999998</v>
      </c>
    </row>
    <row r="91" spans="1:13" ht="14.4" customHeight="1" x14ac:dyDescent="0.3">
      <c r="A91" s="726" t="s">
        <v>588</v>
      </c>
      <c r="B91" s="727" t="s">
        <v>1786</v>
      </c>
      <c r="C91" s="727" t="s">
        <v>1787</v>
      </c>
      <c r="D91" s="727" t="s">
        <v>723</v>
      </c>
      <c r="E91" s="727" t="s">
        <v>1788</v>
      </c>
      <c r="F91" s="731"/>
      <c r="G91" s="731"/>
      <c r="H91" s="745">
        <v>0</v>
      </c>
      <c r="I91" s="731">
        <v>30</v>
      </c>
      <c r="J91" s="731">
        <v>99000</v>
      </c>
      <c r="K91" s="745">
        <v>1</v>
      </c>
      <c r="L91" s="731">
        <v>30</v>
      </c>
      <c r="M91" s="732">
        <v>99000</v>
      </c>
    </row>
    <row r="92" spans="1:13" ht="14.4" customHeight="1" x14ac:dyDescent="0.3">
      <c r="A92" s="726" t="s">
        <v>588</v>
      </c>
      <c r="B92" s="727" t="s">
        <v>1786</v>
      </c>
      <c r="C92" s="727" t="s">
        <v>1789</v>
      </c>
      <c r="D92" s="727" t="s">
        <v>725</v>
      </c>
      <c r="E92" s="727" t="s">
        <v>1790</v>
      </c>
      <c r="F92" s="731"/>
      <c r="G92" s="731"/>
      <c r="H92" s="745">
        <v>0</v>
      </c>
      <c r="I92" s="731">
        <v>6</v>
      </c>
      <c r="J92" s="731">
        <v>1808.8200000000002</v>
      </c>
      <c r="K92" s="745">
        <v>1</v>
      </c>
      <c r="L92" s="731">
        <v>6</v>
      </c>
      <c r="M92" s="732">
        <v>1808.8200000000002</v>
      </c>
    </row>
    <row r="93" spans="1:13" ht="14.4" customHeight="1" x14ac:dyDescent="0.3">
      <c r="A93" s="726" t="s">
        <v>588</v>
      </c>
      <c r="B93" s="727" t="s">
        <v>1786</v>
      </c>
      <c r="C93" s="727" t="s">
        <v>1791</v>
      </c>
      <c r="D93" s="727" t="s">
        <v>725</v>
      </c>
      <c r="E93" s="727" t="s">
        <v>1792</v>
      </c>
      <c r="F93" s="731"/>
      <c r="G93" s="731"/>
      <c r="H93" s="745">
        <v>0</v>
      </c>
      <c r="I93" s="731">
        <v>1</v>
      </c>
      <c r="J93" s="731">
        <v>630.66</v>
      </c>
      <c r="K93" s="745">
        <v>1</v>
      </c>
      <c r="L93" s="731">
        <v>1</v>
      </c>
      <c r="M93" s="732">
        <v>630.66</v>
      </c>
    </row>
    <row r="94" spans="1:13" ht="14.4" customHeight="1" x14ac:dyDescent="0.3">
      <c r="A94" s="726" t="s">
        <v>588</v>
      </c>
      <c r="B94" s="727" t="s">
        <v>1786</v>
      </c>
      <c r="C94" s="727" t="s">
        <v>1793</v>
      </c>
      <c r="D94" s="727" t="s">
        <v>725</v>
      </c>
      <c r="E94" s="727" t="s">
        <v>1794</v>
      </c>
      <c r="F94" s="731"/>
      <c r="G94" s="731"/>
      <c r="H94" s="745">
        <v>0</v>
      </c>
      <c r="I94" s="731">
        <v>29</v>
      </c>
      <c r="J94" s="731">
        <v>11859.55</v>
      </c>
      <c r="K94" s="745">
        <v>1</v>
      </c>
      <c r="L94" s="731">
        <v>29</v>
      </c>
      <c r="M94" s="732">
        <v>11859.55</v>
      </c>
    </row>
    <row r="95" spans="1:13" ht="14.4" customHeight="1" x14ac:dyDescent="0.3">
      <c r="A95" s="726" t="s">
        <v>588</v>
      </c>
      <c r="B95" s="727" t="s">
        <v>1786</v>
      </c>
      <c r="C95" s="727" t="s">
        <v>2007</v>
      </c>
      <c r="D95" s="727" t="s">
        <v>725</v>
      </c>
      <c r="E95" s="727" t="s">
        <v>2008</v>
      </c>
      <c r="F95" s="731"/>
      <c r="G95" s="731"/>
      <c r="H95" s="745">
        <v>0</v>
      </c>
      <c r="I95" s="731">
        <v>1</v>
      </c>
      <c r="J95" s="731">
        <v>721.19999999999993</v>
      </c>
      <c r="K95" s="745">
        <v>1</v>
      </c>
      <c r="L95" s="731">
        <v>1</v>
      </c>
      <c r="M95" s="732">
        <v>721.19999999999993</v>
      </c>
    </row>
    <row r="96" spans="1:13" ht="14.4" customHeight="1" x14ac:dyDescent="0.3">
      <c r="A96" s="726" t="s">
        <v>588</v>
      </c>
      <c r="B96" s="727" t="s">
        <v>1810</v>
      </c>
      <c r="C96" s="727" t="s">
        <v>2009</v>
      </c>
      <c r="D96" s="727" t="s">
        <v>733</v>
      </c>
      <c r="E96" s="727" t="s">
        <v>1812</v>
      </c>
      <c r="F96" s="731"/>
      <c r="G96" s="731"/>
      <c r="H96" s="745">
        <v>0</v>
      </c>
      <c r="I96" s="731">
        <v>2</v>
      </c>
      <c r="J96" s="731">
        <v>63.519999999999996</v>
      </c>
      <c r="K96" s="745">
        <v>1</v>
      </c>
      <c r="L96" s="731">
        <v>2</v>
      </c>
      <c r="M96" s="732">
        <v>63.519999999999996</v>
      </c>
    </row>
    <row r="97" spans="1:13" ht="14.4" customHeight="1" x14ac:dyDescent="0.3">
      <c r="A97" s="726" t="s">
        <v>588</v>
      </c>
      <c r="B97" s="727" t="s">
        <v>2010</v>
      </c>
      <c r="C97" s="727" t="s">
        <v>2011</v>
      </c>
      <c r="D97" s="727" t="s">
        <v>1125</v>
      </c>
      <c r="E97" s="727" t="s">
        <v>2012</v>
      </c>
      <c r="F97" s="731"/>
      <c r="G97" s="731"/>
      <c r="H97" s="745">
        <v>0</v>
      </c>
      <c r="I97" s="731">
        <v>4</v>
      </c>
      <c r="J97" s="731">
        <v>292.04000000000002</v>
      </c>
      <c r="K97" s="745">
        <v>1</v>
      </c>
      <c r="L97" s="731">
        <v>4</v>
      </c>
      <c r="M97" s="732">
        <v>292.04000000000002</v>
      </c>
    </row>
    <row r="98" spans="1:13" ht="14.4" customHeight="1" x14ac:dyDescent="0.3">
      <c r="A98" s="726" t="s">
        <v>588</v>
      </c>
      <c r="B98" s="727" t="s">
        <v>1813</v>
      </c>
      <c r="C98" s="727" t="s">
        <v>1814</v>
      </c>
      <c r="D98" s="727" t="s">
        <v>1815</v>
      </c>
      <c r="E98" s="727" t="s">
        <v>1816</v>
      </c>
      <c r="F98" s="731"/>
      <c r="G98" s="731"/>
      <c r="H98" s="745">
        <v>0</v>
      </c>
      <c r="I98" s="731">
        <v>4</v>
      </c>
      <c r="J98" s="731">
        <v>170.32</v>
      </c>
      <c r="K98" s="745">
        <v>1</v>
      </c>
      <c r="L98" s="731">
        <v>4</v>
      </c>
      <c r="M98" s="732">
        <v>170.32</v>
      </c>
    </row>
    <row r="99" spans="1:13" ht="14.4" customHeight="1" x14ac:dyDescent="0.3">
      <c r="A99" s="726" t="s">
        <v>588</v>
      </c>
      <c r="B99" s="727" t="s">
        <v>1817</v>
      </c>
      <c r="C99" s="727" t="s">
        <v>1818</v>
      </c>
      <c r="D99" s="727" t="s">
        <v>850</v>
      </c>
      <c r="E99" s="727" t="s">
        <v>1819</v>
      </c>
      <c r="F99" s="731"/>
      <c r="G99" s="731"/>
      <c r="H99" s="745">
        <v>0</v>
      </c>
      <c r="I99" s="731">
        <v>2</v>
      </c>
      <c r="J99" s="731">
        <v>73.239999999999981</v>
      </c>
      <c r="K99" s="745">
        <v>1</v>
      </c>
      <c r="L99" s="731">
        <v>2</v>
      </c>
      <c r="M99" s="732">
        <v>73.239999999999981</v>
      </c>
    </row>
    <row r="100" spans="1:13" ht="14.4" customHeight="1" x14ac:dyDescent="0.3">
      <c r="A100" s="726" t="s">
        <v>588</v>
      </c>
      <c r="B100" s="727" t="s">
        <v>1820</v>
      </c>
      <c r="C100" s="727" t="s">
        <v>1821</v>
      </c>
      <c r="D100" s="727" t="s">
        <v>658</v>
      </c>
      <c r="E100" s="727" t="s">
        <v>1822</v>
      </c>
      <c r="F100" s="731"/>
      <c r="G100" s="731"/>
      <c r="H100" s="745">
        <v>0</v>
      </c>
      <c r="I100" s="731">
        <v>1</v>
      </c>
      <c r="J100" s="731">
        <v>24.929999999999993</v>
      </c>
      <c r="K100" s="745">
        <v>1</v>
      </c>
      <c r="L100" s="731">
        <v>1</v>
      </c>
      <c r="M100" s="732">
        <v>24.929999999999993</v>
      </c>
    </row>
    <row r="101" spans="1:13" ht="14.4" customHeight="1" x14ac:dyDescent="0.3">
      <c r="A101" s="726" t="s">
        <v>588</v>
      </c>
      <c r="B101" s="727" t="s">
        <v>2013</v>
      </c>
      <c r="C101" s="727" t="s">
        <v>2014</v>
      </c>
      <c r="D101" s="727" t="s">
        <v>2015</v>
      </c>
      <c r="E101" s="727" t="s">
        <v>2016</v>
      </c>
      <c r="F101" s="731"/>
      <c r="G101" s="731"/>
      <c r="H101" s="745">
        <v>0</v>
      </c>
      <c r="I101" s="731">
        <v>1</v>
      </c>
      <c r="J101" s="731">
        <v>32.560000000000009</v>
      </c>
      <c r="K101" s="745">
        <v>1</v>
      </c>
      <c r="L101" s="731">
        <v>1</v>
      </c>
      <c r="M101" s="732">
        <v>32.560000000000009</v>
      </c>
    </row>
    <row r="102" spans="1:13" ht="14.4" customHeight="1" x14ac:dyDescent="0.3">
      <c r="A102" s="726" t="s">
        <v>588</v>
      </c>
      <c r="B102" s="727" t="s">
        <v>1823</v>
      </c>
      <c r="C102" s="727" t="s">
        <v>1824</v>
      </c>
      <c r="D102" s="727" t="s">
        <v>844</v>
      </c>
      <c r="E102" s="727" t="s">
        <v>1819</v>
      </c>
      <c r="F102" s="731"/>
      <c r="G102" s="731"/>
      <c r="H102" s="745">
        <v>0</v>
      </c>
      <c r="I102" s="731">
        <v>3</v>
      </c>
      <c r="J102" s="731">
        <v>258.86</v>
      </c>
      <c r="K102" s="745">
        <v>1</v>
      </c>
      <c r="L102" s="731">
        <v>3</v>
      </c>
      <c r="M102" s="732">
        <v>258.86</v>
      </c>
    </row>
    <row r="103" spans="1:13" ht="14.4" customHeight="1" x14ac:dyDescent="0.3">
      <c r="A103" s="726" t="s">
        <v>588</v>
      </c>
      <c r="B103" s="727" t="s">
        <v>2017</v>
      </c>
      <c r="C103" s="727" t="s">
        <v>2018</v>
      </c>
      <c r="D103" s="727" t="s">
        <v>1174</v>
      </c>
      <c r="E103" s="727" t="s">
        <v>2019</v>
      </c>
      <c r="F103" s="731"/>
      <c r="G103" s="731"/>
      <c r="H103" s="745">
        <v>0</v>
      </c>
      <c r="I103" s="731">
        <v>1</v>
      </c>
      <c r="J103" s="731">
        <v>76.809999999999988</v>
      </c>
      <c r="K103" s="745">
        <v>1</v>
      </c>
      <c r="L103" s="731">
        <v>1</v>
      </c>
      <c r="M103" s="732">
        <v>76.809999999999988</v>
      </c>
    </row>
    <row r="104" spans="1:13" ht="14.4" customHeight="1" x14ac:dyDescent="0.3">
      <c r="A104" s="726" t="s">
        <v>588</v>
      </c>
      <c r="B104" s="727" t="s">
        <v>2020</v>
      </c>
      <c r="C104" s="727" t="s">
        <v>2021</v>
      </c>
      <c r="D104" s="727" t="s">
        <v>2022</v>
      </c>
      <c r="E104" s="727" t="s">
        <v>2023</v>
      </c>
      <c r="F104" s="731"/>
      <c r="G104" s="731"/>
      <c r="H104" s="745">
        <v>0</v>
      </c>
      <c r="I104" s="731">
        <v>1</v>
      </c>
      <c r="J104" s="731">
        <v>158.98000000000002</v>
      </c>
      <c r="K104" s="745">
        <v>1</v>
      </c>
      <c r="L104" s="731">
        <v>1</v>
      </c>
      <c r="M104" s="732">
        <v>158.98000000000002</v>
      </c>
    </row>
    <row r="105" spans="1:13" ht="14.4" customHeight="1" x14ac:dyDescent="0.3">
      <c r="A105" s="726" t="s">
        <v>588</v>
      </c>
      <c r="B105" s="727" t="s">
        <v>1829</v>
      </c>
      <c r="C105" s="727" t="s">
        <v>2024</v>
      </c>
      <c r="D105" s="727" t="s">
        <v>807</v>
      </c>
      <c r="E105" s="727" t="s">
        <v>2025</v>
      </c>
      <c r="F105" s="731"/>
      <c r="G105" s="731"/>
      <c r="H105" s="745">
        <v>0</v>
      </c>
      <c r="I105" s="731">
        <v>2</v>
      </c>
      <c r="J105" s="731">
        <v>43.19</v>
      </c>
      <c r="K105" s="745">
        <v>1</v>
      </c>
      <c r="L105" s="731">
        <v>2</v>
      </c>
      <c r="M105" s="732">
        <v>43.19</v>
      </c>
    </row>
    <row r="106" spans="1:13" ht="14.4" customHeight="1" x14ac:dyDescent="0.3">
      <c r="A106" s="726" t="s">
        <v>588</v>
      </c>
      <c r="B106" s="727" t="s">
        <v>1832</v>
      </c>
      <c r="C106" s="727" t="s">
        <v>1833</v>
      </c>
      <c r="D106" s="727" t="s">
        <v>1834</v>
      </c>
      <c r="E106" s="727" t="s">
        <v>1835</v>
      </c>
      <c r="F106" s="731"/>
      <c r="G106" s="731"/>
      <c r="H106" s="745">
        <v>0</v>
      </c>
      <c r="I106" s="731">
        <v>2</v>
      </c>
      <c r="J106" s="731">
        <v>140.12</v>
      </c>
      <c r="K106" s="745">
        <v>1</v>
      </c>
      <c r="L106" s="731">
        <v>2</v>
      </c>
      <c r="M106" s="732">
        <v>140.12</v>
      </c>
    </row>
    <row r="107" spans="1:13" ht="14.4" customHeight="1" x14ac:dyDescent="0.3">
      <c r="A107" s="726" t="s">
        <v>588</v>
      </c>
      <c r="B107" s="727" t="s">
        <v>1836</v>
      </c>
      <c r="C107" s="727" t="s">
        <v>1837</v>
      </c>
      <c r="D107" s="727" t="s">
        <v>809</v>
      </c>
      <c r="E107" s="727" t="s">
        <v>1838</v>
      </c>
      <c r="F107" s="731"/>
      <c r="G107" s="731"/>
      <c r="H107" s="745">
        <v>0</v>
      </c>
      <c r="I107" s="731">
        <v>1</v>
      </c>
      <c r="J107" s="731">
        <v>29.299999999999979</v>
      </c>
      <c r="K107" s="745">
        <v>1</v>
      </c>
      <c r="L107" s="731">
        <v>1</v>
      </c>
      <c r="M107" s="732">
        <v>29.299999999999979</v>
      </c>
    </row>
    <row r="108" spans="1:13" ht="14.4" customHeight="1" x14ac:dyDescent="0.3">
      <c r="A108" s="726" t="s">
        <v>588</v>
      </c>
      <c r="B108" s="727" t="s">
        <v>2026</v>
      </c>
      <c r="C108" s="727" t="s">
        <v>2027</v>
      </c>
      <c r="D108" s="727" t="s">
        <v>2028</v>
      </c>
      <c r="E108" s="727" t="s">
        <v>1972</v>
      </c>
      <c r="F108" s="731"/>
      <c r="G108" s="731"/>
      <c r="H108" s="745">
        <v>0</v>
      </c>
      <c r="I108" s="731">
        <v>4</v>
      </c>
      <c r="J108" s="731">
        <v>167.09008368741479</v>
      </c>
      <c r="K108" s="745">
        <v>1</v>
      </c>
      <c r="L108" s="731">
        <v>4</v>
      </c>
      <c r="M108" s="732">
        <v>167.09008368741479</v>
      </c>
    </row>
    <row r="109" spans="1:13" ht="14.4" customHeight="1" x14ac:dyDescent="0.3">
      <c r="A109" s="726" t="s">
        <v>588</v>
      </c>
      <c r="B109" s="727" t="s">
        <v>2029</v>
      </c>
      <c r="C109" s="727" t="s">
        <v>2030</v>
      </c>
      <c r="D109" s="727" t="s">
        <v>2031</v>
      </c>
      <c r="E109" s="727" t="s">
        <v>1958</v>
      </c>
      <c r="F109" s="731"/>
      <c r="G109" s="731"/>
      <c r="H109" s="745">
        <v>0</v>
      </c>
      <c r="I109" s="731">
        <v>1</v>
      </c>
      <c r="J109" s="731">
        <v>107.45999999999998</v>
      </c>
      <c r="K109" s="745">
        <v>1</v>
      </c>
      <c r="L109" s="731">
        <v>1</v>
      </c>
      <c r="M109" s="732">
        <v>107.45999999999998</v>
      </c>
    </row>
    <row r="110" spans="1:13" ht="14.4" customHeight="1" x14ac:dyDescent="0.3">
      <c r="A110" s="726" t="s">
        <v>588</v>
      </c>
      <c r="B110" s="727" t="s">
        <v>2032</v>
      </c>
      <c r="C110" s="727" t="s">
        <v>2033</v>
      </c>
      <c r="D110" s="727" t="s">
        <v>1110</v>
      </c>
      <c r="E110" s="727" t="s">
        <v>2034</v>
      </c>
      <c r="F110" s="731"/>
      <c r="G110" s="731"/>
      <c r="H110" s="745">
        <v>0</v>
      </c>
      <c r="I110" s="731">
        <v>2</v>
      </c>
      <c r="J110" s="731">
        <v>173.18999999999994</v>
      </c>
      <c r="K110" s="745">
        <v>1</v>
      </c>
      <c r="L110" s="731">
        <v>2</v>
      </c>
      <c r="M110" s="732">
        <v>173.18999999999994</v>
      </c>
    </row>
    <row r="111" spans="1:13" ht="14.4" customHeight="1" x14ac:dyDescent="0.3">
      <c r="A111" s="726" t="s">
        <v>588</v>
      </c>
      <c r="B111" s="727" t="s">
        <v>1839</v>
      </c>
      <c r="C111" s="727" t="s">
        <v>1840</v>
      </c>
      <c r="D111" s="727" t="s">
        <v>1841</v>
      </c>
      <c r="E111" s="727" t="s">
        <v>1842</v>
      </c>
      <c r="F111" s="731"/>
      <c r="G111" s="731"/>
      <c r="H111" s="745">
        <v>0</v>
      </c>
      <c r="I111" s="731">
        <v>32</v>
      </c>
      <c r="J111" s="731">
        <v>44000</v>
      </c>
      <c r="K111" s="745">
        <v>1</v>
      </c>
      <c r="L111" s="731">
        <v>32</v>
      </c>
      <c r="M111" s="732">
        <v>44000</v>
      </c>
    </row>
    <row r="112" spans="1:13" ht="14.4" customHeight="1" x14ac:dyDescent="0.3">
      <c r="A112" s="726" t="s">
        <v>588</v>
      </c>
      <c r="B112" s="727" t="s">
        <v>1843</v>
      </c>
      <c r="C112" s="727" t="s">
        <v>2035</v>
      </c>
      <c r="D112" s="727" t="s">
        <v>2036</v>
      </c>
      <c r="E112" s="727" t="s">
        <v>2037</v>
      </c>
      <c r="F112" s="731"/>
      <c r="G112" s="731"/>
      <c r="H112" s="745">
        <v>0</v>
      </c>
      <c r="I112" s="731">
        <v>2</v>
      </c>
      <c r="J112" s="731">
        <v>124.23999999999998</v>
      </c>
      <c r="K112" s="745">
        <v>1</v>
      </c>
      <c r="L112" s="731">
        <v>2</v>
      </c>
      <c r="M112" s="732">
        <v>124.23999999999998</v>
      </c>
    </row>
    <row r="113" spans="1:13" ht="14.4" customHeight="1" x14ac:dyDescent="0.3">
      <c r="A113" s="726" t="s">
        <v>588</v>
      </c>
      <c r="B113" s="727" t="s">
        <v>1843</v>
      </c>
      <c r="C113" s="727" t="s">
        <v>1844</v>
      </c>
      <c r="D113" s="727" t="s">
        <v>863</v>
      </c>
      <c r="E113" s="727" t="s">
        <v>1845</v>
      </c>
      <c r="F113" s="731"/>
      <c r="G113" s="731"/>
      <c r="H113" s="745">
        <v>0</v>
      </c>
      <c r="I113" s="731">
        <v>12</v>
      </c>
      <c r="J113" s="731">
        <v>431.09999999999991</v>
      </c>
      <c r="K113" s="745">
        <v>1</v>
      </c>
      <c r="L113" s="731">
        <v>12</v>
      </c>
      <c r="M113" s="732">
        <v>431.09999999999991</v>
      </c>
    </row>
    <row r="114" spans="1:13" ht="14.4" customHeight="1" x14ac:dyDescent="0.3">
      <c r="A114" s="726" t="s">
        <v>588</v>
      </c>
      <c r="B114" s="727" t="s">
        <v>1846</v>
      </c>
      <c r="C114" s="727" t="s">
        <v>1847</v>
      </c>
      <c r="D114" s="727" t="s">
        <v>1848</v>
      </c>
      <c r="E114" s="727" t="s">
        <v>1849</v>
      </c>
      <c r="F114" s="731"/>
      <c r="G114" s="731"/>
      <c r="H114" s="745">
        <v>0</v>
      </c>
      <c r="I114" s="731">
        <v>2</v>
      </c>
      <c r="J114" s="731">
        <v>225.33000000000004</v>
      </c>
      <c r="K114" s="745">
        <v>1</v>
      </c>
      <c r="L114" s="731">
        <v>2</v>
      </c>
      <c r="M114" s="732">
        <v>225.33000000000004</v>
      </c>
    </row>
    <row r="115" spans="1:13" ht="14.4" customHeight="1" x14ac:dyDescent="0.3">
      <c r="A115" s="726" t="s">
        <v>588</v>
      </c>
      <c r="B115" s="727" t="s">
        <v>1846</v>
      </c>
      <c r="C115" s="727" t="s">
        <v>2038</v>
      </c>
      <c r="D115" s="727" t="s">
        <v>1848</v>
      </c>
      <c r="E115" s="727" t="s">
        <v>1852</v>
      </c>
      <c r="F115" s="731"/>
      <c r="G115" s="731"/>
      <c r="H115" s="745">
        <v>0</v>
      </c>
      <c r="I115" s="731">
        <v>1</v>
      </c>
      <c r="J115" s="731">
        <v>49.720000000000013</v>
      </c>
      <c r="K115" s="745">
        <v>1</v>
      </c>
      <c r="L115" s="731">
        <v>1</v>
      </c>
      <c r="M115" s="732">
        <v>49.720000000000013</v>
      </c>
    </row>
    <row r="116" spans="1:13" ht="14.4" customHeight="1" x14ac:dyDescent="0.3">
      <c r="A116" s="726" t="s">
        <v>588</v>
      </c>
      <c r="B116" s="727" t="s">
        <v>1846</v>
      </c>
      <c r="C116" s="727" t="s">
        <v>2039</v>
      </c>
      <c r="D116" s="727" t="s">
        <v>1851</v>
      </c>
      <c r="E116" s="727" t="s">
        <v>2040</v>
      </c>
      <c r="F116" s="731"/>
      <c r="G116" s="731"/>
      <c r="H116" s="745">
        <v>0</v>
      </c>
      <c r="I116" s="731">
        <v>1</v>
      </c>
      <c r="J116" s="731">
        <v>77.759999999999991</v>
      </c>
      <c r="K116" s="745">
        <v>1</v>
      </c>
      <c r="L116" s="731">
        <v>1</v>
      </c>
      <c r="M116" s="732">
        <v>77.759999999999991</v>
      </c>
    </row>
    <row r="117" spans="1:13" ht="14.4" customHeight="1" x14ac:dyDescent="0.3">
      <c r="A117" s="726" t="s">
        <v>588</v>
      </c>
      <c r="B117" s="727" t="s">
        <v>1846</v>
      </c>
      <c r="C117" s="727" t="s">
        <v>1850</v>
      </c>
      <c r="D117" s="727" t="s">
        <v>1851</v>
      </c>
      <c r="E117" s="727" t="s">
        <v>1852</v>
      </c>
      <c r="F117" s="731"/>
      <c r="G117" s="731"/>
      <c r="H117" s="745">
        <v>0</v>
      </c>
      <c r="I117" s="731">
        <v>1</v>
      </c>
      <c r="J117" s="731">
        <v>61.11999999999999</v>
      </c>
      <c r="K117" s="745">
        <v>1</v>
      </c>
      <c r="L117" s="731">
        <v>1</v>
      </c>
      <c r="M117" s="732">
        <v>61.11999999999999</v>
      </c>
    </row>
    <row r="118" spans="1:13" ht="14.4" customHeight="1" x14ac:dyDescent="0.3">
      <c r="A118" s="726" t="s">
        <v>588</v>
      </c>
      <c r="B118" s="727" t="s">
        <v>1846</v>
      </c>
      <c r="C118" s="727" t="s">
        <v>2041</v>
      </c>
      <c r="D118" s="727" t="s">
        <v>1851</v>
      </c>
      <c r="E118" s="727" t="s">
        <v>2042</v>
      </c>
      <c r="F118" s="731"/>
      <c r="G118" s="731"/>
      <c r="H118" s="745">
        <v>0</v>
      </c>
      <c r="I118" s="731">
        <v>1</v>
      </c>
      <c r="J118" s="731">
        <v>94.279999999999973</v>
      </c>
      <c r="K118" s="745">
        <v>1</v>
      </c>
      <c r="L118" s="731">
        <v>1</v>
      </c>
      <c r="M118" s="732">
        <v>94.279999999999973</v>
      </c>
    </row>
    <row r="119" spans="1:13" ht="14.4" customHeight="1" x14ac:dyDescent="0.3">
      <c r="A119" s="726" t="s">
        <v>588</v>
      </c>
      <c r="B119" s="727" t="s">
        <v>1853</v>
      </c>
      <c r="C119" s="727" t="s">
        <v>1854</v>
      </c>
      <c r="D119" s="727" t="s">
        <v>1855</v>
      </c>
      <c r="E119" s="727" t="s">
        <v>1856</v>
      </c>
      <c r="F119" s="731"/>
      <c r="G119" s="731"/>
      <c r="H119" s="745">
        <v>0</v>
      </c>
      <c r="I119" s="731">
        <v>14</v>
      </c>
      <c r="J119" s="731">
        <v>173716.83000000002</v>
      </c>
      <c r="K119" s="745">
        <v>1</v>
      </c>
      <c r="L119" s="731">
        <v>14</v>
      </c>
      <c r="M119" s="732">
        <v>173716.83000000002</v>
      </c>
    </row>
    <row r="120" spans="1:13" ht="14.4" customHeight="1" x14ac:dyDescent="0.3">
      <c r="A120" s="726" t="s">
        <v>588</v>
      </c>
      <c r="B120" s="727" t="s">
        <v>1857</v>
      </c>
      <c r="C120" s="727" t="s">
        <v>2043</v>
      </c>
      <c r="D120" s="727" t="s">
        <v>965</v>
      </c>
      <c r="E120" s="727" t="s">
        <v>2044</v>
      </c>
      <c r="F120" s="731"/>
      <c r="G120" s="731"/>
      <c r="H120" s="745">
        <v>0</v>
      </c>
      <c r="I120" s="731">
        <v>21</v>
      </c>
      <c r="J120" s="731">
        <v>2411.2663083001416</v>
      </c>
      <c r="K120" s="745">
        <v>1</v>
      </c>
      <c r="L120" s="731">
        <v>21</v>
      </c>
      <c r="M120" s="732">
        <v>2411.2663083001416</v>
      </c>
    </row>
    <row r="121" spans="1:13" ht="14.4" customHeight="1" x14ac:dyDescent="0.3">
      <c r="A121" s="726" t="s">
        <v>588</v>
      </c>
      <c r="B121" s="727" t="s">
        <v>1863</v>
      </c>
      <c r="C121" s="727" t="s">
        <v>1864</v>
      </c>
      <c r="D121" s="727" t="s">
        <v>1865</v>
      </c>
      <c r="E121" s="727" t="s">
        <v>1866</v>
      </c>
      <c r="F121" s="731"/>
      <c r="G121" s="731"/>
      <c r="H121" s="745">
        <v>0</v>
      </c>
      <c r="I121" s="731">
        <v>65</v>
      </c>
      <c r="J121" s="731">
        <v>29901.3</v>
      </c>
      <c r="K121" s="745">
        <v>1</v>
      </c>
      <c r="L121" s="731">
        <v>65</v>
      </c>
      <c r="M121" s="732">
        <v>29901.3</v>
      </c>
    </row>
    <row r="122" spans="1:13" ht="14.4" customHeight="1" x14ac:dyDescent="0.3">
      <c r="A122" s="726" t="s">
        <v>588</v>
      </c>
      <c r="B122" s="727" t="s">
        <v>1867</v>
      </c>
      <c r="C122" s="727" t="s">
        <v>2045</v>
      </c>
      <c r="D122" s="727" t="s">
        <v>2046</v>
      </c>
      <c r="E122" s="727" t="s">
        <v>1870</v>
      </c>
      <c r="F122" s="731"/>
      <c r="G122" s="731"/>
      <c r="H122" s="745">
        <v>0</v>
      </c>
      <c r="I122" s="731">
        <v>1</v>
      </c>
      <c r="J122" s="731">
        <v>123.50000000000009</v>
      </c>
      <c r="K122" s="745">
        <v>1</v>
      </c>
      <c r="L122" s="731">
        <v>1</v>
      </c>
      <c r="M122" s="732">
        <v>123.50000000000009</v>
      </c>
    </row>
    <row r="123" spans="1:13" ht="14.4" customHeight="1" x14ac:dyDescent="0.3">
      <c r="A123" s="726" t="s">
        <v>588</v>
      </c>
      <c r="B123" s="727" t="s">
        <v>1867</v>
      </c>
      <c r="C123" s="727" t="s">
        <v>1868</v>
      </c>
      <c r="D123" s="727" t="s">
        <v>1869</v>
      </c>
      <c r="E123" s="727" t="s">
        <v>1870</v>
      </c>
      <c r="F123" s="731">
        <v>3</v>
      </c>
      <c r="G123" s="731">
        <v>380.84999999999997</v>
      </c>
      <c r="H123" s="745">
        <v>1</v>
      </c>
      <c r="I123" s="731"/>
      <c r="J123" s="731"/>
      <c r="K123" s="745">
        <v>0</v>
      </c>
      <c r="L123" s="731">
        <v>3</v>
      </c>
      <c r="M123" s="732">
        <v>380.84999999999997</v>
      </c>
    </row>
    <row r="124" spans="1:13" ht="14.4" customHeight="1" x14ac:dyDescent="0.3">
      <c r="A124" s="726" t="s">
        <v>588</v>
      </c>
      <c r="B124" s="727" t="s">
        <v>1878</v>
      </c>
      <c r="C124" s="727" t="s">
        <v>1879</v>
      </c>
      <c r="D124" s="727" t="s">
        <v>1880</v>
      </c>
      <c r="E124" s="727" t="s">
        <v>1881</v>
      </c>
      <c r="F124" s="731"/>
      <c r="G124" s="731"/>
      <c r="H124" s="745">
        <v>0</v>
      </c>
      <c r="I124" s="731">
        <v>19</v>
      </c>
      <c r="J124" s="731">
        <v>17903.849999999999</v>
      </c>
      <c r="K124" s="745">
        <v>1</v>
      </c>
      <c r="L124" s="731">
        <v>19</v>
      </c>
      <c r="M124" s="732">
        <v>17903.849999999999</v>
      </c>
    </row>
    <row r="125" spans="1:13" ht="14.4" customHeight="1" x14ac:dyDescent="0.3">
      <c r="A125" s="726" t="s">
        <v>588</v>
      </c>
      <c r="B125" s="727" t="s">
        <v>1882</v>
      </c>
      <c r="C125" s="727" t="s">
        <v>1883</v>
      </c>
      <c r="D125" s="727" t="s">
        <v>976</v>
      </c>
      <c r="E125" s="727" t="s">
        <v>1884</v>
      </c>
      <c r="F125" s="731"/>
      <c r="G125" s="731"/>
      <c r="H125" s="745">
        <v>0</v>
      </c>
      <c r="I125" s="731">
        <v>3</v>
      </c>
      <c r="J125" s="731">
        <v>688.56000000000006</v>
      </c>
      <c r="K125" s="745">
        <v>1</v>
      </c>
      <c r="L125" s="731">
        <v>3</v>
      </c>
      <c r="M125" s="732">
        <v>688.56000000000006</v>
      </c>
    </row>
    <row r="126" spans="1:13" ht="14.4" customHeight="1" x14ac:dyDescent="0.3">
      <c r="A126" s="726" t="s">
        <v>588</v>
      </c>
      <c r="B126" s="727" t="s">
        <v>1889</v>
      </c>
      <c r="C126" s="727" t="s">
        <v>2047</v>
      </c>
      <c r="D126" s="727" t="s">
        <v>1891</v>
      </c>
      <c r="E126" s="727" t="s">
        <v>2048</v>
      </c>
      <c r="F126" s="731"/>
      <c r="G126" s="731"/>
      <c r="H126" s="745">
        <v>0</v>
      </c>
      <c r="I126" s="731">
        <v>2</v>
      </c>
      <c r="J126" s="731">
        <v>310.2</v>
      </c>
      <c r="K126" s="745">
        <v>1</v>
      </c>
      <c r="L126" s="731">
        <v>2</v>
      </c>
      <c r="M126" s="732">
        <v>310.2</v>
      </c>
    </row>
    <row r="127" spans="1:13" ht="14.4" customHeight="1" x14ac:dyDescent="0.3">
      <c r="A127" s="726" t="s">
        <v>588</v>
      </c>
      <c r="B127" s="727" t="s">
        <v>1889</v>
      </c>
      <c r="C127" s="727" t="s">
        <v>1890</v>
      </c>
      <c r="D127" s="727" t="s">
        <v>1891</v>
      </c>
      <c r="E127" s="727" t="s">
        <v>1892</v>
      </c>
      <c r="F127" s="731"/>
      <c r="G127" s="731"/>
      <c r="H127" s="745">
        <v>0</v>
      </c>
      <c r="I127" s="731">
        <v>4.9999999999999991</v>
      </c>
      <c r="J127" s="731">
        <v>1318.68</v>
      </c>
      <c r="K127" s="745">
        <v>1</v>
      </c>
      <c r="L127" s="731">
        <v>4.9999999999999991</v>
      </c>
      <c r="M127" s="732">
        <v>1318.68</v>
      </c>
    </row>
    <row r="128" spans="1:13" ht="14.4" customHeight="1" x14ac:dyDescent="0.3">
      <c r="A128" s="726" t="s">
        <v>588</v>
      </c>
      <c r="B128" s="727" t="s">
        <v>1893</v>
      </c>
      <c r="C128" s="727" t="s">
        <v>1894</v>
      </c>
      <c r="D128" s="727" t="s">
        <v>1895</v>
      </c>
      <c r="E128" s="727" t="s">
        <v>1896</v>
      </c>
      <c r="F128" s="731"/>
      <c r="G128" s="731"/>
      <c r="H128" s="745">
        <v>0</v>
      </c>
      <c r="I128" s="731">
        <v>7</v>
      </c>
      <c r="J128" s="731">
        <v>3941.28</v>
      </c>
      <c r="K128" s="745">
        <v>1</v>
      </c>
      <c r="L128" s="731">
        <v>7</v>
      </c>
      <c r="M128" s="732">
        <v>3941.28</v>
      </c>
    </row>
    <row r="129" spans="1:13" ht="14.4" customHeight="1" x14ac:dyDescent="0.3">
      <c r="A129" s="726" t="s">
        <v>588</v>
      </c>
      <c r="B129" s="727" t="s">
        <v>1897</v>
      </c>
      <c r="C129" s="727" t="s">
        <v>1898</v>
      </c>
      <c r="D129" s="727" t="s">
        <v>959</v>
      </c>
      <c r="E129" s="727" t="s">
        <v>1899</v>
      </c>
      <c r="F129" s="731"/>
      <c r="G129" s="731"/>
      <c r="H129" s="745">
        <v>0</v>
      </c>
      <c r="I129" s="731">
        <v>12.9</v>
      </c>
      <c r="J129" s="731">
        <v>4160.4824201984384</v>
      </c>
      <c r="K129" s="745">
        <v>1</v>
      </c>
      <c r="L129" s="731">
        <v>12.9</v>
      </c>
      <c r="M129" s="732">
        <v>4160.4824201984384</v>
      </c>
    </row>
    <row r="130" spans="1:13" ht="14.4" customHeight="1" x14ac:dyDescent="0.3">
      <c r="A130" s="726" t="s">
        <v>588</v>
      </c>
      <c r="B130" s="727" t="s">
        <v>1904</v>
      </c>
      <c r="C130" s="727" t="s">
        <v>2049</v>
      </c>
      <c r="D130" s="727" t="s">
        <v>1906</v>
      </c>
      <c r="E130" s="727" t="s">
        <v>2050</v>
      </c>
      <c r="F130" s="731"/>
      <c r="G130" s="731"/>
      <c r="H130" s="745">
        <v>0</v>
      </c>
      <c r="I130" s="731">
        <v>20</v>
      </c>
      <c r="J130" s="731">
        <v>667.8</v>
      </c>
      <c r="K130" s="745">
        <v>1</v>
      </c>
      <c r="L130" s="731">
        <v>20</v>
      </c>
      <c r="M130" s="732">
        <v>667.8</v>
      </c>
    </row>
    <row r="131" spans="1:13" ht="14.4" customHeight="1" x14ac:dyDescent="0.3">
      <c r="A131" s="726" t="s">
        <v>588</v>
      </c>
      <c r="B131" s="727" t="s">
        <v>1904</v>
      </c>
      <c r="C131" s="727" t="s">
        <v>1905</v>
      </c>
      <c r="D131" s="727" t="s">
        <v>1906</v>
      </c>
      <c r="E131" s="727" t="s">
        <v>1907</v>
      </c>
      <c r="F131" s="731"/>
      <c r="G131" s="731"/>
      <c r="H131" s="745">
        <v>0</v>
      </c>
      <c r="I131" s="731">
        <v>20</v>
      </c>
      <c r="J131" s="731">
        <v>1057.6000000000004</v>
      </c>
      <c r="K131" s="745">
        <v>1</v>
      </c>
      <c r="L131" s="731">
        <v>20</v>
      </c>
      <c r="M131" s="732">
        <v>1057.6000000000004</v>
      </c>
    </row>
    <row r="132" spans="1:13" ht="14.4" customHeight="1" x14ac:dyDescent="0.3">
      <c r="A132" s="726" t="s">
        <v>588</v>
      </c>
      <c r="B132" s="727" t="s">
        <v>1908</v>
      </c>
      <c r="C132" s="727" t="s">
        <v>2051</v>
      </c>
      <c r="D132" s="727" t="s">
        <v>2052</v>
      </c>
      <c r="E132" s="727" t="s">
        <v>2053</v>
      </c>
      <c r="F132" s="731">
        <v>2</v>
      </c>
      <c r="G132" s="731">
        <v>764.88</v>
      </c>
      <c r="H132" s="745">
        <v>1</v>
      </c>
      <c r="I132" s="731"/>
      <c r="J132" s="731"/>
      <c r="K132" s="745">
        <v>0</v>
      </c>
      <c r="L132" s="731">
        <v>2</v>
      </c>
      <c r="M132" s="732">
        <v>764.88</v>
      </c>
    </row>
    <row r="133" spans="1:13" ht="14.4" customHeight="1" x14ac:dyDescent="0.3">
      <c r="A133" s="726" t="s">
        <v>588</v>
      </c>
      <c r="B133" s="727" t="s">
        <v>1908</v>
      </c>
      <c r="C133" s="727" t="s">
        <v>1909</v>
      </c>
      <c r="D133" s="727" t="s">
        <v>1910</v>
      </c>
      <c r="E133" s="727" t="s">
        <v>1911</v>
      </c>
      <c r="F133" s="731"/>
      <c r="G133" s="731"/>
      <c r="H133" s="745">
        <v>0</v>
      </c>
      <c r="I133" s="731">
        <v>310</v>
      </c>
      <c r="J133" s="731">
        <v>7693.1478905976464</v>
      </c>
      <c r="K133" s="745">
        <v>1</v>
      </c>
      <c r="L133" s="731">
        <v>310</v>
      </c>
      <c r="M133" s="732">
        <v>7693.1478905976464</v>
      </c>
    </row>
    <row r="134" spans="1:13" ht="14.4" customHeight="1" x14ac:dyDescent="0.3">
      <c r="A134" s="726" t="s">
        <v>588</v>
      </c>
      <c r="B134" s="727" t="s">
        <v>2054</v>
      </c>
      <c r="C134" s="727" t="s">
        <v>2055</v>
      </c>
      <c r="D134" s="727" t="s">
        <v>2056</v>
      </c>
      <c r="E134" s="727" t="s">
        <v>2057</v>
      </c>
      <c r="F134" s="731"/>
      <c r="G134" s="731"/>
      <c r="H134" s="745">
        <v>0</v>
      </c>
      <c r="I134" s="731">
        <v>2</v>
      </c>
      <c r="J134" s="731">
        <v>13299.659999999998</v>
      </c>
      <c r="K134" s="745">
        <v>1</v>
      </c>
      <c r="L134" s="731">
        <v>2</v>
      </c>
      <c r="M134" s="732">
        <v>13299.659999999998</v>
      </c>
    </row>
    <row r="135" spans="1:13" ht="14.4" customHeight="1" x14ac:dyDescent="0.3">
      <c r="A135" s="726" t="s">
        <v>588</v>
      </c>
      <c r="B135" s="727" t="s">
        <v>1912</v>
      </c>
      <c r="C135" s="727" t="s">
        <v>1913</v>
      </c>
      <c r="D135" s="727" t="s">
        <v>1914</v>
      </c>
      <c r="E135" s="727" t="s">
        <v>1915</v>
      </c>
      <c r="F135" s="731"/>
      <c r="G135" s="731"/>
      <c r="H135" s="745">
        <v>0</v>
      </c>
      <c r="I135" s="731">
        <v>11.4</v>
      </c>
      <c r="J135" s="731">
        <v>1796.3</v>
      </c>
      <c r="K135" s="745">
        <v>1</v>
      </c>
      <c r="L135" s="731">
        <v>11.4</v>
      </c>
      <c r="M135" s="732">
        <v>1796.3</v>
      </c>
    </row>
    <row r="136" spans="1:13" ht="14.4" customHeight="1" x14ac:dyDescent="0.3">
      <c r="A136" s="726" t="s">
        <v>588</v>
      </c>
      <c r="B136" s="727" t="s">
        <v>1912</v>
      </c>
      <c r="C136" s="727" t="s">
        <v>1916</v>
      </c>
      <c r="D136" s="727" t="s">
        <v>1914</v>
      </c>
      <c r="E136" s="727" t="s">
        <v>1917</v>
      </c>
      <c r="F136" s="731"/>
      <c r="G136" s="731"/>
      <c r="H136" s="745">
        <v>0</v>
      </c>
      <c r="I136" s="731">
        <v>9</v>
      </c>
      <c r="J136" s="731">
        <v>2719.2</v>
      </c>
      <c r="K136" s="745">
        <v>1</v>
      </c>
      <c r="L136" s="731">
        <v>9</v>
      </c>
      <c r="M136" s="732">
        <v>2719.2</v>
      </c>
    </row>
    <row r="137" spans="1:13" ht="14.4" customHeight="1" x14ac:dyDescent="0.3">
      <c r="A137" s="726" t="s">
        <v>588</v>
      </c>
      <c r="B137" s="727" t="s">
        <v>1912</v>
      </c>
      <c r="C137" s="727" t="s">
        <v>2058</v>
      </c>
      <c r="D137" s="727" t="s">
        <v>2059</v>
      </c>
      <c r="E137" s="727" t="s">
        <v>2060</v>
      </c>
      <c r="F137" s="731"/>
      <c r="G137" s="731"/>
      <c r="H137" s="745">
        <v>0</v>
      </c>
      <c r="I137" s="731">
        <v>2</v>
      </c>
      <c r="J137" s="731">
        <v>569.36</v>
      </c>
      <c r="K137" s="745">
        <v>1</v>
      </c>
      <c r="L137" s="731">
        <v>2</v>
      </c>
      <c r="M137" s="732">
        <v>569.36</v>
      </c>
    </row>
    <row r="138" spans="1:13" ht="14.4" customHeight="1" x14ac:dyDescent="0.3">
      <c r="A138" s="726" t="s">
        <v>588</v>
      </c>
      <c r="B138" s="727" t="s">
        <v>2061</v>
      </c>
      <c r="C138" s="727" t="s">
        <v>2062</v>
      </c>
      <c r="D138" s="727" t="s">
        <v>2063</v>
      </c>
      <c r="E138" s="727" t="s">
        <v>2064</v>
      </c>
      <c r="F138" s="731">
        <v>5</v>
      </c>
      <c r="G138" s="731">
        <v>2467.3000000000002</v>
      </c>
      <c r="H138" s="745">
        <v>1</v>
      </c>
      <c r="I138" s="731"/>
      <c r="J138" s="731"/>
      <c r="K138" s="745">
        <v>0</v>
      </c>
      <c r="L138" s="731">
        <v>5</v>
      </c>
      <c r="M138" s="732">
        <v>2467.3000000000002</v>
      </c>
    </row>
    <row r="139" spans="1:13" ht="14.4" customHeight="1" x14ac:dyDescent="0.3">
      <c r="A139" s="726" t="s">
        <v>588</v>
      </c>
      <c r="B139" s="727" t="s">
        <v>2065</v>
      </c>
      <c r="C139" s="727" t="s">
        <v>2066</v>
      </c>
      <c r="D139" s="727" t="s">
        <v>2067</v>
      </c>
      <c r="E139" s="727" t="s">
        <v>2068</v>
      </c>
      <c r="F139" s="731"/>
      <c r="G139" s="731"/>
      <c r="H139" s="745">
        <v>0</v>
      </c>
      <c r="I139" s="731">
        <v>1</v>
      </c>
      <c r="J139" s="731">
        <v>832.45</v>
      </c>
      <c r="K139" s="745">
        <v>1</v>
      </c>
      <c r="L139" s="731">
        <v>1</v>
      </c>
      <c r="M139" s="732">
        <v>832.45</v>
      </c>
    </row>
    <row r="140" spans="1:13" ht="14.4" customHeight="1" x14ac:dyDescent="0.3">
      <c r="A140" s="726" t="s">
        <v>588</v>
      </c>
      <c r="B140" s="727" t="s">
        <v>2069</v>
      </c>
      <c r="C140" s="727" t="s">
        <v>2070</v>
      </c>
      <c r="D140" s="727" t="s">
        <v>1055</v>
      </c>
      <c r="E140" s="727" t="s">
        <v>2071</v>
      </c>
      <c r="F140" s="731"/>
      <c r="G140" s="731"/>
      <c r="H140" s="745">
        <v>0</v>
      </c>
      <c r="I140" s="731">
        <v>1</v>
      </c>
      <c r="J140" s="731">
        <v>58.739999999999995</v>
      </c>
      <c r="K140" s="745">
        <v>1</v>
      </c>
      <c r="L140" s="731">
        <v>1</v>
      </c>
      <c r="M140" s="732">
        <v>58.739999999999995</v>
      </c>
    </row>
    <row r="141" spans="1:13" ht="14.4" customHeight="1" x14ac:dyDescent="0.3">
      <c r="A141" s="726" t="s">
        <v>588</v>
      </c>
      <c r="B141" s="727" t="s">
        <v>2069</v>
      </c>
      <c r="C141" s="727" t="s">
        <v>2072</v>
      </c>
      <c r="D141" s="727" t="s">
        <v>1055</v>
      </c>
      <c r="E141" s="727" t="s">
        <v>1523</v>
      </c>
      <c r="F141" s="731"/>
      <c r="G141" s="731"/>
      <c r="H141" s="745">
        <v>0</v>
      </c>
      <c r="I141" s="731">
        <v>3</v>
      </c>
      <c r="J141" s="731">
        <v>310.98999999999995</v>
      </c>
      <c r="K141" s="745">
        <v>1</v>
      </c>
      <c r="L141" s="731">
        <v>3</v>
      </c>
      <c r="M141" s="732">
        <v>310.98999999999995</v>
      </c>
    </row>
    <row r="142" spans="1:13" ht="14.4" customHeight="1" x14ac:dyDescent="0.3">
      <c r="A142" s="726" t="s">
        <v>588</v>
      </c>
      <c r="B142" s="727" t="s">
        <v>1918</v>
      </c>
      <c r="C142" s="727" t="s">
        <v>2073</v>
      </c>
      <c r="D142" s="727" t="s">
        <v>1181</v>
      </c>
      <c r="E142" s="727" t="s">
        <v>2074</v>
      </c>
      <c r="F142" s="731">
        <v>1</v>
      </c>
      <c r="G142" s="731">
        <v>65.910113961216453</v>
      </c>
      <c r="H142" s="745">
        <v>1</v>
      </c>
      <c r="I142" s="731"/>
      <c r="J142" s="731"/>
      <c r="K142" s="745">
        <v>0</v>
      </c>
      <c r="L142" s="731">
        <v>1</v>
      </c>
      <c r="M142" s="732">
        <v>65.910113961216453</v>
      </c>
    </row>
    <row r="143" spans="1:13" ht="14.4" customHeight="1" x14ac:dyDescent="0.3">
      <c r="A143" s="726" t="s">
        <v>588</v>
      </c>
      <c r="B143" s="727" t="s">
        <v>1918</v>
      </c>
      <c r="C143" s="727" t="s">
        <v>2075</v>
      </c>
      <c r="D143" s="727" t="s">
        <v>1179</v>
      </c>
      <c r="E143" s="727" t="s">
        <v>2076</v>
      </c>
      <c r="F143" s="731">
        <v>1</v>
      </c>
      <c r="G143" s="731">
        <v>63.050000000000011</v>
      </c>
      <c r="H143" s="745">
        <v>1</v>
      </c>
      <c r="I143" s="731"/>
      <c r="J143" s="731"/>
      <c r="K143" s="745">
        <v>0</v>
      </c>
      <c r="L143" s="731">
        <v>1</v>
      </c>
      <c r="M143" s="732">
        <v>63.050000000000011</v>
      </c>
    </row>
    <row r="144" spans="1:13" ht="14.4" customHeight="1" x14ac:dyDescent="0.3">
      <c r="A144" s="726" t="s">
        <v>588</v>
      </c>
      <c r="B144" s="727" t="s">
        <v>1921</v>
      </c>
      <c r="C144" s="727" t="s">
        <v>2077</v>
      </c>
      <c r="D144" s="727" t="s">
        <v>2078</v>
      </c>
      <c r="E144" s="727" t="s">
        <v>2079</v>
      </c>
      <c r="F144" s="731"/>
      <c r="G144" s="731"/>
      <c r="H144" s="745">
        <v>0</v>
      </c>
      <c r="I144" s="731">
        <v>1</v>
      </c>
      <c r="J144" s="731">
        <v>1610.79</v>
      </c>
      <c r="K144" s="745">
        <v>1</v>
      </c>
      <c r="L144" s="731">
        <v>1</v>
      </c>
      <c r="M144" s="732">
        <v>1610.79</v>
      </c>
    </row>
    <row r="145" spans="1:13" ht="14.4" customHeight="1" x14ac:dyDescent="0.3">
      <c r="A145" s="726" t="s">
        <v>588</v>
      </c>
      <c r="B145" s="727" t="s">
        <v>1921</v>
      </c>
      <c r="C145" s="727" t="s">
        <v>2080</v>
      </c>
      <c r="D145" s="727" t="s">
        <v>2078</v>
      </c>
      <c r="E145" s="727" t="s">
        <v>2081</v>
      </c>
      <c r="F145" s="731"/>
      <c r="G145" s="731"/>
      <c r="H145" s="745">
        <v>0</v>
      </c>
      <c r="I145" s="731">
        <v>1</v>
      </c>
      <c r="J145" s="731">
        <v>368.89000000000004</v>
      </c>
      <c r="K145" s="745">
        <v>1</v>
      </c>
      <c r="L145" s="731">
        <v>1</v>
      </c>
      <c r="M145" s="732">
        <v>368.89000000000004</v>
      </c>
    </row>
    <row r="146" spans="1:13" ht="14.4" customHeight="1" x14ac:dyDescent="0.3">
      <c r="A146" s="726" t="s">
        <v>588</v>
      </c>
      <c r="B146" s="727" t="s">
        <v>1933</v>
      </c>
      <c r="C146" s="727" t="s">
        <v>1934</v>
      </c>
      <c r="D146" s="727" t="s">
        <v>1935</v>
      </c>
      <c r="E146" s="727" t="s">
        <v>1936</v>
      </c>
      <c r="F146" s="731"/>
      <c r="G146" s="731"/>
      <c r="H146" s="745">
        <v>0</v>
      </c>
      <c r="I146" s="731">
        <v>61</v>
      </c>
      <c r="J146" s="731">
        <v>2330.79</v>
      </c>
      <c r="K146" s="745">
        <v>1</v>
      </c>
      <c r="L146" s="731">
        <v>61</v>
      </c>
      <c r="M146" s="732">
        <v>2330.79</v>
      </c>
    </row>
    <row r="147" spans="1:13" ht="14.4" customHeight="1" x14ac:dyDescent="0.3">
      <c r="A147" s="726" t="s">
        <v>588</v>
      </c>
      <c r="B147" s="727" t="s">
        <v>1933</v>
      </c>
      <c r="C147" s="727" t="s">
        <v>1937</v>
      </c>
      <c r="D147" s="727" t="s">
        <v>1938</v>
      </c>
      <c r="E147" s="727" t="s">
        <v>1939</v>
      </c>
      <c r="F147" s="731"/>
      <c r="G147" s="731"/>
      <c r="H147" s="745">
        <v>0</v>
      </c>
      <c r="I147" s="731">
        <v>264</v>
      </c>
      <c r="J147" s="731">
        <v>14267.526371878983</v>
      </c>
      <c r="K147" s="745">
        <v>1</v>
      </c>
      <c r="L147" s="731">
        <v>264</v>
      </c>
      <c r="M147" s="732">
        <v>14267.526371878983</v>
      </c>
    </row>
    <row r="148" spans="1:13" ht="14.4" customHeight="1" x14ac:dyDescent="0.3">
      <c r="A148" s="726" t="s">
        <v>588</v>
      </c>
      <c r="B148" s="727" t="s">
        <v>1933</v>
      </c>
      <c r="C148" s="727" t="s">
        <v>2082</v>
      </c>
      <c r="D148" s="727" t="s">
        <v>1938</v>
      </c>
      <c r="E148" s="727" t="s">
        <v>2083</v>
      </c>
      <c r="F148" s="731"/>
      <c r="G148" s="731"/>
      <c r="H148" s="745">
        <v>0</v>
      </c>
      <c r="I148" s="731">
        <v>6</v>
      </c>
      <c r="J148" s="731">
        <v>341.28000000000003</v>
      </c>
      <c r="K148" s="745">
        <v>1</v>
      </c>
      <c r="L148" s="731">
        <v>6</v>
      </c>
      <c r="M148" s="732">
        <v>341.28000000000003</v>
      </c>
    </row>
    <row r="149" spans="1:13" ht="14.4" customHeight="1" x14ac:dyDescent="0.3">
      <c r="A149" s="726" t="s">
        <v>588</v>
      </c>
      <c r="B149" s="727" t="s">
        <v>1940</v>
      </c>
      <c r="C149" s="727" t="s">
        <v>2084</v>
      </c>
      <c r="D149" s="727" t="s">
        <v>1942</v>
      </c>
      <c r="E149" s="727" t="s">
        <v>2085</v>
      </c>
      <c r="F149" s="731"/>
      <c r="G149" s="731"/>
      <c r="H149" s="745">
        <v>0</v>
      </c>
      <c r="I149" s="731">
        <v>1</v>
      </c>
      <c r="J149" s="731">
        <v>247.5</v>
      </c>
      <c r="K149" s="745">
        <v>1</v>
      </c>
      <c r="L149" s="731">
        <v>1</v>
      </c>
      <c r="M149" s="732">
        <v>247.5</v>
      </c>
    </row>
    <row r="150" spans="1:13" ht="14.4" customHeight="1" x14ac:dyDescent="0.3">
      <c r="A150" s="726" t="s">
        <v>588</v>
      </c>
      <c r="B150" s="727" t="s">
        <v>1940</v>
      </c>
      <c r="C150" s="727" t="s">
        <v>1941</v>
      </c>
      <c r="D150" s="727" t="s">
        <v>1942</v>
      </c>
      <c r="E150" s="727" t="s">
        <v>1943</v>
      </c>
      <c r="F150" s="731"/>
      <c r="G150" s="731"/>
      <c r="H150" s="745">
        <v>0</v>
      </c>
      <c r="I150" s="731">
        <v>22</v>
      </c>
      <c r="J150" s="731">
        <v>6057.2599999999993</v>
      </c>
      <c r="K150" s="745">
        <v>1</v>
      </c>
      <c r="L150" s="731">
        <v>22</v>
      </c>
      <c r="M150" s="732">
        <v>6057.2599999999993</v>
      </c>
    </row>
    <row r="151" spans="1:13" ht="14.4" customHeight="1" x14ac:dyDescent="0.3">
      <c r="A151" s="726" t="s">
        <v>588</v>
      </c>
      <c r="B151" s="727" t="s">
        <v>2086</v>
      </c>
      <c r="C151" s="727" t="s">
        <v>2087</v>
      </c>
      <c r="D151" s="727" t="s">
        <v>2088</v>
      </c>
      <c r="E151" s="727" t="s">
        <v>2089</v>
      </c>
      <c r="F151" s="731"/>
      <c r="G151" s="731"/>
      <c r="H151" s="745">
        <v>0</v>
      </c>
      <c r="I151" s="731">
        <v>2</v>
      </c>
      <c r="J151" s="731">
        <v>18.39</v>
      </c>
      <c r="K151" s="745">
        <v>1</v>
      </c>
      <c r="L151" s="731">
        <v>2</v>
      </c>
      <c r="M151" s="732">
        <v>18.39</v>
      </c>
    </row>
    <row r="152" spans="1:13" ht="14.4" customHeight="1" x14ac:dyDescent="0.3">
      <c r="A152" s="726" t="s">
        <v>588</v>
      </c>
      <c r="B152" s="727" t="s">
        <v>2090</v>
      </c>
      <c r="C152" s="727" t="s">
        <v>2091</v>
      </c>
      <c r="D152" s="727" t="s">
        <v>2092</v>
      </c>
      <c r="E152" s="727" t="s">
        <v>2093</v>
      </c>
      <c r="F152" s="731"/>
      <c r="G152" s="731"/>
      <c r="H152" s="745">
        <v>0</v>
      </c>
      <c r="I152" s="731">
        <v>1</v>
      </c>
      <c r="J152" s="731">
        <v>60.08</v>
      </c>
      <c r="K152" s="745">
        <v>1</v>
      </c>
      <c r="L152" s="731">
        <v>1</v>
      </c>
      <c r="M152" s="732">
        <v>60.08</v>
      </c>
    </row>
    <row r="153" spans="1:13" ht="14.4" customHeight="1" x14ac:dyDescent="0.3">
      <c r="A153" s="726" t="s">
        <v>588</v>
      </c>
      <c r="B153" s="727" t="s">
        <v>1948</v>
      </c>
      <c r="C153" s="727" t="s">
        <v>1949</v>
      </c>
      <c r="D153" s="727" t="s">
        <v>916</v>
      </c>
      <c r="E153" s="727" t="s">
        <v>1950</v>
      </c>
      <c r="F153" s="731"/>
      <c r="G153" s="731"/>
      <c r="H153" s="745">
        <v>0</v>
      </c>
      <c r="I153" s="731">
        <v>23</v>
      </c>
      <c r="J153" s="731">
        <v>506.12</v>
      </c>
      <c r="K153" s="745">
        <v>1</v>
      </c>
      <c r="L153" s="731">
        <v>23</v>
      </c>
      <c r="M153" s="732">
        <v>506.12</v>
      </c>
    </row>
    <row r="154" spans="1:13" ht="14.4" customHeight="1" x14ac:dyDescent="0.3">
      <c r="A154" s="726" t="s">
        <v>588</v>
      </c>
      <c r="B154" s="727" t="s">
        <v>1948</v>
      </c>
      <c r="C154" s="727" t="s">
        <v>2094</v>
      </c>
      <c r="D154" s="727" t="s">
        <v>1954</v>
      </c>
      <c r="E154" s="727" t="s">
        <v>1950</v>
      </c>
      <c r="F154" s="731">
        <v>3</v>
      </c>
      <c r="G154" s="731">
        <v>132</v>
      </c>
      <c r="H154" s="745">
        <v>1</v>
      </c>
      <c r="I154" s="731"/>
      <c r="J154" s="731"/>
      <c r="K154" s="745">
        <v>0</v>
      </c>
      <c r="L154" s="731">
        <v>3</v>
      </c>
      <c r="M154" s="732">
        <v>132</v>
      </c>
    </row>
    <row r="155" spans="1:13" ht="14.4" customHeight="1" x14ac:dyDescent="0.3">
      <c r="A155" s="726" t="s">
        <v>588</v>
      </c>
      <c r="B155" s="727" t="s">
        <v>1956</v>
      </c>
      <c r="C155" s="727" t="s">
        <v>2095</v>
      </c>
      <c r="D155" s="727" t="s">
        <v>1065</v>
      </c>
      <c r="E155" s="727" t="s">
        <v>1972</v>
      </c>
      <c r="F155" s="731"/>
      <c r="G155" s="731"/>
      <c r="H155" s="745">
        <v>0</v>
      </c>
      <c r="I155" s="731">
        <v>3</v>
      </c>
      <c r="J155" s="731">
        <v>60.180000000000007</v>
      </c>
      <c r="K155" s="745">
        <v>1</v>
      </c>
      <c r="L155" s="731">
        <v>3</v>
      </c>
      <c r="M155" s="732">
        <v>60.180000000000007</v>
      </c>
    </row>
    <row r="156" spans="1:13" ht="14.4" customHeight="1" x14ac:dyDescent="0.3">
      <c r="A156" s="726" t="s">
        <v>588</v>
      </c>
      <c r="B156" s="727" t="s">
        <v>1956</v>
      </c>
      <c r="C156" s="727" t="s">
        <v>1957</v>
      </c>
      <c r="D156" s="727" t="s">
        <v>662</v>
      </c>
      <c r="E156" s="727" t="s">
        <v>1958</v>
      </c>
      <c r="F156" s="731"/>
      <c r="G156" s="731"/>
      <c r="H156" s="745">
        <v>0</v>
      </c>
      <c r="I156" s="731">
        <v>1</v>
      </c>
      <c r="J156" s="731">
        <v>27.25</v>
      </c>
      <c r="K156" s="745">
        <v>1</v>
      </c>
      <c r="L156" s="731">
        <v>1</v>
      </c>
      <c r="M156" s="732">
        <v>27.25</v>
      </c>
    </row>
    <row r="157" spans="1:13" ht="14.4" customHeight="1" x14ac:dyDescent="0.3">
      <c r="A157" s="726" t="s">
        <v>588</v>
      </c>
      <c r="B157" s="727" t="s">
        <v>2096</v>
      </c>
      <c r="C157" s="727" t="s">
        <v>2097</v>
      </c>
      <c r="D157" s="727" t="s">
        <v>2098</v>
      </c>
      <c r="E157" s="727" t="s">
        <v>2099</v>
      </c>
      <c r="F157" s="731"/>
      <c r="G157" s="731"/>
      <c r="H157" s="745">
        <v>0</v>
      </c>
      <c r="I157" s="731">
        <v>1</v>
      </c>
      <c r="J157" s="731">
        <v>92.170087414653466</v>
      </c>
      <c r="K157" s="745">
        <v>1</v>
      </c>
      <c r="L157" s="731">
        <v>1</v>
      </c>
      <c r="M157" s="732">
        <v>92.170087414653466</v>
      </c>
    </row>
    <row r="158" spans="1:13" ht="14.4" customHeight="1" x14ac:dyDescent="0.3">
      <c r="A158" s="726" t="s">
        <v>588</v>
      </c>
      <c r="B158" s="727" t="s">
        <v>2100</v>
      </c>
      <c r="C158" s="727" t="s">
        <v>2101</v>
      </c>
      <c r="D158" s="727" t="s">
        <v>2102</v>
      </c>
      <c r="E158" s="727" t="s">
        <v>1972</v>
      </c>
      <c r="F158" s="731">
        <v>1</v>
      </c>
      <c r="G158" s="731">
        <v>71.17</v>
      </c>
      <c r="H158" s="745">
        <v>1</v>
      </c>
      <c r="I158" s="731"/>
      <c r="J158" s="731"/>
      <c r="K158" s="745">
        <v>0</v>
      </c>
      <c r="L158" s="731">
        <v>1</v>
      </c>
      <c r="M158" s="732">
        <v>71.17</v>
      </c>
    </row>
    <row r="159" spans="1:13" ht="14.4" customHeight="1" x14ac:dyDescent="0.3">
      <c r="A159" s="726" t="s">
        <v>588</v>
      </c>
      <c r="B159" s="727" t="s">
        <v>1962</v>
      </c>
      <c r="C159" s="727" t="s">
        <v>2103</v>
      </c>
      <c r="D159" s="727" t="s">
        <v>1247</v>
      </c>
      <c r="E159" s="727" t="s">
        <v>2104</v>
      </c>
      <c r="F159" s="731"/>
      <c r="G159" s="731"/>
      <c r="H159" s="745">
        <v>0</v>
      </c>
      <c r="I159" s="731">
        <v>1</v>
      </c>
      <c r="J159" s="731">
        <v>49.340000000000025</v>
      </c>
      <c r="K159" s="745">
        <v>1</v>
      </c>
      <c r="L159" s="731">
        <v>1</v>
      </c>
      <c r="M159" s="732">
        <v>49.340000000000025</v>
      </c>
    </row>
    <row r="160" spans="1:13" ht="14.4" customHeight="1" x14ac:dyDescent="0.3">
      <c r="A160" s="726" t="s">
        <v>588</v>
      </c>
      <c r="B160" s="727" t="s">
        <v>2105</v>
      </c>
      <c r="C160" s="727" t="s">
        <v>2106</v>
      </c>
      <c r="D160" s="727" t="s">
        <v>2107</v>
      </c>
      <c r="E160" s="727" t="s">
        <v>2108</v>
      </c>
      <c r="F160" s="731"/>
      <c r="G160" s="731"/>
      <c r="H160" s="745">
        <v>0</v>
      </c>
      <c r="I160" s="731">
        <v>3</v>
      </c>
      <c r="J160" s="731">
        <v>108.75</v>
      </c>
      <c r="K160" s="745">
        <v>1</v>
      </c>
      <c r="L160" s="731">
        <v>3</v>
      </c>
      <c r="M160" s="732">
        <v>108.75</v>
      </c>
    </row>
    <row r="161" spans="1:13" ht="14.4" customHeight="1" x14ac:dyDescent="0.3">
      <c r="A161" s="726" t="s">
        <v>588</v>
      </c>
      <c r="B161" s="727" t="s">
        <v>2105</v>
      </c>
      <c r="C161" s="727" t="s">
        <v>2109</v>
      </c>
      <c r="D161" s="727" t="s">
        <v>1035</v>
      </c>
      <c r="E161" s="727" t="s">
        <v>2108</v>
      </c>
      <c r="F161" s="731">
        <v>2</v>
      </c>
      <c r="G161" s="731">
        <v>79.759999999999991</v>
      </c>
      <c r="H161" s="745">
        <v>1</v>
      </c>
      <c r="I161" s="731"/>
      <c r="J161" s="731"/>
      <c r="K161" s="745">
        <v>0</v>
      </c>
      <c r="L161" s="731">
        <v>2</v>
      </c>
      <c r="M161" s="732">
        <v>79.759999999999991</v>
      </c>
    </row>
    <row r="162" spans="1:13" ht="14.4" customHeight="1" x14ac:dyDescent="0.3">
      <c r="A162" s="726" t="s">
        <v>588</v>
      </c>
      <c r="B162" s="727" t="s">
        <v>1970</v>
      </c>
      <c r="C162" s="727" t="s">
        <v>1971</v>
      </c>
      <c r="D162" s="727" t="s">
        <v>914</v>
      </c>
      <c r="E162" s="727" t="s">
        <v>1972</v>
      </c>
      <c r="F162" s="731"/>
      <c r="G162" s="731"/>
      <c r="H162" s="745">
        <v>0</v>
      </c>
      <c r="I162" s="731">
        <v>3</v>
      </c>
      <c r="J162" s="731">
        <v>90.459999999999951</v>
      </c>
      <c r="K162" s="745">
        <v>1</v>
      </c>
      <c r="L162" s="731">
        <v>3</v>
      </c>
      <c r="M162" s="732">
        <v>90.459999999999951</v>
      </c>
    </row>
    <row r="163" spans="1:13" ht="14.4" customHeight="1" x14ac:dyDescent="0.3">
      <c r="A163" s="726" t="s">
        <v>588</v>
      </c>
      <c r="B163" s="727" t="s">
        <v>2110</v>
      </c>
      <c r="C163" s="727" t="s">
        <v>2111</v>
      </c>
      <c r="D163" s="727" t="s">
        <v>2112</v>
      </c>
      <c r="E163" s="727" t="s">
        <v>2113</v>
      </c>
      <c r="F163" s="731"/>
      <c r="G163" s="731"/>
      <c r="H163" s="745">
        <v>0</v>
      </c>
      <c r="I163" s="731">
        <v>1</v>
      </c>
      <c r="J163" s="731">
        <v>44.059999999999995</v>
      </c>
      <c r="K163" s="745">
        <v>1</v>
      </c>
      <c r="L163" s="731">
        <v>1</v>
      </c>
      <c r="M163" s="732">
        <v>44.059999999999995</v>
      </c>
    </row>
    <row r="164" spans="1:13" ht="14.4" customHeight="1" x14ac:dyDescent="0.3">
      <c r="A164" s="726" t="s">
        <v>588</v>
      </c>
      <c r="B164" s="727" t="s">
        <v>2114</v>
      </c>
      <c r="C164" s="727" t="s">
        <v>2115</v>
      </c>
      <c r="D164" s="727" t="s">
        <v>1109</v>
      </c>
      <c r="E164" s="727" t="s">
        <v>2116</v>
      </c>
      <c r="F164" s="731"/>
      <c r="G164" s="731"/>
      <c r="H164" s="745">
        <v>0</v>
      </c>
      <c r="I164" s="731">
        <v>1</v>
      </c>
      <c r="J164" s="731">
        <v>89.320000000000007</v>
      </c>
      <c r="K164" s="745">
        <v>1</v>
      </c>
      <c r="L164" s="731">
        <v>1</v>
      </c>
      <c r="M164" s="732">
        <v>89.320000000000007</v>
      </c>
    </row>
    <row r="165" spans="1:13" ht="14.4" customHeight="1" x14ac:dyDescent="0.3">
      <c r="A165" s="726" t="s">
        <v>588</v>
      </c>
      <c r="B165" s="727" t="s">
        <v>1976</v>
      </c>
      <c r="C165" s="727" t="s">
        <v>2117</v>
      </c>
      <c r="D165" s="727" t="s">
        <v>1260</v>
      </c>
      <c r="E165" s="727" t="s">
        <v>932</v>
      </c>
      <c r="F165" s="731"/>
      <c r="G165" s="731"/>
      <c r="H165" s="745">
        <v>0</v>
      </c>
      <c r="I165" s="731">
        <v>1</v>
      </c>
      <c r="J165" s="731">
        <v>142.99980362627656</v>
      </c>
      <c r="K165" s="745">
        <v>1</v>
      </c>
      <c r="L165" s="731">
        <v>1</v>
      </c>
      <c r="M165" s="732">
        <v>142.99980362627656</v>
      </c>
    </row>
    <row r="166" spans="1:13" ht="14.4" customHeight="1" x14ac:dyDescent="0.3">
      <c r="A166" s="726" t="s">
        <v>588</v>
      </c>
      <c r="B166" s="727" t="s">
        <v>1976</v>
      </c>
      <c r="C166" s="727" t="s">
        <v>2118</v>
      </c>
      <c r="D166" s="727" t="s">
        <v>1261</v>
      </c>
      <c r="E166" s="727" t="s">
        <v>932</v>
      </c>
      <c r="F166" s="731"/>
      <c r="G166" s="731"/>
      <c r="H166" s="745">
        <v>0</v>
      </c>
      <c r="I166" s="731">
        <v>1</v>
      </c>
      <c r="J166" s="731">
        <v>142.99980362627656</v>
      </c>
      <c r="K166" s="745">
        <v>1</v>
      </c>
      <c r="L166" s="731">
        <v>1</v>
      </c>
      <c r="M166" s="732">
        <v>142.99980362627656</v>
      </c>
    </row>
    <row r="167" spans="1:13" ht="14.4" customHeight="1" x14ac:dyDescent="0.3">
      <c r="A167" s="726" t="s">
        <v>588</v>
      </c>
      <c r="B167" s="727" t="s">
        <v>1976</v>
      </c>
      <c r="C167" s="727" t="s">
        <v>2119</v>
      </c>
      <c r="D167" s="727" t="s">
        <v>1270</v>
      </c>
      <c r="E167" s="727" t="s">
        <v>2120</v>
      </c>
      <c r="F167" s="731"/>
      <c r="G167" s="731"/>
      <c r="H167" s="745">
        <v>0</v>
      </c>
      <c r="I167" s="731">
        <v>1</v>
      </c>
      <c r="J167" s="731">
        <v>196.2</v>
      </c>
      <c r="K167" s="745">
        <v>1</v>
      </c>
      <c r="L167" s="731">
        <v>1</v>
      </c>
      <c r="M167" s="732">
        <v>196.2</v>
      </c>
    </row>
    <row r="168" spans="1:13" ht="14.4" customHeight="1" x14ac:dyDescent="0.3">
      <c r="A168" s="726" t="s">
        <v>588</v>
      </c>
      <c r="B168" s="727" t="s">
        <v>1976</v>
      </c>
      <c r="C168" s="727" t="s">
        <v>2121</v>
      </c>
      <c r="D168" s="727" t="s">
        <v>1259</v>
      </c>
      <c r="E168" s="727" t="s">
        <v>934</v>
      </c>
      <c r="F168" s="731"/>
      <c r="G168" s="731"/>
      <c r="H168" s="745">
        <v>0</v>
      </c>
      <c r="I168" s="731">
        <v>4</v>
      </c>
      <c r="J168" s="731">
        <v>163.68</v>
      </c>
      <c r="K168" s="745">
        <v>1</v>
      </c>
      <c r="L168" s="731">
        <v>4</v>
      </c>
      <c r="M168" s="732">
        <v>163.68</v>
      </c>
    </row>
    <row r="169" spans="1:13" ht="14.4" customHeight="1" x14ac:dyDescent="0.3">
      <c r="A169" s="726" t="s">
        <v>588</v>
      </c>
      <c r="B169" s="727" t="s">
        <v>1976</v>
      </c>
      <c r="C169" s="727" t="s">
        <v>1977</v>
      </c>
      <c r="D169" s="727" t="s">
        <v>933</v>
      </c>
      <c r="E169" s="727" t="s">
        <v>934</v>
      </c>
      <c r="F169" s="731"/>
      <c r="G169" s="731"/>
      <c r="H169" s="745">
        <v>0</v>
      </c>
      <c r="I169" s="731">
        <v>12</v>
      </c>
      <c r="J169" s="731">
        <v>491.03999999999996</v>
      </c>
      <c r="K169" s="745">
        <v>1</v>
      </c>
      <c r="L169" s="731">
        <v>12</v>
      </c>
      <c r="M169" s="732">
        <v>491.03999999999996</v>
      </c>
    </row>
    <row r="170" spans="1:13" ht="14.4" customHeight="1" x14ac:dyDescent="0.3">
      <c r="A170" s="726" t="s">
        <v>588</v>
      </c>
      <c r="B170" s="727" t="s">
        <v>1976</v>
      </c>
      <c r="C170" s="727" t="s">
        <v>2122</v>
      </c>
      <c r="D170" s="727" t="s">
        <v>1262</v>
      </c>
      <c r="E170" s="727" t="s">
        <v>936</v>
      </c>
      <c r="F170" s="731"/>
      <c r="G170" s="731"/>
      <c r="H170" s="745">
        <v>0</v>
      </c>
      <c r="I170" s="731">
        <v>6</v>
      </c>
      <c r="J170" s="731">
        <v>813.60000000000014</v>
      </c>
      <c r="K170" s="745">
        <v>1</v>
      </c>
      <c r="L170" s="731">
        <v>6</v>
      </c>
      <c r="M170" s="732">
        <v>813.60000000000014</v>
      </c>
    </row>
    <row r="171" spans="1:13" ht="14.4" customHeight="1" x14ac:dyDescent="0.3">
      <c r="A171" s="726" t="s">
        <v>588</v>
      </c>
      <c r="B171" s="727" t="s">
        <v>1976</v>
      </c>
      <c r="C171" s="727" t="s">
        <v>1978</v>
      </c>
      <c r="D171" s="727" t="s">
        <v>938</v>
      </c>
      <c r="E171" s="727" t="s">
        <v>936</v>
      </c>
      <c r="F171" s="731"/>
      <c r="G171" s="731"/>
      <c r="H171" s="745">
        <v>0</v>
      </c>
      <c r="I171" s="731">
        <v>2</v>
      </c>
      <c r="J171" s="731">
        <v>271.2</v>
      </c>
      <c r="K171" s="745">
        <v>1</v>
      </c>
      <c r="L171" s="731">
        <v>2</v>
      </c>
      <c r="M171" s="732">
        <v>271.2</v>
      </c>
    </row>
    <row r="172" spans="1:13" ht="14.4" customHeight="1" x14ac:dyDescent="0.3">
      <c r="A172" s="726" t="s">
        <v>588</v>
      </c>
      <c r="B172" s="727" t="s">
        <v>1976</v>
      </c>
      <c r="C172" s="727" t="s">
        <v>2123</v>
      </c>
      <c r="D172" s="727" t="s">
        <v>1264</v>
      </c>
      <c r="E172" s="727" t="s">
        <v>936</v>
      </c>
      <c r="F172" s="731"/>
      <c r="G172" s="731"/>
      <c r="H172" s="745">
        <v>0</v>
      </c>
      <c r="I172" s="731">
        <v>16</v>
      </c>
      <c r="J172" s="731">
        <v>2175.8799999999997</v>
      </c>
      <c r="K172" s="745">
        <v>1</v>
      </c>
      <c r="L172" s="731">
        <v>16</v>
      </c>
      <c r="M172" s="732">
        <v>2175.8799999999997</v>
      </c>
    </row>
    <row r="173" spans="1:13" ht="14.4" customHeight="1" x14ac:dyDescent="0.3">
      <c r="A173" s="726" t="s">
        <v>588</v>
      </c>
      <c r="B173" s="727" t="s">
        <v>1976</v>
      </c>
      <c r="C173" s="727" t="s">
        <v>2124</v>
      </c>
      <c r="D173" s="727" t="s">
        <v>2125</v>
      </c>
      <c r="E173" s="727" t="s">
        <v>1982</v>
      </c>
      <c r="F173" s="731"/>
      <c r="G173" s="731"/>
      <c r="H173" s="745">
        <v>0</v>
      </c>
      <c r="I173" s="731">
        <v>3</v>
      </c>
      <c r="J173" s="731">
        <v>493.29</v>
      </c>
      <c r="K173" s="745">
        <v>1</v>
      </c>
      <c r="L173" s="731">
        <v>3</v>
      </c>
      <c r="M173" s="732">
        <v>493.29</v>
      </c>
    </row>
    <row r="174" spans="1:13" ht="14.4" customHeight="1" x14ac:dyDescent="0.3">
      <c r="A174" s="726" t="s">
        <v>588</v>
      </c>
      <c r="B174" s="727" t="s">
        <v>1976</v>
      </c>
      <c r="C174" s="727" t="s">
        <v>1980</v>
      </c>
      <c r="D174" s="727" t="s">
        <v>947</v>
      </c>
      <c r="E174" s="727" t="s">
        <v>949</v>
      </c>
      <c r="F174" s="731"/>
      <c r="G174" s="731"/>
      <c r="H174" s="745">
        <v>0</v>
      </c>
      <c r="I174" s="731">
        <v>15</v>
      </c>
      <c r="J174" s="731">
        <v>815.70000000000016</v>
      </c>
      <c r="K174" s="745">
        <v>1</v>
      </c>
      <c r="L174" s="731">
        <v>15</v>
      </c>
      <c r="M174" s="732">
        <v>815.70000000000016</v>
      </c>
    </row>
    <row r="175" spans="1:13" ht="14.4" customHeight="1" x14ac:dyDescent="0.3">
      <c r="A175" s="726" t="s">
        <v>588</v>
      </c>
      <c r="B175" s="727" t="s">
        <v>1976</v>
      </c>
      <c r="C175" s="727" t="s">
        <v>1986</v>
      </c>
      <c r="D175" s="727" t="s">
        <v>1987</v>
      </c>
      <c r="E175" s="727" t="s">
        <v>1985</v>
      </c>
      <c r="F175" s="731"/>
      <c r="G175" s="731"/>
      <c r="H175" s="745">
        <v>0</v>
      </c>
      <c r="I175" s="731">
        <v>3</v>
      </c>
      <c r="J175" s="731">
        <v>335.85000000000008</v>
      </c>
      <c r="K175" s="745">
        <v>1</v>
      </c>
      <c r="L175" s="731">
        <v>3</v>
      </c>
      <c r="M175" s="732">
        <v>335.85000000000008</v>
      </c>
    </row>
    <row r="176" spans="1:13" ht="14.4" customHeight="1" x14ac:dyDescent="0.3">
      <c r="A176" s="726" t="s">
        <v>588</v>
      </c>
      <c r="B176" s="727" t="s">
        <v>1976</v>
      </c>
      <c r="C176" s="727" t="s">
        <v>1988</v>
      </c>
      <c r="D176" s="727" t="s">
        <v>931</v>
      </c>
      <c r="E176" s="727" t="s">
        <v>932</v>
      </c>
      <c r="F176" s="731"/>
      <c r="G176" s="731"/>
      <c r="H176" s="745">
        <v>0</v>
      </c>
      <c r="I176" s="731">
        <v>2</v>
      </c>
      <c r="J176" s="731">
        <v>327.33999999999992</v>
      </c>
      <c r="K176" s="745">
        <v>1</v>
      </c>
      <c r="L176" s="731">
        <v>2</v>
      </c>
      <c r="M176" s="732">
        <v>327.33999999999992</v>
      </c>
    </row>
    <row r="177" spans="1:13" ht="14.4" customHeight="1" x14ac:dyDescent="0.3">
      <c r="A177" s="726" t="s">
        <v>588</v>
      </c>
      <c r="B177" s="727" t="s">
        <v>1976</v>
      </c>
      <c r="C177" s="727" t="s">
        <v>2126</v>
      </c>
      <c r="D177" s="727" t="s">
        <v>1267</v>
      </c>
      <c r="E177" s="727" t="s">
        <v>932</v>
      </c>
      <c r="F177" s="731"/>
      <c r="G177" s="731"/>
      <c r="H177" s="745">
        <v>0</v>
      </c>
      <c r="I177" s="731">
        <v>3</v>
      </c>
      <c r="J177" s="731">
        <v>368.06999999999994</v>
      </c>
      <c r="K177" s="745">
        <v>1</v>
      </c>
      <c r="L177" s="731">
        <v>3</v>
      </c>
      <c r="M177" s="732">
        <v>368.06999999999994</v>
      </c>
    </row>
    <row r="178" spans="1:13" ht="14.4" customHeight="1" x14ac:dyDescent="0.3">
      <c r="A178" s="726" t="s">
        <v>588</v>
      </c>
      <c r="B178" s="727" t="s">
        <v>1976</v>
      </c>
      <c r="C178" s="727" t="s">
        <v>2127</v>
      </c>
      <c r="D178" s="727" t="s">
        <v>1265</v>
      </c>
      <c r="E178" s="727" t="s">
        <v>932</v>
      </c>
      <c r="F178" s="731"/>
      <c r="G178" s="731"/>
      <c r="H178" s="745">
        <v>0</v>
      </c>
      <c r="I178" s="731">
        <v>1</v>
      </c>
      <c r="J178" s="731">
        <v>122.69000000000003</v>
      </c>
      <c r="K178" s="745">
        <v>1</v>
      </c>
      <c r="L178" s="731">
        <v>1</v>
      </c>
      <c r="M178" s="732">
        <v>122.69000000000003</v>
      </c>
    </row>
    <row r="179" spans="1:13" ht="14.4" customHeight="1" x14ac:dyDescent="0.3">
      <c r="A179" s="726" t="s">
        <v>588</v>
      </c>
      <c r="B179" s="727" t="s">
        <v>1976</v>
      </c>
      <c r="C179" s="727" t="s">
        <v>2128</v>
      </c>
      <c r="D179" s="727" t="s">
        <v>1263</v>
      </c>
      <c r="E179" s="727" t="s">
        <v>936</v>
      </c>
      <c r="F179" s="731"/>
      <c r="G179" s="731"/>
      <c r="H179" s="745">
        <v>0</v>
      </c>
      <c r="I179" s="731">
        <v>2</v>
      </c>
      <c r="J179" s="731">
        <v>271.19999999999993</v>
      </c>
      <c r="K179" s="745">
        <v>1</v>
      </c>
      <c r="L179" s="731">
        <v>2</v>
      </c>
      <c r="M179" s="732">
        <v>271.19999999999993</v>
      </c>
    </row>
    <row r="180" spans="1:13" ht="14.4" customHeight="1" x14ac:dyDescent="0.3">
      <c r="A180" s="726" t="s">
        <v>588</v>
      </c>
      <c r="B180" s="727" t="s">
        <v>1976</v>
      </c>
      <c r="C180" s="727" t="s">
        <v>1990</v>
      </c>
      <c r="D180" s="727" t="s">
        <v>940</v>
      </c>
      <c r="E180" s="727" t="s">
        <v>936</v>
      </c>
      <c r="F180" s="731"/>
      <c r="G180" s="731"/>
      <c r="H180" s="745">
        <v>0</v>
      </c>
      <c r="I180" s="731">
        <v>2</v>
      </c>
      <c r="J180" s="731">
        <v>271.19999999999993</v>
      </c>
      <c r="K180" s="745">
        <v>1</v>
      </c>
      <c r="L180" s="731">
        <v>2</v>
      </c>
      <c r="M180" s="732">
        <v>271.19999999999993</v>
      </c>
    </row>
    <row r="181" spans="1:13" ht="14.4" customHeight="1" x14ac:dyDescent="0.3">
      <c r="A181" s="726" t="s">
        <v>588</v>
      </c>
      <c r="B181" s="727" t="s">
        <v>1976</v>
      </c>
      <c r="C181" s="727" t="s">
        <v>2129</v>
      </c>
      <c r="D181" s="727" t="s">
        <v>1266</v>
      </c>
      <c r="E181" s="727" t="s">
        <v>934</v>
      </c>
      <c r="F181" s="731"/>
      <c r="G181" s="731"/>
      <c r="H181" s="745">
        <v>0</v>
      </c>
      <c r="I181" s="731">
        <v>26</v>
      </c>
      <c r="J181" s="731">
        <v>797.42</v>
      </c>
      <c r="K181" s="745">
        <v>1</v>
      </c>
      <c r="L181" s="731">
        <v>26</v>
      </c>
      <c r="M181" s="732">
        <v>797.42</v>
      </c>
    </row>
    <row r="182" spans="1:13" ht="14.4" customHeight="1" x14ac:dyDescent="0.3">
      <c r="A182" s="726" t="s">
        <v>591</v>
      </c>
      <c r="B182" s="727" t="s">
        <v>1765</v>
      </c>
      <c r="C182" s="727" t="s">
        <v>1766</v>
      </c>
      <c r="D182" s="727" t="s">
        <v>849</v>
      </c>
      <c r="E182" s="727" t="s">
        <v>1767</v>
      </c>
      <c r="F182" s="731"/>
      <c r="G182" s="731"/>
      <c r="H182" s="745">
        <v>0</v>
      </c>
      <c r="I182" s="731">
        <v>15</v>
      </c>
      <c r="J182" s="731">
        <v>1006.6324320368882</v>
      </c>
      <c r="K182" s="745">
        <v>1</v>
      </c>
      <c r="L182" s="731">
        <v>15</v>
      </c>
      <c r="M182" s="732">
        <v>1006.6324320368882</v>
      </c>
    </row>
    <row r="183" spans="1:13" ht="14.4" customHeight="1" x14ac:dyDescent="0.3">
      <c r="A183" s="726" t="s">
        <v>591</v>
      </c>
      <c r="B183" s="727" t="s">
        <v>1768</v>
      </c>
      <c r="C183" s="727" t="s">
        <v>1769</v>
      </c>
      <c r="D183" s="727" t="s">
        <v>671</v>
      </c>
      <c r="E183" s="727" t="s">
        <v>1770</v>
      </c>
      <c r="F183" s="731"/>
      <c r="G183" s="731"/>
      <c r="H183" s="745">
        <v>0</v>
      </c>
      <c r="I183" s="731">
        <v>730</v>
      </c>
      <c r="J183" s="731">
        <v>49336.106996018301</v>
      </c>
      <c r="K183" s="745">
        <v>1</v>
      </c>
      <c r="L183" s="731">
        <v>730</v>
      </c>
      <c r="M183" s="732">
        <v>49336.106996018301</v>
      </c>
    </row>
    <row r="184" spans="1:13" ht="14.4" customHeight="1" x14ac:dyDescent="0.3">
      <c r="A184" s="726" t="s">
        <v>591</v>
      </c>
      <c r="B184" s="727" t="s">
        <v>1768</v>
      </c>
      <c r="C184" s="727" t="s">
        <v>2130</v>
      </c>
      <c r="D184" s="727" t="s">
        <v>1772</v>
      </c>
      <c r="E184" s="727" t="s">
        <v>2131</v>
      </c>
      <c r="F184" s="731"/>
      <c r="G184" s="731"/>
      <c r="H184" s="745">
        <v>0</v>
      </c>
      <c r="I184" s="731">
        <v>1</v>
      </c>
      <c r="J184" s="731">
        <v>42.92</v>
      </c>
      <c r="K184" s="745">
        <v>1</v>
      </c>
      <c r="L184" s="731">
        <v>1</v>
      </c>
      <c r="M184" s="732">
        <v>42.92</v>
      </c>
    </row>
    <row r="185" spans="1:13" ht="14.4" customHeight="1" x14ac:dyDescent="0.3">
      <c r="A185" s="726" t="s">
        <v>591</v>
      </c>
      <c r="B185" s="727" t="s">
        <v>1994</v>
      </c>
      <c r="C185" s="727" t="s">
        <v>1995</v>
      </c>
      <c r="D185" s="727" t="s">
        <v>1996</v>
      </c>
      <c r="E185" s="727" t="s">
        <v>1997</v>
      </c>
      <c r="F185" s="731"/>
      <c r="G185" s="731"/>
      <c r="H185" s="745">
        <v>0</v>
      </c>
      <c r="I185" s="731">
        <v>6</v>
      </c>
      <c r="J185" s="731">
        <v>1643.3999999999999</v>
      </c>
      <c r="K185" s="745">
        <v>1</v>
      </c>
      <c r="L185" s="731">
        <v>6</v>
      </c>
      <c r="M185" s="732">
        <v>1643.3999999999999</v>
      </c>
    </row>
    <row r="186" spans="1:13" ht="14.4" customHeight="1" x14ac:dyDescent="0.3">
      <c r="A186" s="726" t="s">
        <v>591</v>
      </c>
      <c r="B186" s="727" t="s">
        <v>1778</v>
      </c>
      <c r="C186" s="727" t="s">
        <v>1779</v>
      </c>
      <c r="D186" s="727" t="s">
        <v>692</v>
      </c>
      <c r="E186" s="727" t="s">
        <v>1780</v>
      </c>
      <c r="F186" s="731"/>
      <c r="G186" s="731"/>
      <c r="H186" s="745">
        <v>0</v>
      </c>
      <c r="I186" s="731">
        <v>18</v>
      </c>
      <c r="J186" s="731">
        <v>1532.0600000000002</v>
      </c>
      <c r="K186" s="745">
        <v>1</v>
      </c>
      <c r="L186" s="731">
        <v>18</v>
      </c>
      <c r="M186" s="732">
        <v>1532.0600000000002</v>
      </c>
    </row>
    <row r="187" spans="1:13" ht="14.4" customHeight="1" x14ac:dyDescent="0.3">
      <c r="A187" s="726" t="s">
        <v>591</v>
      </c>
      <c r="B187" s="727" t="s">
        <v>1778</v>
      </c>
      <c r="C187" s="727" t="s">
        <v>1781</v>
      </c>
      <c r="D187" s="727" t="s">
        <v>692</v>
      </c>
      <c r="E187" s="727" t="s">
        <v>1780</v>
      </c>
      <c r="F187" s="731"/>
      <c r="G187" s="731"/>
      <c r="H187" s="745">
        <v>0</v>
      </c>
      <c r="I187" s="731">
        <v>2</v>
      </c>
      <c r="J187" s="731">
        <v>133.45999999999998</v>
      </c>
      <c r="K187" s="745">
        <v>1</v>
      </c>
      <c r="L187" s="731">
        <v>2</v>
      </c>
      <c r="M187" s="732">
        <v>133.45999999999998</v>
      </c>
    </row>
    <row r="188" spans="1:13" ht="14.4" customHeight="1" x14ac:dyDescent="0.3">
      <c r="A188" s="726" t="s">
        <v>591</v>
      </c>
      <c r="B188" s="727" t="s">
        <v>1782</v>
      </c>
      <c r="C188" s="727" t="s">
        <v>1783</v>
      </c>
      <c r="D188" s="727" t="s">
        <v>1784</v>
      </c>
      <c r="E188" s="727" t="s">
        <v>1785</v>
      </c>
      <c r="F188" s="731"/>
      <c r="G188" s="731"/>
      <c r="H188" s="745">
        <v>0</v>
      </c>
      <c r="I188" s="731">
        <v>6</v>
      </c>
      <c r="J188" s="731">
        <v>2450.38</v>
      </c>
      <c r="K188" s="745">
        <v>1</v>
      </c>
      <c r="L188" s="731">
        <v>6</v>
      </c>
      <c r="M188" s="732">
        <v>2450.38</v>
      </c>
    </row>
    <row r="189" spans="1:13" ht="14.4" customHeight="1" x14ac:dyDescent="0.3">
      <c r="A189" s="726" t="s">
        <v>591</v>
      </c>
      <c r="B189" s="727" t="s">
        <v>2000</v>
      </c>
      <c r="C189" s="727" t="s">
        <v>2132</v>
      </c>
      <c r="D189" s="727" t="s">
        <v>1428</v>
      </c>
      <c r="E189" s="727" t="s">
        <v>2133</v>
      </c>
      <c r="F189" s="731"/>
      <c r="G189" s="731"/>
      <c r="H189" s="745">
        <v>0</v>
      </c>
      <c r="I189" s="731">
        <v>1</v>
      </c>
      <c r="J189" s="731">
        <v>92.439999999999984</v>
      </c>
      <c r="K189" s="745">
        <v>1</v>
      </c>
      <c r="L189" s="731">
        <v>1</v>
      </c>
      <c r="M189" s="732">
        <v>92.439999999999984</v>
      </c>
    </row>
    <row r="190" spans="1:13" ht="14.4" customHeight="1" x14ac:dyDescent="0.3">
      <c r="A190" s="726" t="s">
        <v>591</v>
      </c>
      <c r="B190" s="727" t="s">
        <v>1786</v>
      </c>
      <c r="C190" s="727" t="s">
        <v>1787</v>
      </c>
      <c r="D190" s="727" t="s">
        <v>723</v>
      </c>
      <c r="E190" s="727" t="s">
        <v>1788</v>
      </c>
      <c r="F190" s="731"/>
      <c r="G190" s="731"/>
      <c r="H190" s="745">
        <v>0</v>
      </c>
      <c r="I190" s="731">
        <v>29</v>
      </c>
      <c r="J190" s="731">
        <v>95700</v>
      </c>
      <c r="K190" s="745">
        <v>1</v>
      </c>
      <c r="L190" s="731">
        <v>29</v>
      </c>
      <c r="M190" s="732">
        <v>95700</v>
      </c>
    </row>
    <row r="191" spans="1:13" ht="14.4" customHeight="1" x14ac:dyDescent="0.3">
      <c r="A191" s="726" t="s">
        <v>591</v>
      </c>
      <c r="B191" s="727" t="s">
        <v>1786</v>
      </c>
      <c r="C191" s="727" t="s">
        <v>1791</v>
      </c>
      <c r="D191" s="727" t="s">
        <v>725</v>
      </c>
      <c r="E191" s="727" t="s">
        <v>1792</v>
      </c>
      <c r="F191" s="731"/>
      <c r="G191" s="731"/>
      <c r="H191" s="745">
        <v>0</v>
      </c>
      <c r="I191" s="731">
        <v>3</v>
      </c>
      <c r="J191" s="731">
        <v>1891.9784295836803</v>
      </c>
      <c r="K191" s="745">
        <v>1</v>
      </c>
      <c r="L191" s="731">
        <v>3</v>
      </c>
      <c r="M191" s="732">
        <v>1891.9784295836803</v>
      </c>
    </row>
    <row r="192" spans="1:13" ht="14.4" customHeight="1" x14ac:dyDescent="0.3">
      <c r="A192" s="726" t="s">
        <v>591</v>
      </c>
      <c r="B192" s="727" t="s">
        <v>1786</v>
      </c>
      <c r="C192" s="727" t="s">
        <v>1793</v>
      </c>
      <c r="D192" s="727" t="s">
        <v>725</v>
      </c>
      <c r="E192" s="727" t="s">
        <v>1794</v>
      </c>
      <c r="F192" s="731"/>
      <c r="G192" s="731"/>
      <c r="H192" s="745">
        <v>0</v>
      </c>
      <c r="I192" s="731">
        <v>38</v>
      </c>
      <c r="J192" s="731">
        <v>15540.1</v>
      </c>
      <c r="K192" s="745">
        <v>1</v>
      </c>
      <c r="L192" s="731">
        <v>38</v>
      </c>
      <c r="M192" s="732">
        <v>15540.1</v>
      </c>
    </row>
    <row r="193" spans="1:13" ht="14.4" customHeight="1" x14ac:dyDescent="0.3">
      <c r="A193" s="726" t="s">
        <v>591</v>
      </c>
      <c r="B193" s="727" t="s">
        <v>2134</v>
      </c>
      <c r="C193" s="727" t="s">
        <v>2135</v>
      </c>
      <c r="D193" s="727" t="s">
        <v>2136</v>
      </c>
      <c r="E193" s="727" t="s">
        <v>2137</v>
      </c>
      <c r="F193" s="731"/>
      <c r="G193" s="731"/>
      <c r="H193" s="745">
        <v>0</v>
      </c>
      <c r="I193" s="731">
        <v>1</v>
      </c>
      <c r="J193" s="731">
        <v>70.04000000000002</v>
      </c>
      <c r="K193" s="745">
        <v>1</v>
      </c>
      <c r="L193" s="731">
        <v>1</v>
      </c>
      <c r="M193" s="732">
        <v>70.04000000000002</v>
      </c>
    </row>
    <row r="194" spans="1:13" ht="14.4" customHeight="1" x14ac:dyDescent="0.3">
      <c r="A194" s="726" t="s">
        <v>591</v>
      </c>
      <c r="B194" s="727" t="s">
        <v>2138</v>
      </c>
      <c r="C194" s="727" t="s">
        <v>2139</v>
      </c>
      <c r="D194" s="727" t="s">
        <v>1335</v>
      </c>
      <c r="E194" s="727" t="s">
        <v>2140</v>
      </c>
      <c r="F194" s="731"/>
      <c r="G194" s="731"/>
      <c r="H194" s="745">
        <v>0</v>
      </c>
      <c r="I194" s="731">
        <v>1</v>
      </c>
      <c r="J194" s="731">
        <v>72.95999999999998</v>
      </c>
      <c r="K194" s="745">
        <v>1</v>
      </c>
      <c r="L194" s="731">
        <v>1</v>
      </c>
      <c r="M194" s="732">
        <v>72.95999999999998</v>
      </c>
    </row>
    <row r="195" spans="1:13" ht="14.4" customHeight="1" x14ac:dyDescent="0.3">
      <c r="A195" s="726" t="s">
        <v>591</v>
      </c>
      <c r="B195" s="727" t="s">
        <v>1801</v>
      </c>
      <c r="C195" s="727" t="s">
        <v>1802</v>
      </c>
      <c r="D195" s="727" t="s">
        <v>673</v>
      </c>
      <c r="E195" s="727" t="s">
        <v>1803</v>
      </c>
      <c r="F195" s="731"/>
      <c r="G195" s="731"/>
      <c r="H195" s="745">
        <v>0</v>
      </c>
      <c r="I195" s="731">
        <v>1</v>
      </c>
      <c r="J195" s="731">
        <v>45.190000000000012</v>
      </c>
      <c r="K195" s="745">
        <v>1</v>
      </c>
      <c r="L195" s="731">
        <v>1</v>
      </c>
      <c r="M195" s="732">
        <v>45.190000000000012</v>
      </c>
    </row>
    <row r="196" spans="1:13" ht="14.4" customHeight="1" x14ac:dyDescent="0.3">
      <c r="A196" s="726" t="s">
        <v>591</v>
      </c>
      <c r="B196" s="727" t="s">
        <v>2141</v>
      </c>
      <c r="C196" s="727" t="s">
        <v>2142</v>
      </c>
      <c r="D196" s="727" t="s">
        <v>2143</v>
      </c>
      <c r="E196" s="727" t="s">
        <v>2144</v>
      </c>
      <c r="F196" s="731"/>
      <c r="G196" s="731"/>
      <c r="H196" s="745">
        <v>0</v>
      </c>
      <c r="I196" s="731">
        <v>1</v>
      </c>
      <c r="J196" s="731">
        <v>52.699999999999989</v>
      </c>
      <c r="K196" s="745">
        <v>1</v>
      </c>
      <c r="L196" s="731">
        <v>1</v>
      </c>
      <c r="M196" s="732">
        <v>52.699999999999989</v>
      </c>
    </row>
    <row r="197" spans="1:13" ht="14.4" customHeight="1" x14ac:dyDescent="0.3">
      <c r="A197" s="726" t="s">
        <v>591</v>
      </c>
      <c r="B197" s="727" t="s">
        <v>1810</v>
      </c>
      <c r="C197" s="727" t="s">
        <v>2145</v>
      </c>
      <c r="D197" s="727" t="s">
        <v>1367</v>
      </c>
      <c r="E197" s="727" t="s">
        <v>2146</v>
      </c>
      <c r="F197" s="731"/>
      <c r="G197" s="731"/>
      <c r="H197" s="745">
        <v>0</v>
      </c>
      <c r="I197" s="731">
        <v>1</v>
      </c>
      <c r="J197" s="731">
        <v>87.58</v>
      </c>
      <c r="K197" s="745">
        <v>1</v>
      </c>
      <c r="L197" s="731">
        <v>1</v>
      </c>
      <c r="M197" s="732">
        <v>87.58</v>
      </c>
    </row>
    <row r="198" spans="1:13" ht="14.4" customHeight="1" x14ac:dyDescent="0.3">
      <c r="A198" s="726" t="s">
        <v>591</v>
      </c>
      <c r="B198" s="727" t="s">
        <v>1813</v>
      </c>
      <c r="C198" s="727" t="s">
        <v>1814</v>
      </c>
      <c r="D198" s="727" t="s">
        <v>1815</v>
      </c>
      <c r="E198" s="727" t="s">
        <v>1816</v>
      </c>
      <c r="F198" s="731"/>
      <c r="G198" s="731"/>
      <c r="H198" s="745">
        <v>0</v>
      </c>
      <c r="I198" s="731">
        <v>3</v>
      </c>
      <c r="J198" s="731">
        <v>127.74000000000001</v>
      </c>
      <c r="K198" s="745">
        <v>1</v>
      </c>
      <c r="L198" s="731">
        <v>3</v>
      </c>
      <c r="M198" s="732">
        <v>127.74000000000001</v>
      </c>
    </row>
    <row r="199" spans="1:13" ht="14.4" customHeight="1" x14ac:dyDescent="0.3">
      <c r="A199" s="726" t="s">
        <v>591</v>
      </c>
      <c r="B199" s="727" t="s">
        <v>1817</v>
      </c>
      <c r="C199" s="727" t="s">
        <v>1818</v>
      </c>
      <c r="D199" s="727" t="s">
        <v>850</v>
      </c>
      <c r="E199" s="727" t="s">
        <v>1819</v>
      </c>
      <c r="F199" s="731"/>
      <c r="G199" s="731"/>
      <c r="H199" s="745">
        <v>0</v>
      </c>
      <c r="I199" s="731">
        <v>4</v>
      </c>
      <c r="J199" s="731">
        <v>146.48006946131301</v>
      </c>
      <c r="K199" s="745">
        <v>1</v>
      </c>
      <c r="L199" s="731">
        <v>4</v>
      </c>
      <c r="M199" s="732">
        <v>146.48006946131301</v>
      </c>
    </row>
    <row r="200" spans="1:13" ht="14.4" customHeight="1" x14ac:dyDescent="0.3">
      <c r="A200" s="726" t="s">
        <v>591</v>
      </c>
      <c r="B200" s="727" t="s">
        <v>1820</v>
      </c>
      <c r="C200" s="727" t="s">
        <v>1821</v>
      </c>
      <c r="D200" s="727" t="s">
        <v>658</v>
      </c>
      <c r="E200" s="727" t="s">
        <v>1822</v>
      </c>
      <c r="F200" s="731"/>
      <c r="G200" s="731"/>
      <c r="H200" s="745">
        <v>0</v>
      </c>
      <c r="I200" s="731">
        <v>1</v>
      </c>
      <c r="J200" s="731">
        <v>24.929999999999993</v>
      </c>
      <c r="K200" s="745">
        <v>1</v>
      </c>
      <c r="L200" s="731">
        <v>1</v>
      </c>
      <c r="M200" s="732">
        <v>24.929999999999993</v>
      </c>
    </row>
    <row r="201" spans="1:13" ht="14.4" customHeight="1" x14ac:dyDescent="0.3">
      <c r="A201" s="726" t="s">
        <v>591</v>
      </c>
      <c r="B201" s="727" t="s">
        <v>1820</v>
      </c>
      <c r="C201" s="727" t="s">
        <v>2147</v>
      </c>
      <c r="D201" s="727" t="s">
        <v>1342</v>
      </c>
      <c r="E201" s="727" t="s">
        <v>2148</v>
      </c>
      <c r="F201" s="731"/>
      <c r="G201" s="731"/>
      <c r="H201" s="745">
        <v>0</v>
      </c>
      <c r="I201" s="731">
        <v>1</v>
      </c>
      <c r="J201" s="731">
        <v>44.120000000000019</v>
      </c>
      <c r="K201" s="745">
        <v>1</v>
      </c>
      <c r="L201" s="731">
        <v>1</v>
      </c>
      <c r="M201" s="732">
        <v>44.120000000000019</v>
      </c>
    </row>
    <row r="202" spans="1:13" ht="14.4" customHeight="1" x14ac:dyDescent="0.3">
      <c r="A202" s="726" t="s">
        <v>591</v>
      </c>
      <c r="B202" s="727" t="s">
        <v>2013</v>
      </c>
      <c r="C202" s="727" t="s">
        <v>2149</v>
      </c>
      <c r="D202" s="727" t="s">
        <v>2015</v>
      </c>
      <c r="E202" s="727" t="s">
        <v>2116</v>
      </c>
      <c r="F202" s="731"/>
      <c r="G202" s="731"/>
      <c r="H202" s="745">
        <v>0</v>
      </c>
      <c r="I202" s="731">
        <v>1</v>
      </c>
      <c r="J202" s="731">
        <v>29.03</v>
      </c>
      <c r="K202" s="745">
        <v>1</v>
      </c>
      <c r="L202" s="731">
        <v>1</v>
      </c>
      <c r="M202" s="732">
        <v>29.03</v>
      </c>
    </row>
    <row r="203" spans="1:13" ht="14.4" customHeight="1" x14ac:dyDescent="0.3">
      <c r="A203" s="726" t="s">
        <v>591</v>
      </c>
      <c r="B203" s="727" t="s">
        <v>2150</v>
      </c>
      <c r="C203" s="727" t="s">
        <v>2151</v>
      </c>
      <c r="D203" s="727" t="s">
        <v>2152</v>
      </c>
      <c r="E203" s="727" t="s">
        <v>2153</v>
      </c>
      <c r="F203" s="731"/>
      <c r="G203" s="731"/>
      <c r="H203" s="745">
        <v>0</v>
      </c>
      <c r="I203" s="731">
        <v>1</v>
      </c>
      <c r="J203" s="731">
        <v>89.41</v>
      </c>
      <c r="K203" s="745">
        <v>1</v>
      </c>
      <c r="L203" s="731">
        <v>1</v>
      </c>
      <c r="M203" s="732">
        <v>89.41</v>
      </c>
    </row>
    <row r="204" spans="1:13" ht="14.4" customHeight="1" x14ac:dyDescent="0.3">
      <c r="A204" s="726" t="s">
        <v>591</v>
      </c>
      <c r="B204" s="727" t="s">
        <v>2154</v>
      </c>
      <c r="C204" s="727" t="s">
        <v>2155</v>
      </c>
      <c r="D204" s="727" t="s">
        <v>2156</v>
      </c>
      <c r="E204" s="727" t="s">
        <v>2157</v>
      </c>
      <c r="F204" s="731"/>
      <c r="G204" s="731"/>
      <c r="H204" s="745">
        <v>0</v>
      </c>
      <c r="I204" s="731">
        <v>1</v>
      </c>
      <c r="J204" s="731">
        <v>150.76</v>
      </c>
      <c r="K204" s="745">
        <v>1</v>
      </c>
      <c r="L204" s="731">
        <v>1</v>
      </c>
      <c r="M204" s="732">
        <v>150.76</v>
      </c>
    </row>
    <row r="205" spans="1:13" ht="14.4" customHeight="1" x14ac:dyDescent="0.3">
      <c r="A205" s="726" t="s">
        <v>591</v>
      </c>
      <c r="B205" s="727" t="s">
        <v>1823</v>
      </c>
      <c r="C205" s="727" t="s">
        <v>1824</v>
      </c>
      <c r="D205" s="727" t="s">
        <v>844</v>
      </c>
      <c r="E205" s="727" t="s">
        <v>1819</v>
      </c>
      <c r="F205" s="731"/>
      <c r="G205" s="731"/>
      <c r="H205" s="745">
        <v>0</v>
      </c>
      <c r="I205" s="731">
        <v>1</v>
      </c>
      <c r="J205" s="731">
        <v>86.680000000000049</v>
      </c>
      <c r="K205" s="745">
        <v>1</v>
      </c>
      <c r="L205" s="731">
        <v>1</v>
      </c>
      <c r="M205" s="732">
        <v>86.680000000000049</v>
      </c>
    </row>
    <row r="206" spans="1:13" ht="14.4" customHeight="1" x14ac:dyDescent="0.3">
      <c r="A206" s="726" t="s">
        <v>591</v>
      </c>
      <c r="B206" s="727" t="s">
        <v>1823</v>
      </c>
      <c r="C206" s="727" t="s">
        <v>2158</v>
      </c>
      <c r="D206" s="727" t="s">
        <v>2159</v>
      </c>
      <c r="E206" s="727" t="s">
        <v>2160</v>
      </c>
      <c r="F206" s="731"/>
      <c r="G206" s="731"/>
      <c r="H206" s="745">
        <v>0</v>
      </c>
      <c r="I206" s="731">
        <v>1</v>
      </c>
      <c r="J206" s="731">
        <v>68.679999999999964</v>
      </c>
      <c r="K206" s="745">
        <v>1</v>
      </c>
      <c r="L206" s="731">
        <v>1</v>
      </c>
      <c r="M206" s="732">
        <v>68.679999999999964</v>
      </c>
    </row>
    <row r="207" spans="1:13" ht="14.4" customHeight="1" x14ac:dyDescent="0.3">
      <c r="A207" s="726" t="s">
        <v>591</v>
      </c>
      <c r="B207" s="727" t="s">
        <v>2161</v>
      </c>
      <c r="C207" s="727" t="s">
        <v>2162</v>
      </c>
      <c r="D207" s="727" t="s">
        <v>2163</v>
      </c>
      <c r="E207" s="727" t="s">
        <v>2164</v>
      </c>
      <c r="F207" s="731"/>
      <c r="G207" s="731"/>
      <c r="H207" s="745">
        <v>0</v>
      </c>
      <c r="I207" s="731">
        <v>1</v>
      </c>
      <c r="J207" s="731">
        <v>14.880000000000004</v>
      </c>
      <c r="K207" s="745">
        <v>1</v>
      </c>
      <c r="L207" s="731">
        <v>1</v>
      </c>
      <c r="M207" s="732">
        <v>14.880000000000004</v>
      </c>
    </row>
    <row r="208" spans="1:13" ht="14.4" customHeight="1" x14ac:dyDescent="0.3">
      <c r="A208" s="726" t="s">
        <v>591</v>
      </c>
      <c r="B208" s="727" t="s">
        <v>2161</v>
      </c>
      <c r="C208" s="727" t="s">
        <v>2165</v>
      </c>
      <c r="D208" s="727" t="s">
        <v>2163</v>
      </c>
      <c r="E208" s="727" t="s">
        <v>2166</v>
      </c>
      <c r="F208" s="731"/>
      <c r="G208" s="731"/>
      <c r="H208" s="745">
        <v>0</v>
      </c>
      <c r="I208" s="731">
        <v>1</v>
      </c>
      <c r="J208" s="731">
        <v>12.060000000000004</v>
      </c>
      <c r="K208" s="745">
        <v>1</v>
      </c>
      <c r="L208" s="731">
        <v>1</v>
      </c>
      <c r="M208" s="732">
        <v>12.060000000000004</v>
      </c>
    </row>
    <row r="209" spans="1:13" ht="14.4" customHeight="1" x14ac:dyDescent="0.3">
      <c r="A209" s="726" t="s">
        <v>591</v>
      </c>
      <c r="B209" s="727" t="s">
        <v>1825</v>
      </c>
      <c r="C209" s="727" t="s">
        <v>1826</v>
      </c>
      <c r="D209" s="727" t="s">
        <v>1827</v>
      </c>
      <c r="E209" s="727" t="s">
        <v>1828</v>
      </c>
      <c r="F209" s="731"/>
      <c r="G209" s="731"/>
      <c r="H209" s="745">
        <v>0</v>
      </c>
      <c r="I209" s="731">
        <v>9</v>
      </c>
      <c r="J209" s="731">
        <v>1048.4000000000001</v>
      </c>
      <c r="K209" s="745">
        <v>1</v>
      </c>
      <c r="L209" s="731">
        <v>9</v>
      </c>
      <c r="M209" s="732">
        <v>1048.4000000000001</v>
      </c>
    </row>
    <row r="210" spans="1:13" ht="14.4" customHeight="1" x14ac:dyDescent="0.3">
      <c r="A210" s="726" t="s">
        <v>591</v>
      </c>
      <c r="B210" s="727" t="s">
        <v>1825</v>
      </c>
      <c r="C210" s="727" t="s">
        <v>2167</v>
      </c>
      <c r="D210" s="727" t="s">
        <v>2168</v>
      </c>
      <c r="E210" s="727" t="s">
        <v>2169</v>
      </c>
      <c r="F210" s="731"/>
      <c r="G210" s="731"/>
      <c r="H210" s="745">
        <v>0</v>
      </c>
      <c r="I210" s="731">
        <v>1</v>
      </c>
      <c r="J210" s="731">
        <v>65.53</v>
      </c>
      <c r="K210" s="745">
        <v>1</v>
      </c>
      <c r="L210" s="731">
        <v>1</v>
      </c>
      <c r="M210" s="732">
        <v>65.53</v>
      </c>
    </row>
    <row r="211" spans="1:13" ht="14.4" customHeight="1" x14ac:dyDescent="0.3">
      <c r="A211" s="726" t="s">
        <v>591</v>
      </c>
      <c r="B211" s="727" t="s">
        <v>2170</v>
      </c>
      <c r="C211" s="727" t="s">
        <v>2171</v>
      </c>
      <c r="D211" s="727" t="s">
        <v>1322</v>
      </c>
      <c r="E211" s="727" t="s">
        <v>2172</v>
      </c>
      <c r="F211" s="731"/>
      <c r="G211" s="731"/>
      <c r="H211" s="745">
        <v>0</v>
      </c>
      <c r="I211" s="731">
        <v>3</v>
      </c>
      <c r="J211" s="731">
        <v>229.43778456043447</v>
      </c>
      <c r="K211" s="745">
        <v>1</v>
      </c>
      <c r="L211" s="731">
        <v>3</v>
      </c>
      <c r="M211" s="732">
        <v>229.43778456043447</v>
      </c>
    </row>
    <row r="212" spans="1:13" ht="14.4" customHeight="1" x14ac:dyDescent="0.3">
      <c r="A212" s="726" t="s">
        <v>591</v>
      </c>
      <c r="B212" s="727" t="s">
        <v>2020</v>
      </c>
      <c r="C212" s="727" t="s">
        <v>2173</v>
      </c>
      <c r="D212" s="727" t="s">
        <v>2022</v>
      </c>
      <c r="E212" s="727" t="s">
        <v>2174</v>
      </c>
      <c r="F212" s="731"/>
      <c r="G212" s="731"/>
      <c r="H212" s="745">
        <v>0</v>
      </c>
      <c r="I212" s="731">
        <v>2</v>
      </c>
      <c r="J212" s="731">
        <v>508.5</v>
      </c>
      <c r="K212" s="745">
        <v>1</v>
      </c>
      <c r="L212" s="731">
        <v>2</v>
      </c>
      <c r="M212" s="732">
        <v>508.5</v>
      </c>
    </row>
    <row r="213" spans="1:13" ht="14.4" customHeight="1" x14ac:dyDescent="0.3">
      <c r="A213" s="726" t="s">
        <v>591</v>
      </c>
      <c r="B213" s="727" t="s">
        <v>1832</v>
      </c>
      <c r="C213" s="727" t="s">
        <v>1833</v>
      </c>
      <c r="D213" s="727" t="s">
        <v>1834</v>
      </c>
      <c r="E213" s="727" t="s">
        <v>1835</v>
      </c>
      <c r="F213" s="731"/>
      <c r="G213" s="731"/>
      <c r="H213" s="745">
        <v>0</v>
      </c>
      <c r="I213" s="731">
        <v>1</v>
      </c>
      <c r="J213" s="731">
        <v>59.680000000000007</v>
      </c>
      <c r="K213" s="745">
        <v>1</v>
      </c>
      <c r="L213" s="731">
        <v>1</v>
      </c>
      <c r="M213" s="732">
        <v>59.680000000000007</v>
      </c>
    </row>
    <row r="214" spans="1:13" ht="14.4" customHeight="1" x14ac:dyDescent="0.3">
      <c r="A214" s="726" t="s">
        <v>591</v>
      </c>
      <c r="B214" s="727" t="s">
        <v>1832</v>
      </c>
      <c r="C214" s="727" t="s">
        <v>2175</v>
      </c>
      <c r="D214" s="727" t="s">
        <v>2176</v>
      </c>
      <c r="E214" s="727" t="s">
        <v>2177</v>
      </c>
      <c r="F214" s="731">
        <v>1</v>
      </c>
      <c r="G214" s="731">
        <v>186.7</v>
      </c>
      <c r="H214" s="745">
        <v>1</v>
      </c>
      <c r="I214" s="731"/>
      <c r="J214" s="731"/>
      <c r="K214" s="745">
        <v>0</v>
      </c>
      <c r="L214" s="731">
        <v>1</v>
      </c>
      <c r="M214" s="732">
        <v>186.7</v>
      </c>
    </row>
    <row r="215" spans="1:13" ht="14.4" customHeight="1" x14ac:dyDescent="0.3">
      <c r="A215" s="726" t="s">
        <v>591</v>
      </c>
      <c r="B215" s="727" t="s">
        <v>2026</v>
      </c>
      <c r="C215" s="727" t="s">
        <v>2027</v>
      </c>
      <c r="D215" s="727" t="s">
        <v>2028</v>
      </c>
      <c r="E215" s="727" t="s">
        <v>1972</v>
      </c>
      <c r="F215" s="731"/>
      <c r="G215" s="731"/>
      <c r="H215" s="745">
        <v>0</v>
      </c>
      <c r="I215" s="731">
        <v>4</v>
      </c>
      <c r="J215" s="731">
        <v>176.48000000000002</v>
      </c>
      <c r="K215" s="745">
        <v>1</v>
      </c>
      <c r="L215" s="731">
        <v>4</v>
      </c>
      <c r="M215" s="732">
        <v>176.48000000000002</v>
      </c>
    </row>
    <row r="216" spans="1:13" ht="14.4" customHeight="1" x14ac:dyDescent="0.3">
      <c r="A216" s="726" t="s">
        <v>591</v>
      </c>
      <c r="B216" s="727" t="s">
        <v>2026</v>
      </c>
      <c r="C216" s="727" t="s">
        <v>2178</v>
      </c>
      <c r="D216" s="727" t="s">
        <v>2028</v>
      </c>
      <c r="E216" s="727" t="s">
        <v>2179</v>
      </c>
      <c r="F216" s="731"/>
      <c r="G216" s="731"/>
      <c r="H216" s="745">
        <v>0</v>
      </c>
      <c r="I216" s="731">
        <v>1</v>
      </c>
      <c r="J216" s="731">
        <v>233.12999999999991</v>
      </c>
      <c r="K216" s="745">
        <v>1</v>
      </c>
      <c r="L216" s="731">
        <v>1</v>
      </c>
      <c r="M216" s="732">
        <v>233.12999999999991</v>
      </c>
    </row>
    <row r="217" spans="1:13" ht="14.4" customHeight="1" x14ac:dyDescent="0.3">
      <c r="A217" s="726" t="s">
        <v>591</v>
      </c>
      <c r="B217" s="727" t="s">
        <v>2029</v>
      </c>
      <c r="C217" s="727" t="s">
        <v>2180</v>
      </c>
      <c r="D217" s="727" t="s">
        <v>2031</v>
      </c>
      <c r="E217" s="727" t="s">
        <v>1972</v>
      </c>
      <c r="F217" s="731"/>
      <c r="G217" s="731"/>
      <c r="H217" s="745">
        <v>0</v>
      </c>
      <c r="I217" s="731">
        <v>1</v>
      </c>
      <c r="J217" s="731">
        <v>69.849999999999994</v>
      </c>
      <c r="K217" s="745">
        <v>1</v>
      </c>
      <c r="L217" s="731">
        <v>1</v>
      </c>
      <c r="M217" s="732">
        <v>69.849999999999994</v>
      </c>
    </row>
    <row r="218" spans="1:13" ht="14.4" customHeight="1" x14ac:dyDescent="0.3">
      <c r="A218" s="726" t="s">
        <v>591</v>
      </c>
      <c r="B218" s="727" t="s">
        <v>2029</v>
      </c>
      <c r="C218" s="727" t="s">
        <v>2181</v>
      </c>
      <c r="D218" s="727" t="s">
        <v>2031</v>
      </c>
      <c r="E218" s="727" t="s">
        <v>2182</v>
      </c>
      <c r="F218" s="731">
        <v>1</v>
      </c>
      <c r="G218" s="731">
        <v>164.20000000000002</v>
      </c>
      <c r="H218" s="745">
        <v>0.16591221404898554</v>
      </c>
      <c r="I218" s="731">
        <v>5</v>
      </c>
      <c r="J218" s="731">
        <v>825.48</v>
      </c>
      <c r="K218" s="745">
        <v>0.8340877859510144</v>
      </c>
      <c r="L218" s="731">
        <v>6</v>
      </c>
      <c r="M218" s="732">
        <v>989.68000000000006</v>
      </c>
    </row>
    <row r="219" spans="1:13" ht="14.4" customHeight="1" x14ac:dyDescent="0.3">
      <c r="A219" s="726" t="s">
        <v>591</v>
      </c>
      <c r="B219" s="727" t="s">
        <v>2183</v>
      </c>
      <c r="C219" s="727" t="s">
        <v>2184</v>
      </c>
      <c r="D219" s="727" t="s">
        <v>2185</v>
      </c>
      <c r="E219" s="727" t="s">
        <v>2186</v>
      </c>
      <c r="F219" s="731"/>
      <c r="G219" s="731"/>
      <c r="H219" s="745">
        <v>0</v>
      </c>
      <c r="I219" s="731">
        <v>1</v>
      </c>
      <c r="J219" s="731">
        <v>160.49000000000004</v>
      </c>
      <c r="K219" s="745">
        <v>1</v>
      </c>
      <c r="L219" s="731">
        <v>1</v>
      </c>
      <c r="M219" s="732">
        <v>160.49000000000004</v>
      </c>
    </row>
    <row r="220" spans="1:13" ht="14.4" customHeight="1" x14ac:dyDescent="0.3">
      <c r="A220" s="726" t="s">
        <v>591</v>
      </c>
      <c r="B220" s="727" t="s">
        <v>2032</v>
      </c>
      <c r="C220" s="727" t="s">
        <v>2033</v>
      </c>
      <c r="D220" s="727" t="s">
        <v>1110</v>
      </c>
      <c r="E220" s="727" t="s">
        <v>2034</v>
      </c>
      <c r="F220" s="731"/>
      <c r="G220" s="731"/>
      <c r="H220" s="745">
        <v>0</v>
      </c>
      <c r="I220" s="731">
        <v>2</v>
      </c>
      <c r="J220" s="731">
        <v>197.19999999999996</v>
      </c>
      <c r="K220" s="745">
        <v>1</v>
      </c>
      <c r="L220" s="731">
        <v>2</v>
      </c>
      <c r="M220" s="732">
        <v>197.19999999999996</v>
      </c>
    </row>
    <row r="221" spans="1:13" ht="14.4" customHeight="1" x14ac:dyDescent="0.3">
      <c r="A221" s="726" t="s">
        <v>591</v>
      </c>
      <c r="B221" s="727" t="s">
        <v>1839</v>
      </c>
      <c r="C221" s="727" t="s">
        <v>1840</v>
      </c>
      <c r="D221" s="727" t="s">
        <v>1841</v>
      </c>
      <c r="E221" s="727" t="s">
        <v>1842</v>
      </c>
      <c r="F221" s="731"/>
      <c r="G221" s="731"/>
      <c r="H221" s="745">
        <v>0</v>
      </c>
      <c r="I221" s="731">
        <v>2</v>
      </c>
      <c r="J221" s="731">
        <v>2750</v>
      </c>
      <c r="K221" s="745">
        <v>1</v>
      </c>
      <c r="L221" s="731">
        <v>2</v>
      </c>
      <c r="M221" s="732">
        <v>2750</v>
      </c>
    </row>
    <row r="222" spans="1:13" ht="14.4" customHeight="1" x14ac:dyDescent="0.3">
      <c r="A222" s="726" t="s">
        <v>591</v>
      </c>
      <c r="B222" s="727" t="s">
        <v>1843</v>
      </c>
      <c r="C222" s="727" t="s">
        <v>2035</v>
      </c>
      <c r="D222" s="727" t="s">
        <v>2036</v>
      </c>
      <c r="E222" s="727" t="s">
        <v>2037</v>
      </c>
      <c r="F222" s="731"/>
      <c r="G222" s="731"/>
      <c r="H222" s="745">
        <v>0</v>
      </c>
      <c r="I222" s="731">
        <v>1</v>
      </c>
      <c r="J222" s="731">
        <v>62.24</v>
      </c>
      <c r="K222" s="745">
        <v>1</v>
      </c>
      <c r="L222" s="731">
        <v>1</v>
      </c>
      <c r="M222" s="732">
        <v>62.24</v>
      </c>
    </row>
    <row r="223" spans="1:13" ht="14.4" customHeight="1" x14ac:dyDescent="0.3">
      <c r="A223" s="726" t="s">
        <v>591</v>
      </c>
      <c r="B223" s="727" t="s">
        <v>1843</v>
      </c>
      <c r="C223" s="727" t="s">
        <v>1844</v>
      </c>
      <c r="D223" s="727" t="s">
        <v>863</v>
      </c>
      <c r="E223" s="727" t="s">
        <v>1845</v>
      </c>
      <c r="F223" s="731"/>
      <c r="G223" s="731"/>
      <c r="H223" s="745">
        <v>0</v>
      </c>
      <c r="I223" s="731">
        <v>6</v>
      </c>
      <c r="J223" s="731">
        <v>508.68</v>
      </c>
      <c r="K223" s="745">
        <v>1</v>
      </c>
      <c r="L223" s="731">
        <v>6</v>
      </c>
      <c r="M223" s="732">
        <v>508.68</v>
      </c>
    </row>
    <row r="224" spans="1:13" ht="14.4" customHeight="1" x14ac:dyDescent="0.3">
      <c r="A224" s="726" t="s">
        <v>591</v>
      </c>
      <c r="B224" s="727" t="s">
        <v>1846</v>
      </c>
      <c r="C224" s="727" t="s">
        <v>1847</v>
      </c>
      <c r="D224" s="727" t="s">
        <v>1848</v>
      </c>
      <c r="E224" s="727" t="s">
        <v>1849</v>
      </c>
      <c r="F224" s="731"/>
      <c r="G224" s="731"/>
      <c r="H224" s="745">
        <v>0</v>
      </c>
      <c r="I224" s="731">
        <v>2</v>
      </c>
      <c r="J224" s="731">
        <v>225.32999871773222</v>
      </c>
      <c r="K224" s="745">
        <v>1</v>
      </c>
      <c r="L224" s="731">
        <v>2</v>
      </c>
      <c r="M224" s="732">
        <v>225.32999871773222</v>
      </c>
    </row>
    <row r="225" spans="1:13" ht="14.4" customHeight="1" x14ac:dyDescent="0.3">
      <c r="A225" s="726" t="s">
        <v>591</v>
      </c>
      <c r="B225" s="727" t="s">
        <v>1846</v>
      </c>
      <c r="C225" s="727" t="s">
        <v>1850</v>
      </c>
      <c r="D225" s="727" t="s">
        <v>1851</v>
      </c>
      <c r="E225" s="727" t="s">
        <v>1852</v>
      </c>
      <c r="F225" s="731"/>
      <c r="G225" s="731"/>
      <c r="H225" s="745">
        <v>0</v>
      </c>
      <c r="I225" s="731">
        <v>1</v>
      </c>
      <c r="J225" s="731">
        <v>60.819999999999986</v>
      </c>
      <c r="K225" s="745">
        <v>1</v>
      </c>
      <c r="L225" s="731">
        <v>1</v>
      </c>
      <c r="M225" s="732">
        <v>60.819999999999986</v>
      </c>
    </row>
    <row r="226" spans="1:13" ht="14.4" customHeight="1" x14ac:dyDescent="0.3">
      <c r="A226" s="726" t="s">
        <v>591</v>
      </c>
      <c r="B226" s="727" t="s">
        <v>1853</v>
      </c>
      <c r="C226" s="727" t="s">
        <v>1854</v>
      </c>
      <c r="D226" s="727" t="s">
        <v>1855</v>
      </c>
      <c r="E226" s="727" t="s">
        <v>1856</v>
      </c>
      <c r="F226" s="731"/>
      <c r="G226" s="731"/>
      <c r="H226" s="745">
        <v>0</v>
      </c>
      <c r="I226" s="731">
        <v>15</v>
      </c>
      <c r="J226" s="731">
        <v>186334.26</v>
      </c>
      <c r="K226" s="745">
        <v>1</v>
      </c>
      <c r="L226" s="731">
        <v>15</v>
      </c>
      <c r="M226" s="732">
        <v>186334.26</v>
      </c>
    </row>
    <row r="227" spans="1:13" ht="14.4" customHeight="1" x14ac:dyDescent="0.3">
      <c r="A227" s="726" t="s">
        <v>591</v>
      </c>
      <c r="B227" s="727" t="s">
        <v>1857</v>
      </c>
      <c r="C227" s="727" t="s">
        <v>1860</v>
      </c>
      <c r="D227" s="727" t="s">
        <v>1861</v>
      </c>
      <c r="E227" s="727" t="s">
        <v>1862</v>
      </c>
      <c r="F227" s="731"/>
      <c r="G227" s="731"/>
      <c r="H227" s="745">
        <v>0</v>
      </c>
      <c r="I227" s="731">
        <v>10</v>
      </c>
      <c r="J227" s="731">
        <v>1113.2</v>
      </c>
      <c r="K227" s="745">
        <v>1</v>
      </c>
      <c r="L227" s="731">
        <v>10</v>
      </c>
      <c r="M227" s="732">
        <v>1113.2</v>
      </c>
    </row>
    <row r="228" spans="1:13" ht="14.4" customHeight="1" x14ac:dyDescent="0.3">
      <c r="A228" s="726" t="s">
        <v>591</v>
      </c>
      <c r="B228" s="727" t="s">
        <v>1863</v>
      </c>
      <c r="C228" s="727" t="s">
        <v>1864</v>
      </c>
      <c r="D228" s="727" t="s">
        <v>1865</v>
      </c>
      <c r="E228" s="727" t="s">
        <v>1866</v>
      </c>
      <c r="F228" s="731"/>
      <c r="G228" s="731"/>
      <c r="H228" s="745">
        <v>0</v>
      </c>
      <c r="I228" s="731">
        <v>72.300000000000011</v>
      </c>
      <c r="J228" s="731">
        <v>33262.019999999997</v>
      </c>
      <c r="K228" s="745">
        <v>1</v>
      </c>
      <c r="L228" s="731">
        <v>72.300000000000011</v>
      </c>
      <c r="M228" s="732">
        <v>33262.019999999997</v>
      </c>
    </row>
    <row r="229" spans="1:13" ht="14.4" customHeight="1" x14ac:dyDescent="0.3">
      <c r="A229" s="726" t="s">
        <v>591</v>
      </c>
      <c r="B229" s="727" t="s">
        <v>1878</v>
      </c>
      <c r="C229" s="727" t="s">
        <v>2187</v>
      </c>
      <c r="D229" s="727" t="s">
        <v>1880</v>
      </c>
      <c r="E229" s="727" t="s">
        <v>2188</v>
      </c>
      <c r="F229" s="731"/>
      <c r="G229" s="731"/>
      <c r="H229" s="745">
        <v>0</v>
      </c>
      <c r="I229" s="731">
        <v>1.6</v>
      </c>
      <c r="J229" s="731">
        <v>947.13000000000011</v>
      </c>
      <c r="K229" s="745">
        <v>1</v>
      </c>
      <c r="L229" s="731">
        <v>1.6</v>
      </c>
      <c r="M229" s="732">
        <v>947.13000000000011</v>
      </c>
    </row>
    <row r="230" spans="1:13" ht="14.4" customHeight="1" x14ac:dyDescent="0.3">
      <c r="A230" s="726" t="s">
        <v>591</v>
      </c>
      <c r="B230" s="727" t="s">
        <v>1878</v>
      </c>
      <c r="C230" s="727" t="s">
        <v>1879</v>
      </c>
      <c r="D230" s="727" t="s">
        <v>1880</v>
      </c>
      <c r="E230" s="727" t="s">
        <v>1881</v>
      </c>
      <c r="F230" s="731"/>
      <c r="G230" s="731"/>
      <c r="H230" s="745">
        <v>0</v>
      </c>
      <c r="I230" s="731">
        <v>13.7</v>
      </c>
      <c r="J230" s="731">
        <v>12800.178</v>
      </c>
      <c r="K230" s="745">
        <v>1</v>
      </c>
      <c r="L230" s="731">
        <v>13.7</v>
      </c>
      <c r="M230" s="732">
        <v>12800.178</v>
      </c>
    </row>
    <row r="231" spans="1:13" ht="14.4" customHeight="1" x14ac:dyDescent="0.3">
      <c r="A231" s="726" t="s">
        <v>591</v>
      </c>
      <c r="B231" s="727" t="s">
        <v>1889</v>
      </c>
      <c r="C231" s="727" t="s">
        <v>2047</v>
      </c>
      <c r="D231" s="727" t="s">
        <v>1891</v>
      </c>
      <c r="E231" s="727" t="s">
        <v>2048</v>
      </c>
      <c r="F231" s="731"/>
      <c r="G231" s="731"/>
      <c r="H231" s="745">
        <v>0</v>
      </c>
      <c r="I231" s="731">
        <v>8.9</v>
      </c>
      <c r="J231" s="731">
        <v>1374.4499999999998</v>
      </c>
      <c r="K231" s="745">
        <v>1</v>
      </c>
      <c r="L231" s="731">
        <v>8.9</v>
      </c>
      <c r="M231" s="732">
        <v>1374.4499999999998</v>
      </c>
    </row>
    <row r="232" spans="1:13" ht="14.4" customHeight="1" x14ac:dyDescent="0.3">
      <c r="A232" s="726" t="s">
        <v>591</v>
      </c>
      <c r="B232" s="727" t="s">
        <v>1889</v>
      </c>
      <c r="C232" s="727" t="s">
        <v>1890</v>
      </c>
      <c r="D232" s="727" t="s">
        <v>1891</v>
      </c>
      <c r="E232" s="727" t="s">
        <v>1892</v>
      </c>
      <c r="F232" s="731"/>
      <c r="G232" s="731"/>
      <c r="H232" s="745">
        <v>0</v>
      </c>
      <c r="I232" s="731">
        <v>12.4</v>
      </c>
      <c r="J232" s="731">
        <v>3263.8099999999995</v>
      </c>
      <c r="K232" s="745">
        <v>1</v>
      </c>
      <c r="L232" s="731">
        <v>12.4</v>
      </c>
      <c r="M232" s="732">
        <v>3263.8099999999995</v>
      </c>
    </row>
    <row r="233" spans="1:13" ht="14.4" customHeight="1" x14ac:dyDescent="0.3">
      <c r="A233" s="726" t="s">
        <v>591</v>
      </c>
      <c r="B233" s="727" t="s">
        <v>1893</v>
      </c>
      <c r="C233" s="727" t="s">
        <v>1894</v>
      </c>
      <c r="D233" s="727" t="s">
        <v>1895</v>
      </c>
      <c r="E233" s="727" t="s">
        <v>1896</v>
      </c>
      <c r="F233" s="731"/>
      <c r="G233" s="731"/>
      <c r="H233" s="745">
        <v>0</v>
      </c>
      <c r="I233" s="731">
        <v>3</v>
      </c>
      <c r="J233" s="731">
        <v>1695.2399999999998</v>
      </c>
      <c r="K233" s="745">
        <v>1</v>
      </c>
      <c r="L233" s="731">
        <v>3</v>
      </c>
      <c r="M233" s="732">
        <v>1695.2399999999998</v>
      </c>
    </row>
    <row r="234" spans="1:13" ht="14.4" customHeight="1" x14ac:dyDescent="0.3">
      <c r="A234" s="726" t="s">
        <v>591</v>
      </c>
      <c r="B234" s="727" t="s">
        <v>1897</v>
      </c>
      <c r="C234" s="727" t="s">
        <v>1898</v>
      </c>
      <c r="D234" s="727" t="s">
        <v>959</v>
      </c>
      <c r="E234" s="727" t="s">
        <v>1899</v>
      </c>
      <c r="F234" s="731"/>
      <c r="G234" s="731"/>
      <c r="H234" s="745">
        <v>0</v>
      </c>
      <c r="I234" s="731">
        <v>14.8</v>
      </c>
      <c r="J234" s="731">
        <v>4764.3870000000006</v>
      </c>
      <c r="K234" s="745">
        <v>1</v>
      </c>
      <c r="L234" s="731">
        <v>14.8</v>
      </c>
      <c r="M234" s="732">
        <v>4764.3870000000006</v>
      </c>
    </row>
    <row r="235" spans="1:13" ht="14.4" customHeight="1" x14ac:dyDescent="0.3">
      <c r="A235" s="726" t="s">
        <v>591</v>
      </c>
      <c r="B235" s="727" t="s">
        <v>1904</v>
      </c>
      <c r="C235" s="727" t="s">
        <v>1905</v>
      </c>
      <c r="D235" s="727" t="s">
        <v>1906</v>
      </c>
      <c r="E235" s="727" t="s">
        <v>1907</v>
      </c>
      <c r="F235" s="731"/>
      <c r="G235" s="731"/>
      <c r="H235" s="745">
        <v>0</v>
      </c>
      <c r="I235" s="731">
        <v>10</v>
      </c>
      <c r="J235" s="731">
        <v>528.80000000000007</v>
      </c>
      <c r="K235" s="745">
        <v>1</v>
      </c>
      <c r="L235" s="731">
        <v>10</v>
      </c>
      <c r="M235" s="732">
        <v>528.80000000000007</v>
      </c>
    </row>
    <row r="236" spans="1:13" ht="14.4" customHeight="1" x14ac:dyDescent="0.3">
      <c r="A236" s="726" t="s">
        <v>591</v>
      </c>
      <c r="B236" s="727" t="s">
        <v>1908</v>
      </c>
      <c r="C236" s="727" t="s">
        <v>2051</v>
      </c>
      <c r="D236" s="727" t="s">
        <v>2052</v>
      </c>
      <c r="E236" s="727" t="s">
        <v>2053</v>
      </c>
      <c r="F236" s="731">
        <v>1.5</v>
      </c>
      <c r="G236" s="731">
        <v>577.09500000000003</v>
      </c>
      <c r="H236" s="745">
        <v>1</v>
      </c>
      <c r="I236" s="731"/>
      <c r="J236" s="731"/>
      <c r="K236" s="745">
        <v>0</v>
      </c>
      <c r="L236" s="731">
        <v>1.5</v>
      </c>
      <c r="M236" s="732">
        <v>577.09500000000003</v>
      </c>
    </row>
    <row r="237" spans="1:13" ht="14.4" customHeight="1" x14ac:dyDescent="0.3">
      <c r="A237" s="726" t="s">
        <v>591</v>
      </c>
      <c r="B237" s="727" t="s">
        <v>1908</v>
      </c>
      <c r="C237" s="727" t="s">
        <v>1909</v>
      </c>
      <c r="D237" s="727" t="s">
        <v>1910</v>
      </c>
      <c r="E237" s="727" t="s">
        <v>1911</v>
      </c>
      <c r="F237" s="731"/>
      <c r="G237" s="731"/>
      <c r="H237" s="745">
        <v>0</v>
      </c>
      <c r="I237" s="731">
        <v>831</v>
      </c>
      <c r="J237" s="731">
        <v>21106.42</v>
      </c>
      <c r="K237" s="745">
        <v>1</v>
      </c>
      <c r="L237" s="731">
        <v>831</v>
      </c>
      <c r="M237" s="732">
        <v>21106.42</v>
      </c>
    </row>
    <row r="238" spans="1:13" ht="14.4" customHeight="1" x14ac:dyDescent="0.3">
      <c r="A238" s="726" t="s">
        <v>591</v>
      </c>
      <c r="B238" s="727" t="s">
        <v>2054</v>
      </c>
      <c r="C238" s="727" t="s">
        <v>2189</v>
      </c>
      <c r="D238" s="727" t="s">
        <v>1503</v>
      </c>
      <c r="E238" s="727" t="s">
        <v>2190</v>
      </c>
      <c r="F238" s="731"/>
      <c r="G238" s="731"/>
      <c r="H238" s="745">
        <v>0</v>
      </c>
      <c r="I238" s="731">
        <v>0.39999999999999997</v>
      </c>
      <c r="J238" s="731">
        <v>451.49199999999973</v>
      </c>
      <c r="K238" s="745">
        <v>1</v>
      </c>
      <c r="L238" s="731">
        <v>0.39999999999999997</v>
      </c>
      <c r="M238" s="732">
        <v>451.49199999999973</v>
      </c>
    </row>
    <row r="239" spans="1:13" ht="14.4" customHeight="1" x14ac:dyDescent="0.3">
      <c r="A239" s="726" t="s">
        <v>591</v>
      </c>
      <c r="B239" s="727" t="s">
        <v>1912</v>
      </c>
      <c r="C239" s="727" t="s">
        <v>1913</v>
      </c>
      <c r="D239" s="727" t="s">
        <v>1914</v>
      </c>
      <c r="E239" s="727" t="s">
        <v>1915</v>
      </c>
      <c r="F239" s="731"/>
      <c r="G239" s="731"/>
      <c r="H239" s="745">
        <v>0</v>
      </c>
      <c r="I239" s="731">
        <v>5</v>
      </c>
      <c r="J239" s="731">
        <v>786.5</v>
      </c>
      <c r="K239" s="745">
        <v>1</v>
      </c>
      <c r="L239" s="731">
        <v>5</v>
      </c>
      <c r="M239" s="732">
        <v>786.5</v>
      </c>
    </row>
    <row r="240" spans="1:13" ht="14.4" customHeight="1" x14ac:dyDescent="0.3">
      <c r="A240" s="726" t="s">
        <v>591</v>
      </c>
      <c r="B240" s="727" t="s">
        <v>1912</v>
      </c>
      <c r="C240" s="727" t="s">
        <v>1916</v>
      </c>
      <c r="D240" s="727" t="s">
        <v>1914</v>
      </c>
      <c r="E240" s="727" t="s">
        <v>1917</v>
      </c>
      <c r="F240" s="731"/>
      <c r="G240" s="731"/>
      <c r="H240" s="745">
        <v>0</v>
      </c>
      <c r="I240" s="731">
        <v>3.9</v>
      </c>
      <c r="J240" s="731">
        <v>1149.72</v>
      </c>
      <c r="K240" s="745">
        <v>1</v>
      </c>
      <c r="L240" s="731">
        <v>3.9</v>
      </c>
      <c r="M240" s="732">
        <v>1149.72</v>
      </c>
    </row>
    <row r="241" spans="1:13" ht="14.4" customHeight="1" x14ac:dyDescent="0.3">
      <c r="A241" s="726" t="s">
        <v>591</v>
      </c>
      <c r="B241" s="727" t="s">
        <v>1918</v>
      </c>
      <c r="C241" s="727" t="s">
        <v>1919</v>
      </c>
      <c r="D241" s="727" t="s">
        <v>628</v>
      </c>
      <c r="E241" s="727" t="s">
        <v>1920</v>
      </c>
      <c r="F241" s="731">
        <v>2</v>
      </c>
      <c r="G241" s="731">
        <v>137.09999999999997</v>
      </c>
      <c r="H241" s="745">
        <v>1</v>
      </c>
      <c r="I241" s="731"/>
      <c r="J241" s="731"/>
      <c r="K241" s="745">
        <v>0</v>
      </c>
      <c r="L241" s="731">
        <v>2</v>
      </c>
      <c r="M241" s="732">
        <v>137.09999999999997</v>
      </c>
    </row>
    <row r="242" spans="1:13" ht="14.4" customHeight="1" x14ac:dyDescent="0.3">
      <c r="A242" s="726" t="s">
        <v>591</v>
      </c>
      <c r="B242" s="727" t="s">
        <v>1918</v>
      </c>
      <c r="C242" s="727" t="s">
        <v>2073</v>
      </c>
      <c r="D242" s="727" t="s">
        <v>1181</v>
      </c>
      <c r="E242" s="727" t="s">
        <v>2074</v>
      </c>
      <c r="F242" s="731">
        <v>2</v>
      </c>
      <c r="G242" s="731">
        <v>131.36999999999992</v>
      </c>
      <c r="H242" s="745">
        <v>1</v>
      </c>
      <c r="I242" s="731"/>
      <c r="J242" s="731"/>
      <c r="K242" s="745">
        <v>0</v>
      </c>
      <c r="L242" s="731">
        <v>2</v>
      </c>
      <c r="M242" s="732">
        <v>131.36999999999992</v>
      </c>
    </row>
    <row r="243" spans="1:13" ht="14.4" customHeight="1" x14ac:dyDescent="0.3">
      <c r="A243" s="726" t="s">
        <v>591</v>
      </c>
      <c r="B243" s="727" t="s">
        <v>1921</v>
      </c>
      <c r="C243" s="727" t="s">
        <v>2191</v>
      </c>
      <c r="D243" s="727" t="s">
        <v>1923</v>
      </c>
      <c r="E243" s="727" t="s">
        <v>2192</v>
      </c>
      <c r="F243" s="731">
        <v>3</v>
      </c>
      <c r="G243" s="731">
        <v>1107.3686782661821</v>
      </c>
      <c r="H243" s="745">
        <v>1</v>
      </c>
      <c r="I243" s="731"/>
      <c r="J243" s="731"/>
      <c r="K243" s="745">
        <v>0</v>
      </c>
      <c r="L243" s="731">
        <v>3</v>
      </c>
      <c r="M243" s="732">
        <v>1107.3686782661821</v>
      </c>
    </row>
    <row r="244" spans="1:13" ht="14.4" customHeight="1" x14ac:dyDescent="0.3">
      <c r="A244" s="726" t="s">
        <v>591</v>
      </c>
      <c r="B244" s="727" t="s">
        <v>1921</v>
      </c>
      <c r="C244" s="727" t="s">
        <v>1922</v>
      </c>
      <c r="D244" s="727" t="s">
        <v>1923</v>
      </c>
      <c r="E244" s="727" t="s">
        <v>1924</v>
      </c>
      <c r="F244" s="731">
        <v>1</v>
      </c>
      <c r="G244" s="731">
        <v>774.51</v>
      </c>
      <c r="H244" s="745">
        <v>1</v>
      </c>
      <c r="I244" s="731"/>
      <c r="J244" s="731"/>
      <c r="K244" s="745">
        <v>0</v>
      </c>
      <c r="L244" s="731">
        <v>1</v>
      </c>
      <c r="M244" s="732">
        <v>774.51</v>
      </c>
    </row>
    <row r="245" spans="1:13" ht="14.4" customHeight="1" x14ac:dyDescent="0.3">
      <c r="A245" s="726" t="s">
        <v>591</v>
      </c>
      <c r="B245" s="727" t="s">
        <v>1925</v>
      </c>
      <c r="C245" s="727" t="s">
        <v>2193</v>
      </c>
      <c r="D245" s="727" t="s">
        <v>1927</v>
      </c>
      <c r="E245" s="727" t="s">
        <v>2194</v>
      </c>
      <c r="F245" s="731">
        <v>9</v>
      </c>
      <c r="G245" s="731">
        <v>8214.6999999999989</v>
      </c>
      <c r="H245" s="745">
        <v>1</v>
      </c>
      <c r="I245" s="731"/>
      <c r="J245" s="731"/>
      <c r="K245" s="745">
        <v>0</v>
      </c>
      <c r="L245" s="731">
        <v>9</v>
      </c>
      <c r="M245" s="732">
        <v>8214.6999999999989</v>
      </c>
    </row>
    <row r="246" spans="1:13" ht="14.4" customHeight="1" x14ac:dyDescent="0.3">
      <c r="A246" s="726" t="s">
        <v>591</v>
      </c>
      <c r="B246" s="727" t="s">
        <v>1929</v>
      </c>
      <c r="C246" s="727" t="s">
        <v>1930</v>
      </c>
      <c r="D246" s="727" t="s">
        <v>1931</v>
      </c>
      <c r="E246" s="727" t="s">
        <v>1932</v>
      </c>
      <c r="F246" s="731"/>
      <c r="G246" s="731"/>
      <c r="H246" s="745">
        <v>0</v>
      </c>
      <c r="I246" s="731">
        <v>2</v>
      </c>
      <c r="J246" s="731">
        <v>49.500000000000014</v>
      </c>
      <c r="K246" s="745">
        <v>1</v>
      </c>
      <c r="L246" s="731">
        <v>2</v>
      </c>
      <c r="M246" s="732">
        <v>49.500000000000014</v>
      </c>
    </row>
    <row r="247" spans="1:13" ht="14.4" customHeight="1" x14ac:dyDescent="0.3">
      <c r="A247" s="726" t="s">
        <v>591</v>
      </c>
      <c r="B247" s="727" t="s">
        <v>1933</v>
      </c>
      <c r="C247" s="727" t="s">
        <v>1934</v>
      </c>
      <c r="D247" s="727" t="s">
        <v>1935</v>
      </c>
      <c r="E247" s="727" t="s">
        <v>1936</v>
      </c>
      <c r="F247" s="731"/>
      <c r="G247" s="731"/>
      <c r="H247" s="745">
        <v>0</v>
      </c>
      <c r="I247" s="731">
        <v>258</v>
      </c>
      <c r="J247" s="731">
        <v>10184.381258874029</v>
      </c>
      <c r="K247" s="745">
        <v>1</v>
      </c>
      <c r="L247" s="731">
        <v>258</v>
      </c>
      <c r="M247" s="732">
        <v>10184.381258874029</v>
      </c>
    </row>
    <row r="248" spans="1:13" ht="14.4" customHeight="1" x14ac:dyDescent="0.3">
      <c r="A248" s="726" t="s">
        <v>591</v>
      </c>
      <c r="B248" s="727" t="s">
        <v>1933</v>
      </c>
      <c r="C248" s="727" t="s">
        <v>1937</v>
      </c>
      <c r="D248" s="727" t="s">
        <v>1938</v>
      </c>
      <c r="E248" s="727" t="s">
        <v>1939</v>
      </c>
      <c r="F248" s="731"/>
      <c r="G248" s="731"/>
      <c r="H248" s="745">
        <v>0</v>
      </c>
      <c r="I248" s="731">
        <v>182</v>
      </c>
      <c r="J248" s="731">
        <v>9765.6035765842826</v>
      </c>
      <c r="K248" s="745">
        <v>1</v>
      </c>
      <c r="L248" s="731">
        <v>182</v>
      </c>
      <c r="M248" s="732">
        <v>9765.6035765842826</v>
      </c>
    </row>
    <row r="249" spans="1:13" ht="14.4" customHeight="1" x14ac:dyDescent="0.3">
      <c r="A249" s="726" t="s">
        <v>591</v>
      </c>
      <c r="B249" s="727" t="s">
        <v>1940</v>
      </c>
      <c r="C249" s="727" t="s">
        <v>2084</v>
      </c>
      <c r="D249" s="727" t="s">
        <v>1942</v>
      </c>
      <c r="E249" s="727" t="s">
        <v>2085</v>
      </c>
      <c r="F249" s="731"/>
      <c r="G249" s="731"/>
      <c r="H249" s="745">
        <v>0</v>
      </c>
      <c r="I249" s="731">
        <v>1</v>
      </c>
      <c r="J249" s="731">
        <v>247.49999999999997</v>
      </c>
      <c r="K249" s="745">
        <v>1</v>
      </c>
      <c r="L249" s="731">
        <v>1</v>
      </c>
      <c r="M249" s="732">
        <v>247.49999999999997</v>
      </c>
    </row>
    <row r="250" spans="1:13" ht="14.4" customHeight="1" x14ac:dyDescent="0.3">
      <c r="A250" s="726" t="s">
        <v>591</v>
      </c>
      <c r="B250" s="727" t="s">
        <v>1940</v>
      </c>
      <c r="C250" s="727" t="s">
        <v>1941</v>
      </c>
      <c r="D250" s="727" t="s">
        <v>1942</v>
      </c>
      <c r="E250" s="727" t="s">
        <v>1943</v>
      </c>
      <c r="F250" s="731"/>
      <c r="G250" s="731"/>
      <c r="H250" s="745">
        <v>0</v>
      </c>
      <c r="I250" s="731">
        <v>5</v>
      </c>
      <c r="J250" s="731">
        <v>1426.48</v>
      </c>
      <c r="K250" s="745">
        <v>1</v>
      </c>
      <c r="L250" s="731">
        <v>5</v>
      </c>
      <c r="M250" s="732">
        <v>1426.48</v>
      </c>
    </row>
    <row r="251" spans="1:13" ht="14.4" customHeight="1" x14ac:dyDescent="0.3">
      <c r="A251" s="726" t="s">
        <v>591</v>
      </c>
      <c r="B251" s="727" t="s">
        <v>2195</v>
      </c>
      <c r="C251" s="727" t="s">
        <v>2196</v>
      </c>
      <c r="D251" s="727" t="s">
        <v>2197</v>
      </c>
      <c r="E251" s="727" t="s">
        <v>2198</v>
      </c>
      <c r="F251" s="731"/>
      <c r="G251" s="731"/>
      <c r="H251" s="745">
        <v>0</v>
      </c>
      <c r="I251" s="731">
        <v>1</v>
      </c>
      <c r="J251" s="731">
        <v>322.49</v>
      </c>
      <c r="K251" s="745">
        <v>1</v>
      </c>
      <c r="L251" s="731">
        <v>1</v>
      </c>
      <c r="M251" s="732">
        <v>322.49</v>
      </c>
    </row>
    <row r="252" spans="1:13" ht="14.4" customHeight="1" x14ac:dyDescent="0.3">
      <c r="A252" s="726" t="s">
        <v>591</v>
      </c>
      <c r="B252" s="727" t="s">
        <v>2199</v>
      </c>
      <c r="C252" s="727" t="s">
        <v>2200</v>
      </c>
      <c r="D252" s="727" t="s">
        <v>2201</v>
      </c>
      <c r="E252" s="727" t="s">
        <v>2202</v>
      </c>
      <c r="F252" s="731"/>
      <c r="G252" s="731"/>
      <c r="H252" s="745">
        <v>0</v>
      </c>
      <c r="I252" s="731">
        <v>2</v>
      </c>
      <c r="J252" s="731">
        <v>438.88000000000011</v>
      </c>
      <c r="K252" s="745">
        <v>1</v>
      </c>
      <c r="L252" s="731">
        <v>2</v>
      </c>
      <c r="M252" s="732">
        <v>438.88000000000011</v>
      </c>
    </row>
    <row r="253" spans="1:13" ht="14.4" customHeight="1" x14ac:dyDescent="0.3">
      <c r="A253" s="726" t="s">
        <v>591</v>
      </c>
      <c r="B253" s="727" t="s">
        <v>2086</v>
      </c>
      <c r="C253" s="727" t="s">
        <v>2203</v>
      </c>
      <c r="D253" s="727" t="s">
        <v>2204</v>
      </c>
      <c r="E253" s="727" t="s">
        <v>2205</v>
      </c>
      <c r="F253" s="731"/>
      <c r="G253" s="731"/>
      <c r="H253" s="745">
        <v>0</v>
      </c>
      <c r="I253" s="731">
        <v>3</v>
      </c>
      <c r="J253" s="731">
        <v>189.81000000000006</v>
      </c>
      <c r="K253" s="745">
        <v>1</v>
      </c>
      <c r="L253" s="731">
        <v>3</v>
      </c>
      <c r="M253" s="732">
        <v>189.81000000000006</v>
      </c>
    </row>
    <row r="254" spans="1:13" ht="14.4" customHeight="1" x14ac:dyDescent="0.3">
      <c r="A254" s="726" t="s">
        <v>591</v>
      </c>
      <c r="B254" s="727" t="s">
        <v>2086</v>
      </c>
      <c r="C254" s="727" t="s">
        <v>2087</v>
      </c>
      <c r="D254" s="727" t="s">
        <v>2088</v>
      </c>
      <c r="E254" s="727" t="s">
        <v>2089</v>
      </c>
      <c r="F254" s="731"/>
      <c r="G254" s="731"/>
      <c r="H254" s="745">
        <v>0</v>
      </c>
      <c r="I254" s="731">
        <v>1</v>
      </c>
      <c r="J254" s="731">
        <v>9.2300000000000022</v>
      </c>
      <c r="K254" s="745">
        <v>1</v>
      </c>
      <c r="L254" s="731">
        <v>1</v>
      </c>
      <c r="M254" s="732">
        <v>9.2300000000000022</v>
      </c>
    </row>
    <row r="255" spans="1:13" ht="14.4" customHeight="1" x14ac:dyDescent="0.3">
      <c r="A255" s="726" t="s">
        <v>591</v>
      </c>
      <c r="B255" s="727" t="s">
        <v>2086</v>
      </c>
      <c r="C255" s="727" t="s">
        <v>2206</v>
      </c>
      <c r="D255" s="727" t="s">
        <v>1467</v>
      </c>
      <c r="E255" s="727" t="s">
        <v>2207</v>
      </c>
      <c r="F255" s="731">
        <v>1</v>
      </c>
      <c r="G255" s="731">
        <v>106.54000000000003</v>
      </c>
      <c r="H255" s="745">
        <v>1</v>
      </c>
      <c r="I255" s="731"/>
      <c r="J255" s="731"/>
      <c r="K255" s="745">
        <v>0</v>
      </c>
      <c r="L255" s="731">
        <v>1</v>
      </c>
      <c r="M255" s="732">
        <v>106.54000000000003</v>
      </c>
    </row>
    <row r="256" spans="1:13" ht="14.4" customHeight="1" x14ac:dyDescent="0.3">
      <c r="A256" s="726" t="s">
        <v>591</v>
      </c>
      <c r="B256" s="727" t="s">
        <v>1948</v>
      </c>
      <c r="C256" s="727" t="s">
        <v>1949</v>
      </c>
      <c r="D256" s="727" t="s">
        <v>916</v>
      </c>
      <c r="E256" s="727" t="s">
        <v>1950</v>
      </c>
      <c r="F256" s="731"/>
      <c r="G256" s="731"/>
      <c r="H256" s="745">
        <v>0</v>
      </c>
      <c r="I256" s="731">
        <v>21</v>
      </c>
      <c r="J256" s="731">
        <v>462.85</v>
      </c>
      <c r="K256" s="745">
        <v>1</v>
      </c>
      <c r="L256" s="731">
        <v>21</v>
      </c>
      <c r="M256" s="732">
        <v>462.85</v>
      </c>
    </row>
    <row r="257" spans="1:13" ht="14.4" customHeight="1" x14ac:dyDescent="0.3">
      <c r="A257" s="726" t="s">
        <v>591</v>
      </c>
      <c r="B257" s="727" t="s">
        <v>1948</v>
      </c>
      <c r="C257" s="727" t="s">
        <v>1951</v>
      </c>
      <c r="D257" s="727" t="s">
        <v>916</v>
      </c>
      <c r="E257" s="727" t="s">
        <v>1952</v>
      </c>
      <c r="F257" s="731"/>
      <c r="G257" s="731"/>
      <c r="H257" s="745">
        <v>0</v>
      </c>
      <c r="I257" s="731">
        <v>4</v>
      </c>
      <c r="J257" s="731">
        <v>183</v>
      </c>
      <c r="K257" s="745">
        <v>1</v>
      </c>
      <c r="L257" s="731">
        <v>4</v>
      </c>
      <c r="M257" s="732">
        <v>183</v>
      </c>
    </row>
    <row r="258" spans="1:13" ht="14.4" customHeight="1" x14ac:dyDescent="0.3">
      <c r="A258" s="726" t="s">
        <v>591</v>
      </c>
      <c r="B258" s="727" t="s">
        <v>1956</v>
      </c>
      <c r="C258" s="727" t="s">
        <v>2095</v>
      </c>
      <c r="D258" s="727" t="s">
        <v>1065</v>
      </c>
      <c r="E258" s="727" t="s">
        <v>1972</v>
      </c>
      <c r="F258" s="731"/>
      <c r="G258" s="731"/>
      <c r="H258" s="745">
        <v>0</v>
      </c>
      <c r="I258" s="731">
        <v>4</v>
      </c>
      <c r="J258" s="731">
        <v>80.11</v>
      </c>
      <c r="K258" s="745">
        <v>1</v>
      </c>
      <c r="L258" s="731">
        <v>4</v>
      </c>
      <c r="M258" s="732">
        <v>80.11</v>
      </c>
    </row>
    <row r="259" spans="1:13" ht="14.4" customHeight="1" x14ac:dyDescent="0.3">
      <c r="A259" s="726" t="s">
        <v>591</v>
      </c>
      <c r="B259" s="727" t="s">
        <v>1956</v>
      </c>
      <c r="C259" s="727" t="s">
        <v>1957</v>
      </c>
      <c r="D259" s="727" t="s">
        <v>662</v>
      </c>
      <c r="E259" s="727" t="s">
        <v>1958</v>
      </c>
      <c r="F259" s="731"/>
      <c r="G259" s="731"/>
      <c r="H259" s="745">
        <v>0</v>
      </c>
      <c r="I259" s="731">
        <v>1</v>
      </c>
      <c r="J259" s="731">
        <v>27.380000000000003</v>
      </c>
      <c r="K259" s="745">
        <v>1</v>
      </c>
      <c r="L259" s="731">
        <v>1</v>
      </c>
      <c r="M259" s="732">
        <v>27.380000000000003</v>
      </c>
    </row>
    <row r="260" spans="1:13" ht="14.4" customHeight="1" x14ac:dyDescent="0.3">
      <c r="A260" s="726" t="s">
        <v>591</v>
      </c>
      <c r="B260" s="727" t="s">
        <v>2096</v>
      </c>
      <c r="C260" s="727" t="s">
        <v>2097</v>
      </c>
      <c r="D260" s="727" t="s">
        <v>2098</v>
      </c>
      <c r="E260" s="727" t="s">
        <v>2099</v>
      </c>
      <c r="F260" s="731"/>
      <c r="G260" s="731"/>
      <c r="H260" s="745">
        <v>0</v>
      </c>
      <c r="I260" s="731">
        <v>1</v>
      </c>
      <c r="J260" s="731">
        <v>91.54</v>
      </c>
      <c r="K260" s="745">
        <v>1</v>
      </c>
      <c r="L260" s="731">
        <v>1</v>
      </c>
      <c r="M260" s="732">
        <v>91.54</v>
      </c>
    </row>
    <row r="261" spans="1:13" ht="14.4" customHeight="1" x14ac:dyDescent="0.3">
      <c r="A261" s="726" t="s">
        <v>591</v>
      </c>
      <c r="B261" s="727" t="s">
        <v>2208</v>
      </c>
      <c r="C261" s="727" t="s">
        <v>2209</v>
      </c>
      <c r="D261" s="727" t="s">
        <v>2210</v>
      </c>
      <c r="E261" s="727" t="s">
        <v>2211</v>
      </c>
      <c r="F261" s="731"/>
      <c r="G261" s="731"/>
      <c r="H261" s="745">
        <v>0</v>
      </c>
      <c r="I261" s="731">
        <v>3</v>
      </c>
      <c r="J261" s="731">
        <v>315.48</v>
      </c>
      <c r="K261" s="745">
        <v>1</v>
      </c>
      <c r="L261" s="731">
        <v>3</v>
      </c>
      <c r="M261" s="732">
        <v>315.48</v>
      </c>
    </row>
    <row r="262" spans="1:13" ht="14.4" customHeight="1" x14ac:dyDescent="0.3">
      <c r="A262" s="726" t="s">
        <v>591</v>
      </c>
      <c r="B262" s="727" t="s">
        <v>1962</v>
      </c>
      <c r="C262" s="727" t="s">
        <v>2103</v>
      </c>
      <c r="D262" s="727" t="s">
        <v>1247</v>
      </c>
      <c r="E262" s="727" t="s">
        <v>2104</v>
      </c>
      <c r="F262" s="731"/>
      <c r="G262" s="731"/>
      <c r="H262" s="745">
        <v>0</v>
      </c>
      <c r="I262" s="731">
        <v>1</v>
      </c>
      <c r="J262" s="731">
        <v>50.170000000000016</v>
      </c>
      <c r="K262" s="745">
        <v>1</v>
      </c>
      <c r="L262" s="731">
        <v>1</v>
      </c>
      <c r="M262" s="732">
        <v>50.170000000000016</v>
      </c>
    </row>
    <row r="263" spans="1:13" ht="14.4" customHeight="1" x14ac:dyDescent="0.3">
      <c r="A263" s="726" t="s">
        <v>591</v>
      </c>
      <c r="B263" s="727" t="s">
        <v>2212</v>
      </c>
      <c r="C263" s="727" t="s">
        <v>2213</v>
      </c>
      <c r="D263" s="727" t="s">
        <v>2214</v>
      </c>
      <c r="E263" s="727" t="s">
        <v>2215</v>
      </c>
      <c r="F263" s="731"/>
      <c r="G263" s="731"/>
      <c r="H263" s="745">
        <v>0</v>
      </c>
      <c r="I263" s="731">
        <v>1</v>
      </c>
      <c r="J263" s="731">
        <v>680.26</v>
      </c>
      <c r="K263" s="745">
        <v>1</v>
      </c>
      <c r="L263" s="731">
        <v>1</v>
      </c>
      <c r="M263" s="732">
        <v>680.26</v>
      </c>
    </row>
    <row r="264" spans="1:13" ht="14.4" customHeight="1" x14ac:dyDescent="0.3">
      <c r="A264" s="726" t="s">
        <v>591</v>
      </c>
      <c r="B264" s="727" t="s">
        <v>2105</v>
      </c>
      <c r="C264" s="727" t="s">
        <v>2216</v>
      </c>
      <c r="D264" s="727" t="s">
        <v>1326</v>
      </c>
      <c r="E264" s="727" t="s">
        <v>1327</v>
      </c>
      <c r="F264" s="731"/>
      <c r="G264" s="731"/>
      <c r="H264" s="745">
        <v>0</v>
      </c>
      <c r="I264" s="731">
        <v>8</v>
      </c>
      <c r="J264" s="731">
        <v>271.99999999999994</v>
      </c>
      <c r="K264" s="745">
        <v>1</v>
      </c>
      <c r="L264" s="731">
        <v>8</v>
      </c>
      <c r="M264" s="732">
        <v>271.99999999999994</v>
      </c>
    </row>
    <row r="265" spans="1:13" ht="14.4" customHeight="1" x14ac:dyDescent="0.3">
      <c r="A265" s="726" t="s">
        <v>591</v>
      </c>
      <c r="B265" s="727" t="s">
        <v>2105</v>
      </c>
      <c r="C265" s="727" t="s">
        <v>2109</v>
      </c>
      <c r="D265" s="727" t="s">
        <v>1035</v>
      </c>
      <c r="E265" s="727" t="s">
        <v>2108</v>
      </c>
      <c r="F265" s="731">
        <v>27</v>
      </c>
      <c r="G265" s="731">
        <v>1268.0000000000002</v>
      </c>
      <c r="H265" s="745">
        <v>1</v>
      </c>
      <c r="I265" s="731"/>
      <c r="J265" s="731"/>
      <c r="K265" s="745">
        <v>0</v>
      </c>
      <c r="L265" s="731">
        <v>27</v>
      </c>
      <c r="M265" s="732">
        <v>1268.0000000000002</v>
      </c>
    </row>
    <row r="266" spans="1:13" ht="14.4" customHeight="1" x14ac:dyDescent="0.3">
      <c r="A266" s="726" t="s">
        <v>591</v>
      </c>
      <c r="B266" s="727" t="s">
        <v>2217</v>
      </c>
      <c r="C266" s="727" t="s">
        <v>2218</v>
      </c>
      <c r="D266" s="727" t="s">
        <v>2219</v>
      </c>
      <c r="E266" s="727" t="s">
        <v>1819</v>
      </c>
      <c r="F266" s="731"/>
      <c r="G266" s="731"/>
      <c r="H266" s="745">
        <v>0</v>
      </c>
      <c r="I266" s="731">
        <v>1</v>
      </c>
      <c r="J266" s="731">
        <v>51.840000000000018</v>
      </c>
      <c r="K266" s="745">
        <v>1</v>
      </c>
      <c r="L266" s="731">
        <v>1</v>
      </c>
      <c r="M266" s="732">
        <v>51.840000000000018</v>
      </c>
    </row>
    <row r="267" spans="1:13" ht="14.4" customHeight="1" x14ac:dyDescent="0.3">
      <c r="A267" s="726" t="s">
        <v>591</v>
      </c>
      <c r="B267" s="727" t="s">
        <v>1976</v>
      </c>
      <c r="C267" s="727" t="s">
        <v>2117</v>
      </c>
      <c r="D267" s="727" t="s">
        <v>1260</v>
      </c>
      <c r="E267" s="727" t="s">
        <v>932</v>
      </c>
      <c r="F267" s="731"/>
      <c r="G267" s="731"/>
      <c r="H267" s="745">
        <v>0</v>
      </c>
      <c r="I267" s="731">
        <v>10</v>
      </c>
      <c r="J267" s="731">
        <v>1412.1229002550022</v>
      </c>
      <c r="K267" s="745">
        <v>1</v>
      </c>
      <c r="L267" s="731">
        <v>10</v>
      </c>
      <c r="M267" s="732">
        <v>1412.1229002550022</v>
      </c>
    </row>
    <row r="268" spans="1:13" ht="14.4" customHeight="1" x14ac:dyDescent="0.3">
      <c r="A268" s="726" t="s">
        <v>591</v>
      </c>
      <c r="B268" s="727" t="s">
        <v>1976</v>
      </c>
      <c r="C268" s="727" t="s">
        <v>2118</v>
      </c>
      <c r="D268" s="727" t="s">
        <v>1261</v>
      </c>
      <c r="E268" s="727" t="s">
        <v>932</v>
      </c>
      <c r="F268" s="731"/>
      <c r="G268" s="731"/>
      <c r="H268" s="745">
        <v>0</v>
      </c>
      <c r="I268" s="731">
        <v>8</v>
      </c>
      <c r="J268" s="731">
        <v>1143.9994108788296</v>
      </c>
      <c r="K268" s="745">
        <v>1</v>
      </c>
      <c r="L268" s="731">
        <v>8</v>
      </c>
      <c r="M268" s="732">
        <v>1143.9994108788296</v>
      </c>
    </row>
    <row r="269" spans="1:13" ht="14.4" customHeight="1" x14ac:dyDescent="0.3">
      <c r="A269" s="726" t="s">
        <v>591</v>
      </c>
      <c r="B269" s="727" t="s">
        <v>1976</v>
      </c>
      <c r="C269" s="727" t="s">
        <v>2220</v>
      </c>
      <c r="D269" s="727" t="s">
        <v>1481</v>
      </c>
      <c r="E269" s="727" t="s">
        <v>1482</v>
      </c>
      <c r="F269" s="731">
        <v>1</v>
      </c>
      <c r="G269" s="731">
        <v>804.37</v>
      </c>
      <c r="H269" s="745">
        <v>1</v>
      </c>
      <c r="I269" s="731"/>
      <c r="J269" s="731"/>
      <c r="K269" s="745">
        <v>0</v>
      </c>
      <c r="L269" s="731">
        <v>1</v>
      </c>
      <c r="M269" s="732">
        <v>804.37</v>
      </c>
    </row>
    <row r="270" spans="1:13" ht="14.4" customHeight="1" x14ac:dyDescent="0.3">
      <c r="A270" s="726" t="s">
        <v>591</v>
      </c>
      <c r="B270" s="727" t="s">
        <v>1976</v>
      </c>
      <c r="C270" s="727" t="s">
        <v>2119</v>
      </c>
      <c r="D270" s="727" t="s">
        <v>1270</v>
      </c>
      <c r="E270" s="727" t="s">
        <v>2120</v>
      </c>
      <c r="F270" s="731"/>
      <c r="G270" s="731"/>
      <c r="H270" s="745">
        <v>0</v>
      </c>
      <c r="I270" s="731">
        <v>1</v>
      </c>
      <c r="J270" s="731">
        <v>198.88999999999993</v>
      </c>
      <c r="K270" s="745">
        <v>1</v>
      </c>
      <c r="L270" s="731">
        <v>1</v>
      </c>
      <c r="M270" s="732">
        <v>198.88999999999993</v>
      </c>
    </row>
    <row r="271" spans="1:13" ht="14.4" customHeight="1" x14ac:dyDescent="0.3">
      <c r="A271" s="726" t="s">
        <v>591</v>
      </c>
      <c r="B271" s="727" t="s">
        <v>1976</v>
      </c>
      <c r="C271" s="727" t="s">
        <v>2121</v>
      </c>
      <c r="D271" s="727" t="s">
        <v>1259</v>
      </c>
      <c r="E271" s="727" t="s">
        <v>934</v>
      </c>
      <c r="F271" s="731"/>
      <c r="G271" s="731"/>
      <c r="H271" s="745">
        <v>0</v>
      </c>
      <c r="I271" s="731">
        <v>3</v>
      </c>
      <c r="J271" s="731">
        <v>122.76</v>
      </c>
      <c r="K271" s="745">
        <v>1</v>
      </c>
      <c r="L271" s="731">
        <v>3</v>
      </c>
      <c r="M271" s="732">
        <v>122.76</v>
      </c>
    </row>
    <row r="272" spans="1:13" ht="14.4" customHeight="1" x14ac:dyDescent="0.3">
      <c r="A272" s="726" t="s">
        <v>591</v>
      </c>
      <c r="B272" s="727" t="s">
        <v>1976</v>
      </c>
      <c r="C272" s="727" t="s">
        <v>1977</v>
      </c>
      <c r="D272" s="727" t="s">
        <v>933</v>
      </c>
      <c r="E272" s="727" t="s">
        <v>934</v>
      </c>
      <c r="F272" s="731"/>
      <c r="G272" s="731"/>
      <c r="H272" s="745">
        <v>0</v>
      </c>
      <c r="I272" s="731">
        <v>20</v>
      </c>
      <c r="J272" s="731">
        <v>818.40000000000009</v>
      </c>
      <c r="K272" s="745">
        <v>1</v>
      </c>
      <c r="L272" s="731">
        <v>20</v>
      </c>
      <c r="M272" s="732">
        <v>818.40000000000009</v>
      </c>
    </row>
    <row r="273" spans="1:13" ht="14.4" customHeight="1" x14ac:dyDescent="0.3">
      <c r="A273" s="726" t="s">
        <v>591</v>
      </c>
      <c r="B273" s="727" t="s">
        <v>1976</v>
      </c>
      <c r="C273" s="727" t="s">
        <v>2221</v>
      </c>
      <c r="D273" s="727" t="s">
        <v>1478</v>
      </c>
      <c r="E273" s="727" t="s">
        <v>934</v>
      </c>
      <c r="F273" s="731"/>
      <c r="G273" s="731"/>
      <c r="H273" s="745">
        <v>0</v>
      </c>
      <c r="I273" s="731">
        <v>16</v>
      </c>
      <c r="J273" s="731">
        <v>658.88000000000011</v>
      </c>
      <c r="K273" s="745">
        <v>1</v>
      </c>
      <c r="L273" s="731">
        <v>16</v>
      </c>
      <c r="M273" s="732">
        <v>658.88000000000011</v>
      </c>
    </row>
    <row r="274" spans="1:13" ht="14.4" customHeight="1" x14ac:dyDescent="0.3">
      <c r="A274" s="726" t="s">
        <v>591</v>
      </c>
      <c r="B274" s="727" t="s">
        <v>1976</v>
      </c>
      <c r="C274" s="727" t="s">
        <v>2222</v>
      </c>
      <c r="D274" s="727" t="s">
        <v>2223</v>
      </c>
      <c r="E274" s="727" t="s">
        <v>934</v>
      </c>
      <c r="F274" s="731"/>
      <c r="G274" s="731"/>
      <c r="H274" s="745">
        <v>0</v>
      </c>
      <c r="I274" s="731">
        <v>4</v>
      </c>
      <c r="J274" s="731">
        <v>164.72000000000003</v>
      </c>
      <c r="K274" s="745">
        <v>1</v>
      </c>
      <c r="L274" s="731">
        <v>4</v>
      </c>
      <c r="M274" s="732">
        <v>164.72000000000003</v>
      </c>
    </row>
    <row r="275" spans="1:13" ht="14.4" customHeight="1" x14ac:dyDescent="0.3">
      <c r="A275" s="726" t="s">
        <v>591</v>
      </c>
      <c r="B275" s="727" t="s">
        <v>1976</v>
      </c>
      <c r="C275" s="727" t="s">
        <v>1980</v>
      </c>
      <c r="D275" s="727" t="s">
        <v>947</v>
      </c>
      <c r="E275" s="727" t="s">
        <v>949</v>
      </c>
      <c r="F275" s="731"/>
      <c r="G275" s="731"/>
      <c r="H275" s="745">
        <v>0</v>
      </c>
      <c r="I275" s="731">
        <v>10</v>
      </c>
      <c r="J275" s="731">
        <v>543.79999999999995</v>
      </c>
      <c r="K275" s="745">
        <v>1</v>
      </c>
      <c r="L275" s="731">
        <v>10</v>
      </c>
      <c r="M275" s="732">
        <v>543.79999999999995</v>
      </c>
    </row>
    <row r="276" spans="1:13" ht="14.4" customHeight="1" x14ac:dyDescent="0.3">
      <c r="A276" s="726" t="s">
        <v>591</v>
      </c>
      <c r="B276" s="727" t="s">
        <v>1976</v>
      </c>
      <c r="C276" s="727" t="s">
        <v>1981</v>
      </c>
      <c r="D276" s="727" t="s">
        <v>951</v>
      </c>
      <c r="E276" s="727" t="s">
        <v>1982</v>
      </c>
      <c r="F276" s="731"/>
      <c r="G276" s="731"/>
      <c r="H276" s="745">
        <v>0</v>
      </c>
      <c r="I276" s="731">
        <v>6</v>
      </c>
      <c r="J276" s="731">
        <v>938.94</v>
      </c>
      <c r="K276" s="745">
        <v>1</v>
      </c>
      <c r="L276" s="731">
        <v>6</v>
      </c>
      <c r="M276" s="732">
        <v>938.94</v>
      </c>
    </row>
    <row r="277" spans="1:13" ht="14.4" customHeight="1" x14ac:dyDescent="0.3">
      <c r="A277" s="726" t="s">
        <v>591</v>
      </c>
      <c r="B277" s="727" t="s">
        <v>1976</v>
      </c>
      <c r="C277" s="727" t="s">
        <v>1983</v>
      </c>
      <c r="D277" s="727" t="s">
        <v>937</v>
      </c>
      <c r="E277" s="727" t="s">
        <v>936</v>
      </c>
      <c r="F277" s="731"/>
      <c r="G277" s="731"/>
      <c r="H277" s="745">
        <v>0</v>
      </c>
      <c r="I277" s="731">
        <v>1</v>
      </c>
      <c r="J277" s="731">
        <v>148.96001067300017</v>
      </c>
      <c r="K277" s="745">
        <v>1</v>
      </c>
      <c r="L277" s="731">
        <v>1</v>
      </c>
      <c r="M277" s="732">
        <v>148.96001067300017</v>
      </c>
    </row>
    <row r="278" spans="1:13" ht="14.4" customHeight="1" x14ac:dyDescent="0.3">
      <c r="A278" s="726" t="s">
        <v>591</v>
      </c>
      <c r="B278" s="727" t="s">
        <v>1976</v>
      </c>
      <c r="C278" s="727" t="s">
        <v>2224</v>
      </c>
      <c r="D278" s="727" t="s">
        <v>1485</v>
      </c>
      <c r="E278" s="727" t="s">
        <v>1985</v>
      </c>
      <c r="F278" s="731"/>
      <c r="G278" s="731"/>
      <c r="H278" s="745">
        <v>0</v>
      </c>
      <c r="I278" s="731">
        <v>2</v>
      </c>
      <c r="J278" s="731">
        <v>223.9</v>
      </c>
      <c r="K278" s="745">
        <v>1</v>
      </c>
      <c r="L278" s="731">
        <v>2</v>
      </c>
      <c r="M278" s="732">
        <v>223.9</v>
      </c>
    </row>
    <row r="279" spans="1:13" ht="14.4" customHeight="1" x14ac:dyDescent="0.3">
      <c r="A279" s="726" t="s">
        <v>591</v>
      </c>
      <c r="B279" s="727" t="s">
        <v>1976</v>
      </c>
      <c r="C279" s="727" t="s">
        <v>1984</v>
      </c>
      <c r="D279" s="727" t="s">
        <v>941</v>
      </c>
      <c r="E279" s="727" t="s">
        <v>1985</v>
      </c>
      <c r="F279" s="731"/>
      <c r="G279" s="731"/>
      <c r="H279" s="745">
        <v>0</v>
      </c>
      <c r="I279" s="731">
        <v>2</v>
      </c>
      <c r="J279" s="731">
        <v>223.9</v>
      </c>
      <c r="K279" s="745">
        <v>1</v>
      </c>
      <c r="L279" s="731">
        <v>2</v>
      </c>
      <c r="M279" s="732">
        <v>223.9</v>
      </c>
    </row>
    <row r="280" spans="1:13" ht="14.4" customHeight="1" x14ac:dyDescent="0.3">
      <c r="A280" s="726" t="s">
        <v>591</v>
      </c>
      <c r="B280" s="727" t="s">
        <v>1976</v>
      </c>
      <c r="C280" s="727" t="s">
        <v>1986</v>
      </c>
      <c r="D280" s="727" t="s">
        <v>1987</v>
      </c>
      <c r="E280" s="727" t="s">
        <v>1985</v>
      </c>
      <c r="F280" s="731"/>
      <c r="G280" s="731"/>
      <c r="H280" s="745">
        <v>0</v>
      </c>
      <c r="I280" s="731">
        <v>1</v>
      </c>
      <c r="J280" s="731">
        <v>111.95000000000003</v>
      </c>
      <c r="K280" s="745">
        <v>1</v>
      </c>
      <c r="L280" s="731">
        <v>1</v>
      </c>
      <c r="M280" s="732">
        <v>111.95000000000003</v>
      </c>
    </row>
    <row r="281" spans="1:13" ht="14.4" customHeight="1" x14ac:dyDescent="0.3">
      <c r="A281" s="726" t="s">
        <v>591</v>
      </c>
      <c r="B281" s="727" t="s">
        <v>1976</v>
      </c>
      <c r="C281" s="727" t="s">
        <v>1988</v>
      </c>
      <c r="D281" s="727" t="s">
        <v>931</v>
      </c>
      <c r="E281" s="727" t="s">
        <v>932</v>
      </c>
      <c r="F281" s="731"/>
      <c r="G281" s="731"/>
      <c r="H281" s="745">
        <v>0</v>
      </c>
      <c r="I281" s="731">
        <v>7</v>
      </c>
      <c r="J281" s="731">
        <v>1145.6899999999998</v>
      </c>
      <c r="K281" s="745">
        <v>1</v>
      </c>
      <c r="L281" s="731">
        <v>7</v>
      </c>
      <c r="M281" s="732">
        <v>1145.6899999999998</v>
      </c>
    </row>
    <row r="282" spans="1:13" ht="14.4" customHeight="1" x14ac:dyDescent="0.3">
      <c r="A282" s="726" t="s">
        <v>591</v>
      </c>
      <c r="B282" s="727" t="s">
        <v>1976</v>
      </c>
      <c r="C282" s="727" t="s">
        <v>2127</v>
      </c>
      <c r="D282" s="727" t="s">
        <v>1265</v>
      </c>
      <c r="E282" s="727" t="s">
        <v>932</v>
      </c>
      <c r="F282" s="731"/>
      <c r="G282" s="731"/>
      <c r="H282" s="745">
        <v>0</v>
      </c>
      <c r="I282" s="731">
        <v>2</v>
      </c>
      <c r="J282" s="731">
        <v>245.37999999999997</v>
      </c>
      <c r="K282" s="745">
        <v>1</v>
      </c>
      <c r="L282" s="731">
        <v>2</v>
      </c>
      <c r="M282" s="732">
        <v>245.37999999999997</v>
      </c>
    </row>
    <row r="283" spans="1:13" ht="14.4" customHeight="1" x14ac:dyDescent="0.3">
      <c r="A283" s="726" t="s">
        <v>591</v>
      </c>
      <c r="B283" s="727" t="s">
        <v>1976</v>
      </c>
      <c r="C283" s="727" t="s">
        <v>2225</v>
      </c>
      <c r="D283" s="727" t="s">
        <v>2226</v>
      </c>
      <c r="E283" s="727" t="s">
        <v>1484</v>
      </c>
      <c r="F283" s="731"/>
      <c r="G283" s="731"/>
      <c r="H283" s="745">
        <v>0</v>
      </c>
      <c r="I283" s="731">
        <v>19</v>
      </c>
      <c r="J283" s="731">
        <v>3405.9399999999996</v>
      </c>
      <c r="K283" s="745">
        <v>1</v>
      </c>
      <c r="L283" s="731">
        <v>19</v>
      </c>
      <c r="M283" s="732">
        <v>3405.9399999999996</v>
      </c>
    </row>
    <row r="284" spans="1:13" ht="14.4" customHeight="1" x14ac:dyDescent="0.3">
      <c r="A284" s="726" t="s">
        <v>591</v>
      </c>
      <c r="B284" s="727" t="s">
        <v>1976</v>
      </c>
      <c r="C284" s="727" t="s">
        <v>2227</v>
      </c>
      <c r="D284" s="727" t="s">
        <v>1487</v>
      </c>
      <c r="E284" s="727" t="s">
        <v>932</v>
      </c>
      <c r="F284" s="731"/>
      <c r="G284" s="731"/>
      <c r="H284" s="745">
        <v>0</v>
      </c>
      <c r="I284" s="731">
        <v>17</v>
      </c>
      <c r="J284" s="731">
        <v>2209.4901064267087</v>
      </c>
      <c r="K284" s="745">
        <v>1</v>
      </c>
      <c r="L284" s="731">
        <v>17</v>
      </c>
      <c r="M284" s="732">
        <v>2209.4901064267087</v>
      </c>
    </row>
    <row r="285" spans="1:13" ht="14.4" customHeight="1" x14ac:dyDescent="0.3">
      <c r="A285" s="726" t="s">
        <v>591</v>
      </c>
      <c r="B285" s="727" t="s">
        <v>1976</v>
      </c>
      <c r="C285" s="727" t="s">
        <v>2228</v>
      </c>
      <c r="D285" s="727" t="s">
        <v>1486</v>
      </c>
      <c r="E285" s="727" t="s">
        <v>932</v>
      </c>
      <c r="F285" s="731"/>
      <c r="G285" s="731"/>
      <c r="H285" s="745">
        <v>0</v>
      </c>
      <c r="I285" s="731">
        <v>3</v>
      </c>
      <c r="J285" s="731">
        <v>389.91</v>
      </c>
      <c r="K285" s="745">
        <v>1</v>
      </c>
      <c r="L285" s="731">
        <v>3</v>
      </c>
      <c r="M285" s="732">
        <v>389.91</v>
      </c>
    </row>
    <row r="286" spans="1:13" ht="14.4" customHeight="1" x14ac:dyDescent="0.3">
      <c r="A286" s="726" t="s">
        <v>591</v>
      </c>
      <c r="B286" s="727" t="s">
        <v>1976</v>
      </c>
      <c r="C286" s="727" t="s">
        <v>1989</v>
      </c>
      <c r="D286" s="727" t="s">
        <v>945</v>
      </c>
      <c r="E286" s="727" t="s">
        <v>932</v>
      </c>
      <c r="F286" s="731"/>
      <c r="G286" s="731"/>
      <c r="H286" s="745">
        <v>0</v>
      </c>
      <c r="I286" s="731">
        <v>6</v>
      </c>
      <c r="J286" s="731">
        <v>779.82</v>
      </c>
      <c r="K286" s="745">
        <v>1</v>
      </c>
      <c r="L286" s="731">
        <v>6</v>
      </c>
      <c r="M286" s="732">
        <v>779.82</v>
      </c>
    </row>
    <row r="287" spans="1:13" ht="14.4" customHeight="1" x14ac:dyDescent="0.3">
      <c r="A287" s="726" t="s">
        <v>594</v>
      </c>
      <c r="B287" s="727" t="s">
        <v>1823</v>
      </c>
      <c r="C287" s="727" t="s">
        <v>1824</v>
      </c>
      <c r="D287" s="727" t="s">
        <v>844</v>
      </c>
      <c r="E287" s="727" t="s">
        <v>1819</v>
      </c>
      <c r="F287" s="731"/>
      <c r="G287" s="731"/>
      <c r="H287" s="745">
        <v>0</v>
      </c>
      <c r="I287" s="731">
        <v>1</v>
      </c>
      <c r="J287" s="731">
        <v>86.680000000000021</v>
      </c>
      <c r="K287" s="745">
        <v>1</v>
      </c>
      <c r="L287" s="731">
        <v>1</v>
      </c>
      <c r="M287" s="732">
        <v>86.680000000000021</v>
      </c>
    </row>
    <row r="288" spans="1:13" ht="14.4" customHeight="1" x14ac:dyDescent="0.3">
      <c r="A288" s="726" t="s">
        <v>594</v>
      </c>
      <c r="B288" s="727" t="s">
        <v>1933</v>
      </c>
      <c r="C288" s="727" t="s">
        <v>2082</v>
      </c>
      <c r="D288" s="727" t="s">
        <v>1938</v>
      </c>
      <c r="E288" s="727" t="s">
        <v>2083</v>
      </c>
      <c r="F288" s="731"/>
      <c r="G288" s="731"/>
      <c r="H288" s="745">
        <v>0</v>
      </c>
      <c r="I288" s="731">
        <v>1</v>
      </c>
      <c r="J288" s="731">
        <v>50.640000000000015</v>
      </c>
      <c r="K288" s="745">
        <v>1</v>
      </c>
      <c r="L288" s="731">
        <v>1</v>
      </c>
      <c r="M288" s="732">
        <v>50.640000000000015</v>
      </c>
    </row>
    <row r="289" spans="1:13" ht="14.4" customHeight="1" x14ac:dyDescent="0.3">
      <c r="A289" s="726" t="s">
        <v>597</v>
      </c>
      <c r="B289" s="727" t="s">
        <v>1765</v>
      </c>
      <c r="C289" s="727" t="s">
        <v>1766</v>
      </c>
      <c r="D289" s="727" t="s">
        <v>849</v>
      </c>
      <c r="E289" s="727" t="s">
        <v>1767</v>
      </c>
      <c r="F289" s="731"/>
      <c r="G289" s="731"/>
      <c r="H289" s="745">
        <v>0</v>
      </c>
      <c r="I289" s="731">
        <v>339</v>
      </c>
      <c r="J289" s="731">
        <v>22750.280602297447</v>
      </c>
      <c r="K289" s="745">
        <v>1</v>
      </c>
      <c r="L289" s="731">
        <v>339</v>
      </c>
      <c r="M289" s="732">
        <v>22750.280602297447</v>
      </c>
    </row>
    <row r="290" spans="1:13" ht="14.4" customHeight="1" x14ac:dyDescent="0.3">
      <c r="A290" s="726" t="s">
        <v>597</v>
      </c>
      <c r="B290" s="727" t="s">
        <v>1768</v>
      </c>
      <c r="C290" s="727" t="s">
        <v>1769</v>
      </c>
      <c r="D290" s="727" t="s">
        <v>671</v>
      </c>
      <c r="E290" s="727" t="s">
        <v>1770</v>
      </c>
      <c r="F290" s="731"/>
      <c r="G290" s="731"/>
      <c r="H290" s="745">
        <v>0</v>
      </c>
      <c r="I290" s="731">
        <v>950</v>
      </c>
      <c r="J290" s="731">
        <v>64139.3</v>
      </c>
      <c r="K290" s="745">
        <v>1</v>
      </c>
      <c r="L290" s="731">
        <v>950</v>
      </c>
      <c r="M290" s="732">
        <v>64139.3</v>
      </c>
    </row>
    <row r="291" spans="1:13" ht="14.4" customHeight="1" x14ac:dyDescent="0.3">
      <c r="A291" s="726" t="s">
        <v>597</v>
      </c>
      <c r="B291" s="727" t="s">
        <v>1994</v>
      </c>
      <c r="C291" s="727" t="s">
        <v>2229</v>
      </c>
      <c r="D291" s="727" t="s">
        <v>2230</v>
      </c>
      <c r="E291" s="727" t="s">
        <v>2231</v>
      </c>
      <c r="F291" s="731"/>
      <c r="G291" s="731"/>
      <c r="H291" s="745">
        <v>0</v>
      </c>
      <c r="I291" s="731">
        <v>15</v>
      </c>
      <c r="J291" s="731">
        <v>865.49941424887834</v>
      </c>
      <c r="K291" s="745">
        <v>1</v>
      </c>
      <c r="L291" s="731">
        <v>15</v>
      </c>
      <c r="M291" s="732">
        <v>865.49941424887834</v>
      </c>
    </row>
    <row r="292" spans="1:13" ht="14.4" customHeight="1" x14ac:dyDescent="0.3">
      <c r="A292" s="726" t="s">
        <v>597</v>
      </c>
      <c r="B292" s="727" t="s">
        <v>1778</v>
      </c>
      <c r="C292" s="727" t="s">
        <v>1998</v>
      </c>
      <c r="D292" s="727" t="s">
        <v>692</v>
      </c>
      <c r="E292" s="727" t="s">
        <v>1999</v>
      </c>
      <c r="F292" s="731"/>
      <c r="G292" s="731"/>
      <c r="H292" s="745">
        <v>0</v>
      </c>
      <c r="I292" s="731">
        <v>4</v>
      </c>
      <c r="J292" s="731">
        <v>190.54000000000002</v>
      </c>
      <c r="K292" s="745">
        <v>1</v>
      </c>
      <c r="L292" s="731">
        <v>4</v>
      </c>
      <c r="M292" s="732">
        <v>190.54000000000002</v>
      </c>
    </row>
    <row r="293" spans="1:13" ht="14.4" customHeight="1" x14ac:dyDescent="0.3">
      <c r="A293" s="726" t="s">
        <v>597</v>
      </c>
      <c r="B293" s="727" t="s">
        <v>1778</v>
      </c>
      <c r="C293" s="727" t="s">
        <v>1779</v>
      </c>
      <c r="D293" s="727" t="s">
        <v>692</v>
      </c>
      <c r="E293" s="727" t="s">
        <v>1780</v>
      </c>
      <c r="F293" s="731"/>
      <c r="G293" s="731"/>
      <c r="H293" s="745">
        <v>0</v>
      </c>
      <c r="I293" s="731">
        <v>1</v>
      </c>
      <c r="J293" s="731">
        <v>66.72999999999999</v>
      </c>
      <c r="K293" s="745">
        <v>1</v>
      </c>
      <c r="L293" s="731">
        <v>1</v>
      </c>
      <c r="M293" s="732">
        <v>66.72999999999999</v>
      </c>
    </row>
    <row r="294" spans="1:13" ht="14.4" customHeight="1" x14ac:dyDescent="0.3">
      <c r="A294" s="726" t="s">
        <v>597</v>
      </c>
      <c r="B294" s="727" t="s">
        <v>1778</v>
      </c>
      <c r="C294" s="727" t="s">
        <v>1781</v>
      </c>
      <c r="D294" s="727" t="s">
        <v>692</v>
      </c>
      <c r="E294" s="727" t="s">
        <v>1780</v>
      </c>
      <c r="F294" s="731"/>
      <c r="G294" s="731"/>
      <c r="H294" s="745">
        <v>0</v>
      </c>
      <c r="I294" s="731">
        <v>1</v>
      </c>
      <c r="J294" s="731">
        <v>66.730000000000018</v>
      </c>
      <c r="K294" s="745">
        <v>1</v>
      </c>
      <c r="L294" s="731">
        <v>1</v>
      </c>
      <c r="M294" s="732">
        <v>66.730000000000018</v>
      </c>
    </row>
    <row r="295" spans="1:13" ht="14.4" customHeight="1" x14ac:dyDescent="0.3">
      <c r="A295" s="726" t="s">
        <v>597</v>
      </c>
      <c r="B295" s="727" t="s">
        <v>1782</v>
      </c>
      <c r="C295" s="727" t="s">
        <v>1783</v>
      </c>
      <c r="D295" s="727" t="s">
        <v>1784</v>
      </c>
      <c r="E295" s="727" t="s">
        <v>1785</v>
      </c>
      <c r="F295" s="731"/>
      <c r="G295" s="731"/>
      <c r="H295" s="745">
        <v>0</v>
      </c>
      <c r="I295" s="731">
        <v>20</v>
      </c>
      <c r="J295" s="731">
        <v>8170.3012580796858</v>
      </c>
      <c r="K295" s="745">
        <v>1</v>
      </c>
      <c r="L295" s="731">
        <v>20</v>
      </c>
      <c r="M295" s="732">
        <v>8170.3012580796858</v>
      </c>
    </row>
    <row r="296" spans="1:13" ht="14.4" customHeight="1" x14ac:dyDescent="0.3">
      <c r="A296" s="726" t="s">
        <v>597</v>
      </c>
      <c r="B296" s="727" t="s">
        <v>2232</v>
      </c>
      <c r="C296" s="727" t="s">
        <v>2233</v>
      </c>
      <c r="D296" s="727" t="s">
        <v>2234</v>
      </c>
      <c r="E296" s="727" t="s">
        <v>2235</v>
      </c>
      <c r="F296" s="731"/>
      <c r="G296" s="731"/>
      <c r="H296" s="745">
        <v>0</v>
      </c>
      <c r="I296" s="731">
        <v>1</v>
      </c>
      <c r="J296" s="731">
        <v>13.860000000000003</v>
      </c>
      <c r="K296" s="745">
        <v>1</v>
      </c>
      <c r="L296" s="731">
        <v>1</v>
      </c>
      <c r="M296" s="732">
        <v>13.860000000000003</v>
      </c>
    </row>
    <row r="297" spans="1:13" ht="14.4" customHeight="1" x14ac:dyDescent="0.3">
      <c r="A297" s="726" t="s">
        <v>597</v>
      </c>
      <c r="B297" s="727" t="s">
        <v>1786</v>
      </c>
      <c r="C297" s="727" t="s">
        <v>1787</v>
      </c>
      <c r="D297" s="727" t="s">
        <v>723</v>
      </c>
      <c r="E297" s="727" t="s">
        <v>1788</v>
      </c>
      <c r="F297" s="731"/>
      <c r="G297" s="731"/>
      <c r="H297" s="745">
        <v>0</v>
      </c>
      <c r="I297" s="731">
        <v>13</v>
      </c>
      <c r="J297" s="731">
        <v>42900</v>
      </c>
      <c r="K297" s="745">
        <v>1</v>
      </c>
      <c r="L297" s="731">
        <v>13</v>
      </c>
      <c r="M297" s="732">
        <v>42900</v>
      </c>
    </row>
    <row r="298" spans="1:13" ht="14.4" customHeight="1" x14ac:dyDescent="0.3">
      <c r="A298" s="726" t="s">
        <v>597</v>
      </c>
      <c r="B298" s="727" t="s">
        <v>1786</v>
      </c>
      <c r="C298" s="727" t="s">
        <v>1793</v>
      </c>
      <c r="D298" s="727" t="s">
        <v>725</v>
      </c>
      <c r="E298" s="727" t="s">
        <v>1794</v>
      </c>
      <c r="F298" s="731"/>
      <c r="G298" s="731"/>
      <c r="H298" s="745">
        <v>0</v>
      </c>
      <c r="I298" s="731">
        <v>6</v>
      </c>
      <c r="J298" s="731">
        <v>2453.6999999999998</v>
      </c>
      <c r="K298" s="745">
        <v>1</v>
      </c>
      <c r="L298" s="731">
        <v>6</v>
      </c>
      <c r="M298" s="732">
        <v>2453.6999999999998</v>
      </c>
    </row>
    <row r="299" spans="1:13" ht="14.4" customHeight="1" x14ac:dyDescent="0.3">
      <c r="A299" s="726" t="s">
        <v>597</v>
      </c>
      <c r="B299" s="727" t="s">
        <v>1797</v>
      </c>
      <c r="C299" s="727" t="s">
        <v>2236</v>
      </c>
      <c r="D299" s="727" t="s">
        <v>2237</v>
      </c>
      <c r="E299" s="727" t="s">
        <v>1800</v>
      </c>
      <c r="F299" s="731">
        <v>1</v>
      </c>
      <c r="G299" s="731">
        <v>119.2</v>
      </c>
      <c r="H299" s="745">
        <v>1</v>
      </c>
      <c r="I299" s="731"/>
      <c r="J299" s="731"/>
      <c r="K299" s="745">
        <v>0</v>
      </c>
      <c r="L299" s="731">
        <v>1</v>
      </c>
      <c r="M299" s="732">
        <v>119.2</v>
      </c>
    </row>
    <row r="300" spans="1:13" ht="14.4" customHeight="1" x14ac:dyDescent="0.3">
      <c r="A300" s="726" t="s">
        <v>597</v>
      </c>
      <c r="B300" s="727" t="s">
        <v>1801</v>
      </c>
      <c r="C300" s="727" t="s">
        <v>2238</v>
      </c>
      <c r="D300" s="727" t="s">
        <v>673</v>
      </c>
      <c r="E300" s="727" t="s">
        <v>2239</v>
      </c>
      <c r="F300" s="731"/>
      <c r="G300" s="731"/>
      <c r="H300" s="745">
        <v>0</v>
      </c>
      <c r="I300" s="731">
        <v>16</v>
      </c>
      <c r="J300" s="731">
        <v>2065.7599999999998</v>
      </c>
      <c r="K300" s="745">
        <v>1</v>
      </c>
      <c r="L300" s="731">
        <v>16</v>
      </c>
      <c r="M300" s="732">
        <v>2065.7599999999998</v>
      </c>
    </row>
    <row r="301" spans="1:13" ht="14.4" customHeight="1" x14ac:dyDescent="0.3">
      <c r="A301" s="726" t="s">
        <v>597</v>
      </c>
      <c r="B301" s="727" t="s">
        <v>1801</v>
      </c>
      <c r="C301" s="727" t="s">
        <v>1802</v>
      </c>
      <c r="D301" s="727" t="s">
        <v>673</v>
      </c>
      <c r="E301" s="727" t="s">
        <v>1803</v>
      </c>
      <c r="F301" s="731"/>
      <c r="G301" s="731"/>
      <c r="H301" s="745">
        <v>0</v>
      </c>
      <c r="I301" s="731">
        <v>3</v>
      </c>
      <c r="J301" s="731">
        <v>135.26000000000005</v>
      </c>
      <c r="K301" s="745">
        <v>1</v>
      </c>
      <c r="L301" s="731">
        <v>3</v>
      </c>
      <c r="M301" s="732">
        <v>135.26000000000005</v>
      </c>
    </row>
    <row r="302" spans="1:13" ht="14.4" customHeight="1" x14ac:dyDescent="0.3">
      <c r="A302" s="726" t="s">
        <v>597</v>
      </c>
      <c r="B302" s="727" t="s">
        <v>1806</v>
      </c>
      <c r="C302" s="727" t="s">
        <v>2240</v>
      </c>
      <c r="D302" s="727" t="s">
        <v>2241</v>
      </c>
      <c r="E302" s="727" t="s">
        <v>2242</v>
      </c>
      <c r="F302" s="731"/>
      <c r="G302" s="731"/>
      <c r="H302" s="745">
        <v>0</v>
      </c>
      <c r="I302" s="731">
        <v>1</v>
      </c>
      <c r="J302" s="731">
        <v>97.77</v>
      </c>
      <c r="K302" s="745">
        <v>1</v>
      </c>
      <c r="L302" s="731">
        <v>1</v>
      </c>
      <c r="M302" s="732">
        <v>97.77</v>
      </c>
    </row>
    <row r="303" spans="1:13" ht="14.4" customHeight="1" x14ac:dyDescent="0.3">
      <c r="A303" s="726" t="s">
        <v>597</v>
      </c>
      <c r="B303" s="727" t="s">
        <v>2010</v>
      </c>
      <c r="C303" s="727" t="s">
        <v>2243</v>
      </c>
      <c r="D303" s="727" t="s">
        <v>2244</v>
      </c>
      <c r="E303" s="727" t="s">
        <v>2245</v>
      </c>
      <c r="F303" s="731">
        <v>10</v>
      </c>
      <c r="G303" s="731">
        <v>663.3</v>
      </c>
      <c r="H303" s="745">
        <v>1</v>
      </c>
      <c r="I303" s="731"/>
      <c r="J303" s="731"/>
      <c r="K303" s="745">
        <v>0</v>
      </c>
      <c r="L303" s="731">
        <v>10</v>
      </c>
      <c r="M303" s="732">
        <v>663.3</v>
      </c>
    </row>
    <row r="304" spans="1:13" ht="14.4" customHeight="1" x14ac:dyDescent="0.3">
      <c r="A304" s="726" t="s">
        <v>597</v>
      </c>
      <c r="B304" s="727" t="s">
        <v>1817</v>
      </c>
      <c r="C304" s="727" t="s">
        <v>1818</v>
      </c>
      <c r="D304" s="727" t="s">
        <v>850</v>
      </c>
      <c r="E304" s="727" t="s">
        <v>1819</v>
      </c>
      <c r="F304" s="731"/>
      <c r="G304" s="731"/>
      <c r="H304" s="745">
        <v>0</v>
      </c>
      <c r="I304" s="731">
        <v>3</v>
      </c>
      <c r="J304" s="731">
        <v>109.61000000000001</v>
      </c>
      <c r="K304" s="745">
        <v>1</v>
      </c>
      <c r="L304" s="731">
        <v>3</v>
      </c>
      <c r="M304" s="732">
        <v>109.61000000000001</v>
      </c>
    </row>
    <row r="305" spans="1:13" ht="14.4" customHeight="1" x14ac:dyDescent="0.3">
      <c r="A305" s="726" t="s">
        <v>597</v>
      </c>
      <c r="B305" s="727" t="s">
        <v>1820</v>
      </c>
      <c r="C305" s="727" t="s">
        <v>1821</v>
      </c>
      <c r="D305" s="727" t="s">
        <v>658</v>
      </c>
      <c r="E305" s="727" t="s">
        <v>1822</v>
      </c>
      <c r="F305" s="731"/>
      <c r="G305" s="731"/>
      <c r="H305" s="745">
        <v>0</v>
      </c>
      <c r="I305" s="731">
        <v>1</v>
      </c>
      <c r="J305" s="731">
        <v>24.930000000000014</v>
      </c>
      <c r="K305" s="745">
        <v>1</v>
      </c>
      <c r="L305" s="731">
        <v>1</v>
      </c>
      <c r="M305" s="732">
        <v>24.930000000000014</v>
      </c>
    </row>
    <row r="306" spans="1:13" ht="14.4" customHeight="1" x14ac:dyDescent="0.3">
      <c r="A306" s="726" t="s">
        <v>597</v>
      </c>
      <c r="B306" s="727" t="s">
        <v>1820</v>
      </c>
      <c r="C306" s="727" t="s">
        <v>2147</v>
      </c>
      <c r="D306" s="727" t="s">
        <v>1342</v>
      </c>
      <c r="E306" s="727" t="s">
        <v>2148</v>
      </c>
      <c r="F306" s="731"/>
      <c r="G306" s="731"/>
      <c r="H306" s="745">
        <v>0</v>
      </c>
      <c r="I306" s="731">
        <v>1</v>
      </c>
      <c r="J306" s="731">
        <v>44.120000000000019</v>
      </c>
      <c r="K306" s="745">
        <v>1</v>
      </c>
      <c r="L306" s="731">
        <v>1</v>
      </c>
      <c r="M306" s="732">
        <v>44.120000000000019</v>
      </c>
    </row>
    <row r="307" spans="1:13" ht="14.4" customHeight="1" x14ac:dyDescent="0.3">
      <c r="A307" s="726" t="s">
        <v>597</v>
      </c>
      <c r="B307" s="727" t="s">
        <v>2013</v>
      </c>
      <c r="C307" s="727" t="s">
        <v>2149</v>
      </c>
      <c r="D307" s="727" t="s">
        <v>2015</v>
      </c>
      <c r="E307" s="727" t="s">
        <v>2116</v>
      </c>
      <c r="F307" s="731"/>
      <c r="G307" s="731"/>
      <c r="H307" s="745">
        <v>0</v>
      </c>
      <c r="I307" s="731">
        <v>1</v>
      </c>
      <c r="J307" s="731">
        <v>29.029999999999998</v>
      </c>
      <c r="K307" s="745">
        <v>1</v>
      </c>
      <c r="L307" s="731">
        <v>1</v>
      </c>
      <c r="M307" s="732">
        <v>29.029999999999998</v>
      </c>
    </row>
    <row r="308" spans="1:13" ht="14.4" customHeight="1" x14ac:dyDescent="0.3">
      <c r="A308" s="726" t="s">
        <v>597</v>
      </c>
      <c r="B308" s="727" t="s">
        <v>1823</v>
      </c>
      <c r="C308" s="727" t="s">
        <v>1824</v>
      </c>
      <c r="D308" s="727" t="s">
        <v>844</v>
      </c>
      <c r="E308" s="727" t="s">
        <v>1819</v>
      </c>
      <c r="F308" s="731"/>
      <c r="G308" s="731"/>
      <c r="H308" s="745">
        <v>0</v>
      </c>
      <c r="I308" s="731">
        <v>2</v>
      </c>
      <c r="J308" s="731">
        <v>172.77000000000004</v>
      </c>
      <c r="K308" s="745">
        <v>1</v>
      </c>
      <c r="L308" s="731">
        <v>2</v>
      </c>
      <c r="M308" s="732">
        <v>172.77000000000004</v>
      </c>
    </row>
    <row r="309" spans="1:13" ht="14.4" customHeight="1" x14ac:dyDescent="0.3">
      <c r="A309" s="726" t="s">
        <v>597</v>
      </c>
      <c r="B309" s="727" t="s">
        <v>2161</v>
      </c>
      <c r="C309" s="727" t="s">
        <v>2246</v>
      </c>
      <c r="D309" s="727" t="s">
        <v>2163</v>
      </c>
      <c r="E309" s="727" t="s">
        <v>2247</v>
      </c>
      <c r="F309" s="731"/>
      <c r="G309" s="731"/>
      <c r="H309" s="745">
        <v>0</v>
      </c>
      <c r="I309" s="731">
        <v>1</v>
      </c>
      <c r="J309" s="731">
        <v>36.179999999999993</v>
      </c>
      <c r="K309" s="745">
        <v>1</v>
      </c>
      <c r="L309" s="731">
        <v>1</v>
      </c>
      <c r="M309" s="732">
        <v>36.179999999999993</v>
      </c>
    </row>
    <row r="310" spans="1:13" ht="14.4" customHeight="1" x14ac:dyDescent="0.3">
      <c r="A310" s="726" t="s">
        <v>597</v>
      </c>
      <c r="B310" s="727" t="s">
        <v>1825</v>
      </c>
      <c r="C310" s="727" t="s">
        <v>2167</v>
      </c>
      <c r="D310" s="727" t="s">
        <v>2168</v>
      </c>
      <c r="E310" s="727" t="s">
        <v>2169</v>
      </c>
      <c r="F310" s="731"/>
      <c r="G310" s="731"/>
      <c r="H310" s="745">
        <v>0</v>
      </c>
      <c r="I310" s="731">
        <v>1</v>
      </c>
      <c r="J310" s="731">
        <v>65.53</v>
      </c>
      <c r="K310" s="745">
        <v>1</v>
      </c>
      <c r="L310" s="731">
        <v>1</v>
      </c>
      <c r="M310" s="732">
        <v>65.53</v>
      </c>
    </row>
    <row r="311" spans="1:13" ht="14.4" customHeight="1" x14ac:dyDescent="0.3">
      <c r="A311" s="726" t="s">
        <v>597</v>
      </c>
      <c r="B311" s="727" t="s">
        <v>1825</v>
      </c>
      <c r="C311" s="727" t="s">
        <v>2248</v>
      </c>
      <c r="D311" s="727" t="s">
        <v>1827</v>
      </c>
      <c r="E311" s="727" t="s">
        <v>2249</v>
      </c>
      <c r="F311" s="731"/>
      <c r="G311" s="731"/>
      <c r="H311" s="745">
        <v>0</v>
      </c>
      <c r="I311" s="731">
        <v>1</v>
      </c>
      <c r="J311" s="731">
        <v>170.85000000000002</v>
      </c>
      <c r="K311" s="745">
        <v>1</v>
      </c>
      <c r="L311" s="731">
        <v>1</v>
      </c>
      <c r="M311" s="732">
        <v>170.85000000000002</v>
      </c>
    </row>
    <row r="312" spans="1:13" ht="14.4" customHeight="1" x14ac:dyDescent="0.3">
      <c r="A312" s="726" t="s">
        <v>597</v>
      </c>
      <c r="B312" s="727" t="s">
        <v>1829</v>
      </c>
      <c r="C312" s="727" t="s">
        <v>2250</v>
      </c>
      <c r="D312" s="727" t="s">
        <v>2251</v>
      </c>
      <c r="E312" s="727" t="s">
        <v>2252</v>
      </c>
      <c r="F312" s="731"/>
      <c r="G312" s="731"/>
      <c r="H312" s="745">
        <v>0</v>
      </c>
      <c r="I312" s="731">
        <v>1</v>
      </c>
      <c r="J312" s="731">
        <v>14.400000000000004</v>
      </c>
      <c r="K312" s="745">
        <v>1</v>
      </c>
      <c r="L312" s="731">
        <v>1</v>
      </c>
      <c r="M312" s="732">
        <v>14.400000000000004</v>
      </c>
    </row>
    <row r="313" spans="1:13" ht="14.4" customHeight="1" x14ac:dyDescent="0.3">
      <c r="A313" s="726" t="s">
        <v>597</v>
      </c>
      <c r="B313" s="727" t="s">
        <v>1829</v>
      </c>
      <c r="C313" s="727" t="s">
        <v>2024</v>
      </c>
      <c r="D313" s="727" t="s">
        <v>807</v>
      </c>
      <c r="E313" s="727" t="s">
        <v>2025</v>
      </c>
      <c r="F313" s="731"/>
      <c r="G313" s="731"/>
      <c r="H313" s="745">
        <v>0</v>
      </c>
      <c r="I313" s="731">
        <v>1</v>
      </c>
      <c r="J313" s="731">
        <v>21.670000000000009</v>
      </c>
      <c r="K313" s="745">
        <v>1</v>
      </c>
      <c r="L313" s="731">
        <v>1</v>
      </c>
      <c r="M313" s="732">
        <v>21.670000000000009</v>
      </c>
    </row>
    <row r="314" spans="1:13" ht="14.4" customHeight="1" x14ac:dyDescent="0.3">
      <c r="A314" s="726" t="s">
        <v>597</v>
      </c>
      <c r="B314" s="727" t="s">
        <v>1832</v>
      </c>
      <c r="C314" s="727" t="s">
        <v>2175</v>
      </c>
      <c r="D314" s="727" t="s">
        <v>2176</v>
      </c>
      <c r="E314" s="727" t="s">
        <v>2177</v>
      </c>
      <c r="F314" s="731">
        <v>1</v>
      </c>
      <c r="G314" s="731">
        <v>186.7</v>
      </c>
      <c r="H314" s="745">
        <v>1</v>
      </c>
      <c r="I314" s="731"/>
      <c r="J314" s="731"/>
      <c r="K314" s="745">
        <v>0</v>
      </c>
      <c r="L314" s="731">
        <v>1</v>
      </c>
      <c r="M314" s="732">
        <v>186.7</v>
      </c>
    </row>
    <row r="315" spans="1:13" ht="14.4" customHeight="1" x14ac:dyDescent="0.3">
      <c r="A315" s="726" t="s">
        <v>597</v>
      </c>
      <c r="B315" s="727" t="s">
        <v>2026</v>
      </c>
      <c r="C315" s="727" t="s">
        <v>2253</v>
      </c>
      <c r="D315" s="727" t="s">
        <v>2254</v>
      </c>
      <c r="E315" s="727" t="s">
        <v>2182</v>
      </c>
      <c r="F315" s="731"/>
      <c r="G315" s="731"/>
      <c r="H315" s="745">
        <v>0</v>
      </c>
      <c r="I315" s="731">
        <v>1</v>
      </c>
      <c r="J315" s="731">
        <v>65.640000000000015</v>
      </c>
      <c r="K315" s="745">
        <v>1</v>
      </c>
      <c r="L315" s="731">
        <v>1</v>
      </c>
      <c r="M315" s="732">
        <v>65.640000000000015</v>
      </c>
    </row>
    <row r="316" spans="1:13" ht="14.4" customHeight="1" x14ac:dyDescent="0.3">
      <c r="A316" s="726" t="s">
        <v>597</v>
      </c>
      <c r="B316" s="727" t="s">
        <v>2026</v>
      </c>
      <c r="C316" s="727" t="s">
        <v>2027</v>
      </c>
      <c r="D316" s="727" t="s">
        <v>2028</v>
      </c>
      <c r="E316" s="727" t="s">
        <v>1972</v>
      </c>
      <c r="F316" s="731"/>
      <c r="G316" s="731"/>
      <c r="H316" s="745">
        <v>0</v>
      </c>
      <c r="I316" s="731">
        <v>1</v>
      </c>
      <c r="J316" s="731">
        <v>34.69</v>
      </c>
      <c r="K316" s="745">
        <v>1</v>
      </c>
      <c r="L316" s="731">
        <v>1</v>
      </c>
      <c r="M316" s="732">
        <v>34.69</v>
      </c>
    </row>
    <row r="317" spans="1:13" ht="14.4" customHeight="1" x14ac:dyDescent="0.3">
      <c r="A317" s="726" t="s">
        <v>597</v>
      </c>
      <c r="B317" s="727" t="s">
        <v>2026</v>
      </c>
      <c r="C317" s="727" t="s">
        <v>2255</v>
      </c>
      <c r="D317" s="727" t="s">
        <v>2028</v>
      </c>
      <c r="E317" s="727" t="s">
        <v>1958</v>
      </c>
      <c r="F317" s="731"/>
      <c r="G317" s="731"/>
      <c r="H317" s="745">
        <v>0</v>
      </c>
      <c r="I317" s="731">
        <v>2</v>
      </c>
      <c r="J317" s="731">
        <v>176.49999999999997</v>
      </c>
      <c r="K317" s="745">
        <v>1</v>
      </c>
      <c r="L317" s="731">
        <v>2</v>
      </c>
      <c r="M317" s="732">
        <v>176.49999999999997</v>
      </c>
    </row>
    <row r="318" spans="1:13" ht="14.4" customHeight="1" x14ac:dyDescent="0.3">
      <c r="A318" s="726" t="s">
        <v>597</v>
      </c>
      <c r="B318" s="727" t="s">
        <v>2029</v>
      </c>
      <c r="C318" s="727" t="s">
        <v>2180</v>
      </c>
      <c r="D318" s="727" t="s">
        <v>2031</v>
      </c>
      <c r="E318" s="727" t="s">
        <v>1972</v>
      </c>
      <c r="F318" s="731"/>
      <c r="G318" s="731"/>
      <c r="H318" s="745">
        <v>0</v>
      </c>
      <c r="I318" s="731">
        <v>1</v>
      </c>
      <c r="J318" s="731">
        <v>69.84999999999998</v>
      </c>
      <c r="K318" s="745">
        <v>1</v>
      </c>
      <c r="L318" s="731">
        <v>1</v>
      </c>
      <c r="M318" s="732">
        <v>69.84999999999998</v>
      </c>
    </row>
    <row r="319" spans="1:13" ht="14.4" customHeight="1" x14ac:dyDescent="0.3">
      <c r="A319" s="726" t="s">
        <v>597</v>
      </c>
      <c r="B319" s="727" t="s">
        <v>2256</v>
      </c>
      <c r="C319" s="727" t="s">
        <v>2257</v>
      </c>
      <c r="D319" s="727" t="s">
        <v>2258</v>
      </c>
      <c r="E319" s="727" t="s">
        <v>2259</v>
      </c>
      <c r="F319" s="731"/>
      <c r="G319" s="731"/>
      <c r="H319" s="745">
        <v>0</v>
      </c>
      <c r="I319" s="731">
        <v>1</v>
      </c>
      <c r="J319" s="731">
        <v>183.92999999999998</v>
      </c>
      <c r="K319" s="745">
        <v>1</v>
      </c>
      <c r="L319" s="731">
        <v>1</v>
      </c>
      <c r="M319" s="732">
        <v>183.92999999999998</v>
      </c>
    </row>
    <row r="320" spans="1:13" ht="14.4" customHeight="1" x14ac:dyDescent="0.3">
      <c r="A320" s="726" t="s">
        <v>597</v>
      </c>
      <c r="B320" s="727" t="s">
        <v>1839</v>
      </c>
      <c r="C320" s="727" t="s">
        <v>1840</v>
      </c>
      <c r="D320" s="727" t="s">
        <v>1841</v>
      </c>
      <c r="E320" s="727" t="s">
        <v>1842</v>
      </c>
      <c r="F320" s="731"/>
      <c r="G320" s="731"/>
      <c r="H320" s="745">
        <v>0</v>
      </c>
      <c r="I320" s="731">
        <v>26</v>
      </c>
      <c r="J320" s="731">
        <v>35750</v>
      </c>
      <c r="K320" s="745">
        <v>1</v>
      </c>
      <c r="L320" s="731">
        <v>26</v>
      </c>
      <c r="M320" s="732">
        <v>35750</v>
      </c>
    </row>
    <row r="321" spans="1:13" ht="14.4" customHeight="1" x14ac:dyDescent="0.3">
      <c r="A321" s="726" t="s">
        <v>597</v>
      </c>
      <c r="B321" s="727" t="s">
        <v>1843</v>
      </c>
      <c r="C321" s="727" t="s">
        <v>2035</v>
      </c>
      <c r="D321" s="727" t="s">
        <v>2036</v>
      </c>
      <c r="E321" s="727" t="s">
        <v>2037</v>
      </c>
      <c r="F321" s="731"/>
      <c r="G321" s="731"/>
      <c r="H321" s="745">
        <v>0</v>
      </c>
      <c r="I321" s="731">
        <v>2</v>
      </c>
      <c r="J321" s="731">
        <v>123.4</v>
      </c>
      <c r="K321" s="745">
        <v>1</v>
      </c>
      <c r="L321" s="731">
        <v>2</v>
      </c>
      <c r="M321" s="732">
        <v>123.4</v>
      </c>
    </row>
    <row r="322" spans="1:13" ht="14.4" customHeight="1" x14ac:dyDescent="0.3">
      <c r="A322" s="726" t="s">
        <v>597</v>
      </c>
      <c r="B322" s="727" t="s">
        <v>1843</v>
      </c>
      <c r="C322" s="727" t="s">
        <v>2260</v>
      </c>
      <c r="D322" s="727" t="s">
        <v>863</v>
      </c>
      <c r="E322" s="727" t="s">
        <v>2261</v>
      </c>
      <c r="F322" s="731"/>
      <c r="G322" s="731"/>
      <c r="H322" s="745">
        <v>0</v>
      </c>
      <c r="I322" s="731">
        <v>2</v>
      </c>
      <c r="J322" s="731">
        <v>286.93999999999983</v>
      </c>
      <c r="K322" s="745">
        <v>1</v>
      </c>
      <c r="L322" s="731">
        <v>2</v>
      </c>
      <c r="M322" s="732">
        <v>286.93999999999983</v>
      </c>
    </row>
    <row r="323" spans="1:13" ht="14.4" customHeight="1" x14ac:dyDescent="0.3">
      <c r="A323" s="726" t="s">
        <v>597</v>
      </c>
      <c r="B323" s="727" t="s">
        <v>1843</v>
      </c>
      <c r="C323" s="727" t="s">
        <v>1844</v>
      </c>
      <c r="D323" s="727" t="s">
        <v>863</v>
      </c>
      <c r="E323" s="727" t="s">
        <v>1845</v>
      </c>
      <c r="F323" s="731"/>
      <c r="G323" s="731"/>
      <c r="H323" s="745">
        <v>0</v>
      </c>
      <c r="I323" s="731">
        <v>10</v>
      </c>
      <c r="J323" s="731">
        <v>371.00000000000011</v>
      </c>
      <c r="K323" s="745">
        <v>1</v>
      </c>
      <c r="L323" s="731">
        <v>10</v>
      </c>
      <c r="M323" s="732">
        <v>371.00000000000011</v>
      </c>
    </row>
    <row r="324" spans="1:13" ht="14.4" customHeight="1" x14ac:dyDescent="0.3">
      <c r="A324" s="726" t="s">
        <v>597</v>
      </c>
      <c r="B324" s="727" t="s">
        <v>1846</v>
      </c>
      <c r="C324" s="727" t="s">
        <v>1850</v>
      </c>
      <c r="D324" s="727" t="s">
        <v>1851</v>
      </c>
      <c r="E324" s="727" t="s">
        <v>1852</v>
      </c>
      <c r="F324" s="731"/>
      <c r="G324" s="731"/>
      <c r="H324" s="745">
        <v>0</v>
      </c>
      <c r="I324" s="731">
        <v>2</v>
      </c>
      <c r="J324" s="731">
        <v>121.93999999999996</v>
      </c>
      <c r="K324" s="745">
        <v>1</v>
      </c>
      <c r="L324" s="731">
        <v>2</v>
      </c>
      <c r="M324" s="732">
        <v>121.93999999999996</v>
      </c>
    </row>
    <row r="325" spans="1:13" ht="14.4" customHeight="1" x14ac:dyDescent="0.3">
      <c r="A325" s="726" t="s">
        <v>597</v>
      </c>
      <c r="B325" s="727" t="s">
        <v>1846</v>
      </c>
      <c r="C325" s="727" t="s">
        <v>2041</v>
      </c>
      <c r="D325" s="727" t="s">
        <v>1851</v>
      </c>
      <c r="E325" s="727" t="s">
        <v>2042</v>
      </c>
      <c r="F325" s="731"/>
      <c r="G325" s="731"/>
      <c r="H325" s="745">
        <v>0</v>
      </c>
      <c r="I325" s="731">
        <v>1</v>
      </c>
      <c r="J325" s="731">
        <v>94.279999999999987</v>
      </c>
      <c r="K325" s="745">
        <v>1</v>
      </c>
      <c r="L325" s="731">
        <v>1</v>
      </c>
      <c r="M325" s="732">
        <v>94.279999999999987</v>
      </c>
    </row>
    <row r="326" spans="1:13" ht="14.4" customHeight="1" x14ac:dyDescent="0.3">
      <c r="A326" s="726" t="s">
        <v>597</v>
      </c>
      <c r="B326" s="727" t="s">
        <v>1853</v>
      </c>
      <c r="C326" s="727" t="s">
        <v>1854</v>
      </c>
      <c r="D326" s="727" t="s">
        <v>1855</v>
      </c>
      <c r="E326" s="727" t="s">
        <v>1856</v>
      </c>
      <c r="F326" s="731"/>
      <c r="G326" s="731"/>
      <c r="H326" s="745">
        <v>0</v>
      </c>
      <c r="I326" s="731">
        <v>8.1999999999999993</v>
      </c>
      <c r="J326" s="731">
        <v>101316.45000000001</v>
      </c>
      <c r="K326" s="745">
        <v>1</v>
      </c>
      <c r="L326" s="731">
        <v>8.1999999999999993</v>
      </c>
      <c r="M326" s="732">
        <v>101316.45000000001</v>
      </c>
    </row>
    <row r="327" spans="1:13" ht="14.4" customHeight="1" x14ac:dyDescent="0.3">
      <c r="A327" s="726" t="s">
        <v>597</v>
      </c>
      <c r="B327" s="727" t="s">
        <v>1863</v>
      </c>
      <c r="C327" s="727" t="s">
        <v>1864</v>
      </c>
      <c r="D327" s="727" t="s">
        <v>1865</v>
      </c>
      <c r="E327" s="727" t="s">
        <v>1866</v>
      </c>
      <c r="F327" s="731"/>
      <c r="G327" s="731"/>
      <c r="H327" s="745">
        <v>0</v>
      </c>
      <c r="I327" s="731">
        <v>34.9</v>
      </c>
      <c r="J327" s="731">
        <v>16064.400000000001</v>
      </c>
      <c r="K327" s="745">
        <v>1</v>
      </c>
      <c r="L327" s="731">
        <v>34.9</v>
      </c>
      <c r="M327" s="732">
        <v>16064.400000000001</v>
      </c>
    </row>
    <row r="328" spans="1:13" ht="14.4" customHeight="1" x14ac:dyDescent="0.3">
      <c r="A328" s="726" t="s">
        <v>597</v>
      </c>
      <c r="B328" s="727" t="s">
        <v>1871</v>
      </c>
      <c r="C328" s="727" t="s">
        <v>1872</v>
      </c>
      <c r="D328" s="727" t="s">
        <v>1873</v>
      </c>
      <c r="E328" s="727" t="s">
        <v>1874</v>
      </c>
      <c r="F328" s="731">
        <v>15</v>
      </c>
      <c r="G328" s="731">
        <v>399.15000000000003</v>
      </c>
      <c r="H328" s="745">
        <v>1</v>
      </c>
      <c r="I328" s="731"/>
      <c r="J328" s="731"/>
      <c r="K328" s="745">
        <v>0</v>
      </c>
      <c r="L328" s="731">
        <v>15</v>
      </c>
      <c r="M328" s="732">
        <v>399.15000000000003</v>
      </c>
    </row>
    <row r="329" spans="1:13" ht="14.4" customHeight="1" x14ac:dyDescent="0.3">
      <c r="A329" s="726" t="s">
        <v>597</v>
      </c>
      <c r="B329" s="727" t="s">
        <v>1878</v>
      </c>
      <c r="C329" s="727" t="s">
        <v>1879</v>
      </c>
      <c r="D329" s="727" t="s">
        <v>1880</v>
      </c>
      <c r="E329" s="727" t="s">
        <v>1881</v>
      </c>
      <c r="F329" s="731"/>
      <c r="G329" s="731"/>
      <c r="H329" s="745">
        <v>0</v>
      </c>
      <c r="I329" s="731">
        <v>21</v>
      </c>
      <c r="J329" s="731">
        <v>19652.52</v>
      </c>
      <c r="K329" s="745">
        <v>1</v>
      </c>
      <c r="L329" s="731">
        <v>21</v>
      </c>
      <c r="M329" s="732">
        <v>19652.52</v>
      </c>
    </row>
    <row r="330" spans="1:13" ht="14.4" customHeight="1" x14ac:dyDescent="0.3">
      <c r="A330" s="726" t="s">
        <v>597</v>
      </c>
      <c r="B330" s="727" t="s">
        <v>1882</v>
      </c>
      <c r="C330" s="727" t="s">
        <v>1883</v>
      </c>
      <c r="D330" s="727" t="s">
        <v>976</v>
      </c>
      <c r="E330" s="727" t="s">
        <v>1884</v>
      </c>
      <c r="F330" s="731"/>
      <c r="G330" s="731"/>
      <c r="H330" s="745">
        <v>0</v>
      </c>
      <c r="I330" s="731">
        <v>11</v>
      </c>
      <c r="J330" s="731">
        <v>2558.3200000000002</v>
      </c>
      <c r="K330" s="745">
        <v>1</v>
      </c>
      <c r="L330" s="731">
        <v>11</v>
      </c>
      <c r="M330" s="732">
        <v>2558.3200000000002</v>
      </c>
    </row>
    <row r="331" spans="1:13" ht="14.4" customHeight="1" x14ac:dyDescent="0.3">
      <c r="A331" s="726" t="s">
        <v>597</v>
      </c>
      <c r="B331" s="727" t="s">
        <v>1893</v>
      </c>
      <c r="C331" s="727" t="s">
        <v>1894</v>
      </c>
      <c r="D331" s="727" t="s">
        <v>1895</v>
      </c>
      <c r="E331" s="727" t="s">
        <v>1896</v>
      </c>
      <c r="F331" s="731"/>
      <c r="G331" s="731"/>
      <c r="H331" s="745">
        <v>0</v>
      </c>
      <c r="I331" s="731">
        <v>3</v>
      </c>
      <c r="J331" s="731">
        <v>1695.24</v>
      </c>
      <c r="K331" s="745">
        <v>1</v>
      </c>
      <c r="L331" s="731">
        <v>3</v>
      </c>
      <c r="M331" s="732">
        <v>1695.24</v>
      </c>
    </row>
    <row r="332" spans="1:13" ht="14.4" customHeight="1" x14ac:dyDescent="0.3">
      <c r="A332" s="726" t="s">
        <v>597</v>
      </c>
      <c r="B332" s="727" t="s">
        <v>1897</v>
      </c>
      <c r="C332" s="727" t="s">
        <v>1898</v>
      </c>
      <c r="D332" s="727" t="s">
        <v>959</v>
      </c>
      <c r="E332" s="727" t="s">
        <v>1899</v>
      </c>
      <c r="F332" s="731"/>
      <c r="G332" s="731"/>
      <c r="H332" s="745">
        <v>0</v>
      </c>
      <c r="I332" s="731">
        <v>10</v>
      </c>
      <c r="J332" s="731">
        <v>3236.5619999999999</v>
      </c>
      <c r="K332" s="745">
        <v>1</v>
      </c>
      <c r="L332" s="731">
        <v>10</v>
      </c>
      <c r="M332" s="732">
        <v>3236.5619999999999</v>
      </c>
    </row>
    <row r="333" spans="1:13" ht="14.4" customHeight="1" x14ac:dyDescent="0.3">
      <c r="A333" s="726" t="s">
        <v>597</v>
      </c>
      <c r="B333" s="727" t="s">
        <v>1900</v>
      </c>
      <c r="C333" s="727" t="s">
        <v>1901</v>
      </c>
      <c r="D333" s="727" t="s">
        <v>1902</v>
      </c>
      <c r="E333" s="727" t="s">
        <v>1903</v>
      </c>
      <c r="F333" s="731">
        <v>5</v>
      </c>
      <c r="G333" s="731">
        <v>2585</v>
      </c>
      <c r="H333" s="745">
        <v>1</v>
      </c>
      <c r="I333" s="731"/>
      <c r="J333" s="731"/>
      <c r="K333" s="745">
        <v>0</v>
      </c>
      <c r="L333" s="731">
        <v>5</v>
      </c>
      <c r="M333" s="732">
        <v>2585</v>
      </c>
    </row>
    <row r="334" spans="1:13" ht="14.4" customHeight="1" x14ac:dyDescent="0.3">
      <c r="A334" s="726" t="s">
        <v>597</v>
      </c>
      <c r="B334" s="727" t="s">
        <v>1904</v>
      </c>
      <c r="C334" s="727" t="s">
        <v>1905</v>
      </c>
      <c r="D334" s="727" t="s">
        <v>1906</v>
      </c>
      <c r="E334" s="727" t="s">
        <v>1907</v>
      </c>
      <c r="F334" s="731"/>
      <c r="G334" s="731"/>
      <c r="H334" s="745">
        <v>0</v>
      </c>
      <c r="I334" s="731">
        <v>24</v>
      </c>
      <c r="J334" s="731">
        <v>1282</v>
      </c>
      <c r="K334" s="745">
        <v>1</v>
      </c>
      <c r="L334" s="731">
        <v>24</v>
      </c>
      <c r="M334" s="732">
        <v>1282</v>
      </c>
    </row>
    <row r="335" spans="1:13" ht="14.4" customHeight="1" x14ac:dyDescent="0.3">
      <c r="A335" s="726" t="s">
        <v>597</v>
      </c>
      <c r="B335" s="727" t="s">
        <v>1908</v>
      </c>
      <c r="C335" s="727" t="s">
        <v>1909</v>
      </c>
      <c r="D335" s="727" t="s">
        <v>1910</v>
      </c>
      <c r="E335" s="727" t="s">
        <v>1911</v>
      </c>
      <c r="F335" s="731"/>
      <c r="G335" s="731"/>
      <c r="H335" s="745">
        <v>0</v>
      </c>
      <c r="I335" s="731">
        <v>303</v>
      </c>
      <c r="J335" s="731">
        <v>7951.02</v>
      </c>
      <c r="K335" s="745">
        <v>1</v>
      </c>
      <c r="L335" s="731">
        <v>303</v>
      </c>
      <c r="M335" s="732">
        <v>7951.02</v>
      </c>
    </row>
    <row r="336" spans="1:13" ht="14.4" customHeight="1" x14ac:dyDescent="0.3">
      <c r="A336" s="726" t="s">
        <v>597</v>
      </c>
      <c r="B336" s="727" t="s">
        <v>1912</v>
      </c>
      <c r="C336" s="727" t="s">
        <v>1913</v>
      </c>
      <c r="D336" s="727" t="s">
        <v>1914</v>
      </c>
      <c r="E336" s="727" t="s">
        <v>1915</v>
      </c>
      <c r="F336" s="731"/>
      <c r="G336" s="731"/>
      <c r="H336" s="745">
        <v>0</v>
      </c>
      <c r="I336" s="731">
        <v>8</v>
      </c>
      <c r="J336" s="731">
        <v>1218.8</v>
      </c>
      <c r="K336" s="745">
        <v>1</v>
      </c>
      <c r="L336" s="731">
        <v>8</v>
      </c>
      <c r="M336" s="732">
        <v>1218.8</v>
      </c>
    </row>
    <row r="337" spans="1:13" ht="14.4" customHeight="1" x14ac:dyDescent="0.3">
      <c r="A337" s="726" t="s">
        <v>597</v>
      </c>
      <c r="B337" s="727" t="s">
        <v>2262</v>
      </c>
      <c r="C337" s="727" t="s">
        <v>2263</v>
      </c>
      <c r="D337" s="727" t="s">
        <v>2264</v>
      </c>
      <c r="E337" s="727" t="s">
        <v>2265</v>
      </c>
      <c r="F337" s="731">
        <v>1</v>
      </c>
      <c r="G337" s="731">
        <v>10560.43</v>
      </c>
      <c r="H337" s="745">
        <v>1</v>
      </c>
      <c r="I337" s="731"/>
      <c r="J337" s="731"/>
      <c r="K337" s="745">
        <v>0</v>
      </c>
      <c r="L337" s="731">
        <v>1</v>
      </c>
      <c r="M337" s="732">
        <v>10560.43</v>
      </c>
    </row>
    <row r="338" spans="1:13" ht="14.4" customHeight="1" x14ac:dyDescent="0.3">
      <c r="A338" s="726" t="s">
        <v>597</v>
      </c>
      <c r="B338" s="727" t="s">
        <v>2266</v>
      </c>
      <c r="C338" s="727" t="s">
        <v>2267</v>
      </c>
      <c r="D338" s="727" t="s">
        <v>2268</v>
      </c>
      <c r="E338" s="727" t="s">
        <v>2269</v>
      </c>
      <c r="F338" s="731"/>
      <c r="G338" s="731"/>
      <c r="H338" s="745">
        <v>0</v>
      </c>
      <c r="I338" s="731">
        <v>1</v>
      </c>
      <c r="J338" s="731">
        <v>950.75000000000023</v>
      </c>
      <c r="K338" s="745">
        <v>1</v>
      </c>
      <c r="L338" s="731">
        <v>1</v>
      </c>
      <c r="M338" s="732">
        <v>950.75000000000023</v>
      </c>
    </row>
    <row r="339" spans="1:13" ht="14.4" customHeight="1" x14ac:dyDescent="0.3">
      <c r="A339" s="726" t="s">
        <v>597</v>
      </c>
      <c r="B339" s="727" t="s">
        <v>1918</v>
      </c>
      <c r="C339" s="727" t="s">
        <v>1919</v>
      </c>
      <c r="D339" s="727" t="s">
        <v>628</v>
      </c>
      <c r="E339" s="727" t="s">
        <v>1920</v>
      </c>
      <c r="F339" s="731">
        <v>1</v>
      </c>
      <c r="G339" s="731">
        <v>68.08</v>
      </c>
      <c r="H339" s="745">
        <v>1</v>
      </c>
      <c r="I339" s="731"/>
      <c r="J339" s="731"/>
      <c r="K339" s="745">
        <v>0</v>
      </c>
      <c r="L339" s="731">
        <v>1</v>
      </c>
      <c r="M339" s="732">
        <v>68.08</v>
      </c>
    </row>
    <row r="340" spans="1:13" ht="14.4" customHeight="1" x14ac:dyDescent="0.3">
      <c r="A340" s="726" t="s">
        <v>597</v>
      </c>
      <c r="B340" s="727" t="s">
        <v>1918</v>
      </c>
      <c r="C340" s="727" t="s">
        <v>2270</v>
      </c>
      <c r="D340" s="727" t="s">
        <v>1522</v>
      </c>
      <c r="E340" s="727" t="s">
        <v>1523</v>
      </c>
      <c r="F340" s="731"/>
      <c r="G340" s="731"/>
      <c r="H340" s="745">
        <v>0</v>
      </c>
      <c r="I340" s="731">
        <v>2</v>
      </c>
      <c r="J340" s="731">
        <v>38.280000000000008</v>
      </c>
      <c r="K340" s="745">
        <v>1</v>
      </c>
      <c r="L340" s="731">
        <v>2</v>
      </c>
      <c r="M340" s="732">
        <v>38.280000000000008</v>
      </c>
    </row>
    <row r="341" spans="1:13" ht="14.4" customHeight="1" x14ac:dyDescent="0.3">
      <c r="A341" s="726" t="s">
        <v>597</v>
      </c>
      <c r="B341" s="727" t="s">
        <v>1918</v>
      </c>
      <c r="C341" s="727" t="s">
        <v>2075</v>
      </c>
      <c r="D341" s="727" t="s">
        <v>1179</v>
      </c>
      <c r="E341" s="727" t="s">
        <v>2076</v>
      </c>
      <c r="F341" s="731">
        <v>1</v>
      </c>
      <c r="G341" s="731">
        <v>63.050000000000011</v>
      </c>
      <c r="H341" s="745">
        <v>1</v>
      </c>
      <c r="I341" s="731"/>
      <c r="J341" s="731"/>
      <c r="K341" s="745">
        <v>0</v>
      </c>
      <c r="L341" s="731">
        <v>1</v>
      </c>
      <c r="M341" s="732">
        <v>63.050000000000011</v>
      </c>
    </row>
    <row r="342" spans="1:13" ht="14.4" customHeight="1" x14ac:dyDescent="0.3">
      <c r="A342" s="726" t="s">
        <v>597</v>
      </c>
      <c r="B342" s="727" t="s">
        <v>1933</v>
      </c>
      <c r="C342" s="727" t="s">
        <v>1934</v>
      </c>
      <c r="D342" s="727" t="s">
        <v>1935</v>
      </c>
      <c r="E342" s="727" t="s">
        <v>1936</v>
      </c>
      <c r="F342" s="731"/>
      <c r="G342" s="731"/>
      <c r="H342" s="745">
        <v>0</v>
      </c>
      <c r="I342" s="731">
        <v>2</v>
      </c>
      <c r="J342" s="731">
        <v>66.94</v>
      </c>
      <c r="K342" s="745">
        <v>1</v>
      </c>
      <c r="L342" s="731">
        <v>2</v>
      </c>
      <c r="M342" s="732">
        <v>66.94</v>
      </c>
    </row>
    <row r="343" spans="1:13" ht="14.4" customHeight="1" x14ac:dyDescent="0.3">
      <c r="A343" s="726" t="s">
        <v>597</v>
      </c>
      <c r="B343" s="727" t="s">
        <v>1933</v>
      </c>
      <c r="C343" s="727" t="s">
        <v>1937</v>
      </c>
      <c r="D343" s="727" t="s">
        <v>1938</v>
      </c>
      <c r="E343" s="727" t="s">
        <v>1939</v>
      </c>
      <c r="F343" s="731"/>
      <c r="G343" s="731"/>
      <c r="H343" s="745">
        <v>0</v>
      </c>
      <c r="I343" s="731">
        <v>228</v>
      </c>
      <c r="J343" s="731">
        <v>12269.768675610125</v>
      </c>
      <c r="K343" s="745">
        <v>1</v>
      </c>
      <c r="L343" s="731">
        <v>228</v>
      </c>
      <c r="M343" s="732">
        <v>12269.768675610125</v>
      </c>
    </row>
    <row r="344" spans="1:13" ht="14.4" customHeight="1" x14ac:dyDescent="0.3">
      <c r="A344" s="726" t="s">
        <v>597</v>
      </c>
      <c r="B344" s="727" t="s">
        <v>1933</v>
      </c>
      <c r="C344" s="727" t="s">
        <v>2082</v>
      </c>
      <c r="D344" s="727" t="s">
        <v>1938</v>
      </c>
      <c r="E344" s="727" t="s">
        <v>2083</v>
      </c>
      <c r="F344" s="731"/>
      <c r="G344" s="731"/>
      <c r="H344" s="745">
        <v>0</v>
      </c>
      <c r="I344" s="731">
        <v>2</v>
      </c>
      <c r="J344" s="731">
        <v>101.28</v>
      </c>
      <c r="K344" s="745">
        <v>1</v>
      </c>
      <c r="L344" s="731">
        <v>2</v>
      </c>
      <c r="M344" s="732">
        <v>101.28</v>
      </c>
    </row>
    <row r="345" spans="1:13" ht="14.4" customHeight="1" x14ac:dyDescent="0.3">
      <c r="A345" s="726" t="s">
        <v>597</v>
      </c>
      <c r="B345" s="727" t="s">
        <v>1940</v>
      </c>
      <c r="C345" s="727" t="s">
        <v>1941</v>
      </c>
      <c r="D345" s="727" t="s">
        <v>1942</v>
      </c>
      <c r="E345" s="727" t="s">
        <v>1943</v>
      </c>
      <c r="F345" s="731"/>
      <c r="G345" s="731"/>
      <c r="H345" s="745">
        <v>0</v>
      </c>
      <c r="I345" s="731">
        <v>32</v>
      </c>
      <c r="J345" s="731">
        <v>8810.56</v>
      </c>
      <c r="K345" s="745">
        <v>1</v>
      </c>
      <c r="L345" s="731">
        <v>32</v>
      </c>
      <c r="M345" s="732">
        <v>8810.56</v>
      </c>
    </row>
    <row r="346" spans="1:13" ht="14.4" customHeight="1" x14ac:dyDescent="0.3">
      <c r="A346" s="726" t="s">
        <v>597</v>
      </c>
      <c r="B346" s="727" t="s">
        <v>2271</v>
      </c>
      <c r="C346" s="727" t="s">
        <v>2272</v>
      </c>
      <c r="D346" s="727" t="s">
        <v>2273</v>
      </c>
      <c r="E346" s="727" t="s">
        <v>1533</v>
      </c>
      <c r="F346" s="731"/>
      <c r="G346" s="731"/>
      <c r="H346" s="745">
        <v>0</v>
      </c>
      <c r="I346" s="731">
        <v>1</v>
      </c>
      <c r="J346" s="731">
        <v>1627.18</v>
      </c>
      <c r="K346" s="745">
        <v>1</v>
      </c>
      <c r="L346" s="731">
        <v>1</v>
      </c>
      <c r="M346" s="732">
        <v>1627.18</v>
      </c>
    </row>
    <row r="347" spans="1:13" ht="14.4" customHeight="1" x14ac:dyDescent="0.3">
      <c r="A347" s="726" t="s">
        <v>597</v>
      </c>
      <c r="B347" s="727" t="s">
        <v>2086</v>
      </c>
      <c r="C347" s="727" t="s">
        <v>2203</v>
      </c>
      <c r="D347" s="727" t="s">
        <v>2204</v>
      </c>
      <c r="E347" s="727" t="s">
        <v>2205</v>
      </c>
      <c r="F347" s="731"/>
      <c r="G347" s="731"/>
      <c r="H347" s="745">
        <v>0</v>
      </c>
      <c r="I347" s="731">
        <v>1</v>
      </c>
      <c r="J347" s="731">
        <v>19.790000000000006</v>
      </c>
      <c r="K347" s="745">
        <v>1</v>
      </c>
      <c r="L347" s="731">
        <v>1</v>
      </c>
      <c r="M347" s="732">
        <v>19.790000000000006</v>
      </c>
    </row>
    <row r="348" spans="1:13" ht="14.4" customHeight="1" x14ac:dyDescent="0.3">
      <c r="A348" s="726" t="s">
        <v>597</v>
      </c>
      <c r="B348" s="727" t="s">
        <v>2086</v>
      </c>
      <c r="C348" s="727" t="s">
        <v>2274</v>
      </c>
      <c r="D348" s="727" t="s">
        <v>1631</v>
      </c>
      <c r="E348" s="727" t="s">
        <v>2275</v>
      </c>
      <c r="F348" s="731"/>
      <c r="G348" s="731"/>
      <c r="H348" s="745">
        <v>0</v>
      </c>
      <c r="I348" s="731">
        <v>1</v>
      </c>
      <c r="J348" s="731">
        <v>90.660000000000025</v>
      </c>
      <c r="K348" s="745">
        <v>1</v>
      </c>
      <c r="L348" s="731">
        <v>1</v>
      </c>
      <c r="M348" s="732">
        <v>90.660000000000025</v>
      </c>
    </row>
    <row r="349" spans="1:13" ht="14.4" customHeight="1" x14ac:dyDescent="0.3">
      <c r="A349" s="726" t="s">
        <v>597</v>
      </c>
      <c r="B349" s="727" t="s">
        <v>2086</v>
      </c>
      <c r="C349" s="727" t="s">
        <v>2276</v>
      </c>
      <c r="D349" s="727" t="s">
        <v>1467</v>
      </c>
      <c r="E349" s="727" t="s">
        <v>2205</v>
      </c>
      <c r="F349" s="731">
        <v>2</v>
      </c>
      <c r="G349" s="731">
        <v>122.47999999999999</v>
      </c>
      <c r="H349" s="745">
        <v>1</v>
      </c>
      <c r="I349" s="731"/>
      <c r="J349" s="731"/>
      <c r="K349" s="745">
        <v>0</v>
      </c>
      <c r="L349" s="731">
        <v>2</v>
      </c>
      <c r="M349" s="732">
        <v>122.47999999999999</v>
      </c>
    </row>
    <row r="350" spans="1:13" ht="14.4" customHeight="1" x14ac:dyDescent="0.3">
      <c r="A350" s="726" t="s">
        <v>597</v>
      </c>
      <c r="B350" s="727" t="s">
        <v>1948</v>
      </c>
      <c r="C350" s="727" t="s">
        <v>1949</v>
      </c>
      <c r="D350" s="727" t="s">
        <v>916</v>
      </c>
      <c r="E350" s="727" t="s">
        <v>1950</v>
      </c>
      <c r="F350" s="731"/>
      <c r="G350" s="731"/>
      <c r="H350" s="745">
        <v>0</v>
      </c>
      <c r="I350" s="731">
        <v>2</v>
      </c>
      <c r="J350" s="731">
        <v>44.05</v>
      </c>
      <c r="K350" s="745">
        <v>1</v>
      </c>
      <c r="L350" s="731">
        <v>2</v>
      </c>
      <c r="M350" s="732">
        <v>44.05</v>
      </c>
    </row>
    <row r="351" spans="1:13" ht="14.4" customHeight="1" x14ac:dyDescent="0.3">
      <c r="A351" s="726" t="s">
        <v>597</v>
      </c>
      <c r="B351" s="727" t="s">
        <v>1956</v>
      </c>
      <c r="C351" s="727" t="s">
        <v>1957</v>
      </c>
      <c r="D351" s="727" t="s">
        <v>662</v>
      </c>
      <c r="E351" s="727" t="s">
        <v>1958</v>
      </c>
      <c r="F351" s="731"/>
      <c r="G351" s="731"/>
      <c r="H351" s="745">
        <v>0</v>
      </c>
      <c r="I351" s="731">
        <v>3</v>
      </c>
      <c r="J351" s="731">
        <v>81.75</v>
      </c>
      <c r="K351" s="745">
        <v>1</v>
      </c>
      <c r="L351" s="731">
        <v>3</v>
      </c>
      <c r="M351" s="732">
        <v>81.75</v>
      </c>
    </row>
    <row r="352" spans="1:13" ht="14.4" customHeight="1" x14ac:dyDescent="0.3">
      <c r="A352" s="726" t="s">
        <v>597</v>
      </c>
      <c r="B352" s="727" t="s">
        <v>1962</v>
      </c>
      <c r="C352" s="727" t="s">
        <v>1963</v>
      </c>
      <c r="D352" s="727" t="s">
        <v>1964</v>
      </c>
      <c r="E352" s="727" t="s">
        <v>1965</v>
      </c>
      <c r="F352" s="731"/>
      <c r="G352" s="731"/>
      <c r="H352" s="745">
        <v>0</v>
      </c>
      <c r="I352" s="731">
        <v>2</v>
      </c>
      <c r="J352" s="731">
        <v>162.58000000000001</v>
      </c>
      <c r="K352" s="745">
        <v>1</v>
      </c>
      <c r="L352" s="731">
        <v>2</v>
      </c>
      <c r="M352" s="732">
        <v>162.58000000000001</v>
      </c>
    </row>
    <row r="353" spans="1:13" ht="14.4" customHeight="1" x14ac:dyDescent="0.3">
      <c r="A353" s="726" t="s">
        <v>597</v>
      </c>
      <c r="B353" s="727" t="s">
        <v>2110</v>
      </c>
      <c r="C353" s="727" t="s">
        <v>2111</v>
      </c>
      <c r="D353" s="727" t="s">
        <v>2112</v>
      </c>
      <c r="E353" s="727" t="s">
        <v>2113</v>
      </c>
      <c r="F353" s="731"/>
      <c r="G353" s="731"/>
      <c r="H353" s="745">
        <v>0</v>
      </c>
      <c r="I353" s="731">
        <v>1</v>
      </c>
      <c r="J353" s="731">
        <v>43.760000000000019</v>
      </c>
      <c r="K353" s="745">
        <v>1</v>
      </c>
      <c r="L353" s="731">
        <v>1</v>
      </c>
      <c r="M353" s="732">
        <v>43.760000000000019</v>
      </c>
    </row>
    <row r="354" spans="1:13" ht="14.4" customHeight="1" x14ac:dyDescent="0.3">
      <c r="A354" s="726" t="s">
        <v>597</v>
      </c>
      <c r="B354" s="727" t="s">
        <v>1976</v>
      </c>
      <c r="C354" s="727" t="s">
        <v>2122</v>
      </c>
      <c r="D354" s="727" t="s">
        <v>1262</v>
      </c>
      <c r="E354" s="727" t="s">
        <v>936</v>
      </c>
      <c r="F354" s="731"/>
      <c r="G354" s="731"/>
      <c r="H354" s="745">
        <v>0</v>
      </c>
      <c r="I354" s="731">
        <v>2</v>
      </c>
      <c r="J354" s="731">
        <v>271.2</v>
      </c>
      <c r="K354" s="745">
        <v>1</v>
      </c>
      <c r="L354" s="731">
        <v>2</v>
      </c>
      <c r="M354" s="732">
        <v>271.2</v>
      </c>
    </row>
    <row r="355" spans="1:13" ht="14.4" customHeight="1" x14ac:dyDescent="0.3">
      <c r="A355" s="726" t="s">
        <v>597</v>
      </c>
      <c r="B355" s="727" t="s">
        <v>1976</v>
      </c>
      <c r="C355" s="727" t="s">
        <v>1978</v>
      </c>
      <c r="D355" s="727" t="s">
        <v>938</v>
      </c>
      <c r="E355" s="727" t="s">
        <v>936</v>
      </c>
      <c r="F355" s="731"/>
      <c r="G355" s="731"/>
      <c r="H355" s="745">
        <v>0</v>
      </c>
      <c r="I355" s="731">
        <v>2</v>
      </c>
      <c r="J355" s="731">
        <v>271.19999999999993</v>
      </c>
      <c r="K355" s="745">
        <v>1</v>
      </c>
      <c r="L355" s="731">
        <v>2</v>
      </c>
      <c r="M355" s="732">
        <v>271.19999999999993</v>
      </c>
    </row>
    <row r="356" spans="1:13" ht="14.4" customHeight="1" x14ac:dyDescent="0.3">
      <c r="A356" s="726" t="s">
        <v>597</v>
      </c>
      <c r="B356" s="727" t="s">
        <v>1976</v>
      </c>
      <c r="C356" s="727" t="s">
        <v>2123</v>
      </c>
      <c r="D356" s="727" t="s">
        <v>1264</v>
      </c>
      <c r="E356" s="727" t="s">
        <v>936</v>
      </c>
      <c r="F356" s="731"/>
      <c r="G356" s="731"/>
      <c r="H356" s="745">
        <v>0</v>
      </c>
      <c r="I356" s="731">
        <v>4</v>
      </c>
      <c r="J356" s="731">
        <v>542.4</v>
      </c>
      <c r="K356" s="745">
        <v>1</v>
      </c>
      <c r="L356" s="731">
        <v>4</v>
      </c>
      <c r="M356" s="732">
        <v>542.4</v>
      </c>
    </row>
    <row r="357" spans="1:13" ht="14.4" customHeight="1" x14ac:dyDescent="0.3">
      <c r="A357" s="726" t="s">
        <v>597</v>
      </c>
      <c r="B357" s="727" t="s">
        <v>1976</v>
      </c>
      <c r="C357" s="727" t="s">
        <v>1979</v>
      </c>
      <c r="D357" s="727" t="s">
        <v>939</v>
      </c>
      <c r="E357" s="727" t="s">
        <v>936</v>
      </c>
      <c r="F357" s="731"/>
      <c r="G357" s="731"/>
      <c r="H357" s="745">
        <v>0</v>
      </c>
      <c r="I357" s="731">
        <v>2</v>
      </c>
      <c r="J357" s="731">
        <v>271.19999999999993</v>
      </c>
      <c r="K357" s="745">
        <v>1</v>
      </c>
      <c r="L357" s="731">
        <v>2</v>
      </c>
      <c r="M357" s="732">
        <v>271.19999999999993</v>
      </c>
    </row>
    <row r="358" spans="1:13" ht="14.4" customHeight="1" x14ac:dyDescent="0.3">
      <c r="A358" s="726" t="s">
        <v>597</v>
      </c>
      <c r="B358" s="727" t="s">
        <v>1976</v>
      </c>
      <c r="C358" s="727" t="s">
        <v>2124</v>
      </c>
      <c r="D358" s="727" t="s">
        <v>2125</v>
      </c>
      <c r="E358" s="727" t="s">
        <v>1982</v>
      </c>
      <c r="F358" s="731"/>
      <c r="G358" s="731"/>
      <c r="H358" s="745">
        <v>0</v>
      </c>
      <c r="I358" s="731">
        <v>8</v>
      </c>
      <c r="J358" s="731">
        <v>1315.44</v>
      </c>
      <c r="K358" s="745">
        <v>1</v>
      </c>
      <c r="L358" s="731">
        <v>8</v>
      </c>
      <c r="M358" s="732">
        <v>1315.44</v>
      </c>
    </row>
    <row r="359" spans="1:13" ht="14.4" customHeight="1" x14ac:dyDescent="0.3">
      <c r="A359" s="726" t="s">
        <v>597</v>
      </c>
      <c r="B359" s="727" t="s">
        <v>1976</v>
      </c>
      <c r="C359" s="727" t="s">
        <v>2277</v>
      </c>
      <c r="D359" s="727" t="s">
        <v>1643</v>
      </c>
      <c r="E359" s="727" t="s">
        <v>1985</v>
      </c>
      <c r="F359" s="731"/>
      <c r="G359" s="731"/>
      <c r="H359" s="745">
        <v>0</v>
      </c>
      <c r="I359" s="731">
        <v>2</v>
      </c>
      <c r="J359" s="731">
        <v>223.9</v>
      </c>
      <c r="K359" s="745">
        <v>1</v>
      </c>
      <c r="L359" s="731">
        <v>2</v>
      </c>
      <c r="M359" s="732">
        <v>223.9</v>
      </c>
    </row>
    <row r="360" spans="1:13" ht="14.4" customHeight="1" x14ac:dyDescent="0.3">
      <c r="A360" s="726" t="s">
        <v>597</v>
      </c>
      <c r="B360" s="727" t="s">
        <v>1976</v>
      </c>
      <c r="C360" s="727" t="s">
        <v>2224</v>
      </c>
      <c r="D360" s="727" t="s">
        <v>1485</v>
      </c>
      <c r="E360" s="727" t="s">
        <v>1985</v>
      </c>
      <c r="F360" s="731"/>
      <c r="G360" s="731"/>
      <c r="H360" s="745">
        <v>0</v>
      </c>
      <c r="I360" s="731">
        <v>3</v>
      </c>
      <c r="J360" s="731">
        <v>335.84999999999997</v>
      </c>
      <c r="K360" s="745">
        <v>1</v>
      </c>
      <c r="L360" s="731">
        <v>3</v>
      </c>
      <c r="M360" s="732">
        <v>335.84999999999997</v>
      </c>
    </row>
    <row r="361" spans="1:13" ht="14.4" customHeight="1" x14ac:dyDescent="0.3">
      <c r="A361" s="726" t="s">
        <v>597</v>
      </c>
      <c r="B361" s="727" t="s">
        <v>1976</v>
      </c>
      <c r="C361" s="727" t="s">
        <v>1984</v>
      </c>
      <c r="D361" s="727" t="s">
        <v>941</v>
      </c>
      <c r="E361" s="727" t="s">
        <v>1985</v>
      </c>
      <c r="F361" s="731"/>
      <c r="G361" s="731"/>
      <c r="H361" s="745">
        <v>0</v>
      </c>
      <c r="I361" s="731">
        <v>3</v>
      </c>
      <c r="J361" s="731">
        <v>335.84999999999997</v>
      </c>
      <c r="K361" s="745">
        <v>1</v>
      </c>
      <c r="L361" s="731">
        <v>3</v>
      </c>
      <c r="M361" s="732">
        <v>335.84999999999997</v>
      </c>
    </row>
    <row r="362" spans="1:13" ht="14.4" customHeight="1" thickBot="1" x14ac:dyDescent="0.35">
      <c r="A362" s="733" t="s">
        <v>597</v>
      </c>
      <c r="B362" s="734" t="s">
        <v>1976</v>
      </c>
      <c r="C362" s="734" t="s">
        <v>1986</v>
      </c>
      <c r="D362" s="734" t="s">
        <v>1987</v>
      </c>
      <c r="E362" s="734" t="s">
        <v>1985</v>
      </c>
      <c r="F362" s="738"/>
      <c r="G362" s="738"/>
      <c r="H362" s="746">
        <v>0</v>
      </c>
      <c r="I362" s="738">
        <v>2</v>
      </c>
      <c r="J362" s="738">
        <v>223.9</v>
      </c>
      <c r="K362" s="746">
        <v>1</v>
      </c>
      <c r="L362" s="738">
        <v>2</v>
      </c>
      <c r="M362" s="739">
        <v>223.9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254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4053</v>
      </c>
      <c r="C3" s="437">
        <f>SUM(C6:C1048576)</f>
        <v>1292</v>
      </c>
      <c r="D3" s="437">
        <f>SUM(D6:D1048576)</f>
        <v>2378</v>
      </c>
      <c r="E3" s="438">
        <f>SUM(E6:E1048576)</f>
        <v>0</v>
      </c>
      <c r="F3" s="435">
        <f>IF(SUM($B3:$E3)=0,"",B3/SUM($B3:$E3))</f>
        <v>0.52479606370581378</v>
      </c>
      <c r="G3" s="433">
        <f t="shared" ref="G3:I3" si="0">IF(SUM($B3:$E3)=0,"",C3/SUM($B3:$E3))</f>
        <v>0.16729250291337563</v>
      </c>
      <c r="H3" s="433">
        <f t="shared" si="0"/>
        <v>0.30791143338081056</v>
      </c>
      <c r="I3" s="434">
        <f t="shared" si="0"/>
        <v>0</v>
      </c>
      <c r="J3" s="437">
        <f>SUM(J6:J1048576)</f>
        <v>496</v>
      </c>
      <c r="K3" s="437">
        <f>SUM(K6:K1048576)</f>
        <v>614</v>
      </c>
      <c r="L3" s="437">
        <f>SUM(L6:L1048576)</f>
        <v>2378</v>
      </c>
      <c r="M3" s="438">
        <f>SUM(M6:M1048576)</f>
        <v>0</v>
      </c>
      <c r="N3" s="435">
        <f>IF(SUM($J3:$M3)=0,"",J3/SUM($J3:$M3))</f>
        <v>0.14220183486238533</v>
      </c>
      <c r="O3" s="433">
        <f t="shared" ref="O3:Q3" si="1">IF(SUM($J3:$M3)=0,"",K3/SUM($J3:$M3))</f>
        <v>0.17603211009174313</v>
      </c>
      <c r="P3" s="433">
        <f t="shared" si="1"/>
        <v>0.68176605504587151</v>
      </c>
      <c r="Q3" s="434">
        <f t="shared" si="1"/>
        <v>0</v>
      </c>
    </row>
    <row r="4" spans="1:17" ht="14.4" customHeight="1" thickBot="1" x14ac:dyDescent="0.35">
      <c r="A4" s="431"/>
      <c r="B4" s="578" t="s">
        <v>256</v>
      </c>
      <c r="C4" s="579"/>
      <c r="D4" s="579"/>
      <c r="E4" s="580"/>
      <c r="F4" s="575" t="s">
        <v>261</v>
      </c>
      <c r="G4" s="576"/>
      <c r="H4" s="576"/>
      <c r="I4" s="577"/>
      <c r="J4" s="578" t="s">
        <v>262</v>
      </c>
      <c r="K4" s="579"/>
      <c r="L4" s="579"/>
      <c r="M4" s="580"/>
      <c r="N4" s="575" t="s">
        <v>263</v>
      </c>
      <c r="O4" s="576"/>
      <c r="P4" s="576"/>
      <c r="Q4" s="577"/>
    </row>
    <row r="5" spans="1:17" ht="14.4" customHeight="1" thickBot="1" x14ac:dyDescent="0.35">
      <c r="A5" s="761" t="s">
        <v>255</v>
      </c>
      <c r="B5" s="762" t="s">
        <v>257</v>
      </c>
      <c r="C5" s="762" t="s">
        <v>258</v>
      </c>
      <c r="D5" s="762" t="s">
        <v>259</v>
      </c>
      <c r="E5" s="763" t="s">
        <v>260</v>
      </c>
      <c r="F5" s="764" t="s">
        <v>257</v>
      </c>
      <c r="G5" s="765" t="s">
        <v>258</v>
      </c>
      <c r="H5" s="765" t="s">
        <v>259</v>
      </c>
      <c r="I5" s="766" t="s">
        <v>260</v>
      </c>
      <c r="J5" s="762" t="s">
        <v>257</v>
      </c>
      <c r="K5" s="762" t="s">
        <v>258</v>
      </c>
      <c r="L5" s="762" t="s">
        <v>259</v>
      </c>
      <c r="M5" s="763" t="s">
        <v>260</v>
      </c>
      <c r="N5" s="764" t="s">
        <v>257</v>
      </c>
      <c r="O5" s="765" t="s">
        <v>258</v>
      </c>
      <c r="P5" s="765" t="s">
        <v>259</v>
      </c>
      <c r="Q5" s="766" t="s">
        <v>260</v>
      </c>
    </row>
    <row r="6" spans="1:17" ht="14.4" customHeight="1" x14ac:dyDescent="0.3">
      <c r="A6" s="770" t="s">
        <v>2279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2280</v>
      </c>
      <c r="B7" s="777">
        <v>1060</v>
      </c>
      <c r="C7" s="731">
        <v>98</v>
      </c>
      <c r="D7" s="731">
        <v>739</v>
      </c>
      <c r="E7" s="732"/>
      <c r="F7" s="774">
        <v>0.55877701634159194</v>
      </c>
      <c r="G7" s="745">
        <v>5.1660516605166053E-2</v>
      </c>
      <c r="H7" s="745">
        <v>0.38956246705324193</v>
      </c>
      <c r="I7" s="780">
        <v>0</v>
      </c>
      <c r="J7" s="777">
        <v>111</v>
      </c>
      <c r="K7" s="731">
        <v>69</v>
      </c>
      <c r="L7" s="731">
        <v>739</v>
      </c>
      <c r="M7" s="732"/>
      <c r="N7" s="774">
        <v>0.12078346028291621</v>
      </c>
      <c r="O7" s="745">
        <v>7.5081610446137106E-2</v>
      </c>
      <c r="P7" s="745">
        <v>0.80413492927094665</v>
      </c>
      <c r="Q7" s="768">
        <v>0</v>
      </c>
    </row>
    <row r="8" spans="1:17" ht="14.4" customHeight="1" x14ac:dyDescent="0.3">
      <c r="A8" s="771" t="s">
        <v>2281</v>
      </c>
      <c r="B8" s="777">
        <v>745</v>
      </c>
      <c r="C8" s="731">
        <v>567</v>
      </c>
      <c r="D8" s="731">
        <v>968</v>
      </c>
      <c r="E8" s="732"/>
      <c r="F8" s="774">
        <v>0.3267543859649123</v>
      </c>
      <c r="G8" s="745">
        <v>0.24868421052631579</v>
      </c>
      <c r="H8" s="745">
        <v>0.42456140350877192</v>
      </c>
      <c r="I8" s="780">
        <v>0</v>
      </c>
      <c r="J8" s="777">
        <v>113</v>
      </c>
      <c r="K8" s="731">
        <v>244</v>
      </c>
      <c r="L8" s="731">
        <v>968</v>
      </c>
      <c r="M8" s="732"/>
      <c r="N8" s="774">
        <v>8.5283018867924526E-2</v>
      </c>
      <c r="O8" s="745">
        <v>0.18415094339622642</v>
      </c>
      <c r="P8" s="745">
        <v>0.73056603773584905</v>
      </c>
      <c r="Q8" s="768">
        <v>0</v>
      </c>
    </row>
    <row r="9" spans="1:17" ht="14.4" customHeight="1" x14ac:dyDescent="0.3">
      <c r="A9" s="771" t="s">
        <v>2282</v>
      </c>
      <c r="B9" s="777">
        <v>623</v>
      </c>
      <c r="C9" s="731">
        <v>401</v>
      </c>
      <c r="D9" s="731">
        <v>476</v>
      </c>
      <c r="E9" s="732"/>
      <c r="F9" s="774">
        <v>0.41533333333333333</v>
      </c>
      <c r="G9" s="745">
        <v>0.26733333333333331</v>
      </c>
      <c r="H9" s="745">
        <v>0.31733333333333336</v>
      </c>
      <c r="I9" s="780">
        <v>0</v>
      </c>
      <c r="J9" s="777">
        <v>91</v>
      </c>
      <c r="K9" s="731">
        <v>173</v>
      </c>
      <c r="L9" s="731">
        <v>476</v>
      </c>
      <c r="M9" s="732"/>
      <c r="N9" s="774">
        <v>0.12297297297297298</v>
      </c>
      <c r="O9" s="745">
        <v>0.23378378378378378</v>
      </c>
      <c r="P9" s="745">
        <v>0.64324324324324322</v>
      </c>
      <c r="Q9" s="768">
        <v>0</v>
      </c>
    </row>
    <row r="10" spans="1:17" ht="14.4" customHeight="1" x14ac:dyDescent="0.3">
      <c r="A10" s="771" t="s">
        <v>2283</v>
      </c>
      <c r="B10" s="777">
        <v>84</v>
      </c>
      <c r="C10" s="731">
        <v>6</v>
      </c>
      <c r="D10" s="731"/>
      <c r="E10" s="732"/>
      <c r="F10" s="774">
        <v>0.93333333333333335</v>
      </c>
      <c r="G10" s="745">
        <v>6.6666666666666666E-2</v>
      </c>
      <c r="H10" s="745">
        <v>0</v>
      </c>
      <c r="I10" s="780">
        <v>0</v>
      </c>
      <c r="J10" s="777">
        <v>19</v>
      </c>
      <c r="K10" s="731">
        <v>3</v>
      </c>
      <c r="L10" s="731"/>
      <c r="M10" s="732"/>
      <c r="N10" s="774">
        <v>0.86363636363636365</v>
      </c>
      <c r="O10" s="745">
        <v>0.13636363636363635</v>
      </c>
      <c r="P10" s="745">
        <v>0</v>
      </c>
      <c r="Q10" s="768">
        <v>0</v>
      </c>
    </row>
    <row r="11" spans="1:17" ht="14.4" customHeight="1" x14ac:dyDescent="0.3">
      <c r="A11" s="771" t="s">
        <v>2284</v>
      </c>
      <c r="B11" s="777">
        <v>1445</v>
      </c>
      <c r="C11" s="731">
        <v>217</v>
      </c>
      <c r="D11" s="731">
        <v>195</v>
      </c>
      <c r="E11" s="732"/>
      <c r="F11" s="774">
        <v>0.77813677975228868</v>
      </c>
      <c r="G11" s="745">
        <v>0.11685514270328487</v>
      </c>
      <c r="H11" s="745">
        <v>0.1050080775444265</v>
      </c>
      <c r="I11" s="780">
        <v>0</v>
      </c>
      <c r="J11" s="777">
        <v>112</v>
      </c>
      <c r="K11" s="731">
        <v>123</v>
      </c>
      <c r="L11" s="731">
        <v>195</v>
      </c>
      <c r="M11" s="732"/>
      <c r="N11" s="774">
        <v>0.26046511627906976</v>
      </c>
      <c r="O11" s="745">
        <v>0.28604651162790695</v>
      </c>
      <c r="P11" s="745">
        <v>0.45348837209302323</v>
      </c>
      <c r="Q11" s="768">
        <v>0</v>
      </c>
    </row>
    <row r="12" spans="1:17" ht="14.4" customHeight="1" x14ac:dyDescent="0.3">
      <c r="A12" s="771" t="s">
        <v>2285</v>
      </c>
      <c r="B12" s="777">
        <v>15</v>
      </c>
      <c r="C12" s="731"/>
      <c r="D12" s="731"/>
      <c r="E12" s="732"/>
      <c r="F12" s="774">
        <v>1</v>
      </c>
      <c r="G12" s="745">
        <v>0</v>
      </c>
      <c r="H12" s="745">
        <v>0</v>
      </c>
      <c r="I12" s="780">
        <v>0</v>
      </c>
      <c r="J12" s="777">
        <v>12</v>
      </c>
      <c r="K12" s="731"/>
      <c r="L12" s="731"/>
      <c r="M12" s="732"/>
      <c r="N12" s="774">
        <v>1</v>
      </c>
      <c r="O12" s="745">
        <v>0</v>
      </c>
      <c r="P12" s="745">
        <v>0</v>
      </c>
      <c r="Q12" s="768">
        <v>0</v>
      </c>
    </row>
    <row r="13" spans="1:17" ht="14.4" customHeight="1" thickBot="1" x14ac:dyDescent="0.35">
      <c r="A13" s="772" t="s">
        <v>2286</v>
      </c>
      <c r="B13" s="778">
        <v>81</v>
      </c>
      <c r="C13" s="738">
        <v>3</v>
      </c>
      <c r="D13" s="738"/>
      <c r="E13" s="739"/>
      <c r="F13" s="775">
        <v>0.9642857142857143</v>
      </c>
      <c r="G13" s="746">
        <v>3.5714285714285712E-2</v>
      </c>
      <c r="H13" s="746">
        <v>0</v>
      </c>
      <c r="I13" s="781">
        <v>0</v>
      </c>
      <c r="J13" s="778">
        <v>38</v>
      </c>
      <c r="K13" s="738">
        <v>2</v>
      </c>
      <c r="L13" s="738"/>
      <c r="M13" s="739"/>
      <c r="N13" s="775">
        <v>0.95</v>
      </c>
      <c r="O13" s="746">
        <v>0.05</v>
      </c>
      <c r="P13" s="746">
        <v>0</v>
      </c>
      <c r="Q13" s="7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4</v>
      </c>
      <c r="B5" s="709" t="s">
        <v>2287</v>
      </c>
      <c r="C5" s="712">
        <v>11364267.069999997</v>
      </c>
      <c r="D5" s="712">
        <v>7112</v>
      </c>
      <c r="E5" s="712">
        <v>10153370.589999996</v>
      </c>
      <c r="F5" s="782">
        <v>0.89344702368034012</v>
      </c>
      <c r="G5" s="712">
        <v>5461</v>
      </c>
      <c r="H5" s="782">
        <v>0.7678571428571429</v>
      </c>
      <c r="I5" s="712">
        <v>1210896.4799999997</v>
      </c>
      <c r="J5" s="782">
        <v>0.10655297631965983</v>
      </c>
      <c r="K5" s="712">
        <v>1651</v>
      </c>
      <c r="L5" s="782">
        <v>0.23214285714285715</v>
      </c>
      <c r="M5" s="712" t="s">
        <v>74</v>
      </c>
      <c r="N5" s="270"/>
    </row>
    <row r="6" spans="1:14" ht="14.4" customHeight="1" x14ac:dyDescent="0.3">
      <c r="A6" s="708">
        <v>4</v>
      </c>
      <c r="B6" s="709" t="s">
        <v>2288</v>
      </c>
      <c r="C6" s="712">
        <v>1261099.55</v>
      </c>
      <c r="D6" s="712">
        <v>2651.5</v>
      </c>
      <c r="E6" s="712">
        <v>741584.85000000033</v>
      </c>
      <c r="F6" s="782">
        <v>0.58804624107589309</v>
      </c>
      <c r="G6" s="712">
        <v>1477.5</v>
      </c>
      <c r="H6" s="782">
        <v>0.55723175561003202</v>
      </c>
      <c r="I6" s="712">
        <v>519514.69999999978</v>
      </c>
      <c r="J6" s="782">
        <v>0.41195375892410696</v>
      </c>
      <c r="K6" s="712">
        <v>1174</v>
      </c>
      <c r="L6" s="782">
        <v>0.44276824438996792</v>
      </c>
      <c r="M6" s="712" t="s">
        <v>1</v>
      </c>
      <c r="N6" s="270"/>
    </row>
    <row r="7" spans="1:14" ht="14.4" customHeight="1" x14ac:dyDescent="0.3">
      <c r="A7" s="708">
        <v>4</v>
      </c>
      <c r="B7" s="709" t="s">
        <v>2289</v>
      </c>
      <c r="C7" s="712">
        <v>0</v>
      </c>
      <c r="D7" s="712">
        <v>246.5</v>
      </c>
      <c r="E7" s="712">
        <v>0</v>
      </c>
      <c r="F7" s="782" t="s">
        <v>571</v>
      </c>
      <c r="G7" s="712">
        <v>196.5</v>
      </c>
      <c r="H7" s="782">
        <v>0.79716024340770786</v>
      </c>
      <c r="I7" s="712">
        <v>0</v>
      </c>
      <c r="J7" s="782" t="s">
        <v>571</v>
      </c>
      <c r="K7" s="712">
        <v>50</v>
      </c>
      <c r="L7" s="782">
        <v>0.20283975659229209</v>
      </c>
      <c r="M7" s="712" t="s">
        <v>1</v>
      </c>
      <c r="N7" s="270"/>
    </row>
    <row r="8" spans="1:14" ht="14.4" customHeight="1" x14ac:dyDescent="0.3">
      <c r="A8" s="708">
        <v>4</v>
      </c>
      <c r="B8" s="709" t="s">
        <v>2290</v>
      </c>
      <c r="C8" s="712">
        <v>10103167.519999996</v>
      </c>
      <c r="D8" s="712">
        <v>4214</v>
      </c>
      <c r="E8" s="712">
        <v>9411785.7399999965</v>
      </c>
      <c r="F8" s="782">
        <v>0.93156781983161652</v>
      </c>
      <c r="G8" s="712">
        <v>3787</v>
      </c>
      <c r="H8" s="782">
        <v>0.8986710963455149</v>
      </c>
      <c r="I8" s="712">
        <v>691381.78</v>
      </c>
      <c r="J8" s="782">
        <v>6.8432180168383497E-2</v>
      </c>
      <c r="K8" s="712">
        <v>427</v>
      </c>
      <c r="L8" s="782">
        <v>0.10132890365448505</v>
      </c>
      <c r="M8" s="712" t="s">
        <v>1</v>
      </c>
      <c r="N8" s="270"/>
    </row>
    <row r="9" spans="1:14" ht="14.4" customHeight="1" x14ac:dyDescent="0.3">
      <c r="A9" s="708" t="s">
        <v>2291</v>
      </c>
      <c r="B9" s="709" t="s">
        <v>3</v>
      </c>
      <c r="C9" s="712">
        <v>11364267.069999997</v>
      </c>
      <c r="D9" s="712">
        <v>7112</v>
      </c>
      <c r="E9" s="712">
        <v>10153370.589999996</v>
      </c>
      <c r="F9" s="782">
        <v>0.89344702368034012</v>
      </c>
      <c r="G9" s="712">
        <v>5461</v>
      </c>
      <c r="H9" s="782">
        <v>0.7678571428571429</v>
      </c>
      <c r="I9" s="712">
        <v>1210896.4799999997</v>
      </c>
      <c r="J9" s="782">
        <v>0.10655297631965983</v>
      </c>
      <c r="K9" s="712">
        <v>1651</v>
      </c>
      <c r="L9" s="782">
        <v>0.23214285714285715</v>
      </c>
      <c r="M9" s="712" t="s">
        <v>582</v>
      </c>
      <c r="N9" s="270"/>
    </row>
    <row r="11" spans="1:14" ht="14.4" customHeight="1" x14ac:dyDescent="0.3">
      <c r="A11" s="708">
        <v>4</v>
      </c>
      <c r="B11" s="709" t="s">
        <v>2287</v>
      </c>
      <c r="C11" s="712" t="s">
        <v>571</v>
      </c>
      <c r="D11" s="712" t="s">
        <v>571</v>
      </c>
      <c r="E11" s="712" t="s">
        <v>571</v>
      </c>
      <c r="F11" s="782" t="s">
        <v>571</v>
      </c>
      <c r="G11" s="712" t="s">
        <v>571</v>
      </c>
      <c r="H11" s="782" t="s">
        <v>571</v>
      </c>
      <c r="I11" s="712" t="s">
        <v>571</v>
      </c>
      <c r="J11" s="782" t="s">
        <v>571</v>
      </c>
      <c r="K11" s="712" t="s">
        <v>571</v>
      </c>
      <c r="L11" s="782" t="s">
        <v>571</v>
      </c>
      <c r="M11" s="712" t="s">
        <v>74</v>
      </c>
      <c r="N11" s="270"/>
    </row>
    <row r="12" spans="1:14" ht="14.4" customHeight="1" x14ac:dyDescent="0.3">
      <c r="A12" s="708" t="s">
        <v>2292</v>
      </c>
      <c r="B12" s="709" t="s">
        <v>2288</v>
      </c>
      <c r="C12" s="712">
        <v>150660.61000000004</v>
      </c>
      <c r="D12" s="712">
        <v>392</v>
      </c>
      <c r="E12" s="712">
        <v>56961.200000000012</v>
      </c>
      <c r="F12" s="782">
        <v>0.37807626027798502</v>
      </c>
      <c r="G12" s="712">
        <v>165</v>
      </c>
      <c r="H12" s="782">
        <v>0.42091836734693877</v>
      </c>
      <c r="I12" s="712">
        <v>93699.410000000033</v>
      </c>
      <c r="J12" s="782">
        <v>0.62192373972201498</v>
      </c>
      <c r="K12" s="712">
        <v>227</v>
      </c>
      <c r="L12" s="782">
        <v>0.57908163265306123</v>
      </c>
      <c r="M12" s="712" t="s">
        <v>1</v>
      </c>
      <c r="N12" s="270"/>
    </row>
    <row r="13" spans="1:14" ht="14.4" customHeight="1" x14ac:dyDescent="0.3">
      <c r="A13" s="708" t="s">
        <v>2292</v>
      </c>
      <c r="B13" s="709" t="s">
        <v>2289</v>
      </c>
      <c r="C13" s="712">
        <v>0</v>
      </c>
      <c r="D13" s="712">
        <v>47</v>
      </c>
      <c r="E13" s="712">
        <v>0</v>
      </c>
      <c r="F13" s="782" t="s">
        <v>571</v>
      </c>
      <c r="G13" s="712">
        <v>32</v>
      </c>
      <c r="H13" s="782">
        <v>0.68085106382978722</v>
      </c>
      <c r="I13" s="712">
        <v>0</v>
      </c>
      <c r="J13" s="782" t="s">
        <v>571</v>
      </c>
      <c r="K13" s="712">
        <v>15</v>
      </c>
      <c r="L13" s="782">
        <v>0.31914893617021278</v>
      </c>
      <c r="M13" s="712" t="s">
        <v>1</v>
      </c>
      <c r="N13" s="270"/>
    </row>
    <row r="14" spans="1:14" ht="14.4" customHeight="1" x14ac:dyDescent="0.3">
      <c r="A14" s="708" t="s">
        <v>2292</v>
      </c>
      <c r="B14" s="709" t="s">
        <v>2290</v>
      </c>
      <c r="C14" s="712">
        <v>2558.2399999999998</v>
      </c>
      <c r="D14" s="712">
        <v>7</v>
      </c>
      <c r="E14" s="712">
        <v>760</v>
      </c>
      <c r="F14" s="782">
        <v>0.29707924197886049</v>
      </c>
      <c r="G14" s="712">
        <v>3</v>
      </c>
      <c r="H14" s="782">
        <v>0.42857142857142855</v>
      </c>
      <c r="I14" s="712">
        <v>1798.24</v>
      </c>
      <c r="J14" s="782">
        <v>0.70292075802113962</v>
      </c>
      <c r="K14" s="712">
        <v>4</v>
      </c>
      <c r="L14" s="782">
        <v>0.5714285714285714</v>
      </c>
      <c r="M14" s="712" t="s">
        <v>1</v>
      </c>
      <c r="N14" s="270"/>
    </row>
    <row r="15" spans="1:14" ht="14.4" customHeight="1" x14ac:dyDescent="0.3">
      <c r="A15" s="708" t="s">
        <v>2292</v>
      </c>
      <c r="B15" s="709" t="s">
        <v>2293</v>
      </c>
      <c r="C15" s="712">
        <v>153218.85000000003</v>
      </c>
      <c r="D15" s="712">
        <v>446</v>
      </c>
      <c r="E15" s="712">
        <v>57721.200000000012</v>
      </c>
      <c r="F15" s="782">
        <v>0.37672388221162084</v>
      </c>
      <c r="G15" s="712">
        <v>200</v>
      </c>
      <c r="H15" s="782">
        <v>0.44843049327354262</v>
      </c>
      <c r="I15" s="712">
        <v>95497.650000000038</v>
      </c>
      <c r="J15" s="782">
        <v>0.62327611778837932</v>
      </c>
      <c r="K15" s="712">
        <v>246</v>
      </c>
      <c r="L15" s="782">
        <v>0.55156950672645744</v>
      </c>
      <c r="M15" s="712" t="s">
        <v>586</v>
      </c>
      <c r="N15" s="270"/>
    </row>
    <row r="16" spans="1:14" ht="14.4" customHeight="1" x14ac:dyDescent="0.3">
      <c r="A16" s="708" t="s">
        <v>571</v>
      </c>
      <c r="B16" s="709" t="s">
        <v>571</v>
      </c>
      <c r="C16" s="712" t="s">
        <v>571</v>
      </c>
      <c r="D16" s="712" t="s">
        <v>571</v>
      </c>
      <c r="E16" s="712" t="s">
        <v>571</v>
      </c>
      <c r="F16" s="782" t="s">
        <v>571</v>
      </c>
      <c r="G16" s="712" t="s">
        <v>571</v>
      </c>
      <c r="H16" s="782" t="s">
        <v>571</v>
      </c>
      <c r="I16" s="712" t="s">
        <v>571</v>
      </c>
      <c r="J16" s="782" t="s">
        <v>571</v>
      </c>
      <c r="K16" s="712" t="s">
        <v>571</v>
      </c>
      <c r="L16" s="782" t="s">
        <v>571</v>
      </c>
      <c r="M16" s="712" t="s">
        <v>587</v>
      </c>
      <c r="N16" s="270"/>
    </row>
    <row r="17" spans="1:14" ht="14.4" customHeight="1" x14ac:dyDescent="0.3">
      <c r="A17" s="708" t="s">
        <v>2294</v>
      </c>
      <c r="B17" s="709" t="s">
        <v>2288</v>
      </c>
      <c r="C17" s="712">
        <v>857720.96999999974</v>
      </c>
      <c r="D17" s="712">
        <v>1598</v>
      </c>
      <c r="E17" s="712">
        <v>558541.69999999984</v>
      </c>
      <c r="F17" s="782">
        <v>0.65119277659726571</v>
      </c>
      <c r="G17" s="712">
        <v>947</v>
      </c>
      <c r="H17" s="782">
        <v>0.59261576971214014</v>
      </c>
      <c r="I17" s="712">
        <v>299179.26999999984</v>
      </c>
      <c r="J17" s="782">
        <v>0.34880722340273429</v>
      </c>
      <c r="K17" s="712">
        <v>651</v>
      </c>
      <c r="L17" s="782">
        <v>0.40738423028785981</v>
      </c>
      <c r="M17" s="712" t="s">
        <v>1</v>
      </c>
      <c r="N17" s="270"/>
    </row>
    <row r="18" spans="1:14" ht="14.4" customHeight="1" x14ac:dyDescent="0.3">
      <c r="A18" s="708" t="s">
        <v>2294</v>
      </c>
      <c r="B18" s="709" t="s">
        <v>2289</v>
      </c>
      <c r="C18" s="712">
        <v>0</v>
      </c>
      <c r="D18" s="712">
        <v>182</v>
      </c>
      <c r="E18" s="712">
        <v>0</v>
      </c>
      <c r="F18" s="782" t="s">
        <v>571</v>
      </c>
      <c r="G18" s="712">
        <v>152</v>
      </c>
      <c r="H18" s="782">
        <v>0.8351648351648352</v>
      </c>
      <c r="I18" s="712">
        <v>0</v>
      </c>
      <c r="J18" s="782" t="s">
        <v>571</v>
      </c>
      <c r="K18" s="712">
        <v>30</v>
      </c>
      <c r="L18" s="782">
        <v>0.16483516483516483</v>
      </c>
      <c r="M18" s="712" t="s">
        <v>1</v>
      </c>
      <c r="N18" s="270"/>
    </row>
    <row r="19" spans="1:14" ht="14.4" customHeight="1" x14ac:dyDescent="0.3">
      <c r="A19" s="708" t="s">
        <v>2294</v>
      </c>
      <c r="B19" s="709" t="s">
        <v>2290</v>
      </c>
      <c r="C19" s="712">
        <v>10067558.429999996</v>
      </c>
      <c r="D19" s="712">
        <v>4135</v>
      </c>
      <c r="E19" s="712">
        <v>9380670.7599999961</v>
      </c>
      <c r="F19" s="782">
        <v>0.93177216951101416</v>
      </c>
      <c r="G19" s="712">
        <v>3717</v>
      </c>
      <c r="H19" s="782">
        <v>0.89891172914147521</v>
      </c>
      <c r="I19" s="712">
        <v>686887.67</v>
      </c>
      <c r="J19" s="782">
        <v>6.8227830488985827E-2</v>
      </c>
      <c r="K19" s="712">
        <v>418</v>
      </c>
      <c r="L19" s="782">
        <v>0.10108827085852479</v>
      </c>
      <c r="M19" s="712" t="s">
        <v>1</v>
      </c>
      <c r="N19" s="270"/>
    </row>
    <row r="20" spans="1:14" ht="14.4" customHeight="1" x14ac:dyDescent="0.3">
      <c r="A20" s="708" t="s">
        <v>2294</v>
      </c>
      <c r="B20" s="709" t="s">
        <v>2295</v>
      </c>
      <c r="C20" s="712">
        <v>10925279.399999995</v>
      </c>
      <c r="D20" s="712">
        <v>5915</v>
      </c>
      <c r="E20" s="712">
        <v>9939212.4599999953</v>
      </c>
      <c r="F20" s="782">
        <v>0.90974446475025617</v>
      </c>
      <c r="G20" s="712">
        <v>4816</v>
      </c>
      <c r="H20" s="782">
        <v>0.81420118343195269</v>
      </c>
      <c r="I20" s="712">
        <v>986066.94</v>
      </c>
      <c r="J20" s="782">
        <v>9.0255535249743862E-2</v>
      </c>
      <c r="K20" s="712">
        <v>1099</v>
      </c>
      <c r="L20" s="782">
        <v>0.18579881656804734</v>
      </c>
      <c r="M20" s="712" t="s">
        <v>586</v>
      </c>
      <c r="N20" s="270"/>
    </row>
    <row r="21" spans="1:14" ht="14.4" customHeight="1" x14ac:dyDescent="0.3">
      <c r="A21" s="708" t="s">
        <v>571</v>
      </c>
      <c r="B21" s="709" t="s">
        <v>571</v>
      </c>
      <c r="C21" s="712" t="s">
        <v>571</v>
      </c>
      <c r="D21" s="712" t="s">
        <v>571</v>
      </c>
      <c r="E21" s="712" t="s">
        <v>571</v>
      </c>
      <c r="F21" s="782" t="s">
        <v>571</v>
      </c>
      <c r="G21" s="712" t="s">
        <v>571</v>
      </c>
      <c r="H21" s="782" t="s">
        <v>571</v>
      </c>
      <c r="I21" s="712" t="s">
        <v>571</v>
      </c>
      <c r="J21" s="782" t="s">
        <v>571</v>
      </c>
      <c r="K21" s="712" t="s">
        <v>571</v>
      </c>
      <c r="L21" s="782" t="s">
        <v>571</v>
      </c>
      <c r="M21" s="712" t="s">
        <v>587</v>
      </c>
      <c r="N21" s="270"/>
    </row>
    <row r="22" spans="1:14" ht="14.4" customHeight="1" x14ac:dyDescent="0.3">
      <c r="A22" s="708" t="s">
        <v>2296</v>
      </c>
      <c r="B22" s="709" t="s">
        <v>2288</v>
      </c>
      <c r="C22" s="712">
        <v>168010.84999999992</v>
      </c>
      <c r="D22" s="712">
        <v>418.5</v>
      </c>
      <c r="E22" s="712">
        <v>89495.639999999927</v>
      </c>
      <c r="F22" s="782">
        <v>0.53267774075305241</v>
      </c>
      <c r="G22" s="712">
        <v>240.5</v>
      </c>
      <c r="H22" s="782">
        <v>0.57467144563918759</v>
      </c>
      <c r="I22" s="712">
        <v>78515.209999999977</v>
      </c>
      <c r="J22" s="782">
        <v>0.46732225924694754</v>
      </c>
      <c r="K22" s="712">
        <v>178</v>
      </c>
      <c r="L22" s="782">
        <v>0.42532855436081241</v>
      </c>
      <c r="M22" s="712" t="s">
        <v>1</v>
      </c>
      <c r="N22" s="270"/>
    </row>
    <row r="23" spans="1:14" ht="14.4" customHeight="1" x14ac:dyDescent="0.3">
      <c r="A23" s="708" t="s">
        <v>2296</v>
      </c>
      <c r="B23" s="709" t="s">
        <v>2289</v>
      </c>
      <c r="C23" s="712">
        <v>0</v>
      </c>
      <c r="D23" s="712">
        <v>13.5</v>
      </c>
      <c r="E23" s="712">
        <v>0</v>
      </c>
      <c r="F23" s="782" t="s">
        <v>571</v>
      </c>
      <c r="G23" s="712">
        <v>11.5</v>
      </c>
      <c r="H23" s="782">
        <v>0.85185185185185186</v>
      </c>
      <c r="I23" s="712">
        <v>0</v>
      </c>
      <c r="J23" s="782" t="s">
        <v>571</v>
      </c>
      <c r="K23" s="712">
        <v>2</v>
      </c>
      <c r="L23" s="782">
        <v>0.14814814814814814</v>
      </c>
      <c r="M23" s="712" t="s">
        <v>1</v>
      </c>
      <c r="N23" s="270"/>
    </row>
    <row r="24" spans="1:14" ht="14.4" customHeight="1" x14ac:dyDescent="0.3">
      <c r="A24" s="708" t="s">
        <v>2296</v>
      </c>
      <c r="B24" s="709" t="s">
        <v>2290</v>
      </c>
      <c r="C24" s="712">
        <v>32640.98</v>
      </c>
      <c r="D24" s="712">
        <v>71</v>
      </c>
      <c r="E24" s="712">
        <v>30354.98</v>
      </c>
      <c r="F24" s="782">
        <v>0.92996533805051196</v>
      </c>
      <c r="G24" s="712">
        <v>67</v>
      </c>
      <c r="H24" s="782">
        <v>0.94366197183098588</v>
      </c>
      <c r="I24" s="712">
        <v>2286</v>
      </c>
      <c r="J24" s="782">
        <v>7.0034661949488042E-2</v>
      </c>
      <c r="K24" s="712">
        <v>4</v>
      </c>
      <c r="L24" s="782">
        <v>5.6338028169014086E-2</v>
      </c>
      <c r="M24" s="712" t="s">
        <v>1</v>
      </c>
      <c r="N24" s="270"/>
    </row>
    <row r="25" spans="1:14" ht="14.4" customHeight="1" x14ac:dyDescent="0.3">
      <c r="A25" s="708" t="s">
        <v>2296</v>
      </c>
      <c r="B25" s="709" t="s">
        <v>2297</v>
      </c>
      <c r="C25" s="712">
        <v>200651.82999999993</v>
      </c>
      <c r="D25" s="712">
        <v>503</v>
      </c>
      <c r="E25" s="712">
        <v>119850.61999999992</v>
      </c>
      <c r="F25" s="782">
        <v>0.59730638888267285</v>
      </c>
      <c r="G25" s="712">
        <v>319</v>
      </c>
      <c r="H25" s="782">
        <v>0.63419483101391649</v>
      </c>
      <c r="I25" s="712">
        <v>80801.209999999977</v>
      </c>
      <c r="J25" s="782">
        <v>0.40269361111732699</v>
      </c>
      <c r="K25" s="712">
        <v>184</v>
      </c>
      <c r="L25" s="782">
        <v>0.36580516898608351</v>
      </c>
      <c r="M25" s="712" t="s">
        <v>586</v>
      </c>
      <c r="N25" s="270"/>
    </row>
    <row r="26" spans="1:14" ht="14.4" customHeight="1" x14ac:dyDescent="0.3">
      <c r="A26" s="708" t="s">
        <v>571</v>
      </c>
      <c r="B26" s="709" t="s">
        <v>571</v>
      </c>
      <c r="C26" s="712" t="s">
        <v>571</v>
      </c>
      <c r="D26" s="712" t="s">
        <v>571</v>
      </c>
      <c r="E26" s="712" t="s">
        <v>571</v>
      </c>
      <c r="F26" s="782" t="s">
        <v>571</v>
      </c>
      <c r="G26" s="712" t="s">
        <v>571</v>
      </c>
      <c r="H26" s="782" t="s">
        <v>571</v>
      </c>
      <c r="I26" s="712" t="s">
        <v>571</v>
      </c>
      <c r="J26" s="782" t="s">
        <v>571</v>
      </c>
      <c r="K26" s="712" t="s">
        <v>571</v>
      </c>
      <c r="L26" s="782" t="s">
        <v>571</v>
      </c>
      <c r="M26" s="712" t="s">
        <v>587</v>
      </c>
      <c r="N26" s="270"/>
    </row>
    <row r="27" spans="1:14" ht="14.4" customHeight="1" x14ac:dyDescent="0.3">
      <c r="A27" s="708" t="s">
        <v>2298</v>
      </c>
      <c r="B27" s="709" t="s">
        <v>2288</v>
      </c>
      <c r="C27" s="712">
        <v>1503.83</v>
      </c>
      <c r="D27" s="712">
        <v>16</v>
      </c>
      <c r="E27" s="712">
        <v>739.67</v>
      </c>
      <c r="F27" s="782">
        <v>0.49185745729238012</v>
      </c>
      <c r="G27" s="712">
        <v>4</v>
      </c>
      <c r="H27" s="782">
        <v>0.25</v>
      </c>
      <c r="I27" s="712">
        <v>764.16000000000008</v>
      </c>
      <c r="J27" s="782">
        <v>0.50814254270761994</v>
      </c>
      <c r="K27" s="712">
        <v>12</v>
      </c>
      <c r="L27" s="782">
        <v>0.75</v>
      </c>
      <c r="M27" s="712" t="s">
        <v>1</v>
      </c>
      <c r="N27" s="270"/>
    </row>
    <row r="28" spans="1:14" ht="14.4" customHeight="1" x14ac:dyDescent="0.3">
      <c r="A28" s="708" t="s">
        <v>2298</v>
      </c>
      <c r="B28" s="709" t="s">
        <v>2289</v>
      </c>
      <c r="C28" s="712">
        <v>0</v>
      </c>
      <c r="D28" s="712">
        <v>4</v>
      </c>
      <c r="E28" s="712">
        <v>0</v>
      </c>
      <c r="F28" s="782" t="s">
        <v>571</v>
      </c>
      <c r="G28" s="712">
        <v>1</v>
      </c>
      <c r="H28" s="782">
        <v>0.25</v>
      </c>
      <c r="I28" s="712">
        <v>0</v>
      </c>
      <c r="J28" s="782" t="s">
        <v>571</v>
      </c>
      <c r="K28" s="712">
        <v>3</v>
      </c>
      <c r="L28" s="782">
        <v>0.75</v>
      </c>
      <c r="M28" s="712" t="s">
        <v>1</v>
      </c>
      <c r="N28" s="270"/>
    </row>
    <row r="29" spans="1:14" ht="14.4" customHeight="1" x14ac:dyDescent="0.3">
      <c r="A29" s="708" t="s">
        <v>2298</v>
      </c>
      <c r="B29" s="709" t="s">
        <v>2299</v>
      </c>
      <c r="C29" s="712">
        <v>1503.83</v>
      </c>
      <c r="D29" s="712">
        <v>20</v>
      </c>
      <c r="E29" s="712">
        <v>739.67</v>
      </c>
      <c r="F29" s="782">
        <v>0.49185745729238012</v>
      </c>
      <c r="G29" s="712">
        <v>5</v>
      </c>
      <c r="H29" s="782">
        <v>0.25</v>
      </c>
      <c r="I29" s="712">
        <v>764.16000000000008</v>
      </c>
      <c r="J29" s="782">
        <v>0.50814254270761994</v>
      </c>
      <c r="K29" s="712">
        <v>15</v>
      </c>
      <c r="L29" s="782">
        <v>0.75</v>
      </c>
      <c r="M29" s="712" t="s">
        <v>586</v>
      </c>
      <c r="N29" s="270"/>
    </row>
    <row r="30" spans="1:14" ht="14.4" customHeight="1" x14ac:dyDescent="0.3">
      <c r="A30" s="708" t="s">
        <v>571</v>
      </c>
      <c r="B30" s="709" t="s">
        <v>571</v>
      </c>
      <c r="C30" s="712" t="s">
        <v>571</v>
      </c>
      <c r="D30" s="712" t="s">
        <v>571</v>
      </c>
      <c r="E30" s="712" t="s">
        <v>571</v>
      </c>
      <c r="F30" s="782" t="s">
        <v>571</v>
      </c>
      <c r="G30" s="712" t="s">
        <v>571</v>
      </c>
      <c r="H30" s="782" t="s">
        <v>571</v>
      </c>
      <c r="I30" s="712" t="s">
        <v>571</v>
      </c>
      <c r="J30" s="782" t="s">
        <v>571</v>
      </c>
      <c r="K30" s="712" t="s">
        <v>571</v>
      </c>
      <c r="L30" s="782" t="s">
        <v>571</v>
      </c>
      <c r="M30" s="712" t="s">
        <v>587</v>
      </c>
      <c r="N30" s="270"/>
    </row>
    <row r="31" spans="1:14" ht="14.4" customHeight="1" x14ac:dyDescent="0.3">
      <c r="A31" s="708" t="s">
        <v>2300</v>
      </c>
      <c r="B31" s="709" t="s">
        <v>2288</v>
      </c>
      <c r="C31" s="712">
        <v>83203.290000000008</v>
      </c>
      <c r="D31" s="712">
        <v>227</v>
      </c>
      <c r="E31" s="712">
        <v>35846.639999999999</v>
      </c>
      <c r="F31" s="782">
        <v>0.43083200195569182</v>
      </c>
      <c r="G31" s="712">
        <v>121</v>
      </c>
      <c r="H31" s="782">
        <v>0.53303964757709255</v>
      </c>
      <c r="I31" s="712">
        <v>47356.650000000016</v>
      </c>
      <c r="J31" s="782">
        <v>0.56916799804430829</v>
      </c>
      <c r="K31" s="712">
        <v>106</v>
      </c>
      <c r="L31" s="782">
        <v>0.46696035242290751</v>
      </c>
      <c r="M31" s="712" t="s">
        <v>1</v>
      </c>
      <c r="N31" s="270"/>
    </row>
    <row r="32" spans="1:14" ht="14.4" customHeight="1" x14ac:dyDescent="0.3">
      <c r="A32" s="708" t="s">
        <v>2300</v>
      </c>
      <c r="B32" s="709" t="s">
        <v>2290</v>
      </c>
      <c r="C32" s="712">
        <v>409.87</v>
      </c>
      <c r="D32" s="712">
        <v>1</v>
      </c>
      <c r="E32" s="712" t="s">
        <v>571</v>
      </c>
      <c r="F32" s="782">
        <v>0</v>
      </c>
      <c r="G32" s="712" t="s">
        <v>571</v>
      </c>
      <c r="H32" s="782">
        <v>0</v>
      </c>
      <c r="I32" s="712">
        <v>409.87</v>
      </c>
      <c r="J32" s="782">
        <v>1</v>
      </c>
      <c r="K32" s="712">
        <v>1</v>
      </c>
      <c r="L32" s="782">
        <v>1</v>
      </c>
      <c r="M32" s="712" t="s">
        <v>1</v>
      </c>
      <c r="N32" s="270"/>
    </row>
    <row r="33" spans="1:14" ht="14.4" customHeight="1" x14ac:dyDescent="0.3">
      <c r="A33" s="708" t="s">
        <v>2300</v>
      </c>
      <c r="B33" s="709" t="s">
        <v>2293</v>
      </c>
      <c r="C33" s="712">
        <v>83613.16</v>
      </c>
      <c r="D33" s="712">
        <v>228</v>
      </c>
      <c r="E33" s="712">
        <v>35846.639999999999</v>
      </c>
      <c r="F33" s="782">
        <v>0.42872007229483966</v>
      </c>
      <c r="G33" s="712">
        <v>121</v>
      </c>
      <c r="H33" s="782">
        <v>0.5307017543859649</v>
      </c>
      <c r="I33" s="712">
        <v>47766.520000000019</v>
      </c>
      <c r="J33" s="782">
        <v>0.57127992770516045</v>
      </c>
      <c r="K33" s="712">
        <v>107</v>
      </c>
      <c r="L33" s="782">
        <v>0.4692982456140351</v>
      </c>
      <c r="M33" s="712" t="s">
        <v>586</v>
      </c>
      <c r="N33" s="270"/>
    </row>
    <row r="34" spans="1:14" ht="14.4" customHeight="1" x14ac:dyDescent="0.3">
      <c r="A34" s="708" t="s">
        <v>571</v>
      </c>
      <c r="B34" s="709" t="s">
        <v>571</v>
      </c>
      <c r="C34" s="712" t="s">
        <v>571</v>
      </c>
      <c r="D34" s="712" t="s">
        <v>571</v>
      </c>
      <c r="E34" s="712" t="s">
        <v>571</v>
      </c>
      <c r="F34" s="782" t="s">
        <v>571</v>
      </c>
      <c r="G34" s="712" t="s">
        <v>571</v>
      </c>
      <c r="H34" s="782" t="s">
        <v>571</v>
      </c>
      <c r="I34" s="712" t="s">
        <v>571</v>
      </c>
      <c r="J34" s="782" t="s">
        <v>571</v>
      </c>
      <c r="K34" s="712" t="s">
        <v>571</v>
      </c>
      <c r="L34" s="782" t="s">
        <v>571</v>
      </c>
      <c r="M34" s="712" t="s">
        <v>587</v>
      </c>
      <c r="N34" s="270"/>
    </row>
    <row r="35" spans="1:14" ht="14.4" customHeight="1" x14ac:dyDescent="0.3">
      <c r="A35" s="708" t="s">
        <v>2291</v>
      </c>
      <c r="B35" s="709" t="s">
        <v>2301</v>
      </c>
      <c r="C35" s="712">
        <v>11364267.069999995</v>
      </c>
      <c r="D35" s="712">
        <v>7112</v>
      </c>
      <c r="E35" s="712">
        <v>10153370.589999998</v>
      </c>
      <c r="F35" s="782">
        <v>0.89344702368034046</v>
      </c>
      <c r="G35" s="712">
        <v>5461</v>
      </c>
      <c r="H35" s="782">
        <v>0.7678571428571429</v>
      </c>
      <c r="I35" s="712">
        <v>1210896.4799999997</v>
      </c>
      <c r="J35" s="782">
        <v>0.10655297631965986</v>
      </c>
      <c r="K35" s="712">
        <v>1651</v>
      </c>
      <c r="L35" s="782">
        <v>0.23214285714285715</v>
      </c>
      <c r="M35" s="712" t="s">
        <v>582</v>
      </c>
      <c r="N35" s="270"/>
    </row>
    <row r="36" spans="1:14" ht="14.4" customHeight="1" x14ac:dyDescent="0.3">
      <c r="A36" s="783" t="s">
        <v>2302</v>
      </c>
    </row>
    <row r="37" spans="1:14" ht="14.4" customHeight="1" x14ac:dyDescent="0.3">
      <c r="A37" s="784" t="s">
        <v>2303</v>
      </c>
    </row>
    <row r="38" spans="1:14" ht="14.4" customHeight="1" x14ac:dyDescent="0.3">
      <c r="A38" s="783" t="s">
        <v>2304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5">
    <cfRule type="expression" dxfId="54" priority="4">
      <formula>AND(LEFT(M11,6)&lt;&gt;"mezera",M11&lt;&gt;"")</formula>
    </cfRule>
  </conditionalFormatting>
  <conditionalFormatting sqref="A11:A35">
    <cfRule type="expression" dxfId="53" priority="2">
      <formula>AND(M11&lt;&gt;"",M11&lt;&gt;"mezeraKL")</formula>
    </cfRule>
  </conditionalFormatting>
  <conditionalFormatting sqref="F11:F35">
    <cfRule type="cellIs" dxfId="52" priority="1" operator="lessThan">
      <formula>0.6</formula>
    </cfRule>
  </conditionalFormatting>
  <conditionalFormatting sqref="B11:L3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2305</v>
      </c>
      <c r="B5" s="776">
        <v>71104.960000000006</v>
      </c>
      <c r="C5" s="720">
        <v>1</v>
      </c>
      <c r="D5" s="789">
        <v>151</v>
      </c>
      <c r="E5" s="792" t="s">
        <v>2305</v>
      </c>
      <c r="F5" s="776">
        <v>44574.5</v>
      </c>
      <c r="G5" s="744">
        <v>0.62688313164088683</v>
      </c>
      <c r="H5" s="724">
        <v>92</v>
      </c>
      <c r="I5" s="767">
        <v>0.60927152317880795</v>
      </c>
      <c r="J5" s="795">
        <v>26530.460000000003</v>
      </c>
      <c r="K5" s="744">
        <v>0.37311686835911306</v>
      </c>
      <c r="L5" s="724">
        <v>59</v>
      </c>
      <c r="M5" s="767">
        <v>0.39072847682119205</v>
      </c>
    </row>
    <row r="6" spans="1:13" ht="14.4" customHeight="1" x14ac:dyDescent="0.3">
      <c r="A6" s="786" t="s">
        <v>2306</v>
      </c>
      <c r="B6" s="777">
        <v>8568.7000000000007</v>
      </c>
      <c r="C6" s="727">
        <v>1</v>
      </c>
      <c r="D6" s="790">
        <v>21</v>
      </c>
      <c r="E6" s="793" t="s">
        <v>2306</v>
      </c>
      <c r="F6" s="777">
        <v>2614.7799999999997</v>
      </c>
      <c r="G6" s="745">
        <v>0.30515480761375702</v>
      </c>
      <c r="H6" s="731">
        <v>12</v>
      </c>
      <c r="I6" s="768">
        <v>0.5714285714285714</v>
      </c>
      <c r="J6" s="796">
        <v>5953.92</v>
      </c>
      <c r="K6" s="745">
        <v>0.69484519238624287</v>
      </c>
      <c r="L6" s="731">
        <v>9</v>
      </c>
      <c r="M6" s="768">
        <v>0.42857142857142855</v>
      </c>
    </row>
    <row r="7" spans="1:13" ht="14.4" customHeight="1" x14ac:dyDescent="0.3">
      <c r="A7" s="786" t="s">
        <v>2307</v>
      </c>
      <c r="B7" s="777">
        <v>55.01</v>
      </c>
      <c r="C7" s="727">
        <v>1</v>
      </c>
      <c r="D7" s="790">
        <v>1</v>
      </c>
      <c r="E7" s="793" t="s">
        <v>2307</v>
      </c>
      <c r="F7" s="777">
        <v>55.01</v>
      </c>
      <c r="G7" s="745">
        <v>1</v>
      </c>
      <c r="H7" s="731">
        <v>1</v>
      </c>
      <c r="I7" s="768">
        <v>1</v>
      </c>
      <c r="J7" s="796"/>
      <c r="K7" s="745">
        <v>0</v>
      </c>
      <c r="L7" s="731"/>
      <c r="M7" s="768">
        <v>0</v>
      </c>
    </row>
    <row r="8" spans="1:13" ht="14.4" customHeight="1" x14ac:dyDescent="0.3">
      <c r="A8" s="786" t="s">
        <v>2308</v>
      </c>
      <c r="B8" s="777">
        <v>672.75</v>
      </c>
      <c r="C8" s="727">
        <v>1</v>
      </c>
      <c r="D8" s="790">
        <v>2</v>
      </c>
      <c r="E8" s="793" t="s">
        <v>2308</v>
      </c>
      <c r="F8" s="777"/>
      <c r="G8" s="745">
        <v>0</v>
      </c>
      <c r="H8" s="731"/>
      <c r="I8" s="768">
        <v>0</v>
      </c>
      <c r="J8" s="796">
        <v>672.75</v>
      </c>
      <c r="K8" s="745">
        <v>1</v>
      </c>
      <c r="L8" s="731">
        <v>2</v>
      </c>
      <c r="M8" s="768">
        <v>1</v>
      </c>
    </row>
    <row r="9" spans="1:13" ht="14.4" customHeight="1" x14ac:dyDescent="0.3">
      <c r="A9" s="786" t="s">
        <v>2309</v>
      </c>
      <c r="B9" s="777">
        <v>188.55</v>
      </c>
      <c r="C9" s="727">
        <v>1</v>
      </c>
      <c r="D9" s="790">
        <v>1</v>
      </c>
      <c r="E9" s="793" t="s">
        <v>2309</v>
      </c>
      <c r="F9" s="777">
        <v>188.55</v>
      </c>
      <c r="G9" s="745">
        <v>1</v>
      </c>
      <c r="H9" s="731">
        <v>1</v>
      </c>
      <c r="I9" s="768">
        <v>1</v>
      </c>
      <c r="J9" s="796"/>
      <c r="K9" s="745">
        <v>0</v>
      </c>
      <c r="L9" s="731"/>
      <c r="M9" s="768">
        <v>0</v>
      </c>
    </row>
    <row r="10" spans="1:13" ht="14.4" customHeight="1" x14ac:dyDescent="0.3">
      <c r="A10" s="786" t="s">
        <v>2310</v>
      </c>
      <c r="B10" s="777">
        <v>116643.59999999999</v>
      </c>
      <c r="C10" s="727">
        <v>1</v>
      </c>
      <c r="D10" s="790">
        <v>306</v>
      </c>
      <c r="E10" s="793" t="s">
        <v>2310</v>
      </c>
      <c r="F10" s="777">
        <v>100411.34</v>
      </c>
      <c r="G10" s="745">
        <v>0.86083882870556128</v>
      </c>
      <c r="H10" s="731">
        <v>239</v>
      </c>
      <c r="I10" s="768">
        <v>0.78104575163398693</v>
      </c>
      <c r="J10" s="796">
        <v>16232.26</v>
      </c>
      <c r="K10" s="745">
        <v>0.13916117129443881</v>
      </c>
      <c r="L10" s="731">
        <v>67</v>
      </c>
      <c r="M10" s="768">
        <v>0.21895424836601307</v>
      </c>
    </row>
    <row r="11" spans="1:13" ht="14.4" customHeight="1" x14ac:dyDescent="0.3">
      <c r="A11" s="786" t="s">
        <v>2311</v>
      </c>
      <c r="B11" s="777">
        <v>2182582.79</v>
      </c>
      <c r="C11" s="727">
        <v>1</v>
      </c>
      <c r="D11" s="790">
        <v>755</v>
      </c>
      <c r="E11" s="793" t="s">
        <v>2311</v>
      </c>
      <c r="F11" s="777">
        <v>2074653.28</v>
      </c>
      <c r="G11" s="745">
        <v>0.95054963756953292</v>
      </c>
      <c r="H11" s="731">
        <v>683</v>
      </c>
      <c r="I11" s="768">
        <v>0.90463576158940395</v>
      </c>
      <c r="J11" s="796">
        <v>107929.51</v>
      </c>
      <c r="K11" s="745">
        <v>4.9450362430467069E-2</v>
      </c>
      <c r="L11" s="731">
        <v>72</v>
      </c>
      <c r="M11" s="768">
        <v>9.5364238410596033E-2</v>
      </c>
    </row>
    <row r="12" spans="1:13" ht="14.4" customHeight="1" x14ac:dyDescent="0.3">
      <c r="A12" s="786" t="s">
        <v>2312</v>
      </c>
      <c r="B12" s="777">
        <v>75411.159999999989</v>
      </c>
      <c r="C12" s="727">
        <v>1</v>
      </c>
      <c r="D12" s="790">
        <v>159</v>
      </c>
      <c r="E12" s="793" t="s">
        <v>2312</v>
      </c>
      <c r="F12" s="777">
        <v>60489.349999999991</v>
      </c>
      <c r="G12" s="745">
        <v>0.80212729786944004</v>
      </c>
      <c r="H12" s="731">
        <v>118</v>
      </c>
      <c r="I12" s="768">
        <v>0.74213836477987416</v>
      </c>
      <c r="J12" s="796">
        <v>14921.809999999998</v>
      </c>
      <c r="K12" s="745">
        <v>0.19787270213055999</v>
      </c>
      <c r="L12" s="731">
        <v>41</v>
      </c>
      <c r="M12" s="768">
        <v>0.25786163522012578</v>
      </c>
    </row>
    <row r="13" spans="1:13" ht="14.4" customHeight="1" x14ac:dyDescent="0.3">
      <c r="A13" s="786" t="s">
        <v>2313</v>
      </c>
      <c r="B13" s="777">
        <v>566</v>
      </c>
      <c r="C13" s="727">
        <v>1</v>
      </c>
      <c r="D13" s="790">
        <v>1</v>
      </c>
      <c r="E13" s="793" t="s">
        <v>2313</v>
      </c>
      <c r="F13" s="777">
        <v>566</v>
      </c>
      <c r="G13" s="745">
        <v>1</v>
      </c>
      <c r="H13" s="731">
        <v>1</v>
      </c>
      <c r="I13" s="768">
        <v>1</v>
      </c>
      <c r="J13" s="796"/>
      <c r="K13" s="745">
        <v>0</v>
      </c>
      <c r="L13" s="731"/>
      <c r="M13" s="768">
        <v>0</v>
      </c>
    </row>
    <row r="14" spans="1:13" ht="14.4" customHeight="1" x14ac:dyDescent="0.3">
      <c r="A14" s="786" t="s">
        <v>2314</v>
      </c>
      <c r="B14" s="777">
        <v>73503.16</v>
      </c>
      <c r="C14" s="727">
        <v>1</v>
      </c>
      <c r="D14" s="790">
        <v>179</v>
      </c>
      <c r="E14" s="793" t="s">
        <v>2314</v>
      </c>
      <c r="F14" s="777">
        <v>65598.03</v>
      </c>
      <c r="G14" s="745">
        <v>0.89245183472384038</v>
      </c>
      <c r="H14" s="731">
        <v>146</v>
      </c>
      <c r="I14" s="768">
        <v>0.81564245810055869</v>
      </c>
      <c r="J14" s="796">
        <v>7905.13</v>
      </c>
      <c r="K14" s="745">
        <v>0.10754816527615955</v>
      </c>
      <c r="L14" s="731">
        <v>33</v>
      </c>
      <c r="M14" s="768">
        <v>0.18435754189944134</v>
      </c>
    </row>
    <row r="15" spans="1:13" ht="14.4" customHeight="1" x14ac:dyDescent="0.3">
      <c r="A15" s="786" t="s">
        <v>2315</v>
      </c>
      <c r="B15" s="777">
        <v>4895.3599999999997</v>
      </c>
      <c r="C15" s="727">
        <v>1</v>
      </c>
      <c r="D15" s="790">
        <v>8</v>
      </c>
      <c r="E15" s="793" t="s">
        <v>2315</v>
      </c>
      <c r="F15" s="777">
        <v>4423.7299999999996</v>
      </c>
      <c r="G15" s="745">
        <v>0.90365774937900378</v>
      </c>
      <c r="H15" s="731">
        <v>6</v>
      </c>
      <c r="I15" s="768">
        <v>0.75</v>
      </c>
      <c r="J15" s="796">
        <v>471.63</v>
      </c>
      <c r="K15" s="745">
        <v>9.6342250620996217E-2</v>
      </c>
      <c r="L15" s="731">
        <v>2</v>
      </c>
      <c r="M15" s="768">
        <v>0.25</v>
      </c>
    </row>
    <row r="16" spans="1:13" ht="14.4" customHeight="1" x14ac:dyDescent="0.3">
      <c r="A16" s="786" t="s">
        <v>2316</v>
      </c>
      <c r="B16" s="777">
        <v>4286.42</v>
      </c>
      <c r="C16" s="727">
        <v>1</v>
      </c>
      <c r="D16" s="790">
        <v>20</v>
      </c>
      <c r="E16" s="793" t="s">
        <v>2316</v>
      </c>
      <c r="F16" s="777">
        <v>1763.04</v>
      </c>
      <c r="G16" s="745">
        <v>0.41130827123800279</v>
      </c>
      <c r="H16" s="731">
        <v>7</v>
      </c>
      <c r="I16" s="768">
        <v>0.35</v>
      </c>
      <c r="J16" s="796">
        <v>2523.38</v>
      </c>
      <c r="K16" s="745">
        <v>0.58869172876199716</v>
      </c>
      <c r="L16" s="731">
        <v>13</v>
      </c>
      <c r="M16" s="768">
        <v>0.65</v>
      </c>
    </row>
    <row r="17" spans="1:13" ht="14.4" customHeight="1" x14ac:dyDescent="0.3">
      <c r="A17" s="786" t="s">
        <v>2317</v>
      </c>
      <c r="B17" s="777">
        <v>36215.189999999995</v>
      </c>
      <c r="C17" s="727">
        <v>1</v>
      </c>
      <c r="D17" s="790">
        <v>86</v>
      </c>
      <c r="E17" s="793" t="s">
        <v>2317</v>
      </c>
      <c r="F17" s="777">
        <v>20472.419999999998</v>
      </c>
      <c r="G17" s="745">
        <v>0.56529925702446959</v>
      </c>
      <c r="H17" s="731">
        <v>52</v>
      </c>
      <c r="I17" s="768">
        <v>0.60465116279069764</v>
      </c>
      <c r="J17" s="796">
        <v>15742.769999999999</v>
      </c>
      <c r="K17" s="745">
        <v>0.43470074297553046</v>
      </c>
      <c r="L17" s="731">
        <v>34</v>
      </c>
      <c r="M17" s="768">
        <v>0.39534883720930231</v>
      </c>
    </row>
    <row r="18" spans="1:13" ht="14.4" customHeight="1" x14ac:dyDescent="0.3">
      <c r="A18" s="786" t="s">
        <v>2318</v>
      </c>
      <c r="B18" s="777">
        <v>25948.6</v>
      </c>
      <c r="C18" s="727">
        <v>1</v>
      </c>
      <c r="D18" s="790">
        <v>88</v>
      </c>
      <c r="E18" s="793" t="s">
        <v>2318</v>
      </c>
      <c r="F18" s="777">
        <v>17614.850000000002</v>
      </c>
      <c r="G18" s="745">
        <v>0.67883623779317581</v>
      </c>
      <c r="H18" s="731">
        <v>50</v>
      </c>
      <c r="I18" s="768">
        <v>0.56818181818181823</v>
      </c>
      <c r="J18" s="796">
        <v>8333.7499999999982</v>
      </c>
      <c r="K18" s="745">
        <v>0.32116376220682419</v>
      </c>
      <c r="L18" s="731">
        <v>38</v>
      </c>
      <c r="M18" s="768">
        <v>0.43181818181818182</v>
      </c>
    </row>
    <row r="19" spans="1:13" ht="14.4" customHeight="1" x14ac:dyDescent="0.3">
      <c r="A19" s="786" t="s">
        <v>2319</v>
      </c>
      <c r="B19" s="777">
        <v>67083.289999999994</v>
      </c>
      <c r="C19" s="727">
        <v>1</v>
      </c>
      <c r="D19" s="790">
        <v>256</v>
      </c>
      <c r="E19" s="793" t="s">
        <v>2319</v>
      </c>
      <c r="F19" s="777">
        <v>47886.349999999991</v>
      </c>
      <c r="G19" s="745">
        <v>0.71383424993019862</v>
      </c>
      <c r="H19" s="731">
        <v>176</v>
      </c>
      <c r="I19" s="768">
        <v>0.6875</v>
      </c>
      <c r="J19" s="796">
        <v>19196.940000000006</v>
      </c>
      <c r="K19" s="745">
        <v>0.28616575006980138</v>
      </c>
      <c r="L19" s="731">
        <v>80</v>
      </c>
      <c r="M19" s="768">
        <v>0.3125</v>
      </c>
    </row>
    <row r="20" spans="1:13" ht="14.4" customHeight="1" x14ac:dyDescent="0.3">
      <c r="A20" s="786" t="s">
        <v>2320</v>
      </c>
      <c r="B20" s="777">
        <v>22735.13</v>
      </c>
      <c r="C20" s="727">
        <v>1</v>
      </c>
      <c r="D20" s="790">
        <v>7</v>
      </c>
      <c r="E20" s="793" t="s">
        <v>2320</v>
      </c>
      <c r="F20" s="777">
        <v>21923.13</v>
      </c>
      <c r="G20" s="745">
        <v>0.96428434761534243</v>
      </c>
      <c r="H20" s="731">
        <v>5</v>
      </c>
      <c r="I20" s="768">
        <v>0.7142857142857143</v>
      </c>
      <c r="J20" s="796">
        <v>812</v>
      </c>
      <c r="K20" s="745">
        <v>3.5715652384657577E-2</v>
      </c>
      <c r="L20" s="731">
        <v>2</v>
      </c>
      <c r="M20" s="768">
        <v>0.2857142857142857</v>
      </c>
    </row>
    <row r="21" spans="1:13" ht="14.4" customHeight="1" x14ac:dyDescent="0.3">
      <c r="A21" s="786" t="s">
        <v>2321</v>
      </c>
      <c r="B21" s="777">
        <v>3641649.54</v>
      </c>
      <c r="C21" s="727">
        <v>1</v>
      </c>
      <c r="D21" s="790">
        <v>1335</v>
      </c>
      <c r="E21" s="793" t="s">
        <v>2321</v>
      </c>
      <c r="F21" s="777">
        <v>3368400.79</v>
      </c>
      <c r="G21" s="745">
        <v>0.92496566542204939</v>
      </c>
      <c r="H21" s="731">
        <v>1145</v>
      </c>
      <c r="I21" s="768">
        <v>0.85767790262172283</v>
      </c>
      <c r="J21" s="796">
        <v>273248.75</v>
      </c>
      <c r="K21" s="745">
        <v>7.5034334577950626E-2</v>
      </c>
      <c r="L21" s="731">
        <v>190</v>
      </c>
      <c r="M21" s="768">
        <v>0.14232209737827714</v>
      </c>
    </row>
    <row r="22" spans="1:13" ht="14.4" customHeight="1" x14ac:dyDescent="0.3">
      <c r="A22" s="786" t="s">
        <v>2322</v>
      </c>
      <c r="B22" s="777">
        <v>474435.88000000012</v>
      </c>
      <c r="C22" s="727">
        <v>1</v>
      </c>
      <c r="D22" s="790">
        <v>248</v>
      </c>
      <c r="E22" s="793" t="s">
        <v>2322</v>
      </c>
      <c r="F22" s="777">
        <v>447802.76000000013</v>
      </c>
      <c r="G22" s="745">
        <v>0.9438636049195942</v>
      </c>
      <c r="H22" s="731">
        <v>203</v>
      </c>
      <c r="I22" s="768">
        <v>0.81854838709677424</v>
      </c>
      <c r="J22" s="796">
        <v>26633.120000000003</v>
      </c>
      <c r="K22" s="745">
        <v>5.6136395080405799E-2</v>
      </c>
      <c r="L22" s="731">
        <v>45</v>
      </c>
      <c r="M22" s="768">
        <v>0.18145161290322581</v>
      </c>
    </row>
    <row r="23" spans="1:13" ht="14.4" customHeight="1" x14ac:dyDescent="0.3">
      <c r="A23" s="786" t="s">
        <v>2323</v>
      </c>
      <c r="B23" s="777">
        <v>1872.2900000000002</v>
      </c>
      <c r="C23" s="727">
        <v>1</v>
      </c>
      <c r="D23" s="790">
        <v>3</v>
      </c>
      <c r="E23" s="793" t="s">
        <v>2323</v>
      </c>
      <c r="F23" s="777">
        <v>147.26</v>
      </c>
      <c r="G23" s="745">
        <v>7.8652345523396464E-2</v>
      </c>
      <c r="H23" s="731">
        <v>1</v>
      </c>
      <c r="I23" s="768">
        <v>0.33333333333333331</v>
      </c>
      <c r="J23" s="796">
        <v>1725.0300000000002</v>
      </c>
      <c r="K23" s="745">
        <v>0.92134765447660349</v>
      </c>
      <c r="L23" s="731">
        <v>2</v>
      </c>
      <c r="M23" s="768">
        <v>0.66666666666666663</v>
      </c>
    </row>
    <row r="24" spans="1:13" ht="14.4" customHeight="1" x14ac:dyDescent="0.3">
      <c r="A24" s="786" t="s">
        <v>2324</v>
      </c>
      <c r="B24" s="777">
        <v>26314.880000000005</v>
      </c>
      <c r="C24" s="727">
        <v>1</v>
      </c>
      <c r="D24" s="790">
        <v>51</v>
      </c>
      <c r="E24" s="793" t="s">
        <v>2324</v>
      </c>
      <c r="F24" s="777">
        <v>9506.42</v>
      </c>
      <c r="G24" s="745">
        <v>0.3612564450227399</v>
      </c>
      <c r="H24" s="731">
        <v>25</v>
      </c>
      <c r="I24" s="768">
        <v>0.49019607843137253</v>
      </c>
      <c r="J24" s="796">
        <v>16808.460000000003</v>
      </c>
      <c r="K24" s="745">
        <v>0.63874355497725999</v>
      </c>
      <c r="L24" s="731">
        <v>26</v>
      </c>
      <c r="M24" s="768">
        <v>0.50980392156862742</v>
      </c>
    </row>
    <row r="25" spans="1:13" ht="14.4" customHeight="1" x14ac:dyDescent="0.3">
      <c r="A25" s="786" t="s">
        <v>2325</v>
      </c>
      <c r="B25" s="777">
        <v>257028.42000000007</v>
      </c>
      <c r="C25" s="727">
        <v>1</v>
      </c>
      <c r="D25" s="790">
        <v>209</v>
      </c>
      <c r="E25" s="793" t="s">
        <v>2325</v>
      </c>
      <c r="F25" s="777">
        <v>199223.60000000006</v>
      </c>
      <c r="G25" s="745">
        <v>0.77510339129034844</v>
      </c>
      <c r="H25" s="731">
        <v>149</v>
      </c>
      <c r="I25" s="768">
        <v>0.71291866028708128</v>
      </c>
      <c r="J25" s="796">
        <v>57804.820000000007</v>
      </c>
      <c r="K25" s="745">
        <v>0.22489660870965161</v>
      </c>
      <c r="L25" s="731">
        <v>60</v>
      </c>
      <c r="M25" s="768">
        <v>0.28708133971291866</v>
      </c>
    </row>
    <row r="26" spans="1:13" ht="14.4" customHeight="1" x14ac:dyDescent="0.3">
      <c r="A26" s="786" t="s">
        <v>2326</v>
      </c>
      <c r="B26" s="777">
        <v>0</v>
      </c>
      <c r="C26" s="727"/>
      <c r="D26" s="790">
        <v>1</v>
      </c>
      <c r="E26" s="793" t="s">
        <v>2326</v>
      </c>
      <c r="F26" s="777"/>
      <c r="G26" s="745"/>
      <c r="H26" s="731"/>
      <c r="I26" s="768">
        <v>0</v>
      </c>
      <c r="J26" s="796">
        <v>0</v>
      </c>
      <c r="K26" s="745"/>
      <c r="L26" s="731">
        <v>1</v>
      </c>
      <c r="M26" s="768">
        <v>1</v>
      </c>
    </row>
    <row r="27" spans="1:13" ht="14.4" customHeight="1" x14ac:dyDescent="0.3">
      <c r="A27" s="786" t="s">
        <v>2327</v>
      </c>
      <c r="B27" s="777">
        <v>1506.53</v>
      </c>
      <c r="C27" s="727">
        <v>1</v>
      </c>
      <c r="D27" s="790">
        <v>9</v>
      </c>
      <c r="E27" s="793" t="s">
        <v>2327</v>
      </c>
      <c r="F27" s="777">
        <v>1450.54</v>
      </c>
      <c r="G27" s="745">
        <v>0.96283512442500319</v>
      </c>
      <c r="H27" s="731">
        <v>8</v>
      </c>
      <c r="I27" s="768">
        <v>0.88888888888888884</v>
      </c>
      <c r="J27" s="796">
        <v>55.989999999999995</v>
      </c>
      <c r="K27" s="745">
        <v>3.7164875574996842E-2</v>
      </c>
      <c r="L27" s="731">
        <v>1</v>
      </c>
      <c r="M27" s="768">
        <v>0.1111111111111111</v>
      </c>
    </row>
    <row r="28" spans="1:13" ht="14.4" customHeight="1" x14ac:dyDescent="0.3">
      <c r="A28" s="786" t="s">
        <v>2328</v>
      </c>
      <c r="B28" s="777">
        <v>20260.640000000003</v>
      </c>
      <c r="C28" s="727">
        <v>1</v>
      </c>
      <c r="D28" s="790">
        <v>28</v>
      </c>
      <c r="E28" s="793" t="s">
        <v>2328</v>
      </c>
      <c r="F28" s="777">
        <v>19537.420000000002</v>
      </c>
      <c r="G28" s="745">
        <v>0.96430418782427396</v>
      </c>
      <c r="H28" s="731">
        <v>18</v>
      </c>
      <c r="I28" s="768">
        <v>0.6428571428571429</v>
      </c>
      <c r="J28" s="796">
        <v>723.22</v>
      </c>
      <c r="K28" s="745">
        <v>3.5695812175725934E-2</v>
      </c>
      <c r="L28" s="731">
        <v>10</v>
      </c>
      <c r="M28" s="768">
        <v>0.35714285714285715</v>
      </c>
    </row>
    <row r="29" spans="1:13" ht="14.4" customHeight="1" x14ac:dyDescent="0.3">
      <c r="A29" s="786" t="s">
        <v>2329</v>
      </c>
      <c r="B29" s="777">
        <v>1333.3400000000001</v>
      </c>
      <c r="C29" s="727">
        <v>1</v>
      </c>
      <c r="D29" s="790">
        <v>4</v>
      </c>
      <c r="E29" s="793" t="s">
        <v>2329</v>
      </c>
      <c r="F29" s="777">
        <v>1076.67</v>
      </c>
      <c r="G29" s="745">
        <v>0.80749846250768742</v>
      </c>
      <c r="H29" s="731">
        <v>3</v>
      </c>
      <c r="I29" s="768">
        <v>0.75</v>
      </c>
      <c r="J29" s="796">
        <v>256.67</v>
      </c>
      <c r="K29" s="745">
        <v>0.19250153749231252</v>
      </c>
      <c r="L29" s="731">
        <v>1</v>
      </c>
      <c r="M29" s="768">
        <v>0.25</v>
      </c>
    </row>
    <row r="30" spans="1:13" ht="14.4" customHeight="1" x14ac:dyDescent="0.3">
      <c r="A30" s="786" t="s">
        <v>2330</v>
      </c>
      <c r="B30" s="777">
        <v>1128</v>
      </c>
      <c r="C30" s="727">
        <v>1</v>
      </c>
      <c r="D30" s="790">
        <v>1</v>
      </c>
      <c r="E30" s="793" t="s">
        <v>2330</v>
      </c>
      <c r="F30" s="777">
        <v>1128</v>
      </c>
      <c r="G30" s="745">
        <v>1</v>
      </c>
      <c r="H30" s="731">
        <v>1</v>
      </c>
      <c r="I30" s="768">
        <v>1</v>
      </c>
      <c r="J30" s="796"/>
      <c r="K30" s="745">
        <v>0</v>
      </c>
      <c r="L30" s="731"/>
      <c r="M30" s="768">
        <v>0</v>
      </c>
    </row>
    <row r="31" spans="1:13" ht="14.4" customHeight="1" x14ac:dyDescent="0.3">
      <c r="A31" s="786" t="s">
        <v>2331</v>
      </c>
      <c r="B31" s="777">
        <v>40881.57</v>
      </c>
      <c r="C31" s="727">
        <v>1</v>
      </c>
      <c r="D31" s="790">
        <v>70</v>
      </c>
      <c r="E31" s="793" t="s">
        <v>2331</v>
      </c>
      <c r="F31" s="777">
        <v>9193.8799999999992</v>
      </c>
      <c r="G31" s="745">
        <v>0.22489058027859496</v>
      </c>
      <c r="H31" s="731">
        <v>34</v>
      </c>
      <c r="I31" s="768">
        <v>0.48571428571428571</v>
      </c>
      <c r="J31" s="796">
        <v>31687.69</v>
      </c>
      <c r="K31" s="745">
        <v>0.77510941972140501</v>
      </c>
      <c r="L31" s="731">
        <v>36</v>
      </c>
      <c r="M31" s="768">
        <v>0.51428571428571423</v>
      </c>
    </row>
    <row r="32" spans="1:13" ht="14.4" customHeight="1" x14ac:dyDescent="0.3">
      <c r="A32" s="786" t="s">
        <v>2332</v>
      </c>
      <c r="B32" s="777">
        <v>410</v>
      </c>
      <c r="C32" s="727">
        <v>1</v>
      </c>
      <c r="D32" s="790">
        <v>2</v>
      </c>
      <c r="E32" s="793" t="s">
        <v>2332</v>
      </c>
      <c r="F32" s="777">
        <v>410</v>
      </c>
      <c r="G32" s="745">
        <v>1</v>
      </c>
      <c r="H32" s="731">
        <v>2</v>
      </c>
      <c r="I32" s="768">
        <v>1</v>
      </c>
      <c r="J32" s="796"/>
      <c r="K32" s="745">
        <v>0</v>
      </c>
      <c r="L32" s="731"/>
      <c r="M32" s="768">
        <v>0</v>
      </c>
    </row>
    <row r="33" spans="1:13" ht="14.4" customHeight="1" x14ac:dyDescent="0.3">
      <c r="A33" s="786" t="s">
        <v>2333</v>
      </c>
      <c r="B33" s="777">
        <v>6518.5400000000009</v>
      </c>
      <c r="C33" s="727">
        <v>1</v>
      </c>
      <c r="D33" s="790">
        <v>19</v>
      </c>
      <c r="E33" s="793" t="s">
        <v>2333</v>
      </c>
      <c r="F33" s="777">
        <v>3408.8300000000004</v>
      </c>
      <c r="G33" s="745">
        <v>0.52294378802615304</v>
      </c>
      <c r="H33" s="731">
        <v>10</v>
      </c>
      <c r="I33" s="768">
        <v>0.52631578947368418</v>
      </c>
      <c r="J33" s="796">
        <v>3109.7100000000005</v>
      </c>
      <c r="K33" s="745">
        <v>0.4770562119738469</v>
      </c>
      <c r="L33" s="731">
        <v>9</v>
      </c>
      <c r="M33" s="768">
        <v>0.47368421052631576</v>
      </c>
    </row>
    <row r="34" spans="1:13" ht="14.4" customHeight="1" x14ac:dyDescent="0.3">
      <c r="A34" s="786" t="s">
        <v>2334</v>
      </c>
      <c r="B34" s="777">
        <v>68628.540000000008</v>
      </c>
      <c r="C34" s="727">
        <v>1</v>
      </c>
      <c r="D34" s="790">
        <v>129</v>
      </c>
      <c r="E34" s="793" t="s">
        <v>2334</v>
      </c>
      <c r="F34" s="777">
        <v>41733.19</v>
      </c>
      <c r="G34" s="745">
        <v>0.60810254742414738</v>
      </c>
      <c r="H34" s="731">
        <v>82</v>
      </c>
      <c r="I34" s="768">
        <v>0.63565891472868219</v>
      </c>
      <c r="J34" s="796">
        <v>26895.350000000002</v>
      </c>
      <c r="K34" s="745">
        <v>0.39189745257585251</v>
      </c>
      <c r="L34" s="731">
        <v>47</v>
      </c>
      <c r="M34" s="768">
        <v>0.36434108527131781</v>
      </c>
    </row>
    <row r="35" spans="1:13" ht="14.4" customHeight="1" x14ac:dyDescent="0.3">
      <c r="A35" s="786" t="s">
        <v>2335</v>
      </c>
      <c r="B35" s="777">
        <v>900</v>
      </c>
      <c r="C35" s="727">
        <v>1</v>
      </c>
      <c r="D35" s="790">
        <v>1</v>
      </c>
      <c r="E35" s="793" t="s">
        <v>2335</v>
      </c>
      <c r="F35" s="777">
        <v>900</v>
      </c>
      <c r="G35" s="745">
        <v>1</v>
      </c>
      <c r="H35" s="731">
        <v>1</v>
      </c>
      <c r="I35" s="768">
        <v>1</v>
      </c>
      <c r="J35" s="796"/>
      <c r="K35" s="745">
        <v>0</v>
      </c>
      <c r="L35" s="731"/>
      <c r="M35" s="768">
        <v>0</v>
      </c>
    </row>
    <row r="36" spans="1:13" ht="14.4" customHeight="1" x14ac:dyDescent="0.3">
      <c r="A36" s="786" t="s">
        <v>2336</v>
      </c>
      <c r="B36" s="777">
        <v>215185.56</v>
      </c>
      <c r="C36" s="727">
        <v>1</v>
      </c>
      <c r="D36" s="790">
        <v>287</v>
      </c>
      <c r="E36" s="793" t="s">
        <v>2336</v>
      </c>
      <c r="F36" s="777">
        <v>172777.72</v>
      </c>
      <c r="G36" s="745">
        <v>0.80292432261718683</v>
      </c>
      <c r="H36" s="731">
        <v>214</v>
      </c>
      <c r="I36" s="768">
        <v>0.74564459930313587</v>
      </c>
      <c r="J36" s="796">
        <v>42407.839999999997</v>
      </c>
      <c r="K36" s="745">
        <v>0.19707567738281323</v>
      </c>
      <c r="L36" s="731">
        <v>73</v>
      </c>
      <c r="M36" s="768">
        <v>0.25435540069686413</v>
      </c>
    </row>
    <row r="37" spans="1:13" ht="14.4" customHeight="1" x14ac:dyDescent="0.3">
      <c r="A37" s="786" t="s">
        <v>2337</v>
      </c>
      <c r="B37" s="777">
        <v>268204.13</v>
      </c>
      <c r="C37" s="727">
        <v>1</v>
      </c>
      <c r="D37" s="790">
        <v>202</v>
      </c>
      <c r="E37" s="793" t="s">
        <v>2337</v>
      </c>
      <c r="F37" s="777">
        <v>176281.61000000002</v>
      </c>
      <c r="G37" s="745">
        <v>0.65726657527607801</v>
      </c>
      <c r="H37" s="731">
        <v>115</v>
      </c>
      <c r="I37" s="768">
        <v>0.56930693069306926</v>
      </c>
      <c r="J37" s="796">
        <v>91922.52</v>
      </c>
      <c r="K37" s="745">
        <v>0.34273342472392204</v>
      </c>
      <c r="L37" s="731">
        <v>87</v>
      </c>
      <c r="M37" s="768">
        <v>0.43069306930693069</v>
      </c>
    </row>
    <row r="38" spans="1:13" ht="14.4" customHeight="1" x14ac:dyDescent="0.3">
      <c r="A38" s="786" t="s">
        <v>2338</v>
      </c>
      <c r="B38" s="777">
        <v>9223.8799999999992</v>
      </c>
      <c r="C38" s="727">
        <v>1</v>
      </c>
      <c r="D38" s="790">
        <v>16</v>
      </c>
      <c r="E38" s="793" t="s">
        <v>2338</v>
      </c>
      <c r="F38" s="777">
        <v>9223.8799999999992</v>
      </c>
      <c r="G38" s="745">
        <v>1</v>
      </c>
      <c r="H38" s="731">
        <v>16</v>
      </c>
      <c r="I38" s="768">
        <v>1</v>
      </c>
      <c r="J38" s="796"/>
      <c r="K38" s="745">
        <v>0</v>
      </c>
      <c r="L38" s="731"/>
      <c r="M38" s="768">
        <v>0</v>
      </c>
    </row>
    <row r="39" spans="1:13" ht="14.4" customHeight="1" x14ac:dyDescent="0.3">
      <c r="A39" s="786" t="s">
        <v>2339</v>
      </c>
      <c r="B39" s="777">
        <v>97.55</v>
      </c>
      <c r="C39" s="727">
        <v>1</v>
      </c>
      <c r="D39" s="790">
        <v>2</v>
      </c>
      <c r="E39" s="793" t="s">
        <v>2339</v>
      </c>
      <c r="F39" s="777"/>
      <c r="G39" s="745">
        <v>0</v>
      </c>
      <c r="H39" s="731"/>
      <c r="I39" s="768">
        <v>0</v>
      </c>
      <c r="J39" s="796">
        <v>97.55</v>
      </c>
      <c r="K39" s="745">
        <v>1</v>
      </c>
      <c r="L39" s="731">
        <v>2</v>
      </c>
      <c r="M39" s="768">
        <v>1</v>
      </c>
    </row>
    <row r="40" spans="1:13" ht="14.4" customHeight="1" x14ac:dyDescent="0.3">
      <c r="A40" s="786" t="s">
        <v>2340</v>
      </c>
      <c r="B40" s="777">
        <v>2066595.3700000006</v>
      </c>
      <c r="C40" s="727">
        <v>1</v>
      </c>
      <c r="D40" s="790">
        <v>686</v>
      </c>
      <c r="E40" s="793" t="s">
        <v>2340</v>
      </c>
      <c r="F40" s="777">
        <v>1943486.8700000006</v>
      </c>
      <c r="G40" s="745">
        <v>0.94042931587522138</v>
      </c>
      <c r="H40" s="731">
        <v>621</v>
      </c>
      <c r="I40" s="768">
        <v>0.90524781341107874</v>
      </c>
      <c r="J40" s="796">
        <v>123108.49999999997</v>
      </c>
      <c r="K40" s="745">
        <v>5.9570684124778589E-2</v>
      </c>
      <c r="L40" s="731">
        <v>65</v>
      </c>
      <c r="M40" s="768">
        <v>9.4752186588921289E-2</v>
      </c>
    </row>
    <row r="41" spans="1:13" ht="14.4" customHeight="1" x14ac:dyDescent="0.3">
      <c r="A41" s="786" t="s">
        <v>2341</v>
      </c>
      <c r="B41" s="777">
        <v>278340.20000000007</v>
      </c>
      <c r="C41" s="727">
        <v>1</v>
      </c>
      <c r="D41" s="790">
        <v>363</v>
      </c>
      <c r="E41" s="793" t="s">
        <v>2341</v>
      </c>
      <c r="F41" s="777">
        <v>223922.12000000008</v>
      </c>
      <c r="G41" s="745">
        <v>0.80449076346140447</v>
      </c>
      <c r="H41" s="731">
        <v>250</v>
      </c>
      <c r="I41" s="768">
        <v>0.68870523415977958</v>
      </c>
      <c r="J41" s="796">
        <v>54418.079999999994</v>
      </c>
      <c r="K41" s="745">
        <v>0.1955092365385955</v>
      </c>
      <c r="L41" s="731">
        <v>113</v>
      </c>
      <c r="M41" s="768">
        <v>0.31129476584022037</v>
      </c>
    </row>
    <row r="42" spans="1:13" ht="14.4" customHeight="1" x14ac:dyDescent="0.3">
      <c r="A42" s="786" t="s">
        <v>2342</v>
      </c>
      <c r="B42" s="777">
        <v>1472.67</v>
      </c>
      <c r="C42" s="727">
        <v>1</v>
      </c>
      <c r="D42" s="790">
        <v>3</v>
      </c>
      <c r="E42" s="793" t="s">
        <v>2342</v>
      </c>
      <c r="F42" s="777">
        <v>490.89</v>
      </c>
      <c r="G42" s="745">
        <v>0.33333333333333331</v>
      </c>
      <c r="H42" s="731">
        <v>1</v>
      </c>
      <c r="I42" s="768">
        <v>0.33333333333333331</v>
      </c>
      <c r="J42" s="796">
        <v>981.78</v>
      </c>
      <c r="K42" s="745">
        <v>0.66666666666666663</v>
      </c>
      <c r="L42" s="731">
        <v>2</v>
      </c>
      <c r="M42" s="768">
        <v>0.66666666666666663</v>
      </c>
    </row>
    <row r="43" spans="1:13" ht="14.4" customHeight="1" x14ac:dyDescent="0.3">
      <c r="A43" s="786" t="s">
        <v>2343</v>
      </c>
      <c r="B43" s="777">
        <v>4757.8500000000004</v>
      </c>
      <c r="C43" s="727">
        <v>1</v>
      </c>
      <c r="D43" s="790">
        <v>5</v>
      </c>
      <c r="E43" s="793" t="s">
        <v>2343</v>
      </c>
      <c r="F43" s="777">
        <v>3246.61</v>
      </c>
      <c r="G43" s="745">
        <v>0.68236913732042837</v>
      </c>
      <c r="H43" s="731">
        <v>3</v>
      </c>
      <c r="I43" s="768">
        <v>0.6</v>
      </c>
      <c r="J43" s="796">
        <v>1511.24</v>
      </c>
      <c r="K43" s="745">
        <v>0.31763086267957163</v>
      </c>
      <c r="L43" s="731">
        <v>2</v>
      </c>
      <c r="M43" s="768">
        <v>0.4</v>
      </c>
    </row>
    <row r="44" spans="1:13" ht="14.4" customHeight="1" x14ac:dyDescent="0.3">
      <c r="A44" s="786" t="s">
        <v>2344</v>
      </c>
      <c r="B44" s="777">
        <v>6192.27</v>
      </c>
      <c r="C44" s="727">
        <v>1</v>
      </c>
      <c r="D44" s="790">
        <v>30</v>
      </c>
      <c r="E44" s="793" t="s">
        <v>2344</v>
      </c>
      <c r="F44" s="777">
        <v>4722.5</v>
      </c>
      <c r="G44" s="745">
        <v>0.76264439373606119</v>
      </c>
      <c r="H44" s="731">
        <v>16</v>
      </c>
      <c r="I44" s="768">
        <v>0.53333333333333333</v>
      </c>
      <c r="J44" s="796">
        <v>1469.77</v>
      </c>
      <c r="K44" s="745">
        <v>0.23735560626393873</v>
      </c>
      <c r="L44" s="731">
        <v>14</v>
      </c>
      <c r="M44" s="768">
        <v>0.46666666666666667</v>
      </c>
    </row>
    <row r="45" spans="1:13" ht="14.4" customHeight="1" x14ac:dyDescent="0.3">
      <c r="A45" s="786" t="s">
        <v>2345</v>
      </c>
      <c r="B45" s="777">
        <v>455.56</v>
      </c>
      <c r="C45" s="727">
        <v>1</v>
      </c>
      <c r="D45" s="790">
        <v>2</v>
      </c>
      <c r="E45" s="793" t="s">
        <v>2345</v>
      </c>
      <c r="F45" s="777">
        <v>154.36000000000001</v>
      </c>
      <c r="G45" s="745">
        <v>0.33883571867591539</v>
      </c>
      <c r="H45" s="731">
        <v>1</v>
      </c>
      <c r="I45" s="768">
        <v>0.5</v>
      </c>
      <c r="J45" s="796">
        <v>301.2</v>
      </c>
      <c r="K45" s="745">
        <v>0.66116428132408467</v>
      </c>
      <c r="L45" s="731">
        <v>1</v>
      </c>
      <c r="M45" s="768">
        <v>0.5</v>
      </c>
    </row>
    <row r="46" spans="1:13" ht="14.4" customHeight="1" x14ac:dyDescent="0.3">
      <c r="A46" s="786" t="s">
        <v>2346</v>
      </c>
      <c r="B46" s="777">
        <v>129699.03</v>
      </c>
      <c r="C46" s="727">
        <v>1</v>
      </c>
      <c r="D46" s="790">
        <v>219</v>
      </c>
      <c r="E46" s="793" t="s">
        <v>2346</v>
      </c>
      <c r="F46" s="777">
        <v>70066.69</v>
      </c>
      <c r="G46" s="745">
        <v>0.54022524301068409</v>
      </c>
      <c r="H46" s="731">
        <v>143</v>
      </c>
      <c r="I46" s="768">
        <v>0.65296803652968038</v>
      </c>
      <c r="J46" s="796">
        <v>59632.340000000004</v>
      </c>
      <c r="K46" s="745">
        <v>0.45977475698931597</v>
      </c>
      <c r="L46" s="731">
        <v>76</v>
      </c>
      <c r="M46" s="768">
        <v>0.34703196347031962</v>
      </c>
    </row>
    <row r="47" spans="1:13" ht="14.4" customHeight="1" x14ac:dyDescent="0.3">
      <c r="A47" s="786" t="s">
        <v>2347</v>
      </c>
      <c r="B47" s="777">
        <v>50027.930000000008</v>
      </c>
      <c r="C47" s="727">
        <v>1</v>
      </c>
      <c r="D47" s="790">
        <v>156</v>
      </c>
      <c r="E47" s="793" t="s">
        <v>2347</v>
      </c>
      <c r="F47" s="777">
        <v>36122.790000000008</v>
      </c>
      <c r="G47" s="745">
        <v>0.7220524614950089</v>
      </c>
      <c r="H47" s="731">
        <v>97</v>
      </c>
      <c r="I47" s="768">
        <v>0.62179487179487181</v>
      </c>
      <c r="J47" s="796">
        <v>13905.14</v>
      </c>
      <c r="K47" s="745">
        <v>0.27794753850499104</v>
      </c>
      <c r="L47" s="731">
        <v>59</v>
      </c>
      <c r="M47" s="768">
        <v>0.37820512820512819</v>
      </c>
    </row>
    <row r="48" spans="1:13" ht="14.4" customHeight="1" x14ac:dyDescent="0.3">
      <c r="A48" s="786" t="s">
        <v>2348</v>
      </c>
      <c r="B48" s="777">
        <v>17342.28</v>
      </c>
      <c r="C48" s="727">
        <v>1</v>
      </c>
      <c r="D48" s="790">
        <v>66</v>
      </c>
      <c r="E48" s="793" t="s">
        <v>2348</v>
      </c>
      <c r="F48" s="777">
        <v>8749.08</v>
      </c>
      <c r="G48" s="745">
        <v>0.50449421875324352</v>
      </c>
      <c r="H48" s="731">
        <v>36</v>
      </c>
      <c r="I48" s="768">
        <v>0.54545454545454541</v>
      </c>
      <c r="J48" s="796">
        <v>8593.2000000000007</v>
      </c>
      <c r="K48" s="745">
        <v>0.49550578124675654</v>
      </c>
      <c r="L48" s="731">
        <v>30</v>
      </c>
      <c r="M48" s="768">
        <v>0.45454545454545453</v>
      </c>
    </row>
    <row r="49" spans="1:13" ht="14.4" customHeight="1" x14ac:dyDescent="0.3">
      <c r="A49" s="786" t="s">
        <v>2349</v>
      </c>
      <c r="B49" s="777">
        <v>26247.99</v>
      </c>
      <c r="C49" s="727">
        <v>1</v>
      </c>
      <c r="D49" s="790">
        <v>61</v>
      </c>
      <c r="E49" s="793" t="s">
        <v>2349</v>
      </c>
      <c r="F49" s="777">
        <v>15552.08</v>
      </c>
      <c r="G49" s="745">
        <v>0.59250555947331585</v>
      </c>
      <c r="H49" s="731">
        <v>44</v>
      </c>
      <c r="I49" s="768">
        <v>0.72131147540983609</v>
      </c>
      <c r="J49" s="796">
        <v>10695.910000000002</v>
      </c>
      <c r="K49" s="745">
        <v>0.40749444052668415</v>
      </c>
      <c r="L49" s="731">
        <v>17</v>
      </c>
      <c r="M49" s="768">
        <v>0.27868852459016391</v>
      </c>
    </row>
    <row r="50" spans="1:13" ht="14.4" customHeight="1" x14ac:dyDescent="0.3">
      <c r="A50" s="786" t="s">
        <v>2350</v>
      </c>
      <c r="B50" s="777">
        <v>42080.340000000004</v>
      </c>
      <c r="C50" s="727">
        <v>1</v>
      </c>
      <c r="D50" s="790">
        <v>118</v>
      </c>
      <c r="E50" s="793" t="s">
        <v>2350</v>
      </c>
      <c r="F50" s="777">
        <v>18368.480000000003</v>
      </c>
      <c r="G50" s="745">
        <v>0.43650978105214933</v>
      </c>
      <c r="H50" s="731">
        <v>66</v>
      </c>
      <c r="I50" s="768">
        <v>0.55932203389830504</v>
      </c>
      <c r="J50" s="796">
        <v>23711.86</v>
      </c>
      <c r="K50" s="745">
        <v>0.56349021894785067</v>
      </c>
      <c r="L50" s="731">
        <v>52</v>
      </c>
      <c r="M50" s="768">
        <v>0.44067796610169491</v>
      </c>
    </row>
    <row r="51" spans="1:13" ht="14.4" customHeight="1" x14ac:dyDescent="0.3">
      <c r="A51" s="786" t="s">
        <v>2351</v>
      </c>
      <c r="B51" s="777">
        <v>2998.83</v>
      </c>
      <c r="C51" s="727">
        <v>1</v>
      </c>
      <c r="D51" s="790">
        <v>18</v>
      </c>
      <c r="E51" s="793" t="s">
        <v>2351</v>
      </c>
      <c r="F51" s="777">
        <v>1924.6100000000001</v>
      </c>
      <c r="G51" s="745">
        <v>0.6417869635824639</v>
      </c>
      <c r="H51" s="731">
        <v>11</v>
      </c>
      <c r="I51" s="768">
        <v>0.61111111111111116</v>
      </c>
      <c r="J51" s="796">
        <v>1074.22</v>
      </c>
      <c r="K51" s="745">
        <v>0.35821303641753621</v>
      </c>
      <c r="L51" s="731">
        <v>7</v>
      </c>
      <c r="M51" s="768">
        <v>0.3888888888888889</v>
      </c>
    </row>
    <row r="52" spans="1:13" ht="14.4" customHeight="1" x14ac:dyDescent="0.3">
      <c r="A52" s="786" t="s">
        <v>2352</v>
      </c>
      <c r="B52" s="777">
        <v>909079.66999999993</v>
      </c>
      <c r="C52" s="727">
        <v>1</v>
      </c>
      <c r="D52" s="790">
        <v>557</v>
      </c>
      <c r="E52" s="793" t="s">
        <v>2352</v>
      </c>
      <c r="F52" s="777">
        <v>850884.23999999987</v>
      </c>
      <c r="G52" s="745">
        <v>0.93598423557310428</v>
      </c>
      <c r="H52" s="731">
        <v>447</v>
      </c>
      <c r="I52" s="768">
        <v>0.80251346499102338</v>
      </c>
      <c r="J52" s="796">
        <v>58195.43</v>
      </c>
      <c r="K52" s="745">
        <v>6.4015764426895619E-2</v>
      </c>
      <c r="L52" s="731">
        <v>110</v>
      </c>
      <c r="M52" s="768">
        <v>0.19748653500897667</v>
      </c>
    </row>
    <row r="53" spans="1:13" ht="14.4" customHeight="1" x14ac:dyDescent="0.3">
      <c r="A53" s="786" t="s">
        <v>2353</v>
      </c>
      <c r="B53" s="777">
        <v>8223.4199999999983</v>
      </c>
      <c r="C53" s="727">
        <v>1</v>
      </c>
      <c r="D53" s="790">
        <v>26</v>
      </c>
      <c r="E53" s="793" t="s">
        <v>2353</v>
      </c>
      <c r="F53" s="777">
        <v>2124.66</v>
      </c>
      <c r="G53" s="745">
        <v>0.25836695681358857</v>
      </c>
      <c r="H53" s="731">
        <v>9</v>
      </c>
      <c r="I53" s="768">
        <v>0.34615384615384615</v>
      </c>
      <c r="J53" s="796">
        <v>6098.7599999999984</v>
      </c>
      <c r="K53" s="745">
        <v>0.74163304318641143</v>
      </c>
      <c r="L53" s="731">
        <v>17</v>
      </c>
      <c r="M53" s="768">
        <v>0.65384615384615385</v>
      </c>
    </row>
    <row r="54" spans="1:13" ht="14.4" customHeight="1" thickBot="1" x14ac:dyDescent="0.35">
      <c r="A54" s="787" t="s">
        <v>2354</v>
      </c>
      <c r="B54" s="778">
        <v>94713.700000000012</v>
      </c>
      <c r="C54" s="734">
        <v>1</v>
      </c>
      <c r="D54" s="791">
        <v>144</v>
      </c>
      <c r="E54" s="794" t="s">
        <v>2354</v>
      </c>
      <c r="F54" s="778">
        <v>48117.68</v>
      </c>
      <c r="G54" s="746">
        <v>0.50803294560343426</v>
      </c>
      <c r="H54" s="738">
        <v>100</v>
      </c>
      <c r="I54" s="769">
        <v>0.69444444444444442</v>
      </c>
      <c r="J54" s="797">
        <v>46596.020000000004</v>
      </c>
      <c r="K54" s="746">
        <v>0.49196705439656563</v>
      </c>
      <c r="L54" s="738">
        <v>44</v>
      </c>
      <c r="M54" s="769">
        <v>0.30555555555555558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4738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11364267.06999998</v>
      </c>
      <c r="N3" s="70">
        <f>SUBTOTAL(9,N7:N1048576)</f>
        <v>14731</v>
      </c>
      <c r="O3" s="70">
        <f>SUBTOTAL(9,O7:O1048576)</f>
        <v>7112</v>
      </c>
      <c r="P3" s="70">
        <f>SUBTOTAL(9,P7:P1048576)</f>
        <v>10153370.589999991</v>
      </c>
      <c r="Q3" s="71">
        <f>IF(M3=0,0,P3/M3)</f>
        <v>0.8934470236803409</v>
      </c>
      <c r="R3" s="70">
        <f>SUBTOTAL(9,R7:R1048576)</f>
        <v>11415</v>
      </c>
      <c r="S3" s="71">
        <f>IF(N3=0,0,R3/N3)</f>
        <v>0.77489647681759555</v>
      </c>
      <c r="T3" s="70">
        <f>SUBTOTAL(9,T7:T1048576)</f>
        <v>5461</v>
      </c>
      <c r="U3" s="72">
        <f>IF(O3=0,0,T3/O3)</f>
        <v>0.7678571428571429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4</v>
      </c>
      <c r="B7" s="804" t="s">
        <v>2287</v>
      </c>
      <c r="C7" s="804" t="s">
        <v>2292</v>
      </c>
      <c r="D7" s="805" t="s">
        <v>4734</v>
      </c>
      <c r="E7" s="806" t="s">
        <v>2306</v>
      </c>
      <c r="F7" s="804" t="s">
        <v>2288</v>
      </c>
      <c r="G7" s="804" t="s">
        <v>2355</v>
      </c>
      <c r="H7" s="804" t="s">
        <v>642</v>
      </c>
      <c r="I7" s="804" t="s">
        <v>2043</v>
      </c>
      <c r="J7" s="804" t="s">
        <v>965</v>
      </c>
      <c r="K7" s="804" t="s">
        <v>2044</v>
      </c>
      <c r="L7" s="807">
        <v>154.36000000000001</v>
      </c>
      <c r="M7" s="807">
        <v>154.36000000000001</v>
      </c>
      <c r="N7" s="804">
        <v>1</v>
      </c>
      <c r="O7" s="808">
        <v>1</v>
      </c>
      <c r="P7" s="807">
        <v>154.36000000000001</v>
      </c>
      <c r="Q7" s="809">
        <v>1</v>
      </c>
      <c r="R7" s="804">
        <v>1</v>
      </c>
      <c r="S7" s="809">
        <v>1</v>
      </c>
      <c r="T7" s="808">
        <v>1</v>
      </c>
      <c r="U7" s="231">
        <v>1</v>
      </c>
    </row>
    <row r="8" spans="1:21" ht="14.4" customHeight="1" x14ac:dyDescent="0.3">
      <c r="A8" s="726">
        <v>4</v>
      </c>
      <c r="B8" s="727" t="s">
        <v>2287</v>
      </c>
      <c r="C8" s="727" t="s">
        <v>2292</v>
      </c>
      <c r="D8" s="810" t="s">
        <v>4734</v>
      </c>
      <c r="E8" s="811" t="s">
        <v>2306</v>
      </c>
      <c r="F8" s="727" t="s">
        <v>2288</v>
      </c>
      <c r="G8" s="727" t="s">
        <v>2356</v>
      </c>
      <c r="H8" s="727" t="s">
        <v>571</v>
      </c>
      <c r="I8" s="727" t="s">
        <v>2357</v>
      </c>
      <c r="J8" s="727" t="s">
        <v>1346</v>
      </c>
      <c r="K8" s="727" t="s">
        <v>2358</v>
      </c>
      <c r="L8" s="728">
        <v>0</v>
      </c>
      <c r="M8" s="728">
        <v>0</v>
      </c>
      <c r="N8" s="727">
        <v>1</v>
      </c>
      <c r="O8" s="812">
        <v>1</v>
      </c>
      <c r="P8" s="728">
        <v>0</v>
      </c>
      <c r="Q8" s="745"/>
      <c r="R8" s="727">
        <v>1</v>
      </c>
      <c r="S8" s="745">
        <v>1</v>
      </c>
      <c r="T8" s="812">
        <v>1</v>
      </c>
      <c r="U8" s="768">
        <v>1</v>
      </c>
    </row>
    <row r="9" spans="1:21" ht="14.4" customHeight="1" x14ac:dyDescent="0.3">
      <c r="A9" s="726">
        <v>4</v>
      </c>
      <c r="B9" s="727" t="s">
        <v>2287</v>
      </c>
      <c r="C9" s="727" t="s">
        <v>2292</v>
      </c>
      <c r="D9" s="810" t="s">
        <v>4734</v>
      </c>
      <c r="E9" s="811" t="s">
        <v>2306</v>
      </c>
      <c r="F9" s="727" t="s">
        <v>2288</v>
      </c>
      <c r="G9" s="727" t="s">
        <v>2359</v>
      </c>
      <c r="H9" s="727" t="s">
        <v>642</v>
      </c>
      <c r="I9" s="727" t="s">
        <v>1934</v>
      </c>
      <c r="J9" s="727" t="s">
        <v>1935</v>
      </c>
      <c r="K9" s="727" t="s">
        <v>1936</v>
      </c>
      <c r="L9" s="728">
        <v>0</v>
      </c>
      <c r="M9" s="728">
        <v>0</v>
      </c>
      <c r="N9" s="727">
        <v>1</v>
      </c>
      <c r="O9" s="812">
        <v>1</v>
      </c>
      <c r="P9" s="728"/>
      <c r="Q9" s="745"/>
      <c r="R9" s="727"/>
      <c r="S9" s="745">
        <v>0</v>
      </c>
      <c r="T9" s="812"/>
      <c r="U9" s="768">
        <v>0</v>
      </c>
    </row>
    <row r="10" spans="1:21" ht="14.4" customHeight="1" x14ac:dyDescent="0.3">
      <c r="A10" s="726">
        <v>4</v>
      </c>
      <c r="B10" s="727" t="s">
        <v>2287</v>
      </c>
      <c r="C10" s="727" t="s">
        <v>2292</v>
      </c>
      <c r="D10" s="810" t="s">
        <v>4734</v>
      </c>
      <c r="E10" s="811" t="s">
        <v>2306</v>
      </c>
      <c r="F10" s="727" t="s">
        <v>2288</v>
      </c>
      <c r="G10" s="727" t="s">
        <v>2360</v>
      </c>
      <c r="H10" s="727" t="s">
        <v>571</v>
      </c>
      <c r="I10" s="727" t="s">
        <v>2361</v>
      </c>
      <c r="J10" s="727" t="s">
        <v>2362</v>
      </c>
      <c r="K10" s="727" t="s">
        <v>2363</v>
      </c>
      <c r="L10" s="728">
        <v>93.96</v>
      </c>
      <c r="M10" s="728">
        <v>93.96</v>
      </c>
      <c r="N10" s="727">
        <v>1</v>
      </c>
      <c r="O10" s="812">
        <v>1</v>
      </c>
      <c r="P10" s="728">
        <v>93.96</v>
      </c>
      <c r="Q10" s="745">
        <v>1</v>
      </c>
      <c r="R10" s="727">
        <v>1</v>
      </c>
      <c r="S10" s="745">
        <v>1</v>
      </c>
      <c r="T10" s="812">
        <v>1</v>
      </c>
      <c r="U10" s="768">
        <v>1</v>
      </c>
    </row>
    <row r="11" spans="1:21" ht="14.4" customHeight="1" x14ac:dyDescent="0.3">
      <c r="A11" s="726">
        <v>4</v>
      </c>
      <c r="B11" s="727" t="s">
        <v>2287</v>
      </c>
      <c r="C11" s="727" t="s">
        <v>2292</v>
      </c>
      <c r="D11" s="810" t="s">
        <v>4734</v>
      </c>
      <c r="E11" s="811" t="s">
        <v>2306</v>
      </c>
      <c r="F11" s="727" t="s">
        <v>2289</v>
      </c>
      <c r="G11" s="727" t="s">
        <v>2364</v>
      </c>
      <c r="H11" s="727" t="s">
        <v>571</v>
      </c>
      <c r="I11" s="727" t="s">
        <v>2365</v>
      </c>
      <c r="J11" s="727" t="s">
        <v>2366</v>
      </c>
      <c r="K11" s="727"/>
      <c r="L11" s="728">
        <v>0</v>
      </c>
      <c r="M11" s="728">
        <v>0</v>
      </c>
      <c r="N11" s="727">
        <v>1</v>
      </c>
      <c r="O11" s="812">
        <v>1</v>
      </c>
      <c r="P11" s="728">
        <v>0</v>
      </c>
      <c r="Q11" s="745"/>
      <c r="R11" s="727">
        <v>1</v>
      </c>
      <c r="S11" s="745">
        <v>1</v>
      </c>
      <c r="T11" s="812">
        <v>1</v>
      </c>
      <c r="U11" s="768">
        <v>1</v>
      </c>
    </row>
    <row r="12" spans="1:21" ht="14.4" customHeight="1" x14ac:dyDescent="0.3">
      <c r="A12" s="726">
        <v>4</v>
      </c>
      <c r="B12" s="727" t="s">
        <v>2287</v>
      </c>
      <c r="C12" s="727" t="s">
        <v>2292</v>
      </c>
      <c r="D12" s="810" t="s">
        <v>4734</v>
      </c>
      <c r="E12" s="811" t="s">
        <v>2311</v>
      </c>
      <c r="F12" s="727" t="s">
        <v>2288</v>
      </c>
      <c r="G12" s="727" t="s">
        <v>2367</v>
      </c>
      <c r="H12" s="727" t="s">
        <v>571</v>
      </c>
      <c r="I12" s="727" t="s">
        <v>2368</v>
      </c>
      <c r="J12" s="727" t="s">
        <v>1157</v>
      </c>
      <c r="K12" s="727" t="s">
        <v>2369</v>
      </c>
      <c r="L12" s="728">
        <v>374.79</v>
      </c>
      <c r="M12" s="728">
        <v>374.79</v>
      </c>
      <c r="N12" s="727">
        <v>1</v>
      </c>
      <c r="O12" s="812">
        <v>1</v>
      </c>
      <c r="P12" s="728">
        <v>374.79</v>
      </c>
      <c r="Q12" s="745">
        <v>1</v>
      </c>
      <c r="R12" s="727">
        <v>1</v>
      </c>
      <c r="S12" s="745">
        <v>1</v>
      </c>
      <c r="T12" s="812">
        <v>1</v>
      </c>
      <c r="U12" s="768">
        <v>1</v>
      </c>
    </row>
    <row r="13" spans="1:21" ht="14.4" customHeight="1" x14ac:dyDescent="0.3">
      <c r="A13" s="726">
        <v>4</v>
      </c>
      <c r="B13" s="727" t="s">
        <v>2287</v>
      </c>
      <c r="C13" s="727" t="s">
        <v>2292</v>
      </c>
      <c r="D13" s="810" t="s">
        <v>4734</v>
      </c>
      <c r="E13" s="811" t="s">
        <v>2311</v>
      </c>
      <c r="F13" s="727" t="s">
        <v>2288</v>
      </c>
      <c r="G13" s="727" t="s">
        <v>2370</v>
      </c>
      <c r="H13" s="727" t="s">
        <v>642</v>
      </c>
      <c r="I13" s="727" t="s">
        <v>2371</v>
      </c>
      <c r="J13" s="727" t="s">
        <v>725</v>
      </c>
      <c r="K13" s="727" t="s">
        <v>1794</v>
      </c>
      <c r="L13" s="728">
        <v>490.89</v>
      </c>
      <c r="M13" s="728">
        <v>490.89</v>
      </c>
      <c r="N13" s="727">
        <v>1</v>
      </c>
      <c r="O13" s="812">
        <v>1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4</v>
      </c>
      <c r="B14" s="727" t="s">
        <v>2287</v>
      </c>
      <c r="C14" s="727" t="s">
        <v>2292</v>
      </c>
      <c r="D14" s="810" t="s">
        <v>4734</v>
      </c>
      <c r="E14" s="811" t="s">
        <v>2312</v>
      </c>
      <c r="F14" s="727" t="s">
        <v>2288</v>
      </c>
      <c r="G14" s="727" t="s">
        <v>2355</v>
      </c>
      <c r="H14" s="727" t="s">
        <v>642</v>
      </c>
      <c r="I14" s="727" t="s">
        <v>2043</v>
      </c>
      <c r="J14" s="727" t="s">
        <v>965</v>
      </c>
      <c r="K14" s="727" t="s">
        <v>2044</v>
      </c>
      <c r="L14" s="728">
        <v>154.36000000000001</v>
      </c>
      <c r="M14" s="728">
        <v>154.36000000000001</v>
      </c>
      <c r="N14" s="727">
        <v>1</v>
      </c>
      <c r="O14" s="812">
        <v>1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4</v>
      </c>
      <c r="B15" s="727" t="s">
        <v>2287</v>
      </c>
      <c r="C15" s="727" t="s">
        <v>2292</v>
      </c>
      <c r="D15" s="810" t="s">
        <v>4734</v>
      </c>
      <c r="E15" s="811" t="s">
        <v>2312</v>
      </c>
      <c r="F15" s="727" t="s">
        <v>2288</v>
      </c>
      <c r="G15" s="727" t="s">
        <v>2355</v>
      </c>
      <c r="H15" s="727" t="s">
        <v>642</v>
      </c>
      <c r="I15" s="727" t="s">
        <v>1858</v>
      </c>
      <c r="J15" s="727" t="s">
        <v>965</v>
      </c>
      <c r="K15" s="727" t="s">
        <v>1859</v>
      </c>
      <c r="L15" s="728">
        <v>225.06</v>
      </c>
      <c r="M15" s="728">
        <v>225.06</v>
      </c>
      <c r="N15" s="727">
        <v>1</v>
      </c>
      <c r="O15" s="812">
        <v>1</v>
      </c>
      <c r="P15" s="728">
        <v>225.06</v>
      </c>
      <c r="Q15" s="745">
        <v>1</v>
      </c>
      <c r="R15" s="727">
        <v>1</v>
      </c>
      <c r="S15" s="745">
        <v>1</v>
      </c>
      <c r="T15" s="812">
        <v>1</v>
      </c>
      <c r="U15" s="768">
        <v>1</v>
      </c>
    </row>
    <row r="16" spans="1:21" ht="14.4" customHeight="1" x14ac:dyDescent="0.3">
      <c r="A16" s="726">
        <v>4</v>
      </c>
      <c r="B16" s="727" t="s">
        <v>2287</v>
      </c>
      <c r="C16" s="727" t="s">
        <v>2292</v>
      </c>
      <c r="D16" s="810" t="s">
        <v>4734</v>
      </c>
      <c r="E16" s="811" t="s">
        <v>2312</v>
      </c>
      <c r="F16" s="727" t="s">
        <v>2288</v>
      </c>
      <c r="G16" s="727" t="s">
        <v>2372</v>
      </c>
      <c r="H16" s="727" t="s">
        <v>571</v>
      </c>
      <c r="I16" s="727" t="s">
        <v>1811</v>
      </c>
      <c r="J16" s="727" t="s">
        <v>731</v>
      </c>
      <c r="K16" s="727" t="s">
        <v>1812</v>
      </c>
      <c r="L16" s="728">
        <v>42.51</v>
      </c>
      <c r="M16" s="728">
        <v>42.51</v>
      </c>
      <c r="N16" s="727">
        <v>1</v>
      </c>
      <c r="O16" s="812">
        <v>0.5</v>
      </c>
      <c r="P16" s="728"/>
      <c r="Q16" s="745">
        <v>0</v>
      </c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4</v>
      </c>
      <c r="B17" s="727" t="s">
        <v>2287</v>
      </c>
      <c r="C17" s="727" t="s">
        <v>2292</v>
      </c>
      <c r="D17" s="810" t="s">
        <v>4734</v>
      </c>
      <c r="E17" s="811" t="s">
        <v>2312</v>
      </c>
      <c r="F17" s="727" t="s">
        <v>2288</v>
      </c>
      <c r="G17" s="727" t="s">
        <v>2373</v>
      </c>
      <c r="H17" s="727" t="s">
        <v>571</v>
      </c>
      <c r="I17" s="727" t="s">
        <v>2374</v>
      </c>
      <c r="J17" s="727" t="s">
        <v>614</v>
      </c>
      <c r="K17" s="727" t="s">
        <v>2375</v>
      </c>
      <c r="L17" s="728">
        <v>0</v>
      </c>
      <c r="M17" s="728">
        <v>0</v>
      </c>
      <c r="N17" s="727">
        <v>1</v>
      </c>
      <c r="O17" s="812">
        <v>0.5</v>
      </c>
      <c r="P17" s="728"/>
      <c r="Q17" s="745"/>
      <c r="R17" s="727"/>
      <c r="S17" s="745">
        <v>0</v>
      </c>
      <c r="T17" s="812"/>
      <c r="U17" s="768">
        <v>0</v>
      </c>
    </row>
    <row r="18" spans="1:21" ht="14.4" customHeight="1" x14ac:dyDescent="0.3">
      <c r="A18" s="726">
        <v>4</v>
      </c>
      <c r="B18" s="727" t="s">
        <v>2287</v>
      </c>
      <c r="C18" s="727" t="s">
        <v>2292</v>
      </c>
      <c r="D18" s="810" t="s">
        <v>4734</v>
      </c>
      <c r="E18" s="811" t="s">
        <v>2312</v>
      </c>
      <c r="F18" s="727" t="s">
        <v>2288</v>
      </c>
      <c r="G18" s="727" t="s">
        <v>2376</v>
      </c>
      <c r="H18" s="727" t="s">
        <v>642</v>
      </c>
      <c r="I18" s="727" t="s">
        <v>2135</v>
      </c>
      <c r="J18" s="727" t="s">
        <v>2136</v>
      </c>
      <c r="K18" s="727" t="s">
        <v>2137</v>
      </c>
      <c r="L18" s="728">
        <v>93.43</v>
      </c>
      <c r="M18" s="728">
        <v>93.43</v>
      </c>
      <c r="N18" s="727">
        <v>1</v>
      </c>
      <c r="O18" s="812">
        <v>0.5</v>
      </c>
      <c r="P18" s="728"/>
      <c r="Q18" s="745">
        <v>0</v>
      </c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4</v>
      </c>
      <c r="B19" s="727" t="s">
        <v>2287</v>
      </c>
      <c r="C19" s="727" t="s">
        <v>2292</v>
      </c>
      <c r="D19" s="810" t="s">
        <v>4734</v>
      </c>
      <c r="E19" s="811" t="s">
        <v>2312</v>
      </c>
      <c r="F19" s="727" t="s">
        <v>2288</v>
      </c>
      <c r="G19" s="727" t="s">
        <v>2370</v>
      </c>
      <c r="H19" s="727" t="s">
        <v>642</v>
      </c>
      <c r="I19" s="727" t="s">
        <v>2377</v>
      </c>
      <c r="J19" s="727" t="s">
        <v>725</v>
      </c>
      <c r="K19" s="727" t="s">
        <v>1792</v>
      </c>
      <c r="L19" s="728">
        <v>736.33</v>
      </c>
      <c r="M19" s="728">
        <v>736.33</v>
      </c>
      <c r="N19" s="727">
        <v>1</v>
      </c>
      <c r="O19" s="812">
        <v>1</v>
      </c>
      <c r="P19" s="728"/>
      <c r="Q19" s="745">
        <v>0</v>
      </c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4</v>
      </c>
      <c r="B20" s="727" t="s">
        <v>2287</v>
      </c>
      <c r="C20" s="727" t="s">
        <v>2292</v>
      </c>
      <c r="D20" s="810" t="s">
        <v>4734</v>
      </c>
      <c r="E20" s="811" t="s">
        <v>2312</v>
      </c>
      <c r="F20" s="727" t="s">
        <v>2288</v>
      </c>
      <c r="G20" s="727" t="s">
        <v>2370</v>
      </c>
      <c r="H20" s="727" t="s">
        <v>571</v>
      </c>
      <c r="I20" s="727" t="s">
        <v>2378</v>
      </c>
      <c r="J20" s="727" t="s">
        <v>725</v>
      </c>
      <c r="K20" s="727" t="s">
        <v>2379</v>
      </c>
      <c r="L20" s="728">
        <v>147.26</v>
      </c>
      <c r="M20" s="728">
        <v>147.26</v>
      </c>
      <c r="N20" s="727">
        <v>1</v>
      </c>
      <c r="O20" s="812">
        <v>1</v>
      </c>
      <c r="P20" s="728"/>
      <c r="Q20" s="745">
        <v>0</v>
      </c>
      <c r="R20" s="727"/>
      <c r="S20" s="745">
        <v>0</v>
      </c>
      <c r="T20" s="812"/>
      <c r="U20" s="768">
        <v>0</v>
      </c>
    </row>
    <row r="21" spans="1:21" ht="14.4" customHeight="1" x14ac:dyDescent="0.3">
      <c r="A21" s="726">
        <v>4</v>
      </c>
      <c r="B21" s="727" t="s">
        <v>2287</v>
      </c>
      <c r="C21" s="727" t="s">
        <v>2292</v>
      </c>
      <c r="D21" s="810" t="s">
        <v>4734</v>
      </c>
      <c r="E21" s="811" t="s">
        <v>2312</v>
      </c>
      <c r="F21" s="727" t="s">
        <v>2288</v>
      </c>
      <c r="G21" s="727" t="s">
        <v>2380</v>
      </c>
      <c r="H21" s="727" t="s">
        <v>642</v>
      </c>
      <c r="I21" s="727" t="s">
        <v>2381</v>
      </c>
      <c r="J21" s="727" t="s">
        <v>1772</v>
      </c>
      <c r="K21" s="727" t="s">
        <v>2382</v>
      </c>
      <c r="L21" s="728">
        <v>0</v>
      </c>
      <c r="M21" s="728">
        <v>0</v>
      </c>
      <c r="N21" s="727">
        <v>1</v>
      </c>
      <c r="O21" s="812">
        <v>0.5</v>
      </c>
      <c r="P21" s="728"/>
      <c r="Q21" s="745"/>
      <c r="R21" s="727"/>
      <c r="S21" s="745">
        <v>0</v>
      </c>
      <c r="T21" s="812"/>
      <c r="U21" s="768">
        <v>0</v>
      </c>
    </row>
    <row r="22" spans="1:21" ht="14.4" customHeight="1" x14ac:dyDescent="0.3">
      <c r="A22" s="726">
        <v>4</v>
      </c>
      <c r="B22" s="727" t="s">
        <v>2287</v>
      </c>
      <c r="C22" s="727" t="s">
        <v>2292</v>
      </c>
      <c r="D22" s="810" t="s">
        <v>4734</v>
      </c>
      <c r="E22" s="811" t="s">
        <v>2312</v>
      </c>
      <c r="F22" s="727" t="s">
        <v>2288</v>
      </c>
      <c r="G22" s="727" t="s">
        <v>2383</v>
      </c>
      <c r="H22" s="727" t="s">
        <v>571</v>
      </c>
      <c r="I22" s="727" t="s">
        <v>2384</v>
      </c>
      <c r="J22" s="727" t="s">
        <v>616</v>
      </c>
      <c r="K22" s="727" t="s">
        <v>2385</v>
      </c>
      <c r="L22" s="728">
        <v>108.44</v>
      </c>
      <c r="M22" s="728">
        <v>108.44</v>
      </c>
      <c r="N22" s="727">
        <v>1</v>
      </c>
      <c r="O22" s="812">
        <v>0.5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4</v>
      </c>
      <c r="B23" s="727" t="s">
        <v>2287</v>
      </c>
      <c r="C23" s="727" t="s">
        <v>2292</v>
      </c>
      <c r="D23" s="810" t="s">
        <v>4734</v>
      </c>
      <c r="E23" s="811" t="s">
        <v>2312</v>
      </c>
      <c r="F23" s="727" t="s">
        <v>2288</v>
      </c>
      <c r="G23" s="727" t="s">
        <v>2386</v>
      </c>
      <c r="H23" s="727" t="s">
        <v>571</v>
      </c>
      <c r="I23" s="727" t="s">
        <v>2387</v>
      </c>
      <c r="J23" s="727" t="s">
        <v>2388</v>
      </c>
      <c r="K23" s="727" t="s">
        <v>2389</v>
      </c>
      <c r="L23" s="728">
        <v>0</v>
      </c>
      <c r="M23" s="728">
        <v>0</v>
      </c>
      <c r="N23" s="727">
        <v>1</v>
      </c>
      <c r="O23" s="812">
        <v>0.5</v>
      </c>
      <c r="P23" s="728"/>
      <c r="Q23" s="745"/>
      <c r="R23" s="727"/>
      <c r="S23" s="745">
        <v>0</v>
      </c>
      <c r="T23" s="812"/>
      <c r="U23" s="768">
        <v>0</v>
      </c>
    </row>
    <row r="24" spans="1:21" ht="14.4" customHeight="1" x14ac:dyDescent="0.3">
      <c r="A24" s="726">
        <v>4</v>
      </c>
      <c r="B24" s="727" t="s">
        <v>2287</v>
      </c>
      <c r="C24" s="727" t="s">
        <v>2292</v>
      </c>
      <c r="D24" s="810" t="s">
        <v>4734</v>
      </c>
      <c r="E24" s="811" t="s">
        <v>2312</v>
      </c>
      <c r="F24" s="727" t="s">
        <v>2288</v>
      </c>
      <c r="G24" s="727" t="s">
        <v>2390</v>
      </c>
      <c r="H24" s="727" t="s">
        <v>571</v>
      </c>
      <c r="I24" s="727" t="s">
        <v>2391</v>
      </c>
      <c r="J24" s="727" t="s">
        <v>1249</v>
      </c>
      <c r="K24" s="727" t="s">
        <v>2392</v>
      </c>
      <c r="L24" s="728">
        <v>42.08</v>
      </c>
      <c r="M24" s="728">
        <v>42.08</v>
      </c>
      <c r="N24" s="727">
        <v>1</v>
      </c>
      <c r="O24" s="812">
        <v>0.5</v>
      </c>
      <c r="P24" s="728"/>
      <c r="Q24" s="745">
        <v>0</v>
      </c>
      <c r="R24" s="727"/>
      <c r="S24" s="745">
        <v>0</v>
      </c>
      <c r="T24" s="812"/>
      <c r="U24" s="768">
        <v>0</v>
      </c>
    </row>
    <row r="25" spans="1:21" ht="14.4" customHeight="1" x14ac:dyDescent="0.3">
      <c r="A25" s="726">
        <v>4</v>
      </c>
      <c r="B25" s="727" t="s">
        <v>2287</v>
      </c>
      <c r="C25" s="727" t="s">
        <v>2292</v>
      </c>
      <c r="D25" s="810" t="s">
        <v>4734</v>
      </c>
      <c r="E25" s="811" t="s">
        <v>2312</v>
      </c>
      <c r="F25" s="727" t="s">
        <v>2288</v>
      </c>
      <c r="G25" s="727" t="s">
        <v>2360</v>
      </c>
      <c r="H25" s="727" t="s">
        <v>571</v>
      </c>
      <c r="I25" s="727" t="s">
        <v>2393</v>
      </c>
      <c r="J25" s="727" t="s">
        <v>1235</v>
      </c>
      <c r="K25" s="727" t="s">
        <v>2394</v>
      </c>
      <c r="L25" s="728">
        <v>31.32</v>
      </c>
      <c r="M25" s="728">
        <v>31.32</v>
      </c>
      <c r="N25" s="727">
        <v>1</v>
      </c>
      <c r="O25" s="812">
        <v>1</v>
      </c>
      <c r="P25" s="728"/>
      <c r="Q25" s="745">
        <v>0</v>
      </c>
      <c r="R25" s="727"/>
      <c r="S25" s="745">
        <v>0</v>
      </c>
      <c r="T25" s="812"/>
      <c r="U25" s="768">
        <v>0</v>
      </c>
    </row>
    <row r="26" spans="1:21" ht="14.4" customHeight="1" x14ac:dyDescent="0.3">
      <c r="A26" s="726">
        <v>4</v>
      </c>
      <c r="B26" s="727" t="s">
        <v>2287</v>
      </c>
      <c r="C26" s="727" t="s">
        <v>2292</v>
      </c>
      <c r="D26" s="810" t="s">
        <v>4734</v>
      </c>
      <c r="E26" s="811" t="s">
        <v>2312</v>
      </c>
      <c r="F26" s="727" t="s">
        <v>2288</v>
      </c>
      <c r="G26" s="727" t="s">
        <v>2395</v>
      </c>
      <c r="H26" s="727" t="s">
        <v>571</v>
      </c>
      <c r="I26" s="727" t="s">
        <v>2396</v>
      </c>
      <c r="J26" s="727" t="s">
        <v>2397</v>
      </c>
      <c r="K26" s="727" t="s">
        <v>2398</v>
      </c>
      <c r="L26" s="728">
        <v>55.54</v>
      </c>
      <c r="M26" s="728">
        <v>55.54</v>
      </c>
      <c r="N26" s="727">
        <v>1</v>
      </c>
      <c r="O26" s="812">
        <v>0.5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4</v>
      </c>
      <c r="B27" s="727" t="s">
        <v>2287</v>
      </c>
      <c r="C27" s="727" t="s">
        <v>2292</v>
      </c>
      <c r="D27" s="810" t="s">
        <v>4734</v>
      </c>
      <c r="E27" s="811" t="s">
        <v>2312</v>
      </c>
      <c r="F27" s="727" t="s">
        <v>2289</v>
      </c>
      <c r="G27" s="727" t="s">
        <v>2364</v>
      </c>
      <c r="H27" s="727" t="s">
        <v>571</v>
      </c>
      <c r="I27" s="727" t="s">
        <v>2365</v>
      </c>
      <c r="J27" s="727" t="s">
        <v>2366</v>
      </c>
      <c r="K27" s="727"/>
      <c r="L27" s="728">
        <v>0</v>
      </c>
      <c r="M27" s="728">
        <v>0</v>
      </c>
      <c r="N27" s="727">
        <v>2</v>
      </c>
      <c r="O27" s="812">
        <v>2</v>
      </c>
      <c r="P27" s="728"/>
      <c r="Q27" s="745"/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4</v>
      </c>
      <c r="B28" s="727" t="s">
        <v>2287</v>
      </c>
      <c r="C28" s="727" t="s">
        <v>2292</v>
      </c>
      <c r="D28" s="810" t="s">
        <v>4734</v>
      </c>
      <c r="E28" s="811" t="s">
        <v>2312</v>
      </c>
      <c r="F28" s="727" t="s">
        <v>2290</v>
      </c>
      <c r="G28" s="727" t="s">
        <v>2399</v>
      </c>
      <c r="H28" s="727" t="s">
        <v>571</v>
      </c>
      <c r="I28" s="727" t="s">
        <v>2400</v>
      </c>
      <c r="J28" s="727" t="s">
        <v>2401</v>
      </c>
      <c r="K28" s="727" t="s">
        <v>2402</v>
      </c>
      <c r="L28" s="728">
        <v>100</v>
      </c>
      <c r="M28" s="728">
        <v>300</v>
      </c>
      <c r="N28" s="727">
        <v>3</v>
      </c>
      <c r="O28" s="812">
        <v>1</v>
      </c>
      <c r="P28" s="728">
        <v>300</v>
      </c>
      <c r="Q28" s="745">
        <v>1</v>
      </c>
      <c r="R28" s="727">
        <v>3</v>
      </c>
      <c r="S28" s="745">
        <v>1</v>
      </c>
      <c r="T28" s="812">
        <v>1</v>
      </c>
      <c r="U28" s="768">
        <v>1</v>
      </c>
    </row>
    <row r="29" spans="1:21" ht="14.4" customHeight="1" x14ac:dyDescent="0.3">
      <c r="A29" s="726">
        <v>4</v>
      </c>
      <c r="B29" s="727" t="s">
        <v>2287</v>
      </c>
      <c r="C29" s="727" t="s">
        <v>2292</v>
      </c>
      <c r="D29" s="810" t="s">
        <v>4734</v>
      </c>
      <c r="E29" s="811" t="s">
        <v>2312</v>
      </c>
      <c r="F29" s="727" t="s">
        <v>2290</v>
      </c>
      <c r="G29" s="727" t="s">
        <v>2399</v>
      </c>
      <c r="H29" s="727" t="s">
        <v>571</v>
      </c>
      <c r="I29" s="727" t="s">
        <v>2403</v>
      </c>
      <c r="J29" s="727" t="s">
        <v>2404</v>
      </c>
      <c r="K29" s="727" t="s">
        <v>2405</v>
      </c>
      <c r="L29" s="728">
        <v>120</v>
      </c>
      <c r="M29" s="728">
        <v>360</v>
      </c>
      <c r="N29" s="727">
        <v>3</v>
      </c>
      <c r="O29" s="812">
        <v>1</v>
      </c>
      <c r="P29" s="728">
        <v>360</v>
      </c>
      <c r="Q29" s="745">
        <v>1</v>
      </c>
      <c r="R29" s="727">
        <v>3</v>
      </c>
      <c r="S29" s="745">
        <v>1</v>
      </c>
      <c r="T29" s="812">
        <v>1</v>
      </c>
      <c r="U29" s="768">
        <v>1</v>
      </c>
    </row>
    <row r="30" spans="1:21" ht="14.4" customHeight="1" x14ac:dyDescent="0.3">
      <c r="A30" s="726">
        <v>4</v>
      </c>
      <c r="B30" s="727" t="s">
        <v>2287</v>
      </c>
      <c r="C30" s="727" t="s">
        <v>2292</v>
      </c>
      <c r="D30" s="810" t="s">
        <v>4734</v>
      </c>
      <c r="E30" s="811" t="s">
        <v>2312</v>
      </c>
      <c r="F30" s="727" t="s">
        <v>2290</v>
      </c>
      <c r="G30" s="727" t="s">
        <v>2406</v>
      </c>
      <c r="H30" s="727" t="s">
        <v>571</v>
      </c>
      <c r="I30" s="727" t="s">
        <v>2407</v>
      </c>
      <c r="J30" s="727" t="s">
        <v>2408</v>
      </c>
      <c r="K30" s="727" t="s">
        <v>2409</v>
      </c>
      <c r="L30" s="728">
        <v>900</v>
      </c>
      <c r="M30" s="728">
        <v>900</v>
      </c>
      <c r="N30" s="727">
        <v>1</v>
      </c>
      <c r="O30" s="812">
        <v>1</v>
      </c>
      <c r="P30" s="728"/>
      <c r="Q30" s="745">
        <v>0</v>
      </c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4</v>
      </c>
      <c r="B31" s="727" t="s">
        <v>2287</v>
      </c>
      <c r="C31" s="727" t="s">
        <v>2292</v>
      </c>
      <c r="D31" s="810" t="s">
        <v>4734</v>
      </c>
      <c r="E31" s="811" t="s">
        <v>2317</v>
      </c>
      <c r="F31" s="727" t="s">
        <v>2288</v>
      </c>
      <c r="G31" s="727" t="s">
        <v>2355</v>
      </c>
      <c r="H31" s="727" t="s">
        <v>642</v>
      </c>
      <c r="I31" s="727" t="s">
        <v>2043</v>
      </c>
      <c r="J31" s="727" t="s">
        <v>965</v>
      </c>
      <c r="K31" s="727" t="s">
        <v>2044</v>
      </c>
      <c r="L31" s="728">
        <v>154.36000000000001</v>
      </c>
      <c r="M31" s="728">
        <v>154.36000000000001</v>
      </c>
      <c r="N31" s="727">
        <v>1</v>
      </c>
      <c r="O31" s="812">
        <v>1</v>
      </c>
      <c r="P31" s="728"/>
      <c r="Q31" s="745">
        <v>0</v>
      </c>
      <c r="R31" s="727"/>
      <c r="S31" s="745">
        <v>0</v>
      </c>
      <c r="T31" s="812"/>
      <c r="U31" s="768">
        <v>0</v>
      </c>
    </row>
    <row r="32" spans="1:21" ht="14.4" customHeight="1" x14ac:dyDescent="0.3">
      <c r="A32" s="726">
        <v>4</v>
      </c>
      <c r="B32" s="727" t="s">
        <v>2287</v>
      </c>
      <c r="C32" s="727" t="s">
        <v>2292</v>
      </c>
      <c r="D32" s="810" t="s">
        <v>4734</v>
      </c>
      <c r="E32" s="811" t="s">
        <v>2317</v>
      </c>
      <c r="F32" s="727" t="s">
        <v>2288</v>
      </c>
      <c r="G32" s="727" t="s">
        <v>2355</v>
      </c>
      <c r="H32" s="727" t="s">
        <v>642</v>
      </c>
      <c r="I32" s="727" t="s">
        <v>1858</v>
      </c>
      <c r="J32" s="727" t="s">
        <v>965</v>
      </c>
      <c r="K32" s="727" t="s">
        <v>1859</v>
      </c>
      <c r="L32" s="728">
        <v>225.06</v>
      </c>
      <c r="M32" s="728">
        <v>225.06</v>
      </c>
      <c r="N32" s="727">
        <v>1</v>
      </c>
      <c r="O32" s="812">
        <v>1</v>
      </c>
      <c r="P32" s="728"/>
      <c r="Q32" s="745">
        <v>0</v>
      </c>
      <c r="R32" s="727"/>
      <c r="S32" s="745">
        <v>0</v>
      </c>
      <c r="T32" s="812"/>
      <c r="U32" s="768">
        <v>0</v>
      </c>
    </row>
    <row r="33" spans="1:21" ht="14.4" customHeight="1" x14ac:dyDescent="0.3">
      <c r="A33" s="726">
        <v>4</v>
      </c>
      <c r="B33" s="727" t="s">
        <v>2287</v>
      </c>
      <c r="C33" s="727" t="s">
        <v>2292</v>
      </c>
      <c r="D33" s="810" t="s">
        <v>4734</v>
      </c>
      <c r="E33" s="811" t="s">
        <v>2317</v>
      </c>
      <c r="F33" s="727" t="s">
        <v>2288</v>
      </c>
      <c r="G33" s="727" t="s">
        <v>2410</v>
      </c>
      <c r="H33" s="727" t="s">
        <v>571</v>
      </c>
      <c r="I33" s="727" t="s">
        <v>2411</v>
      </c>
      <c r="J33" s="727" t="s">
        <v>1869</v>
      </c>
      <c r="K33" s="727" t="s">
        <v>2412</v>
      </c>
      <c r="L33" s="728">
        <v>238.72</v>
      </c>
      <c r="M33" s="728">
        <v>477.44</v>
      </c>
      <c r="N33" s="727">
        <v>2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4</v>
      </c>
      <c r="B34" s="727" t="s">
        <v>2287</v>
      </c>
      <c r="C34" s="727" t="s">
        <v>2292</v>
      </c>
      <c r="D34" s="810" t="s">
        <v>4734</v>
      </c>
      <c r="E34" s="811" t="s">
        <v>2317</v>
      </c>
      <c r="F34" s="727" t="s">
        <v>2288</v>
      </c>
      <c r="G34" s="727" t="s">
        <v>2372</v>
      </c>
      <c r="H34" s="727" t="s">
        <v>571</v>
      </c>
      <c r="I34" s="727" t="s">
        <v>1811</v>
      </c>
      <c r="J34" s="727" t="s">
        <v>731</v>
      </c>
      <c r="K34" s="727" t="s">
        <v>1812</v>
      </c>
      <c r="L34" s="728">
        <v>42.51</v>
      </c>
      <c r="M34" s="728">
        <v>42.51</v>
      </c>
      <c r="N34" s="727">
        <v>1</v>
      </c>
      <c r="O34" s="812">
        <v>0.5</v>
      </c>
      <c r="P34" s="728">
        <v>42.51</v>
      </c>
      <c r="Q34" s="745">
        <v>1</v>
      </c>
      <c r="R34" s="727">
        <v>1</v>
      </c>
      <c r="S34" s="745">
        <v>1</v>
      </c>
      <c r="T34" s="812">
        <v>0.5</v>
      </c>
      <c r="U34" s="768">
        <v>1</v>
      </c>
    </row>
    <row r="35" spans="1:21" ht="14.4" customHeight="1" x14ac:dyDescent="0.3">
      <c r="A35" s="726">
        <v>4</v>
      </c>
      <c r="B35" s="727" t="s">
        <v>2287</v>
      </c>
      <c r="C35" s="727" t="s">
        <v>2292</v>
      </c>
      <c r="D35" s="810" t="s">
        <v>4734</v>
      </c>
      <c r="E35" s="811" t="s">
        <v>2317</v>
      </c>
      <c r="F35" s="727" t="s">
        <v>2288</v>
      </c>
      <c r="G35" s="727" t="s">
        <v>2413</v>
      </c>
      <c r="H35" s="727" t="s">
        <v>571</v>
      </c>
      <c r="I35" s="727" t="s">
        <v>2414</v>
      </c>
      <c r="J35" s="727" t="s">
        <v>2415</v>
      </c>
      <c r="K35" s="727" t="s">
        <v>2416</v>
      </c>
      <c r="L35" s="728">
        <v>0</v>
      </c>
      <c r="M35" s="728">
        <v>0</v>
      </c>
      <c r="N35" s="727">
        <v>1</v>
      </c>
      <c r="O35" s="812">
        <v>1</v>
      </c>
      <c r="P35" s="728">
        <v>0</v>
      </c>
      <c r="Q35" s="745"/>
      <c r="R35" s="727">
        <v>1</v>
      </c>
      <c r="S35" s="745">
        <v>1</v>
      </c>
      <c r="T35" s="812">
        <v>1</v>
      </c>
      <c r="U35" s="768">
        <v>1</v>
      </c>
    </row>
    <row r="36" spans="1:21" ht="14.4" customHeight="1" x14ac:dyDescent="0.3">
      <c r="A36" s="726">
        <v>4</v>
      </c>
      <c r="B36" s="727" t="s">
        <v>2287</v>
      </c>
      <c r="C36" s="727" t="s">
        <v>2292</v>
      </c>
      <c r="D36" s="810" t="s">
        <v>4734</v>
      </c>
      <c r="E36" s="811" t="s">
        <v>2317</v>
      </c>
      <c r="F36" s="727" t="s">
        <v>2288</v>
      </c>
      <c r="G36" s="727" t="s">
        <v>2370</v>
      </c>
      <c r="H36" s="727" t="s">
        <v>642</v>
      </c>
      <c r="I36" s="727" t="s">
        <v>2371</v>
      </c>
      <c r="J36" s="727" t="s">
        <v>725</v>
      </c>
      <c r="K36" s="727" t="s">
        <v>1794</v>
      </c>
      <c r="L36" s="728">
        <v>490.89</v>
      </c>
      <c r="M36" s="728">
        <v>1472.67</v>
      </c>
      <c r="N36" s="727">
        <v>3</v>
      </c>
      <c r="O36" s="812">
        <v>2.5</v>
      </c>
      <c r="P36" s="728">
        <v>490.89</v>
      </c>
      <c r="Q36" s="745">
        <v>0.33333333333333331</v>
      </c>
      <c r="R36" s="727">
        <v>1</v>
      </c>
      <c r="S36" s="745">
        <v>0.33333333333333331</v>
      </c>
      <c r="T36" s="812">
        <v>1</v>
      </c>
      <c r="U36" s="768">
        <v>0.4</v>
      </c>
    </row>
    <row r="37" spans="1:21" ht="14.4" customHeight="1" x14ac:dyDescent="0.3">
      <c r="A37" s="726">
        <v>4</v>
      </c>
      <c r="B37" s="727" t="s">
        <v>2287</v>
      </c>
      <c r="C37" s="727" t="s">
        <v>2292</v>
      </c>
      <c r="D37" s="810" t="s">
        <v>4734</v>
      </c>
      <c r="E37" s="811" t="s">
        <v>2317</v>
      </c>
      <c r="F37" s="727" t="s">
        <v>2288</v>
      </c>
      <c r="G37" s="727" t="s">
        <v>2370</v>
      </c>
      <c r="H37" s="727" t="s">
        <v>642</v>
      </c>
      <c r="I37" s="727" t="s">
        <v>2007</v>
      </c>
      <c r="J37" s="727" t="s">
        <v>725</v>
      </c>
      <c r="K37" s="727" t="s">
        <v>2008</v>
      </c>
      <c r="L37" s="728">
        <v>923.74</v>
      </c>
      <c r="M37" s="728">
        <v>923.74</v>
      </c>
      <c r="N37" s="727">
        <v>1</v>
      </c>
      <c r="O37" s="812">
        <v>1</v>
      </c>
      <c r="P37" s="728">
        <v>923.74</v>
      </c>
      <c r="Q37" s="745">
        <v>1</v>
      </c>
      <c r="R37" s="727">
        <v>1</v>
      </c>
      <c r="S37" s="745">
        <v>1</v>
      </c>
      <c r="T37" s="812">
        <v>1</v>
      </c>
      <c r="U37" s="768">
        <v>1</v>
      </c>
    </row>
    <row r="38" spans="1:21" ht="14.4" customHeight="1" x14ac:dyDescent="0.3">
      <c r="A38" s="726">
        <v>4</v>
      </c>
      <c r="B38" s="727" t="s">
        <v>2287</v>
      </c>
      <c r="C38" s="727" t="s">
        <v>2292</v>
      </c>
      <c r="D38" s="810" t="s">
        <v>4734</v>
      </c>
      <c r="E38" s="811" t="s">
        <v>2317</v>
      </c>
      <c r="F38" s="727" t="s">
        <v>2288</v>
      </c>
      <c r="G38" s="727" t="s">
        <v>2370</v>
      </c>
      <c r="H38" s="727" t="s">
        <v>642</v>
      </c>
      <c r="I38" s="727" t="s">
        <v>1793</v>
      </c>
      <c r="J38" s="727" t="s">
        <v>725</v>
      </c>
      <c r="K38" s="727" t="s">
        <v>1794</v>
      </c>
      <c r="L38" s="728">
        <v>490.89</v>
      </c>
      <c r="M38" s="728">
        <v>490.89</v>
      </c>
      <c r="N38" s="727">
        <v>1</v>
      </c>
      <c r="O38" s="812">
        <v>0.5</v>
      </c>
      <c r="P38" s="728">
        <v>490.89</v>
      </c>
      <c r="Q38" s="745">
        <v>1</v>
      </c>
      <c r="R38" s="727">
        <v>1</v>
      </c>
      <c r="S38" s="745">
        <v>1</v>
      </c>
      <c r="T38" s="812">
        <v>0.5</v>
      </c>
      <c r="U38" s="768">
        <v>1</v>
      </c>
    </row>
    <row r="39" spans="1:21" ht="14.4" customHeight="1" x14ac:dyDescent="0.3">
      <c r="A39" s="726">
        <v>4</v>
      </c>
      <c r="B39" s="727" t="s">
        <v>2287</v>
      </c>
      <c r="C39" s="727" t="s">
        <v>2292</v>
      </c>
      <c r="D39" s="810" t="s">
        <v>4734</v>
      </c>
      <c r="E39" s="811" t="s">
        <v>2317</v>
      </c>
      <c r="F39" s="727" t="s">
        <v>2288</v>
      </c>
      <c r="G39" s="727" t="s">
        <v>2380</v>
      </c>
      <c r="H39" s="727" t="s">
        <v>642</v>
      </c>
      <c r="I39" s="727" t="s">
        <v>1771</v>
      </c>
      <c r="J39" s="727" t="s">
        <v>1772</v>
      </c>
      <c r="K39" s="727" t="s">
        <v>1773</v>
      </c>
      <c r="L39" s="728">
        <v>102.93</v>
      </c>
      <c r="M39" s="728">
        <v>205.86</v>
      </c>
      <c r="N39" s="727">
        <v>2</v>
      </c>
      <c r="O39" s="812">
        <v>2</v>
      </c>
      <c r="P39" s="728">
        <v>102.93</v>
      </c>
      <c r="Q39" s="745">
        <v>0.5</v>
      </c>
      <c r="R39" s="727">
        <v>1</v>
      </c>
      <c r="S39" s="745">
        <v>0.5</v>
      </c>
      <c r="T39" s="812">
        <v>1</v>
      </c>
      <c r="U39" s="768">
        <v>0.5</v>
      </c>
    </row>
    <row r="40" spans="1:21" ht="14.4" customHeight="1" x14ac:dyDescent="0.3">
      <c r="A40" s="726">
        <v>4</v>
      </c>
      <c r="B40" s="727" t="s">
        <v>2287</v>
      </c>
      <c r="C40" s="727" t="s">
        <v>2292</v>
      </c>
      <c r="D40" s="810" t="s">
        <v>4734</v>
      </c>
      <c r="E40" s="811" t="s">
        <v>2317</v>
      </c>
      <c r="F40" s="727" t="s">
        <v>2288</v>
      </c>
      <c r="G40" s="727" t="s">
        <v>2359</v>
      </c>
      <c r="H40" s="727" t="s">
        <v>642</v>
      </c>
      <c r="I40" s="727" t="s">
        <v>1934</v>
      </c>
      <c r="J40" s="727" t="s">
        <v>1935</v>
      </c>
      <c r="K40" s="727" t="s">
        <v>1936</v>
      </c>
      <c r="L40" s="728">
        <v>0</v>
      </c>
      <c r="M40" s="728">
        <v>0</v>
      </c>
      <c r="N40" s="727">
        <v>4</v>
      </c>
      <c r="O40" s="812">
        <v>3</v>
      </c>
      <c r="P40" s="728">
        <v>0</v>
      </c>
      <c r="Q40" s="745"/>
      <c r="R40" s="727">
        <v>2</v>
      </c>
      <c r="S40" s="745">
        <v>0.5</v>
      </c>
      <c r="T40" s="812">
        <v>1.5</v>
      </c>
      <c r="U40" s="768">
        <v>0.5</v>
      </c>
    </row>
    <row r="41" spans="1:21" ht="14.4" customHeight="1" x14ac:dyDescent="0.3">
      <c r="A41" s="726">
        <v>4</v>
      </c>
      <c r="B41" s="727" t="s">
        <v>2287</v>
      </c>
      <c r="C41" s="727" t="s">
        <v>2292</v>
      </c>
      <c r="D41" s="810" t="s">
        <v>4734</v>
      </c>
      <c r="E41" s="811" t="s">
        <v>2317</v>
      </c>
      <c r="F41" s="727" t="s">
        <v>2288</v>
      </c>
      <c r="G41" s="727" t="s">
        <v>2390</v>
      </c>
      <c r="H41" s="727" t="s">
        <v>571</v>
      </c>
      <c r="I41" s="727" t="s">
        <v>2391</v>
      </c>
      <c r="J41" s="727" t="s">
        <v>1249</v>
      </c>
      <c r="K41" s="727" t="s">
        <v>2392</v>
      </c>
      <c r="L41" s="728">
        <v>42.08</v>
      </c>
      <c r="M41" s="728">
        <v>42.08</v>
      </c>
      <c r="N41" s="727">
        <v>1</v>
      </c>
      <c r="O41" s="812">
        <v>0.5</v>
      </c>
      <c r="P41" s="728">
        <v>42.08</v>
      </c>
      <c r="Q41" s="745">
        <v>1</v>
      </c>
      <c r="R41" s="727">
        <v>1</v>
      </c>
      <c r="S41" s="745">
        <v>1</v>
      </c>
      <c r="T41" s="812">
        <v>0.5</v>
      </c>
      <c r="U41" s="768">
        <v>1</v>
      </c>
    </row>
    <row r="42" spans="1:21" ht="14.4" customHeight="1" x14ac:dyDescent="0.3">
      <c r="A42" s="726">
        <v>4</v>
      </c>
      <c r="B42" s="727" t="s">
        <v>2287</v>
      </c>
      <c r="C42" s="727" t="s">
        <v>2292</v>
      </c>
      <c r="D42" s="810" t="s">
        <v>4734</v>
      </c>
      <c r="E42" s="811" t="s">
        <v>2317</v>
      </c>
      <c r="F42" s="727" t="s">
        <v>2288</v>
      </c>
      <c r="G42" s="727" t="s">
        <v>2417</v>
      </c>
      <c r="H42" s="727" t="s">
        <v>642</v>
      </c>
      <c r="I42" s="727" t="s">
        <v>1775</v>
      </c>
      <c r="J42" s="727" t="s">
        <v>1776</v>
      </c>
      <c r="K42" s="727" t="s">
        <v>1777</v>
      </c>
      <c r="L42" s="728">
        <v>133.94</v>
      </c>
      <c r="M42" s="728">
        <v>133.94</v>
      </c>
      <c r="N42" s="727">
        <v>1</v>
      </c>
      <c r="O42" s="812">
        <v>1</v>
      </c>
      <c r="P42" s="728">
        <v>133.94</v>
      </c>
      <c r="Q42" s="745">
        <v>1</v>
      </c>
      <c r="R42" s="727">
        <v>1</v>
      </c>
      <c r="S42" s="745">
        <v>1</v>
      </c>
      <c r="T42" s="812">
        <v>1</v>
      </c>
      <c r="U42" s="768">
        <v>1</v>
      </c>
    </row>
    <row r="43" spans="1:21" ht="14.4" customHeight="1" x14ac:dyDescent="0.3">
      <c r="A43" s="726">
        <v>4</v>
      </c>
      <c r="B43" s="727" t="s">
        <v>2287</v>
      </c>
      <c r="C43" s="727" t="s">
        <v>2292</v>
      </c>
      <c r="D43" s="810" t="s">
        <v>4734</v>
      </c>
      <c r="E43" s="811" t="s">
        <v>2319</v>
      </c>
      <c r="F43" s="727" t="s">
        <v>2288</v>
      </c>
      <c r="G43" s="727" t="s">
        <v>2418</v>
      </c>
      <c r="H43" s="727" t="s">
        <v>571</v>
      </c>
      <c r="I43" s="727" t="s">
        <v>2419</v>
      </c>
      <c r="J43" s="727" t="s">
        <v>676</v>
      </c>
      <c r="K43" s="727" t="s">
        <v>2420</v>
      </c>
      <c r="L43" s="728">
        <v>53.57</v>
      </c>
      <c r="M43" s="728">
        <v>107.14</v>
      </c>
      <c r="N43" s="727">
        <v>2</v>
      </c>
      <c r="O43" s="812">
        <v>0.5</v>
      </c>
      <c r="P43" s="728"/>
      <c r="Q43" s="745">
        <v>0</v>
      </c>
      <c r="R43" s="727"/>
      <c r="S43" s="745">
        <v>0</v>
      </c>
      <c r="T43" s="812"/>
      <c r="U43" s="768">
        <v>0</v>
      </c>
    </row>
    <row r="44" spans="1:21" ht="14.4" customHeight="1" x14ac:dyDescent="0.3">
      <c r="A44" s="726">
        <v>4</v>
      </c>
      <c r="B44" s="727" t="s">
        <v>2287</v>
      </c>
      <c r="C44" s="727" t="s">
        <v>2292</v>
      </c>
      <c r="D44" s="810" t="s">
        <v>4734</v>
      </c>
      <c r="E44" s="811" t="s">
        <v>2319</v>
      </c>
      <c r="F44" s="727" t="s">
        <v>2288</v>
      </c>
      <c r="G44" s="727" t="s">
        <v>2421</v>
      </c>
      <c r="H44" s="727" t="s">
        <v>571</v>
      </c>
      <c r="I44" s="727" t="s">
        <v>2422</v>
      </c>
      <c r="J44" s="727" t="s">
        <v>1121</v>
      </c>
      <c r="K44" s="727" t="s">
        <v>2423</v>
      </c>
      <c r="L44" s="728">
        <v>103.67</v>
      </c>
      <c r="M44" s="728">
        <v>103.67</v>
      </c>
      <c r="N44" s="727">
        <v>1</v>
      </c>
      <c r="O44" s="812">
        <v>0.5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4</v>
      </c>
      <c r="B45" s="727" t="s">
        <v>2287</v>
      </c>
      <c r="C45" s="727" t="s">
        <v>2292</v>
      </c>
      <c r="D45" s="810" t="s">
        <v>4734</v>
      </c>
      <c r="E45" s="811" t="s">
        <v>2319</v>
      </c>
      <c r="F45" s="727" t="s">
        <v>2288</v>
      </c>
      <c r="G45" s="727" t="s">
        <v>2359</v>
      </c>
      <c r="H45" s="727" t="s">
        <v>642</v>
      </c>
      <c r="I45" s="727" t="s">
        <v>1934</v>
      </c>
      <c r="J45" s="727" t="s">
        <v>1935</v>
      </c>
      <c r="K45" s="727" t="s">
        <v>1936</v>
      </c>
      <c r="L45" s="728">
        <v>0</v>
      </c>
      <c r="M45" s="728">
        <v>0</v>
      </c>
      <c r="N45" s="727">
        <v>1</v>
      </c>
      <c r="O45" s="812">
        <v>1</v>
      </c>
      <c r="P45" s="728"/>
      <c r="Q45" s="745"/>
      <c r="R45" s="727"/>
      <c r="S45" s="745">
        <v>0</v>
      </c>
      <c r="T45" s="812"/>
      <c r="U45" s="768">
        <v>0</v>
      </c>
    </row>
    <row r="46" spans="1:21" ht="14.4" customHeight="1" x14ac:dyDescent="0.3">
      <c r="A46" s="726">
        <v>4</v>
      </c>
      <c r="B46" s="727" t="s">
        <v>2287</v>
      </c>
      <c r="C46" s="727" t="s">
        <v>2292</v>
      </c>
      <c r="D46" s="810" t="s">
        <v>4734</v>
      </c>
      <c r="E46" s="811" t="s">
        <v>2319</v>
      </c>
      <c r="F46" s="727" t="s">
        <v>2288</v>
      </c>
      <c r="G46" s="727" t="s">
        <v>2424</v>
      </c>
      <c r="H46" s="727" t="s">
        <v>571</v>
      </c>
      <c r="I46" s="727" t="s">
        <v>2425</v>
      </c>
      <c r="J46" s="727" t="s">
        <v>1016</v>
      </c>
      <c r="K46" s="727" t="s">
        <v>2426</v>
      </c>
      <c r="L46" s="728">
        <v>186.27</v>
      </c>
      <c r="M46" s="728">
        <v>372.54</v>
      </c>
      <c r="N46" s="727">
        <v>2</v>
      </c>
      <c r="O46" s="812">
        <v>1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4</v>
      </c>
      <c r="B47" s="727" t="s">
        <v>2287</v>
      </c>
      <c r="C47" s="727" t="s">
        <v>2292</v>
      </c>
      <c r="D47" s="810" t="s">
        <v>4734</v>
      </c>
      <c r="E47" s="811" t="s">
        <v>2321</v>
      </c>
      <c r="F47" s="727" t="s">
        <v>2288</v>
      </c>
      <c r="G47" s="727" t="s">
        <v>2355</v>
      </c>
      <c r="H47" s="727" t="s">
        <v>642</v>
      </c>
      <c r="I47" s="727" t="s">
        <v>2043</v>
      </c>
      <c r="J47" s="727" t="s">
        <v>965</v>
      </c>
      <c r="K47" s="727" t="s">
        <v>2044</v>
      </c>
      <c r="L47" s="728">
        <v>154.36000000000001</v>
      </c>
      <c r="M47" s="728">
        <v>154.36000000000001</v>
      </c>
      <c r="N47" s="727">
        <v>1</v>
      </c>
      <c r="O47" s="812">
        <v>1</v>
      </c>
      <c r="P47" s="728">
        <v>154.36000000000001</v>
      </c>
      <c r="Q47" s="745">
        <v>1</v>
      </c>
      <c r="R47" s="727">
        <v>1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4</v>
      </c>
      <c r="B48" s="727" t="s">
        <v>2287</v>
      </c>
      <c r="C48" s="727" t="s">
        <v>2292</v>
      </c>
      <c r="D48" s="810" t="s">
        <v>4734</v>
      </c>
      <c r="E48" s="811" t="s">
        <v>2321</v>
      </c>
      <c r="F48" s="727" t="s">
        <v>2288</v>
      </c>
      <c r="G48" s="727" t="s">
        <v>2427</v>
      </c>
      <c r="H48" s="727" t="s">
        <v>571</v>
      </c>
      <c r="I48" s="727" t="s">
        <v>2428</v>
      </c>
      <c r="J48" s="727" t="s">
        <v>2429</v>
      </c>
      <c r="K48" s="727" t="s">
        <v>2430</v>
      </c>
      <c r="L48" s="728">
        <v>64.56</v>
      </c>
      <c r="M48" s="728">
        <v>129.12</v>
      </c>
      <c r="N48" s="727">
        <v>2</v>
      </c>
      <c r="O48" s="812">
        <v>1</v>
      </c>
      <c r="P48" s="728">
        <v>129.12</v>
      </c>
      <c r="Q48" s="745">
        <v>1</v>
      </c>
      <c r="R48" s="727">
        <v>2</v>
      </c>
      <c r="S48" s="745">
        <v>1</v>
      </c>
      <c r="T48" s="812">
        <v>1</v>
      </c>
      <c r="U48" s="768">
        <v>1</v>
      </c>
    </row>
    <row r="49" spans="1:21" ht="14.4" customHeight="1" x14ac:dyDescent="0.3">
      <c r="A49" s="726">
        <v>4</v>
      </c>
      <c r="B49" s="727" t="s">
        <v>2287</v>
      </c>
      <c r="C49" s="727" t="s">
        <v>2292</v>
      </c>
      <c r="D49" s="810" t="s">
        <v>4734</v>
      </c>
      <c r="E49" s="811" t="s">
        <v>2321</v>
      </c>
      <c r="F49" s="727" t="s">
        <v>2288</v>
      </c>
      <c r="G49" s="727" t="s">
        <v>2431</v>
      </c>
      <c r="H49" s="727" t="s">
        <v>571</v>
      </c>
      <c r="I49" s="727" t="s">
        <v>2432</v>
      </c>
      <c r="J49" s="727" t="s">
        <v>1457</v>
      </c>
      <c r="K49" s="727" t="s">
        <v>1961</v>
      </c>
      <c r="L49" s="728">
        <v>208.39</v>
      </c>
      <c r="M49" s="728">
        <v>208.39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4</v>
      </c>
      <c r="B50" s="727" t="s">
        <v>2287</v>
      </c>
      <c r="C50" s="727" t="s">
        <v>2292</v>
      </c>
      <c r="D50" s="810" t="s">
        <v>4734</v>
      </c>
      <c r="E50" s="811" t="s">
        <v>2321</v>
      </c>
      <c r="F50" s="727" t="s">
        <v>2288</v>
      </c>
      <c r="G50" s="727" t="s">
        <v>2433</v>
      </c>
      <c r="H50" s="727" t="s">
        <v>571</v>
      </c>
      <c r="I50" s="727" t="s">
        <v>2434</v>
      </c>
      <c r="J50" s="727" t="s">
        <v>780</v>
      </c>
      <c r="K50" s="727" t="s">
        <v>2435</v>
      </c>
      <c r="L50" s="728">
        <v>105.63</v>
      </c>
      <c r="M50" s="728">
        <v>105.63</v>
      </c>
      <c r="N50" s="727">
        <v>1</v>
      </c>
      <c r="O50" s="812">
        <v>1</v>
      </c>
      <c r="P50" s="728"/>
      <c r="Q50" s="745">
        <v>0</v>
      </c>
      <c r="R50" s="727"/>
      <c r="S50" s="745">
        <v>0</v>
      </c>
      <c r="T50" s="812"/>
      <c r="U50" s="768">
        <v>0</v>
      </c>
    </row>
    <row r="51" spans="1:21" ht="14.4" customHeight="1" x14ac:dyDescent="0.3">
      <c r="A51" s="726">
        <v>4</v>
      </c>
      <c r="B51" s="727" t="s">
        <v>2287</v>
      </c>
      <c r="C51" s="727" t="s">
        <v>2292</v>
      </c>
      <c r="D51" s="810" t="s">
        <v>4734</v>
      </c>
      <c r="E51" s="811" t="s">
        <v>2321</v>
      </c>
      <c r="F51" s="727" t="s">
        <v>2288</v>
      </c>
      <c r="G51" s="727" t="s">
        <v>2436</v>
      </c>
      <c r="H51" s="727" t="s">
        <v>571</v>
      </c>
      <c r="I51" s="727" t="s">
        <v>2437</v>
      </c>
      <c r="J51" s="727" t="s">
        <v>2438</v>
      </c>
      <c r="K51" s="727" t="s">
        <v>2439</v>
      </c>
      <c r="L51" s="728">
        <v>0</v>
      </c>
      <c r="M51" s="728">
        <v>0</v>
      </c>
      <c r="N51" s="727">
        <v>1</v>
      </c>
      <c r="O51" s="812">
        <v>0.5</v>
      </c>
      <c r="P51" s="728"/>
      <c r="Q51" s="745"/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4</v>
      </c>
      <c r="B52" s="727" t="s">
        <v>2287</v>
      </c>
      <c r="C52" s="727" t="s">
        <v>2292</v>
      </c>
      <c r="D52" s="810" t="s">
        <v>4734</v>
      </c>
      <c r="E52" s="811" t="s">
        <v>2321</v>
      </c>
      <c r="F52" s="727" t="s">
        <v>2288</v>
      </c>
      <c r="G52" s="727" t="s">
        <v>2440</v>
      </c>
      <c r="H52" s="727" t="s">
        <v>571</v>
      </c>
      <c r="I52" s="727" t="s">
        <v>2441</v>
      </c>
      <c r="J52" s="727" t="s">
        <v>2442</v>
      </c>
      <c r="K52" s="727" t="s">
        <v>2443</v>
      </c>
      <c r="L52" s="728">
        <v>0</v>
      </c>
      <c r="M52" s="728">
        <v>0</v>
      </c>
      <c r="N52" s="727">
        <v>1</v>
      </c>
      <c r="O52" s="812">
        <v>0.5</v>
      </c>
      <c r="P52" s="728"/>
      <c r="Q52" s="745"/>
      <c r="R52" s="727"/>
      <c r="S52" s="745">
        <v>0</v>
      </c>
      <c r="T52" s="812"/>
      <c r="U52" s="768">
        <v>0</v>
      </c>
    </row>
    <row r="53" spans="1:21" ht="14.4" customHeight="1" x14ac:dyDescent="0.3">
      <c r="A53" s="726">
        <v>4</v>
      </c>
      <c r="B53" s="727" t="s">
        <v>2287</v>
      </c>
      <c r="C53" s="727" t="s">
        <v>2292</v>
      </c>
      <c r="D53" s="810" t="s">
        <v>4734</v>
      </c>
      <c r="E53" s="811" t="s">
        <v>2321</v>
      </c>
      <c r="F53" s="727" t="s">
        <v>2288</v>
      </c>
      <c r="G53" s="727" t="s">
        <v>2444</v>
      </c>
      <c r="H53" s="727" t="s">
        <v>642</v>
      </c>
      <c r="I53" s="727" t="s">
        <v>2445</v>
      </c>
      <c r="J53" s="727" t="s">
        <v>692</v>
      </c>
      <c r="K53" s="727" t="s">
        <v>1999</v>
      </c>
      <c r="L53" s="728">
        <v>0</v>
      </c>
      <c r="M53" s="728">
        <v>0</v>
      </c>
      <c r="N53" s="727">
        <v>1</v>
      </c>
      <c r="O53" s="812">
        <v>0.5</v>
      </c>
      <c r="P53" s="728"/>
      <c r="Q53" s="745"/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4</v>
      </c>
      <c r="B54" s="727" t="s">
        <v>2287</v>
      </c>
      <c r="C54" s="727" t="s">
        <v>2292</v>
      </c>
      <c r="D54" s="810" t="s">
        <v>4734</v>
      </c>
      <c r="E54" s="811" t="s">
        <v>2321</v>
      </c>
      <c r="F54" s="727" t="s">
        <v>2288</v>
      </c>
      <c r="G54" s="727" t="s">
        <v>2418</v>
      </c>
      <c r="H54" s="727" t="s">
        <v>571</v>
      </c>
      <c r="I54" s="727" t="s">
        <v>2419</v>
      </c>
      <c r="J54" s="727" t="s">
        <v>676</v>
      </c>
      <c r="K54" s="727" t="s">
        <v>2420</v>
      </c>
      <c r="L54" s="728">
        <v>53.57</v>
      </c>
      <c r="M54" s="728">
        <v>107.14</v>
      </c>
      <c r="N54" s="727">
        <v>2</v>
      </c>
      <c r="O54" s="812">
        <v>1</v>
      </c>
      <c r="P54" s="728">
        <v>53.57</v>
      </c>
      <c r="Q54" s="745">
        <v>0.5</v>
      </c>
      <c r="R54" s="727">
        <v>1</v>
      </c>
      <c r="S54" s="745">
        <v>0.5</v>
      </c>
      <c r="T54" s="812">
        <v>0.5</v>
      </c>
      <c r="U54" s="768">
        <v>0.5</v>
      </c>
    </row>
    <row r="55" spans="1:21" ht="14.4" customHeight="1" x14ac:dyDescent="0.3">
      <c r="A55" s="726">
        <v>4</v>
      </c>
      <c r="B55" s="727" t="s">
        <v>2287</v>
      </c>
      <c r="C55" s="727" t="s">
        <v>2292</v>
      </c>
      <c r="D55" s="810" t="s">
        <v>4734</v>
      </c>
      <c r="E55" s="811" t="s">
        <v>2321</v>
      </c>
      <c r="F55" s="727" t="s">
        <v>2288</v>
      </c>
      <c r="G55" s="727" t="s">
        <v>2370</v>
      </c>
      <c r="H55" s="727" t="s">
        <v>642</v>
      </c>
      <c r="I55" s="727" t="s">
        <v>2377</v>
      </c>
      <c r="J55" s="727" t="s">
        <v>725</v>
      </c>
      <c r="K55" s="727" t="s">
        <v>1792</v>
      </c>
      <c r="L55" s="728">
        <v>736.33</v>
      </c>
      <c r="M55" s="728">
        <v>5890.64</v>
      </c>
      <c r="N55" s="727">
        <v>8</v>
      </c>
      <c r="O55" s="812">
        <v>3.5</v>
      </c>
      <c r="P55" s="728">
        <v>1472.66</v>
      </c>
      <c r="Q55" s="745">
        <v>0.25</v>
      </c>
      <c r="R55" s="727">
        <v>2</v>
      </c>
      <c r="S55" s="745">
        <v>0.25</v>
      </c>
      <c r="T55" s="812">
        <v>1</v>
      </c>
      <c r="U55" s="768">
        <v>0.2857142857142857</v>
      </c>
    </row>
    <row r="56" spans="1:21" ht="14.4" customHeight="1" x14ac:dyDescent="0.3">
      <c r="A56" s="726">
        <v>4</v>
      </c>
      <c r="B56" s="727" t="s">
        <v>2287</v>
      </c>
      <c r="C56" s="727" t="s">
        <v>2292</v>
      </c>
      <c r="D56" s="810" t="s">
        <v>4734</v>
      </c>
      <c r="E56" s="811" t="s">
        <v>2321</v>
      </c>
      <c r="F56" s="727" t="s">
        <v>2288</v>
      </c>
      <c r="G56" s="727" t="s">
        <v>2383</v>
      </c>
      <c r="H56" s="727" t="s">
        <v>571</v>
      </c>
      <c r="I56" s="727" t="s">
        <v>2384</v>
      </c>
      <c r="J56" s="727" t="s">
        <v>616</v>
      </c>
      <c r="K56" s="727" t="s">
        <v>2385</v>
      </c>
      <c r="L56" s="728">
        <v>108.44</v>
      </c>
      <c r="M56" s="728">
        <v>216.88</v>
      </c>
      <c r="N56" s="727">
        <v>2</v>
      </c>
      <c r="O56" s="812">
        <v>1</v>
      </c>
      <c r="P56" s="728">
        <v>108.44</v>
      </c>
      <c r="Q56" s="745">
        <v>0.5</v>
      </c>
      <c r="R56" s="727">
        <v>1</v>
      </c>
      <c r="S56" s="745">
        <v>0.5</v>
      </c>
      <c r="T56" s="812">
        <v>0.5</v>
      </c>
      <c r="U56" s="768">
        <v>0.5</v>
      </c>
    </row>
    <row r="57" spans="1:21" ht="14.4" customHeight="1" x14ac:dyDescent="0.3">
      <c r="A57" s="726">
        <v>4</v>
      </c>
      <c r="B57" s="727" t="s">
        <v>2287</v>
      </c>
      <c r="C57" s="727" t="s">
        <v>2292</v>
      </c>
      <c r="D57" s="810" t="s">
        <v>4734</v>
      </c>
      <c r="E57" s="811" t="s">
        <v>2321</v>
      </c>
      <c r="F57" s="727" t="s">
        <v>2288</v>
      </c>
      <c r="G57" s="727" t="s">
        <v>2356</v>
      </c>
      <c r="H57" s="727" t="s">
        <v>571</v>
      </c>
      <c r="I57" s="727" t="s">
        <v>2446</v>
      </c>
      <c r="J57" s="727" t="s">
        <v>1346</v>
      </c>
      <c r="K57" s="727" t="s">
        <v>2358</v>
      </c>
      <c r="L57" s="728">
        <v>0</v>
      </c>
      <c r="M57" s="728">
        <v>0</v>
      </c>
      <c r="N57" s="727">
        <v>2</v>
      </c>
      <c r="O57" s="812">
        <v>0.5</v>
      </c>
      <c r="P57" s="728"/>
      <c r="Q57" s="745"/>
      <c r="R57" s="727"/>
      <c r="S57" s="745">
        <v>0</v>
      </c>
      <c r="T57" s="812"/>
      <c r="U57" s="768">
        <v>0</v>
      </c>
    </row>
    <row r="58" spans="1:21" ht="14.4" customHeight="1" x14ac:dyDescent="0.3">
      <c r="A58" s="726">
        <v>4</v>
      </c>
      <c r="B58" s="727" t="s">
        <v>2287</v>
      </c>
      <c r="C58" s="727" t="s">
        <v>2292</v>
      </c>
      <c r="D58" s="810" t="s">
        <v>4734</v>
      </c>
      <c r="E58" s="811" t="s">
        <v>2321</v>
      </c>
      <c r="F58" s="727" t="s">
        <v>2288</v>
      </c>
      <c r="G58" s="727" t="s">
        <v>2359</v>
      </c>
      <c r="H58" s="727" t="s">
        <v>642</v>
      </c>
      <c r="I58" s="727" t="s">
        <v>1934</v>
      </c>
      <c r="J58" s="727" t="s">
        <v>1935</v>
      </c>
      <c r="K58" s="727" t="s">
        <v>1936</v>
      </c>
      <c r="L58" s="728">
        <v>0</v>
      </c>
      <c r="M58" s="728">
        <v>0</v>
      </c>
      <c r="N58" s="727">
        <v>3</v>
      </c>
      <c r="O58" s="812">
        <v>1</v>
      </c>
      <c r="P58" s="728"/>
      <c r="Q58" s="745"/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4</v>
      </c>
      <c r="B59" s="727" t="s">
        <v>2287</v>
      </c>
      <c r="C59" s="727" t="s">
        <v>2292</v>
      </c>
      <c r="D59" s="810" t="s">
        <v>4734</v>
      </c>
      <c r="E59" s="811" t="s">
        <v>2321</v>
      </c>
      <c r="F59" s="727" t="s">
        <v>2288</v>
      </c>
      <c r="G59" s="727" t="s">
        <v>2447</v>
      </c>
      <c r="H59" s="727" t="s">
        <v>571</v>
      </c>
      <c r="I59" s="727" t="s">
        <v>2448</v>
      </c>
      <c r="J59" s="727" t="s">
        <v>1012</v>
      </c>
      <c r="K59" s="727" t="s">
        <v>2449</v>
      </c>
      <c r="L59" s="728">
        <v>42.54</v>
      </c>
      <c r="M59" s="728">
        <v>85.08</v>
      </c>
      <c r="N59" s="727">
        <v>2</v>
      </c>
      <c r="O59" s="812">
        <v>0.5</v>
      </c>
      <c r="P59" s="728"/>
      <c r="Q59" s="745">
        <v>0</v>
      </c>
      <c r="R59" s="727"/>
      <c r="S59" s="745">
        <v>0</v>
      </c>
      <c r="T59" s="812"/>
      <c r="U59" s="768">
        <v>0</v>
      </c>
    </row>
    <row r="60" spans="1:21" ht="14.4" customHeight="1" x14ac:dyDescent="0.3">
      <c r="A60" s="726">
        <v>4</v>
      </c>
      <c r="B60" s="727" t="s">
        <v>2287</v>
      </c>
      <c r="C60" s="727" t="s">
        <v>2292</v>
      </c>
      <c r="D60" s="810" t="s">
        <v>4734</v>
      </c>
      <c r="E60" s="811" t="s">
        <v>2321</v>
      </c>
      <c r="F60" s="727" t="s">
        <v>2288</v>
      </c>
      <c r="G60" s="727" t="s">
        <v>2424</v>
      </c>
      <c r="H60" s="727" t="s">
        <v>571</v>
      </c>
      <c r="I60" s="727" t="s">
        <v>2425</v>
      </c>
      <c r="J60" s="727" t="s">
        <v>1016</v>
      </c>
      <c r="K60" s="727" t="s">
        <v>2426</v>
      </c>
      <c r="L60" s="728">
        <v>186.27</v>
      </c>
      <c r="M60" s="728">
        <v>186.27</v>
      </c>
      <c r="N60" s="727">
        <v>1</v>
      </c>
      <c r="O60" s="812">
        <v>1</v>
      </c>
      <c r="P60" s="728"/>
      <c r="Q60" s="745">
        <v>0</v>
      </c>
      <c r="R60" s="727"/>
      <c r="S60" s="745">
        <v>0</v>
      </c>
      <c r="T60" s="812"/>
      <c r="U60" s="768">
        <v>0</v>
      </c>
    </row>
    <row r="61" spans="1:21" ht="14.4" customHeight="1" x14ac:dyDescent="0.3">
      <c r="A61" s="726">
        <v>4</v>
      </c>
      <c r="B61" s="727" t="s">
        <v>2287</v>
      </c>
      <c r="C61" s="727" t="s">
        <v>2292</v>
      </c>
      <c r="D61" s="810" t="s">
        <v>4734</v>
      </c>
      <c r="E61" s="811" t="s">
        <v>2321</v>
      </c>
      <c r="F61" s="727" t="s">
        <v>2288</v>
      </c>
      <c r="G61" s="727" t="s">
        <v>2450</v>
      </c>
      <c r="H61" s="727" t="s">
        <v>571</v>
      </c>
      <c r="I61" s="727" t="s">
        <v>2451</v>
      </c>
      <c r="J61" s="727" t="s">
        <v>2452</v>
      </c>
      <c r="K61" s="727" t="s">
        <v>2453</v>
      </c>
      <c r="L61" s="728">
        <v>0</v>
      </c>
      <c r="M61" s="728">
        <v>0</v>
      </c>
      <c r="N61" s="727">
        <v>1</v>
      </c>
      <c r="O61" s="812">
        <v>0.5</v>
      </c>
      <c r="P61" s="728"/>
      <c r="Q61" s="745"/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4</v>
      </c>
      <c r="B62" s="727" t="s">
        <v>2287</v>
      </c>
      <c r="C62" s="727" t="s">
        <v>2292</v>
      </c>
      <c r="D62" s="810" t="s">
        <v>4734</v>
      </c>
      <c r="E62" s="811" t="s">
        <v>2321</v>
      </c>
      <c r="F62" s="727" t="s">
        <v>2289</v>
      </c>
      <c r="G62" s="727" t="s">
        <v>2364</v>
      </c>
      <c r="H62" s="727" t="s">
        <v>571</v>
      </c>
      <c r="I62" s="727" t="s">
        <v>2454</v>
      </c>
      <c r="J62" s="727" t="s">
        <v>2366</v>
      </c>
      <c r="K62" s="727"/>
      <c r="L62" s="728">
        <v>0</v>
      </c>
      <c r="M62" s="728">
        <v>0</v>
      </c>
      <c r="N62" s="727">
        <v>1</v>
      </c>
      <c r="O62" s="812">
        <v>1</v>
      </c>
      <c r="P62" s="728">
        <v>0</v>
      </c>
      <c r="Q62" s="745"/>
      <c r="R62" s="727">
        <v>1</v>
      </c>
      <c r="S62" s="745">
        <v>1</v>
      </c>
      <c r="T62" s="812">
        <v>1</v>
      </c>
      <c r="U62" s="768">
        <v>1</v>
      </c>
    </row>
    <row r="63" spans="1:21" ht="14.4" customHeight="1" x14ac:dyDescent="0.3">
      <c r="A63" s="726">
        <v>4</v>
      </c>
      <c r="B63" s="727" t="s">
        <v>2287</v>
      </c>
      <c r="C63" s="727" t="s">
        <v>2292</v>
      </c>
      <c r="D63" s="810" t="s">
        <v>4734</v>
      </c>
      <c r="E63" s="811" t="s">
        <v>2321</v>
      </c>
      <c r="F63" s="727" t="s">
        <v>2289</v>
      </c>
      <c r="G63" s="727" t="s">
        <v>2364</v>
      </c>
      <c r="H63" s="727" t="s">
        <v>571</v>
      </c>
      <c r="I63" s="727" t="s">
        <v>2365</v>
      </c>
      <c r="J63" s="727" t="s">
        <v>2366</v>
      </c>
      <c r="K63" s="727"/>
      <c r="L63" s="728">
        <v>0</v>
      </c>
      <c r="M63" s="728">
        <v>0</v>
      </c>
      <c r="N63" s="727">
        <v>1</v>
      </c>
      <c r="O63" s="812">
        <v>1</v>
      </c>
      <c r="P63" s="728"/>
      <c r="Q63" s="745"/>
      <c r="R63" s="727"/>
      <c r="S63" s="745">
        <v>0</v>
      </c>
      <c r="T63" s="812"/>
      <c r="U63" s="768">
        <v>0</v>
      </c>
    </row>
    <row r="64" spans="1:21" ht="14.4" customHeight="1" x14ac:dyDescent="0.3">
      <c r="A64" s="726">
        <v>4</v>
      </c>
      <c r="B64" s="727" t="s">
        <v>2287</v>
      </c>
      <c r="C64" s="727" t="s">
        <v>2292</v>
      </c>
      <c r="D64" s="810" t="s">
        <v>4734</v>
      </c>
      <c r="E64" s="811" t="s">
        <v>2324</v>
      </c>
      <c r="F64" s="727" t="s">
        <v>2288</v>
      </c>
      <c r="G64" s="727" t="s">
        <v>2355</v>
      </c>
      <c r="H64" s="727" t="s">
        <v>642</v>
      </c>
      <c r="I64" s="727" t="s">
        <v>2043</v>
      </c>
      <c r="J64" s="727" t="s">
        <v>965</v>
      </c>
      <c r="K64" s="727" t="s">
        <v>2044</v>
      </c>
      <c r="L64" s="728">
        <v>154.36000000000001</v>
      </c>
      <c r="M64" s="728">
        <v>617.44000000000005</v>
      </c>
      <c r="N64" s="727">
        <v>4</v>
      </c>
      <c r="O64" s="812">
        <v>3.5</v>
      </c>
      <c r="P64" s="728">
        <v>154.36000000000001</v>
      </c>
      <c r="Q64" s="745">
        <v>0.25</v>
      </c>
      <c r="R64" s="727">
        <v>1</v>
      </c>
      <c r="S64" s="745">
        <v>0.25</v>
      </c>
      <c r="T64" s="812">
        <v>1</v>
      </c>
      <c r="U64" s="768">
        <v>0.2857142857142857</v>
      </c>
    </row>
    <row r="65" spans="1:21" ht="14.4" customHeight="1" x14ac:dyDescent="0.3">
      <c r="A65" s="726">
        <v>4</v>
      </c>
      <c r="B65" s="727" t="s">
        <v>2287</v>
      </c>
      <c r="C65" s="727" t="s">
        <v>2292</v>
      </c>
      <c r="D65" s="810" t="s">
        <v>4734</v>
      </c>
      <c r="E65" s="811" t="s">
        <v>2324</v>
      </c>
      <c r="F65" s="727" t="s">
        <v>2288</v>
      </c>
      <c r="G65" s="727" t="s">
        <v>2355</v>
      </c>
      <c r="H65" s="727" t="s">
        <v>642</v>
      </c>
      <c r="I65" s="727" t="s">
        <v>1858</v>
      </c>
      <c r="J65" s="727" t="s">
        <v>965</v>
      </c>
      <c r="K65" s="727" t="s">
        <v>1859</v>
      </c>
      <c r="L65" s="728">
        <v>225.06</v>
      </c>
      <c r="M65" s="728">
        <v>225.06</v>
      </c>
      <c r="N65" s="727">
        <v>1</v>
      </c>
      <c r="O65" s="812">
        <v>1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4</v>
      </c>
      <c r="B66" s="727" t="s">
        <v>2287</v>
      </c>
      <c r="C66" s="727" t="s">
        <v>2292</v>
      </c>
      <c r="D66" s="810" t="s">
        <v>4734</v>
      </c>
      <c r="E66" s="811" t="s">
        <v>2324</v>
      </c>
      <c r="F66" s="727" t="s">
        <v>2288</v>
      </c>
      <c r="G66" s="727" t="s">
        <v>2367</v>
      </c>
      <c r="H66" s="727" t="s">
        <v>571</v>
      </c>
      <c r="I66" s="727" t="s">
        <v>2455</v>
      </c>
      <c r="J66" s="727" t="s">
        <v>1157</v>
      </c>
      <c r="K66" s="727" t="s">
        <v>2369</v>
      </c>
      <c r="L66" s="728">
        <v>374.79</v>
      </c>
      <c r="M66" s="728">
        <v>749.58</v>
      </c>
      <c r="N66" s="727">
        <v>2</v>
      </c>
      <c r="O66" s="812">
        <v>0.5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4</v>
      </c>
      <c r="B67" s="727" t="s">
        <v>2287</v>
      </c>
      <c r="C67" s="727" t="s">
        <v>2292</v>
      </c>
      <c r="D67" s="810" t="s">
        <v>4734</v>
      </c>
      <c r="E67" s="811" t="s">
        <v>2324</v>
      </c>
      <c r="F67" s="727" t="s">
        <v>2288</v>
      </c>
      <c r="G67" s="727" t="s">
        <v>2367</v>
      </c>
      <c r="H67" s="727" t="s">
        <v>571</v>
      </c>
      <c r="I67" s="727" t="s">
        <v>2456</v>
      </c>
      <c r="J67" s="727" t="s">
        <v>1157</v>
      </c>
      <c r="K67" s="727" t="s">
        <v>2457</v>
      </c>
      <c r="L67" s="728">
        <v>0</v>
      </c>
      <c r="M67" s="728">
        <v>0</v>
      </c>
      <c r="N67" s="727">
        <v>1</v>
      </c>
      <c r="O67" s="812">
        <v>0.5</v>
      </c>
      <c r="P67" s="728"/>
      <c r="Q67" s="745"/>
      <c r="R67" s="727"/>
      <c r="S67" s="745">
        <v>0</v>
      </c>
      <c r="T67" s="812"/>
      <c r="U67" s="768">
        <v>0</v>
      </c>
    </row>
    <row r="68" spans="1:21" ht="14.4" customHeight="1" x14ac:dyDescent="0.3">
      <c r="A68" s="726">
        <v>4</v>
      </c>
      <c r="B68" s="727" t="s">
        <v>2287</v>
      </c>
      <c r="C68" s="727" t="s">
        <v>2292</v>
      </c>
      <c r="D68" s="810" t="s">
        <v>4734</v>
      </c>
      <c r="E68" s="811" t="s">
        <v>2324</v>
      </c>
      <c r="F68" s="727" t="s">
        <v>2288</v>
      </c>
      <c r="G68" s="727" t="s">
        <v>2370</v>
      </c>
      <c r="H68" s="727" t="s">
        <v>642</v>
      </c>
      <c r="I68" s="727" t="s">
        <v>2007</v>
      </c>
      <c r="J68" s="727" t="s">
        <v>725</v>
      </c>
      <c r="K68" s="727" t="s">
        <v>2008</v>
      </c>
      <c r="L68" s="728">
        <v>923.74</v>
      </c>
      <c r="M68" s="728">
        <v>12008.62</v>
      </c>
      <c r="N68" s="727">
        <v>13</v>
      </c>
      <c r="O68" s="812">
        <v>1.5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4</v>
      </c>
      <c r="B69" s="727" t="s">
        <v>2287</v>
      </c>
      <c r="C69" s="727" t="s">
        <v>2292</v>
      </c>
      <c r="D69" s="810" t="s">
        <v>4734</v>
      </c>
      <c r="E69" s="811" t="s">
        <v>2324</v>
      </c>
      <c r="F69" s="727" t="s">
        <v>2288</v>
      </c>
      <c r="G69" s="727" t="s">
        <v>2421</v>
      </c>
      <c r="H69" s="727" t="s">
        <v>571</v>
      </c>
      <c r="I69" s="727" t="s">
        <v>2458</v>
      </c>
      <c r="J69" s="727" t="s">
        <v>1121</v>
      </c>
      <c r="K69" s="727" t="s">
        <v>2423</v>
      </c>
      <c r="L69" s="728">
        <v>301.2</v>
      </c>
      <c r="M69" s="728">
        <v>301.2</v>
      </c>
      <c r="N69" s="727">
        <v>1</v>
      </c>
      <c r="O69" s="812">
        <v>0.5</v>
      </c>
      <c r="P69" s="728"/>
      <c r="Q69" s="745">
        <v>0</v>
      </c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4</v>
      </c>
      <c r="B70" s="727" t="s">
        <v>2287</v>
      </c>
      <c r="C70" s="727" t="s">
        <v>2292</v>
      </c>
      <c r="D70" s="810" t="s">
        <v>4734</v>
      </c>
      <c r="E70" s="811" t="s">
        <v>2324</v>
      </c>
      <c r="F70" s="727" t="s">
        <v>2288</v>
      </c>
      <c r="G70" s="727" t="s">
        <v>2421</v>
      </c>
      <c r="H70" s="727" t="s">
        <v>571</v>
      </c>
      <c r="I70" s="727" t="s">
        <v>2459</v>
      </c>
      <c r="J70" s="727" t="s">
        <v>1121</v>
      </c>
      <c r="K70" s="727" t="s">
        <v>2423</v>
      </c>
      <c r="L70" s="728">
        <v>301.2</v>
      </c>
      <c r="M70" s="728">
        <v>602.4</v>
      </c>
      <c r="N70" s="727">
        <v>2</v>
      </c>
      <c r="O70" s="812">
        <v>0.5</v>
      </c>
      <c r="P70" s="728"/>
      <c r="Q70" s="745">
        <v>0</v>
      </c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4</v>
      </c>
      <c r="B71" s="727" t="s">
        <v>2287</v>
      </c>
      <c r="C71" s="727" t="s">
        <v>2292</v>
      </c>
      <c r="D71" s="810" t="s">
        <v>4734</v>
      </c>
      <c r="E71" s="811" t="s">
        <v>2324</v>
      </c>
      <c r="F71" s="727" t="s">
        <v>2288</v>
      </c>
      <c r="G71" s="727" t="s">
        <v>2460</v>
      </c>
      <c r="H71" s="727" t="s">
        <v>571</v>
      </c>
      <c r="I71" s="727" t="s">
        <v>2461</v>
      </c>
      <c r="J71" s="727" t="s">
        <v>2462</v>
      </c>
      <c r="K71" s="727" t="s">
        <v>2463</v>
      </c>
      <c r="L71" s="728">
        <v>78.33</v>
      </c>
      <c r="M71" s="728">
        <v>156.66</v>
      </c>
      <c r="N71" s="727">
        <v>2</v>
      </c>
      <c r="O71" s="812">
        <v>1</v>
      </c>
      <c r="P71" s="728">
        <v>156.66</v>
      </c>
      <c r="Q71" s="745">
        <v>1</v>
      </c>
      <c r="R71" s="727">
        <v>2</v>
      </c>
      <c r="S71" s="745">
        <v>1</v>
      </c>
      <c r="T71" s="812">
        <v>1</v>
      </c>
      <c r="U71" s="768">
        <v>1</v>
      </c>
    </row>
    <row r="72" spans="1:21" ht="14.4" customHeight="1" x14ac:dyDescent="0.3">
      <c r="A72" s="726">
        <v>4</v>
      </c>
      <c r="B72" s="727" t="s">
        <v>2287</v>
      </c>
      <c r="C72" s="727" t="s">
        <v>2292</v>
      </c>
      <c r="D72" s="810" t="s">
        <v>4734</v>
      </c>
      <c r="E72" s="811" t="s">
        <v>2324</v>
      </c>
      <c r="F72" s="727" t="s">
        <v>2288</v>
      </c>
      <c r="G72" s="727" t="s">
        <v>2359</v>
      </c>
      <c r="H72" s="727" t="s">
        <v>642</v>
      </c>
      <c r="I72" s="727" t="s">
        <v>1934</v>
      </c>
      <c r="J72" s="727" t="s">
        <v>1935</v>
      </c>
      <c r="K72" s="727" t="s">
        <v>1936</v>
      </c>
      <c r="L72" s="728">
        <v>0</v>
      </c>
      <c r="M72" s="728">
        <v>0</v>
      </c>
      <c r="N72" s="727">
        <v>1</v>
      </c>
      <c r="O72" s="812">
        <v>1</v>
      </c>
      <c r="P72" s="728">
        <v>0</v>
      </c>
      <c r="Q72" s="745"/>
      <c r="R72" s="727">
        <v>1</v>
      </c>
      <c r="S72" s="745">
        <v>1</v>
      </c>
      <c r="T72" s="812">
        <v>1</v>
      </c>
      <c r="U72" s="768">
        <v>1</v>
      </c>
    </row>
    <row r="73" spans="1:21" ht="14.4" customHeight="1" x14ac:dyDescent="0.3">
      <c r="A73" s="726">
        <v>4</v>
      </c>
      <c r="B73" s="727" t="s">
        <v>2287</v>
      </c>
      <c r="C73" s="727" t="s">
        <v>2292</v>
      </c>
      <c r="D73" s="810" t="s">
        <v>4734</v>
      </c>
      <c r="E73" s="811" t="s">
        <v>2324</v>
      </c>
      <c r="F73" s="727" t="s">
        <v>2288</v>
      </c>
      <c r="G73" s="727" t="s">
        <v>2447</v>
      </c>
      <c r="H73" s="727" t="s">
        <v>571</v>
      </c>
      <c r="I73" s="727" t="s">
        <v>2464</v>
      </c>
      <c r="J73" s="727" t="s">
        <v>976</v>
      </c>
      <c r="K73" s="727" t="s">
        <v>2465</v>
      </c>
      <c r="L73" s="728">
        <v>59.56</v>
      </c>
      <c r="M73" s="728">
        <v>59.56</v>
      </c>
      <c r="N73" s="727">
        <v>1</v>
      </c>
      <c r="O73" s="812">
        <v>1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4</v>
      </c>
      <c r="B74" s="727" t="s">
        <v>2287</v>
      </c>
      <c r="C74" s="727" t="s">
        <v>2292</v>
      </c>
      <c r="D74" s="810" t="s">
        <v>4734</v>
      </c>
      <c r="E74" s="811" t="s">
        <v>2325</v>
      </c>
      <c r="F74" s="727" t="s">
        <v>2288</v>
      </c>
      <c r="G74" s="727" t="s">
        <v>2355</v>
      </c>
      <c r="H74" s="727" t="s">
        <v>642</v>
      </c>
      <c r="I74" s="727" t="s">
        <v>2043</v>
      </c>
      <c r="J74" s="727" t="s">
        <v>965</v>
      </c>
      <c r="K74" s="727" t="s">
        <v>2044</v>
      </c>
      <c r="L74" s="728">
        <v>154.36000000000001</v>
      </c>
      <c r="M74" s="728">
        <v>308.72000000000003</v>
      </c>
      <c r="N74" s="727">
        <v>2</v>
      </c>
      <c r="O74" s="812">
        <v>2</v>
      </c>
      <c r="P74" s="728">
        <v>154.36000000000001</v>
      </c>
      <c r="Q74" s="745">
        <v>0.5</v>
      </c>
      <c r="R74" s="727">
        <v>1</v>
      </c>
      <c r="S74" s="745">
        <v>0.5</v>
      </c>
      <c r="T74" s="812">
        <v>1</v>
      </c>
      <c r="U74" s="768">
        <v>0.5</v>
      </c>
    </row>
    <row r="75" spans="1:21" ht="14.4" customHeight="1" x14ac:dyDescent="0.3">
      <c r="A75" s="726">
        <v>4</v>
      </c>
      <c r="B75" s="727" t="s">
        <v>2287</v>
      </c>
      <c r="C75" s="727" t="s">
        <v>2292</v>
      </c>
      <c r="D75" s="810" t="s">
        <v>4734</v>
      </c>
      <c r="E75" s="811" t="s">
        <v>2325</v>
      </c>
      <c r="F75" s="727" t="s">
        <v>2288</v>
      </c>
      <c r="G75" s="727" t="s">
        <v>2355</v>
      </c>
      <c r="H75" s="727" t="s">
        <v>642</v>
      </c>
      <c r="I75" s="727" t="s">
        <v>1858</v>
      </c>
      <c r="J75" s="727" t="s">
        <v>965</v>
      </c>
      <c r="K75" s="727" t="s">
        <v>1859</v>
      </c>
      <c r="L75" s="728">
        <v>225.06</v>
      </c>
      <c r="M75" s="728">
        <v>675.18000000000006</v>
      </c>
      <c r="N75" s="727">
        <v>3</v>
      </c>
      <c r="O75" s="812">
        <v>1.5</v>
      </c>
      <c r="P75" s="728">
        <v>225.06</v>
      </c>
      <c r="Q75" s="745">
        <v>0.33333333333333331</v>
      </c>
      <c r="R75" s="727">
        <v>1</v>
      </c>
      <c r="S75" s="745">
        <v>0.33333333333333331</v>
      </c>
      <c r="T75" s="812">
        <v>1</v>
      </c>
      <c r="U75" s="768">
        <v>0.66666666666666663</v>
      </c>
    </row>
    <row r="76" spans="1:21" ht="14.4" customHeight="1" x14ac:dyDescent="0.3">
      <c r="A76" s="726">
        <v>4</v>
      </c>
      <c r="B76" s="727" t="s">
        <v>2287</v>
      </c>
      <c r="C76" s="727" t="s">
        <v>2292</v>
      </c>
      <c r="D76" s="810" t="s">
        <v>4734</v>
      </c>
      <c r="E76" s="811" t="s">
        <v>2325</v>
      </c>
      <c r="F76" s="727" t="s">
        <v>2288</v>
      </c>
      <c r="G76" s="727" t="s">
        <v>2466</v>
      </c>
      <c r="H76" s="727" t="s">
        <v>571</v>
      </c>
      <c r="I76" s="727" t="s">
        <v>2467</v>
      </c>
      <c r="J76" s="727" t="s">
        <v>988</v>
      </c>
      <c r="K76" s="727" t="s">
        <v>1870</v>
      </c>
      <c r="L76" s="728">
        <v>78.33</v>
      </c>
      <c r="M76" s="728">
        <v>156.66</v>
      </c>
      <c r="N76" s="727">
        <v>2</v>
      </c>
      <c r="O76" s="812">
        <v>1</v>
      </c>
      <c r="P76" s="728">
        <v>156.66</v>
      </c>
      <c r="Q76" s="745">
        <v>1</v>
      </c>
      <c r="R76" s="727">
        <v>2</v>
      </c>
      <c r="S76" s="745">
        <v>1</v>
      </c>
      <c r="T76" s="812">
        <v>1</v>
      </c>
      <c r="U76" s="768">
        <v>1</v>
      </c>
    </row>
    <row r="77" spans="1:21" ht="14.4" customHeight="1" x14ac:dyDescent="0.3">
      <c r="A77" s="726">
        <v>4</v>
      </c>
      <c r="B77" s="727" t="s">
        <v>2287</v>
      </c>
      <c r="C77" s="727" t="s">
        <v>2292</v>
      </c>
      <c r="D77" s="810" t="s">
        <v>4734</v>
      </c>
      <c r="E77" s="811" t="s">
        <v>2325</v>
      </c>
      <c r="F77" s="727" t="s">
        <v>2288</v>
      </c>
      <c r="G77" s="727" t="s">
        <v>2468</v>
      </c>
      <c r="H77" s="727" t="s">
        <v>571</v>
      </c>
      <c r="I77" s="727" t="s">
        <v>2469</v>
      </c>
      <c r="J77" s="727" t="s">
        <v>2470</v>
      </c>
      <c r="K77" s="727" t="s">
        <v>2471</v>
      </c>
      <c r="L77" s="728">
        <v>29.13</v>
      </c>
      <c r="M77" s="728">
        <v>58.26</v>
      </c>
      <c r="N77" s="727">
        <v>2</v>
      </c>
      <c r="O77" s="812">
        <v>0.5</v>
      </c>
      <c r="P77" s="728">
        <v>58.26</v>
      </c>
      <c r="Q77" s="745">
        <v>1</v>
      </c>
      <c r="R77" s="727">
        <v>2</v>
      </c>
      <c r="S77" s="745">
        <v>1</v>
      </c>
      <c r="T77" s="812">
        <v>0.5</v>
      </c>
      <c r="U77" s="768">
        <v>1</v>
      </c>
    </row>
    <row r="78" spans="1:21" ht="14.4" customHeight="1" x14ac:dyDescent="0.3">
      <c r="A78" s="726">
        <v>4</v>
      </c>
      <c r="B78" s="727" t="s">
        <v>2287</v>
      </c>
      <c r="C78" s="727" t="s">
        <v>2292</v>
      </c>
      <c r="D78" s="810" t="s">
        <v>4734</v>
      </c>
      <c r="E78" s="811" t="s">
        <v>2325</v>
      </c>
      <c r="F78" s="727" t="s">
        <v>2288</v>
      </c>
      <c r="G78" s="727" t="s">
        <v>2472</v>
      </c>
      <c r="H78" s="727" t="s">
        <v>642</v>
      </c>
      <c r="I78" s="727" t="s">
        <v>2473</v>
      </c>
      <c r="J78" s="727" t="s">
        <v>2059</v>
      </c>
      <c r="K78" s="727" t="s">
        <v>2474</v>
      </c>
      <c r="L78" s="728">
        <v>525.16999999999996</v>
      </c>
      <c r="M78" s="728">
        <v>525.16999999999996</v>
      </c>
      <c r="N78" s="727">
        <v>1</v>
      </c>
      <c r="O78" s="812">
        <v>0.5</v>
      </c>
      <c r="P78" s="728"/>
      <c r="Q78" s="745">
        <v>0</v>
      </c>
      <c r="R78" s="727"/>
      <c r="S78" s="745">
        <v>0</v>
      </c>
      <c r="T78" s="812"/>
      <c r="U78" s="768">
        <v>0</v>
      </c>
    </row>
    <row r="79" spans="1:21" ht="14.4" customHeight="1" x14ac:dyDescent="0.3">
      <c r="A79" s="726">
        <v>4</v>
      </c>
      <c r="B79" s="727" t="s">
        <v>2287</v>
      </c>
      <c r="C79" s="727" t="s">
        <v>2292</v>
      </c>
      <c r="D79" s="810" t="s">
        <v>4734</v>
      </c>
      <c r="E79" s="811" t="s">
        <v>2325</v>
      </c>
      <c r="F79" s="727" t="s">
        <v>2288</v>
      </c>
      <c r="G79" s="727" t="s">
        <v>2433</v>
      </c>
      <c r="H79" s="727" t="s">
        <v>571</v>
      </c>
      <c r="I79" s="727" t="s">
        <v>2434</v>
      </c>
      <c r="J79" s="727" t="s">
        <v>780</v>
      </c>
      <c r="K79" s="727" t="s">
        <v>2435</v>
      </c>
      <c r="L79" s="728">
        <v>105.63</v>
      </c>
      <c r="M79" s="728">
        <v>950.67</v>
      </c>
      <c r="N79" s="727">
        <v>9</v>
      </c>
      <c r="O79" s="812">
        <v>2.5</v>
      </c>
      <c r="P79" s="728">
        <v>211.26</v>
      </c>
      <c r="Q79" s="745">
        <v>0.22222222222222221</v>
      </c>
      <c r="R79" s="727">
        <v>2</v>
      </c>
      <c r="S79" s="745">
        <v>0.22222222222222221</v>
      </c>
      <c r="T79" s="812">
        <v>0.5</v>
      </c>
      <c r="U79" s="768">
        <v>0.2</v>
      </c>
    </row>
    <row r="80" spans="1:21" ht="14.4" customHeight="1" x14ac:dyDescent="0.3">
      <c r="A80" s="726">
        <v>4</v>
      </c>
      <c r="B80" s="727" t="s">
        <v>2287</v>
      </c>
      <c r="C80" s="727" t="s">
        <v>2292</v>
      </c>
      <c r="D80" s="810" t="s">
        <v>4734</v>
      </c>
      <c r="E80" s="811" t="s">
        <v>2325</v>
      </c>
      <c r="F80" s="727" t="s">
        <v>2288</v>
      </c>
      <c r="G80" s="727" t="s">
        <v>2475</v>
      </c>
      <c r="H80" s="727" t="s">
        <v>571</v>
      </c>
      <c r="I80" s="727" t="s">
        <v>2476</v>
      </c>
      <c r="J80" s="727" t="s">
        <v>2197</v>
      </c>
      <c r="K80" s="727" t="s">
        <v>2477</v>
      </c>
      <c r="L80" s="728">
        <v>848.49</v>
      </c>
      <c r="M80" s="728">
        <v>848.49</v>
      </c>
      <c r="N80" s="727">
        <v>1</v>
      </c>
      <c r="O80" s="812">
        <v>0.5</v>
      </c>
      <c r="P80" s="728">
        <v>848.49</v>
      </c>
      <c r="Q80" s="745">
        <v>1</v>
      </c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4</v>
      </c>
      <c r="B81" s="727" t="s">
        <v>2287</v>
      </c>
      <c r="C81" s="727" t="s">
        <v>2292</v>
      </c>
      <c r="D81" s="810" t="s">
        <v>4734</v>
      </c>
      <c r="E81" s="811" t="s">
        <v>2325</v>
      </c>
      <c r="F81" s="727" t="s">
        <v>2288</v>
      </c>
      <c r="G81" s="727" t="s">
        <v>2478</v>
      </c>
      <c r="H81" s="727" t="s">
        <v>571</v>
      </c>
      <c r="I81" s="727" t="s">
        <v>2479</v>
      </c>
      <c r="J81" s="727" t="s">
        <v>688</v>
      </c>
      <c r="K81" s="727" t="s">
        <v>2480</v>
      </c>
      <c r="L81" s="728">
        <v>27.28</v>
      </c>
      <c r="M81" s="728">
        <v>54.56</v>
      </c>
      <c r="N81" s="727">
        <v>2</v>
      </c>
      <c r="O81" s="812">
        <v>1.5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4</v>
      </c>
      <c r="B82" s="727" t="s">
        <v>2287</v>
      </c>
      <c r="C82" s="727" t="s">
        <v>2292</v>
      </c>
      <c r="D82" s="810" t="s">
        <v>4734</v>
      </c>
      <c r="E82" s="811" t="s">
        <v>2325</v>
      </c>
      <c r="F82" s="727" t="s">
        <v>2288</v>
      </c>
      <c r="G82" s="727" t="s">
        <v>2373</v>
      </c>
      <c r="H82" s="727" t="s">
        <v>571</v>
      </c>
      <c r="I82" s="727" t="s">
        <v>2481</v>
      </c>
      <c r="J82" s="727" t="s">
        <v>614</v>
      </c>
      <c r="K82" s="727" t="s">
        <v>2482</v>
      </c>
      <c r="L82" s="728">
        <v>0</v>
      </c>
      <c r="M82" s="728">
        <v>0</v>
      </c>
      <c r="N82" s="727">
        <v>1</v>
      </c>
      <c r="O82" s="812">
        <v>1</v>
      </c>
      <c r="P82" s="728"/>
      <c r="Q82" s="745"/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4</v>
      </c>
      <c r="B83" s="727" t="s">
        <v>2287</v>
      </c>
      <c r="C83" s="727" t="s">
        <v>2292</v>
      </c>
      <c r="D83" s="810" t="s">
        <v>4734</v>
      </c>
      <c r="E83" s="811" t="s">
        <v>2325</v>
      </c>
      <c r="F83" s="727" t="s">
        <v>2288</v>
      </c>
      <c r="G83" s="727" t="s">
        <v>2376</v>
      </c>
      <c r="H83" s="727" t="s">
        <v>642</v>
      </c>
      <c r="I83" s="727" t="s">
        <v>2135</v>
      </c>
      <c r="J83" s="727" t="s">
        <v>2136</v>
      </c>
      <c r="K83" s="727" t="s">
        <v>2137</v>
      </c>
      <c r="L83" s="728">
        <v>93.43</v>
      </c>
      <c r="M83" s="728">
        <v>93.43</v>
      </c>
      <c r="N83" s="727">
        <v>1</v>
      </c>
      <c r="O83" s="812">
        <v>0.5</v>
      </c>
      <c r="P83" s="728">
        <v>93.43</v>
      </c>
      <c r="Q83" s="745">
        <v>1</v>
      </c>
      <c r="R83" s="727">
        <v>1</v>
      </c>
      <c r="S83" s="745">
        <v>1</v>
      </c>
      <c r="T83" s="812">
        <v>0.5</v>
      </c>
      <c r="U83" s="768">
        <v>1</v>
      </c>
    </row>
    <row r="84" spans="1:21" ht="14.4" customHeight="1" x14ac:dyDescent="0.3">
      <c r="A84" s="726">
        <v>4</v>
      </c>
      <c r="B84" s="727" t="s">
        <v>2287</v>
      </c>
      <c r="C84" s="727" t="s">
        <v>2292</v>
      </c>
      <c r="D84" s="810" t="s">
        <v>4734</v>
      </c>
      <c r="E84" s="811" t="s">
        <v>2325</v>
      </c>
      <c r="F84" s="727" t="s">
        <v>2288</v>
      </c>
      <c r="G84" s="727" t="s">
        <v>2483</v>
      </c>
      <c r="H84" s="727" t="s">
        <v>571</v>
      </c>
      <c r="I84" s="727" t="s">
        <v>2484</v>
      </c>
      <c r="J84" s="727" t="s">
        <v>904</v>
      </c>
      <c r="K84" s="727" t="s">
        <v>2485</v>
      </c>
      <c r="L84" s="728">
        <v>760.22</v>
      </c>
      <c r="M84" s="728">
        <v>3801.1</v>
      </c>
      <c r="N84" s="727">
        <v>5</v>
      </c>
      <c r="O84" s="812">
        <v>2</v>
      </c>
      <c r="P84" s="728">
        <v>2280.66</v>
      </c>
      <c r="Q84" s="745">
        <v>0.6</v>
      </c>
      <c r="R84" s="727">
        <v>3</v>
      </c>
      <c r="S84" s="745">
        <v>0.6</v>
      </c>
      <c r="T84" s="812">
        <v>1</v>
      </c>
      <c r="U84" s="768">
        <v>0.5</v>
      </c>
    </row>
    <row r="85" spans="1:21" ht="14.4" customHeight="1" x14ac:dyDescent="0.3">
      <c r="A85" s="726">
        <v>4</v>
      </c>
      <c r="B85" s="727" t="s">
        <v>2287</v>
      </c>
      <c r="C85" s="727" t="s">
        <v>2292</v>
      </c>
      <c r="D85" s="810" t="s">
        <v>4734</v>
      </c>
      <c r="E85" s="811" t="s">
        <v>2325</v>
      </c>
      <c r="F85" s="727" t="s">
        <v>2288</v>
      </c>
      <c r="G85" s="727" t="s">
        <v>2486</v>
      </c>
      <c r="H85" s="727" t="s">
        <v>571</v>
      </c>
      <c r="I85" s="727" t="s">
        <v>2487</v>
      </c>
      <c r="J85" s="727" t="s">
        <v>1094</v>
      </c>
      <c r="K85" s="727" t="s">
        <v>2477</v>
      </c>
      <c r="L85" s="728">
        <v>0</v>
      </c>
      <c r="M85" s="728">
        <v>0</v>
      </c>
      <c r="N85" s="727">
        <v>2</v>
      </c>
      <c r="O85" s="812">
        <v>0.5</v>
      </c>
      <c r="P85" s="728">
        <v>0</v>
      </c>
      <c r="Q85" s="745"/>
      <c r="R85" s="727">
        <v>2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4</v>
      </c>
      <c r="B86" s="727" t="s">
        <v>2287</v>
      </c>
      <c r="C86" s="727" t="s">
        <v>2292</v>
      </c>
      <c r="D86" s="810" t="s">
        <v>4734</v>
      </c>
      <c r="E86" s="811" t="s">
        <v>2325</v>
      </c>
      <c r="F86" s="727" t="s">
        <v>2288</v>
      </c>
      <c r="G86" s="727" t="s">
        <v>2488</v>
      </c>
      <c r="H86" s="727" t="s">
        <v>571</v>
      </c>
      <c r="I86" s="727" t="s">
        <v>2489</v>
      </c>
      <c r="J86" s="727" t="s">
        <v>1049</v>
      </c>
      <c r="K86" s="727" t="s">
        <v>2490</v>
      </c>
      <c r="L86" s="728">
        <v>634</v>
      </c>
      <c r="M86" s="728">
        <v>634</v>
      </c>
      <c r="N86" s="727">
        <v>1</v>
      </c>
      <c r="O86" s="812">
        <v>0.5</v>
      </c>
      <c r="P86" s="728"/>
      <c r="Q86" s="745">
        <v>0</v>
      </c>
      <c r="R86" s="727"/>
      <c r="S86" s="745">
        <v>0</v>
      </c>
      <c r="T86" s="812"/>
      <c r="U86" s="768">
        <v>0</v>
      </c>
    </row>
    <row r="87" spans="1:21" ht="14.4" customHeight="1" x14ac:dyDescent="0.3">
      <c r="A87" s="726">
        <v>4</v>
      </c>
      <c r="B87" s="727" t="s">
        <v>2287</v>
      </c>
      <c r="C87" s="727" t="s">
        <v>2292</v>
      </c>
      <c r="D87" s="810" t="s">
        <v>4734</v>
      </c>
      <c r="E87" s="811" t="s">
        <v>2325</v>
      </c>
      <c r="F87" s="727" t="s">
        <v>2288</v>
      </c>
      <c r="G87" s="727" t="s">
        <v>2367</v>
      </c>
      <c r="H87" s="727" t="s">
        <v>571</v>
      </c>
      <c r="I87" s="727" t="s">
        <v>2368</v>
      </c>
      <c r="J87" s="727" t="s">
        <v>1157</v>
      </c>
      <c r="K87" s="727" t="s">
        <v>2369</v>
      </c>
      <c r="L87" s="728">
        <v>374.79</v>
      </c>
      <c r="M87" s="728">
        <v>1499.16</v>
      </c>
      <c r="N87" s="727">
        <v>4</v>
      </c>
      <c r="O87" s="812">
        <v>1</v>
      </c>
      <c r="P87" s="728">
        <v>1499.16</v>
      </c>
      <c r="Q87" s="745">
        <v>1</v>
      </c>
      <c r="R87" s="727">
        <v>4</v>
      </c>
      <c r="S87" s="745">
        <v>1</v>
      </c>
      <c r="T87" s="812">
        <v>1</v>
      </c>
      <c r="U87" s="768">
        <v>1</v>
      </c>
    </row>
    <row r="88" spans="1:21" ht="14.4" customHeight="1" x14ac:dyDescent="0.3">
      <c r="A88" s="726">
        <v>4</v>
      </c>
      <c r="B88" s="727" t="s">
        <v>2287</v>
      </c>
      <c r="C88" s="727" t="s">
        <v>2292</v>
      </c>
      <c r="D88" s="810" t="s">
        <v>4734</v>
      </c>
      <c r="E88" s="811" t="s">
        <v>2325</v>
      </c>
      <c r="F88" s="727" t="s">
        <v>2288</v>
      </c>
      <c r="G88" s="727" t="s">
        <v>2370</v>
      </c>
      <c r="H88" s="727" t="s">
        <v>642</v>
      </c>
      <c r="I88" s="727" t="s">
        <v>2371</v>
      </c>
      <c r="J88" s="727" t="s">
        <v>725</v>
      </c>
      <c r="K88" s="727" t="s">
        <v>1794</v>
      </c>
      <c r="L88" s="728">
        <v>490.89</v>
      </c>
      <c r="M88" s="728">
        <v>490.89</v>
      </c>
      <c r="N88" s="727">
        <v>1</v>
      </c>
      <c r="O88" s="812">
        <v>1</v>
      </c>
      <c r="P88" s="728">
        <v>490.89</v>
      </c>
      <c r="Q88" s="745">
        <v>1</v>
      </c>
      <c r="R88" s="727">
        <v>1</v>
      </c>
      <c r="S88" s="745">
        <v>1</v>
      </c>
      <c r="T88" s="812">
        <v>1</v>
      </c>
      <c r="U88" s="768">
        <v>1</v>
      </c>
    </row>
    <row r="89" spans="1:21" ht="14.4" customHeight="1" x14ac:dyDescent="0.3">
      <c r="A89" s="726">
        <v>4</v>
      </c>
      <c r="B89" s="727" t="s">
        <v>2287</v>
      </c>
      <c r="C89" s="727" t="s">
        <v>2292</v>
      </c>
      <c r="D89" s="810" t="s">
        <v>4734</v>
      </c>
      <c r="E89" s="811" t="s">
        <v>2325</v>
      </c>
      <c r="F89" s="727" t="s">
        <v>2288</v>
      </c>
      <c r="G89" s="727" t="s">
        <v>2370</v>
      </c>
      <c r="H89" s="727" t="s">
        <v>642</v>
      </c>
      <c r="I89" s="727" t="s">
        <v>2007</v>
      </c>
      <c r="J89" s="727" t="s">
        <v>725</v>
      </c>
      <c r="K89" s="727" t="s">
        <v>2008</v>
      </c>
      <c r="L89" s="728">
        <v>923.74</v>
      </c>
      <c r="M89" s="728">
        <v>923.74</v>
      </c>
      <c r="N89" s="727">
        <v>1</v>
      </c>
      <c r="O89" s="812">
        <v>0.5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4</v>
      </c>
      <c r="B90" s="727" t="s">
        <v>2287</v>
      </c>
      <c r="C90" s="727" t="s">
        <v>2292</v>
      </c>
      <c r="D90" s="810" t="s">
        <v>4734</v>
      </c>
      <c r="E90" s="811" t="s">
        <v>2325</v>
      </c>
      <c r="F90" s="727" t="s">
        <v>2288</v>
      </c>
      <c r="G90" s="727" t="s">
        <v>2421</v>
      </c>
      <c r="H90" s="727" t="s">
        <v>571</v>
      </c>
      <c r="I90" s="727" t="s">
        <v>2458</v>
      </c>
      <c r="J90" s="727" t="s">
        <v>1121</v>
      </c>
      <c r="K90" s="727" t="s">
        <v>2423</v>
      </c>
      <c r="L90" s="728">
        <v>301.2</v>
      </c>
      <c r="M90" s="728">
        <v>602.4</v>
      </c>
      <c r="N90" s="727">
        <v>2</v>
      </c>
      <c r="O90" s="812">
        <v>1</v>
      </c>
      <c r="P90" s="728"/>
      <c r="Q90" s="745">
        <v>0</v>
      </c>
      <c r="R90" s="727"/>
      <c r="S90" s="745">
        <v>0</v>
      </c>
      <c r="T90" s="812"/>
      <c r="U90" s="768">
        <v>0</v>
      </c>
    </row>
    <row r="91" spans="1:21" ht="14.4" customHeight="1" x14ac:dyDescent="0.3">
      <c r="A91" s="726">
        <v>4</v>
      </c>
      <c r="B91" s="727" t="s">
        <v>2287</v>
      </c>
      <c r="C91" s="727" t="s">
        <v>2292</v>
      </c>
      <c r="D91" s="810" t="s">
        <v>4734</v>
      </c>
      <c r="E91" s="811" t="s">
        <v>2325</v>
      </c>
      <c r="F91" s="727" t="s">
        <v>2288</v>
      </c>
      <c r="G91" s="727" t="s">
        <v>2421</v>
      </c>
      <c r="H91" s="727" t="s">
        <v>571</v>
      </c>
      <c r="I91" s="727" t="s">
        <v>2459</v>
      </c>
      <c r="J91" s="727" t="s">
        <v>1121</v>
      </c>
      <c r="K91" s="727" t="s">
        <v>2423</v>
      </c>
      <c r="L91" s="728">
        <v>301.2</v>
      </c>
      <c r="M91" s="728">
        <v>301.2</v>
      </c>
      <c r="N91" s="727">
        <v>1</v>
      </c>
      <c r="O91" s="812">
        <v>0.5</v>
      </c>
      <c r="P91" s="728">
        <v>301.2</v>
      </c>
      <c r="Q91" s="745">
        <v>1</v>
      </c>
      <c r="R91" s="727">
        <v>1</v>
      </c>
      <c r="S91" s="745">
        <v>1</v>
      </c>
      <c r="T91" s="812">
        <v>0.5</v>
      </c>
      <c r="U91" s="768">
        <v>1</v>
      </c>
    </row>
    <row r="92" spans="1:21" ht="14.4" customHeight="1" x14ac:dyDescent="0.3">
      <c r="A92" s="726">
        <v>4</v>
      </c>
      <c r="B92" s="727" t="s">
        <v>2287</v>
      </c>
      <c r="C92" s="727" t="s">
        <v>2292</v>
      </c>
      <c r="D92" s="810" t="s">
        <v>4734</v>
      </c>
      <c r="E92" s="811" t="s">
        <v>2325</v>
      </c>
      <c r="F92" s="727" t="s">
        <v>2288</v>
      </c>
      <c r="G92" s="727" t="s">
        <v>2383</v>
      </c>
      <c r="H92" s="727" t="s">
        <v>571</v>
      </c>
      <c r="I92" s="727" t="s">
        <v>2384</v>
      </c>
      <c r="J92" s="727" t="s">
        <v>616</v>
      </c>
      <c r="K92" s="727" t="s">
        <v>2385</v>
      </c>
      <c r="L92" s="728">
        <v>108.44</v>
      </c>
      <c r="M92" s="728">
        <v>216.88</v>
      </c>
      <c r="N92" s="727">
        <v>2</v>
      </c>
      <c r="O92" s="812">
        <v>0.5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4</v>
      </c>
      <c r="B93" s="727" t="s">
        <v>2287</v>
      </c>
      <c r="C93" s="727" t="s">
        <v>2292</v>
      </c>
      <c r="D93" s="810" t="s">
        <v>4734</v>
      </c>
      <c r="E93" s="811" t="s">
        <v>2325</v>
      </c>
      <c r="F93" s="727" t="s">
        <v>2288</v>
      </c>
      <c r="G93" s="727" t="s">
        <v>2491</v>
      </c>
      <c r="H93" s="727" t="s">
        <v>571</v>
      </c>
      <c r="I93" s="727" t="s">
        <v>2492</v>
      </c>
      <c r="J93" s="727" t="s">
        <v>2493</v>
      </c>
      <c r="K93" s="727" t="s">
        <v>2494</v>
      </c>
      <c r="L93" s="728">
        <v>21.92</v>
      </c>
      <c r="M93" s="728">
        <v>43.84</v>
      </c>
      <c r="N93" s="727">
        <v>2</v>
      </c>
      <c r="O93" s="812">
        <v>1</v>
      </c>
      <c r="P93" s="728">
        <v>43.84</v>
      </c>
      <c r="Q93" s="745">
        <v>1</v>
      </c>
      <c r="R93" s="727">
        <v>2</v>
      </c>
      <c r="S93" s="745">
        <v>1</v>
      </c>
      <c r="T93" s="812">
        <v>1</v>
      </c>
      <c r="U93" s="768">
        <v>1</v>
      </c>
    </row>
    <row r="94" spans="1:21" ht="14.4" customHeight="1" x14ac:dyDescent="0.3">
      <c r="A94" s="726">
        <v>4</v>
      </c>
      <c r="B94" s="727" t="s">
        <v>2287</v>
      </c>
      <c r="C94" s="727" t="s">
        <v>2292</v>
      </c>
      <c r="D94" s="810" t="s">
        <v>4734</v>
      </c>
      <c r="E94" s="811" t="s">
        <v>2325</v>
      </c>
      <c r="F94" s="727" t="s">
        <v>2288</v>
      </c>
      <c r="G94" s="727" t="s">
        <v>2491</v>
      </c>
      <c r="H94" s="727" t="s">
        <v>571</v>
      </c>
      <c r="I94" s="727" t="s">
        <v>2495</v>
      </c>
      <c r="J94" s="727" t="s">
        <v>2496</v>
      </c>
      <c r="K94" s="727" t="s">
        <v>2497</v>
      </c>
      <c r="L94" s="728">
        <v>87.67</v>
      </c>
      <c r="M94" s="728">
        <v>175.34</v>
      </c>
      <c r="N94" s="727">
        <v>2</v>
      </c>
      <c r="O94" s="812">
        <v>1</v>
      </c>
      <c r="P94" s="728"/>
      <c r="Q94" s="745">
        <v>0</v>
      </c>
      <c r="R94" s="727"/>
      <c r="S94" s="745">
        <v>0</v>
      </c>
      <c r="T94" s="812"/>
      <c r="U94" s="768">
        <v>0</v>
      </c>
    </row>
    <row r="95" spans="1:21" ht="14.4" customHeight="1" x14ac:dyDescent="0.3">
      <c r="A95" s="726">
        <v>4</v>
      </c>
      <c r="B95" s="727" t="s">
        <v>2287</v>
      </c>
      <c r="C95" s="727" t="s">
        <v>2292</v>
      </c>
      <c r="D95" s="810" t="s">
        <v>4734</v>
      </c>
      <c r="E95" s="811" t="s">
        <v>2325</v>
      </c>
      <c r="F95" s="727" t="s">
        <v>2288</v>
      </c>
      <c r="G95" s="727" t="s">
        <v>2498</v>
      </c>
      <c r="H95" s="727" t="s">
        <v>571</v>
      </c>
      <c r="I95" s="727" t="s">
        <v>2499</v>
      </c>
      <c r="J95" s="727" t="s">
        <v>795</v>
      </c>
      <c r="K95" s="727" t="s">
        <v>1052</v>
      </c>
      <c r="L95" s="728">
        <v>0</v>
      </c>
      <c r="M95" s="728">
        <v>0</v>
      </c>
      <c r="N95" s="727">
        <v>1</v>
      </c>
      <c r="O95" s="812">
        <v>0.5</v>
      </c>
      <c r="P95" s="728">
        <v>0</v>
      </c>
      <c r="Q95" s="745"/>
      <c r="R95" s="727">
        <v>1</v>
      </c>
      <c r="S95" s="745">
        <v>1</v>
      </c>
      <c r="T95" s="812">
        <v>0.5</v>
      </c>
      <c r="U95" s="768">
        <v>1</v>
      </c>
    </row>
    <row r="96" spans="1:21" ht="14.4" customHeight="1" x14ac:dyDescent="0.3">
      <c r="A96" s="726">
        <v>4</v>
      </c>
      <c r="B96" s="727" t="s">
        <v>2287</v>
      </c>
      <c r="C96" s="727" t="s">
        <v>2292</v>
      </c>
      <c r="D96" s="810" t="s">
        <v>4734</v>
      </c>
      <c r="E96" s="811" t="s">
        <v>2325</v>
      </c>
      <c r="F96" s="727" t="s">
        <v>2288</v>
      </c>
      <c r="G96" s="727" t="s">
        <v>2498</v>
      </c>
      <c r="H96" s="727" t="s">
        <v>571</v>
      </c>
      <c r="I96" s="727" t="s">
        <v>2500</v>
      </c>
      <c r="J96" s="727" t="s">
        <v>795</v>
      </c>
      <c r="K96" s="727" t="s">
        <v>2501</v>
      </c>
      <c r="L96" s="728">
        <v>0</v>
      </c>
      <c r="M96" s="728">
        <v>0</v>
      </c>
      <c r="N96" s="727">
        <v>4</v>
      </c>
      <c r="O96" s="812">
        <v>2</v>
      </c>
      <c r="P96" s="728">
        <v>0</v>
      </c>
      <c r="Q96" s="745"/>
      <c r="R96" s="727">
        <v>1</v>
      </c>
      <c r="S96" s="745">
        <v>0.25</v>
      </c>
      <c r="T96" s="812">
        <v>0.5</v>
      </c>
      <c r="U96" s="768">
        <v>0.25</v>
      </c>
    </row>
    <row r="97" spans="1:21" ht="14.4" customHeight="1" x14ac:dyDescent="0.3">
      <c r="A97" s="726">
        <v>4</v>
      </c>
      <c r="B97" s="727" t="s">
        <v>2287</v>
      </c>
      <c r="C97" s="727" t="s">
        <v>2292</v>
      </c>
      <c r="D97" s="810" t="s">
        <v>4734</v>
      </c>
      <c r="E97" s="811" t="s">
        <v>2325</v>
      </c>
      <c r="F97" s="727" t="s">
        <v>2288</v>
      </c>
      <c r="G97" s="727" t="s">
        <v>2359</v>
      </c>
      <c r="H97" s="727" t="s">
        <v>642</v>
      </c>
      <c r="I97" s="727" t="s">
        <v>1934</v>
      </c>
      <c r="J97" s="727" t="s">
        <v>1935</v>
      </c>
      <c r="K97" s="727" t="s">
        <v>1936</v>
      </c>
      <c r="L97" s="728">
        <v>0</v>
      </c>
      <c r="M97" s="728">
        <v>0</v>
      </c>
      <c r="N97" s="727">
        <v>4</v>
      </c>
      <c r="O97" s="812">
        <v>3.5</v>
      </c>
      <c r="P97" s="728">
        <v>0</v>
      </c>
      <c r="Q97" s="745"/>
      <c r="R97" s="727">
        <v>2</v>
      </c>
      <c r="S97" s="745">
        <v>0.5</v>
      </c>
      <c r="T97" s="812">
        <v>1.5</v>
      </c>
      <c r="U97" s="768">
        <v>0.42857142857142855</v>
      </c>
    </row>
    <row r="98" spans="1:21" ht="14.4" customHeight="1" x14ac:dyDescent="0.3">
      <c r="A98" s="726">
        <v>4</v>
      </c>
      <c r="B98" s="727" t="s">
        <v>2287</v>
      </c>
      <c r="C98" s="727" t="s">
        <v>2292</v>
      </c>
      <c r="D98" s="810" t="s">
        <v>4734</v>
      </c>
      <c r="E98" s="811" t="s">
        <v>2325</v>
      </c>
      <c r="F98" s="727" t="s">
        <v>2288</v>
      </c>
      <c r="G98" s="727" t="s">
        <v>2424</v>
      </c>
      <c r="H98" s="727" t="s">
        <v>571</v>
      </c>
      <c r="I98" s="727" t="s">
        <v>2425</v>
      </c>
      <c r="J98" s="727" t="s">
        <v>1016</v>
      </c>
      <c r="K98" s="727" t="s">
        <v>2426</v>
      </c>
      <c r="L98" s="728">
        <v>219.37</v>
      </c>
      <c r="M98" s="728">
        <v>219.37</v>
      </c>
      <c r="N98" s="727">
        <v>1</v>
      </c>
      <c r="O98" s="812">
        <v>0.5</v>
      </c>
      <c r="P98" s="728"/>
      <c r="Q98" s="745">
        <v>0</v>
      </c>
      <c r="R98" s="727"/>
      <c r="S98" s="745">
        <v>0</v>
      </c>
      <c r="T98" s="812"/>
      <c r="U98" s="768">
        <v>0</v>
      </c>
    </row>
    <row r="99" spans="1:21" ht="14.4" customHeight="1" x14ac:dyDescent="0.3">
      <c r="A99" s="726">
        <v>4</v>
      </c>
      <c r="B99" s="727" t="s">
        <v>2287</v>
      </c>
      <c r="C99" s="727" t="s">
        <v>2292</v>
      </c>
      <c r="D99" s="810" t="s">
        <v>4734</v>
      </c>
      <c r="E99" s="811" t="s">
        <v>2325</v>
      </c>
      <c r="F99" s="727" t="s">
        <v>2288</v>
      </c>
      <c r="G99" s="727" t="s">
        <v>2502</v>
      </c>
      <c r="H99" s="727" t="s">
        <v>571</v>
      </c>
      <c r="I99" s="727" t="s">
        <v>2503</v>
      </c>
      <c r="J99" s="727" t="s">
        <v>2504</v>
      </c>
      <c r="K99" s="727" t="s">
        <v>2505</v>
      </c>
      <c r="L99" s="728">
        <v>0</v>
      </c>
      <c r="M99" s="728">
        <v>0</v>
      </c>
      <c r="N99" s="727">
        <v>2</v>
      </c>
      <c r="O99" s="812">
        <v>0.5</v>
      </c>
      <c r="P99" s="728">
        <v>0</v>
      </c>
      <c r="Q99" s="745"/>
      <c r="R99" s="727">
        <v>2</v>
      </c>
      <c r="S99" s="745">
        <v>1</v>
      </c>
      <c r="T99" s="812">
        <v>0.5</v>
      </c>
      <c r="U99" s="768">
        <v>1</v>
      </c>
    </row>
    <row r="100" spans="1:21" ht="14.4" customHeight="1" x14ac:dyDescent="0.3">
      <c r="A100" s="726">
        <v>4</v>
      </c>
      <c r="B100" s="727" t="s">
        <v>2287</v>
      </c>
      <c r="C100" s="727" t="s">
        <v>2292</v>
      </c>
      <c r="D100" s="810" t="s">
        <v>4734</v>
      </c>
      <c r="E100" s="811" t="s">
        <v>2336</v>
      </c>
      <c r="F100" s="727" t="s">
        <v>2288</v>
      </c>
      <c r="G100" s="727" t="s">
        <v>2506</v>
      </c>
      <c r="H100" s="727" t="s">
        <v>571</v>
      </c>
      <c r="I100" s="727" t="s">
        <v>2507</v>
      </c>
      <c r="J100" s="727" t="s">
        <v>820</v>
      </c>
      <c r="K100" s="727" t="s">
        <v>2508</v>
      </c>
      <c r="L100" s="728">
        <v>0</v>
      </c>
      <c r="M100" s="728">
        <v>0</v>
      </c>
      <c r="N100" s="727">
        <v>1</v>
      </c>
      <c r="O100" s="812">
        <v>1</v>
      </c>
      <c r="P100" s="728">
        <v>0</v>
      </c>
      <c r="Q100" s="745"/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4</v>
      </c>
      <c r="B101" s="727" t="s">
        <v>2287</v>
      </c>
      <c r="C101" s="727" t="s">
        <v>2292</v>
      </c>
      <c r="D101" s="810" t="s">
        <v>4734</v>
      </c>
      <c r="E101" s="811" t="s">
        <v>2336</v>
      </c>
      <c r="F101" s="727" t="s">
        <v>2288</v>
      </c>
      <c r="G101" s="727" t="s">
        <v>2355</v>
      </c>
      <c r="H101" s="727" t="s">
        <v>642</v>
      </c>
      <c r="I101" s="727" t="s">
        <v>2043</v>
      </c>
      <c r="J101" s="727" t="s">
        <v>965</v>
      </c>
      <c r="K101" s="727" t="s">
        <v>2044</v>
      </c>
      <c r="L101" s="728">
        <v>154.36000000000001</v>
      </c>
      <c r="M101" s="728">
        <v>308.72000000000003</v>
      </c>
      <c r="N101" s="727">
        <v>2</v>
      </c>
      <c r="O101" s="812">
        <v>2</v>
      </c>
      <c r="P101" s="728">
        <v>154.36000000000001</v>
      </c>
      <c r="Q101" s="745">
        <v>0.5</v>
      </c>
      <c r="R101" s="727">
        <v>1</v>
      </c>
      <c r="S101" s="745">
        <v>0.5</v>
      </c>
      <c r="T101" s="812">
        <v>1</v>
      </c>
      <c r="U101" s="768">
        <v>0.5</v>
      </c>
    </row>
    <row r="102" spans="1:21" ht="14.4" customHeight="1" x14ac:dyDescent="0.3">
      <c r="A102" s="726">
        <v>4</v>
      </c>
      <c r="B102" s="727" t="s">
        <v>2287</v>
      </c>
      <c r="C102" s="727" t="s">
        <v>2292</v>
      </c>
      <c r="D102" s="810" t="s">
        <v>4734</v>
      </c>
      <c r="E102" s="811" t="s">
        <v>2336</v>
      </c>
      <c r="F102" s="727" t="s">
        <v>2288</v>
      </c>
      <c r="G102" s="727" t="s">
        <v>2355</v>
      </c>
      <c r="H102" s="727" t="s">
        <v>642</v>
      </c>
      <c r="I102" s="727" t="s">
        <v>1860</v>
      </c>
      <c r="J102" s="727" t="s">
        <v>1861</v>
      </c>
      <c r="K102" s="727" t="s">
        <v>1862</v>
      </c>
      <c r="L102" s="728">
        <v>149.52000000000001</v>
      </c>
      <c r="M102" s="728">
        <v>299.04000000000002</v>
      </c>
      <c r="N102" s="727">
        <v>2</v>
      </c>
      <c r="O102" s="812">
        <v>2</v>
      </c>
      <c r="P102" s="728"/>
      <c r="Q102" s="745">
        <v>0</v>
      </c>
      <c r="R102" s="727"/>
      <c r="S102" s="745">
        <v>0</v>
      </c>
      <c r="T102" s="812"/>
      <c r="U102" s="768">
        <v>0</v>
      </c>
    </row>
    <row r="103" spans="1:21" ht="14.4" customHeight="1" x14ac:dyDescent="0.3">
      <c r="A103" s="726">
        <v>4</v>
      </c>
      <c r="B103" s="727" t="s">
        <v>2287</v>
      </c>
      <c r="C103" s="727" t="s">
        <v>2292</v>
      </c>
      <c r="D103" s="810" t="s">
        <v>4734</v>
      </c>
      <c r="E103" s="811" t="s">
        <v>2336</v>
      </c>
      <c r="F103" s="727" t="s">
        <v>2288</v>
      </c>
      <c r="G103" s="727" t="s">
        <v>2427</v>
      </c>
      <c r="H103" s="727" t="s">
        <v>571</v>
      </c>
      <c r="I103" s="727" t="s">
        <v>2509</v>
      </c>
      <c r="J103" s="727" t="s">
        <v>690</v>
      </c>
      <c r="K103" s="727" t="s">
        <v>2510</v>
      </c>
      <c r="L103" s="728">
        <v>48.42</v>
      </c>
      <c r="M103" s="728">
        <v>96.84</v>
      </c>
      <c r="N103" s="727">
        <v>2</v>
      </c>
      <c r="O103" s="812">
        <v>1.5</v>
      </c>
      <c r="P103" s="728">
        <v>48.42</v>
      </c>
      <c r="Q103" s="745">
        <v>0.5</v>
      </c>
      <c r="R103" s="727">
        <v>1</v>
      </c>
      <c r="S103" s="745">
        <v>0.5</v>
      </c>
      <c r="T103" s="812">
        <v>1</v>
      </c>
      <c r="U103" s="768">
        <v>0.66666666666666663</v>
      </c>
    </row>
    <row r="104" spans="1:21" ht="14.4" customHeight="1" x14ac:dyDescent="0.3">
      <c r="A104" s="726">
        <v>4</v>
      </c>
      <c r="B104" s="727" t="s">
        <v>2287</v>
      </c>
      <c r="C104" s="727" t="s">
        <v>2292</v>
      </c>
      <c r="D104" s="810" t="s">
        <v>4734</v>
      </c>
      <c r="E104" s="811" t="s">
        <v>2336</v>
      </c>
      <c r="F104" s="727" t="s">
        <v>2288</v>
      </c>
      <c r="G104" s="727" t="s">
        <v>2436</v>
      </c>
      <c r="H104" s="727" t="s">
        <v>571</v>
      </c>
      <c r="I104" s="727" t="s">
        <v>2437</v>
      </c>
      <c r="J104" s="727" t="s">
        <v>2438</v>
      </c>
      <c r="K104" s="727" t="s">
        <v>2439</v>
      </c>
      <c r="L104" s="728">
        <v>0</v>
      </c>
      <c r="M104" s="728">
        <v>0</v>
      </c>
      <c r="N104" s="727">
        <v>1</v>
      </c>
      <c r="O104" s="812">
        <v>1</v>
      </c>
      <c r="P104" s="728"/>
      <c r="Q104" s="745"/>
      <c r="R104" s="727"/>
      <c r="S104" s="745">
        <v>0</v>
      </c>
      <c r="T104" s="812"/>
      <c r="U104" s="768">
        <v>0</v>
      </c>
    </row>
    <row r="105" spans="1:21" ht="14.4" customHeight="1" x14ac:dyDescent="0.3">
      <c r="A105" s="726">
        <v>4</v>
      </c>
      <c r="B105" s="727" t="s">
        <v>2287</v>
      </c>
      <c r="C105" s="727" t="s">
        <v>2292</v>
      </c>
      <c r="D105" s="810" t="s">
        <v>4734</v>
      </c>
      <c r="E105" s="811" t="s">
        <v>2336</v>
      </c>
      <c r="F105" s="727" t="s">
        <v>2288</v>
      </c>
      <c r="G105" s="727" t="s">
        <v>2511</v>
      </c>
      <c r="H105" s="727" t="s">
        <v>571</v>
      </c>
      <c r="I105" s="727" t="s">
        <v>2512</v>
      </c>
      <c r="J105" s="727" t="s">
        <v>776</v>
      </c>
      <c r="K105" s="727" t="s">
        <v>2513</v>
      </c>
      <c r="L105" s="728">
        <v>0</v>
      </c>
      <c r="M105" s="728">
        <v>0</v>
      </c>
      <c r="N105" s="727">
        <v>1</v>
      </c>
      <c r="O105" s="812">
        <v>1</v>
      </c>
      <c r="P105" s="728">
        <v>0</v>
      </c>
      <c r="Q105" s="745"/>
      <c r="R105" s="727">
        <v>1</v>
      </c>
      <c r="S105" s="745">
        <v>1</v>
      </c>
      <c r="T105" s="812">
        <v>1</v>
      </c>
      <c r="U105" s="768">
        <v>1</v>
      </c>
    </row>
    <row r="106" spans="1:21" ht="14.4" customHeight="1" x14ac:dyDescent="0.3">
      <c r="A106" s="726">
        <v>4</v>
      </c>
      <c r="B106" s="727" t="s">
        <v>2287</v>
      </c>
      <c r="C106" s="727" t="s">
        <v>2292</v>
      </c>
      <c r="D106" s="810" t="s">
        <v>4734</v>
      </c>
      <c r="E106" s="811" t="s">
        <v>2336</v>
      </c>
      <c r="F106" s="727" t="s">
        <v>2288</v>
      </c>
      <c r="G106" s="727" t="s">
        <v>2373</v>
      </c>
      <c r="H106" s="727" t="s">
        <v>571</v>
      </c>
      <c r="I106" s="727" t="s">
        <v>2374</v>
      </c>
      <c r="J106" s="727" t="s">
        <v>614</v>
      </c>
      <c r="K106" s="727" t="s">
        <v>2375</v>
      </c>
      <c r="L106" s="728">
        <v>0</v>
      </c>
      <c r="M106" s="728">
        <v>0</v>
      </c>
      <c r="N106" s="727">
        <v>1</v>
      </c>
      <c r="O106" s="812">
        <v>1</v>
      </c>
      <c r="P106" s="728"/>
      <c r="Q106" s="745"/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4</v>
      </c>
      <c r="B107" s="727" t="s">
        <v>2287</v>
      </c>
      <c r="C107" s="727" t="s">
        <v>2292</v>
      </c>
      <c r="D107" s="810" t="s">
        <v>4734</v>
      </c>
      <c r="E107" s="811" t="s">
        <v>2336</v>
      </c>
      <c r="F107" s="727" t="s">
        <v>2288</v>
      </c>
      <c r="G107" s="727" t="s">
        <v>2418</v>
      </c>
      <c r="H107" s="727" t="s">
        <v>571</v>
      </c>
      <c r="I107" s="727" t="s">
        <v>2419</v>
      </c>
      <c r="J107" s="727" t="s">
        <v>676</v>
      </c>
      <c r="K107" s="727" t="s">
        <v>2420</v>
      </c>
      <c r="L107" s="728">
        <v>53.57</v>
      </c>
      <c r="M107" s="728">
        <v>53.57</v>
      </c>
      <c r="N107" s="727">
        <v>1</v>
      </c>
      <c r="O107" s="812">
        <v>0.5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4</v>
      </c>
      <c r="B108" s="727" t="s">
        <v>2287</v>
      </c>
      <c r="C108" s="727" t="s">
        <v>2292</v>
      </c>
      <c r="D108" s="810" t="s">
        <v>4734</v>
      </c>
      <c r="E108" s="811" t="s">
        <v>2336</v>
      </c>
      <c r="F108" s="727" t="s">
        <v>2288</v>
      </c>
      <c r="G108" s="727" t="s">
        <v>2421</v>
      </c>
      <c r="H108" s="727" t="s">
        <v>571</v>
      </c>
      <c r="I108" s="727" t="s">
        <v>2514</v>
      </c>
      <c r="J108" s="727" t="s">
        <v>2515</v>
      </c>
      <c r="K108" s="727" t="s">
        <v>2516</v>
      </c>
      <c r="L108" s="728">
        <v>0</v>
      </c>
      <c r="M108" s="728">
        <v>0</v>
      </c>
      <c r="N108" s="727">
        <v>1</v>
      </c>
      <c r="O108" s="812">
        <v>0.5</v>
      </c>
      <c r="P108" s="728"/>
      <c r="Q108" s="745"/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4</v>
      </c>
      <c r="B109" s="727" t="s">
        <v>2287</v>
      </c>
      <c r="C109" s="727" t="s">
        <v>2292</v>
      </c>
      <c r="D109" s="810" t="s">
        <v>4734</v>
      </c>
      <c r="E109" s="811" t="s">
        <v>2336</v>
      </c>
      <c r="F109" s="727" t="s">
        <v>2288</v>
      </c>
      <c r="G109" s="727" t="s">
        <v>2383</v>
      </c>
      <c r="H109" s="727" t="s">
        <v>571</v>
      </c>
      <c r="I109" s="727" t="s">
        <v>2517</v>
      </c>
      <c r="J109" s="727" t="s">
        <v>616</v>
      </c>
      <c r="K109" s="727" t="s">
        <v>2385</v>
      </c>
      <c r="L109" s="728">
        <v>52.61</v>
      </c>
      <c r="M109" s="728">
        <v>52.61</v>
      </c>
      <c r="N109" s="727">
        <v>1</v>
      </c>
      <c r="O109" s="812">
        <v>1</v>
      </c>
      <c r="P109" s="728">
        <v>52.61</v>
      </c>
      <c r="Q109" s="745">
        <v>1</v>
      </c>
      <c r="R109" s="727">
        <v>1</v>
      </c>
      <c r="S109" s="745">
        <v>1</v>
      </c>
      <c r="T109" s="812">
        <v>1</v>
      </c>
      <c r="U109" s="768">
        <v>1</v>
      </c>
    </row>
    <row r="110" spans="1:21" ht="14.4" customHeight="1" x14ac:dyDescent="0.3">
      <c r="A110" s="726">
        <v>4</v>
      </c>
      <c r="B110" s="727" t="s">
        <v>2287</v>
      </c>
      <c r="C110" s="727" t="s">
        <v>2292</v>
      </c>
      <c r="D110" s="810" t="s">
        <v>4734</v>
      </c>
      <c r="E110" s="811" t="s">
        <v>2336</v>
      </c>
      <c r="F110" s="727" t="s">
        <v>2288</v>
      </c>
      <c r="G110" s="727" t="s">
        <v>2356</v>
      </c>
      <c r="H110" s="727" t="s">
        <v>571</v>
      </c>
      <c r="I110" s="727" t="s">
        <v>2357</v>
      </c>
      <c r="J110" s="727" t="s">
        <v>1346</v>
      </c>
      <c r="K110" s="727" t="s">
        <v>2358</v>
      </c>
      <c r="L110" s="728">
        <v>0</v>
      </c>
      <c r="M110" s="728">
        <v>0</v>
      </c>
      <c r="N110" s="727">
        <v>9</v>
      </c>
      <c r="O110" s="812">
        <v>4</v>
      </c>
      <c r="P110" s="728">
        <v>0</v>
      </c>
      <c r="Q110" s="745"/>
      <c r="R110" s="727">
        <v>6</v>
      </c>
      <c r="S110" s="745">
        <v>0.66666666666666663</v>
      </c>
      <c r="T110" s="812">
        <v>2.5</v>
      </c>
      <c r="U110" s="768">
        <v>0.625</v>
      </c>
    </row>
    <row r="111" spans="1:21" ht="14.4" customHeight="1" x14ac:dyDescent="0.3">
      <c r="A111" s="726">
        <v>4</v>
      </c>
      <c r="B111" s="727" t="s">
        <v>2287</v>
      </c>
      <c r="C111" s="727" t="s">
        <v>2292</v>
      </c>
      <c r="D111" s="810" t="s">
        <v>4734</v>
      </c>
      <c r="E111" s="811" t="s">
        <v>2336</v>
      </c>
      <c r="F111" s="727" t="s">
        <v>2288</v>
      </c>
      <c r="G111" s="727" t="s">
        <v>2359</v>
      </c>
      <c r="H111" s="727" t="s">
        <v>642</v>
      </c>
      <c r="I111" s="727" t="s">
        <v>1934</v>
      </c>
      <c r="J111" s="727" t="s">
        <v>1935</v>
      </c>
      <c r="K111" s="727" t="s">
        <v>1936</v>
      </c>
      <c r="L111" s="728">
        <v>0</v>
      </c>
      <c r="M111" s="728">
        <v>0</v>
      </c>
      <c r="N111" s="727">
        <v>2</v>
      </c>
      <c r="O111" s="812">
        <v>1.5</v>
      </c>
      <c r="P111" s="728">
        <v>0</v>
      </c>
      <c r="Q111" s="745"/>
      <c r="R111" s="727">
        <v>2</v>
      </c>
      <c r="S111" s="745">
        <v>1</v>
      </c>
      <c r="T111" s="812">
        <v>1.5</v>
      </c>
      <c r="U111" s="768">
        <v>1</v>
      </c>
    </row>
    <row r="112" spans="1:21" ht="14.4" customHeight="1" x14ac:dyDescent="0.3">
      <c r="A112" s="726">
        <v>4</v>
      </c>
      <c r="B112" s="727" t="s">
        <v>2287</v>
      </c>
      <c r="C112" s="727" t="s">
        <v>2292</v>
      </c>
      <c r="D112" s="810" t="s">
        <v>4734</v>
      </c>
      <c r="E112" s="811" t="s">
        <v>2336</v>
      </c>
      <c r="F112" s="727" t="s">
        <v>2288</v>
      </c>
      <c r="G112" s="727" t="s">
        <v>2447</v>
      </c>
      <c r="H112" s="727" t="s">
        <v>571</v>
      </c>
      <c r="I112" s="727" t="s">
        <v>2518</v>
      </c>
      <c r="J112" s="727" t="s">
        <v>976</v>
      </c>
      <c r="K112" s="727" t="s">
        <v>2449</v>
      </c>
      <c r="L112" s="728">
        <v>42.54</v>
      </c>
      <c r="M112" s="728">
        <v>42.54</v>
      </c>
      <c r="N112" s="727">
        <v>1</v>
      </c>
      <c r="O112" s="812">
        <v>1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4</v>
      </c>
      <c r="B113" s="727" t="s">
        <v>2287</v>
      </c>
      <c r="C113" s="727" t="s">
        <v>2292</v>
      </c>
      <c r="D113" s="810" t="s">
        <v>4734</v>
      </c>
      <c r="E113" s="811" t="s">
        <v>2336</v>
      </c>
      <c r="F113" s="727" t="s">
        <v>2288</v>
      </c>
      <c r="G113" s="727" t="s">
        <v>2447</v>
      </c>
      <c r="H113" s="727" t="s">
        <v>571</v>
      </c>
      <c r="I113" s="727" t="s">
        <v>2464</v>
      </c>
      <c r="J113" s="727" t="s">
        <v>976</v>
      </c>
      <c r="K113" s="727" t="s">
        <v>2465</v>
      </c>
      <c r="L113" s="728">
        <v>59.56</v>
      </c>
      <c r="M113" s="728">
        <v>59.56</v>
      </c>
      <c r="N113" s="727">
        <v>1</v>
      </c>
      <c r="O113" s="812">
        <v>1</v>
      </c>
      <c r="P113" s="728"/>
      <c r="Q113" s="745">
        <v>0</v>
      </c>
      <c r="R113" s="727"/>
      <c r="S113" s="745">
        <v>0</v>
      </c>
      <c r="T113" s="812"/>
      <c r="U113" s="768">
        <v>0</v>
      </c>
    </row>
    <row r="114" spans="1:21" ht="14.4" customHeight="1" x14ac:dyDescent="0.3">
      <c r="A114" s="726">
        <v>4</v>
      </c>
      <c r="B114" s="727" t="s">
        <v>2287</v>
      </c>
      <c r="C114" s="727" t="s">
        <v>2292</v>
      </c>
      <c r="D114" s="810" t="s">
        <v>4734</v>
      </c>
      <c r="E114" s="811" t="s">
        <v>2336</v>
      </c>
      <c r="F114" s="727" t="s">
        <v>2288</v>
      </c>
      <c r="G114" s="727" t="s">
        <v>2519</v>
      </c>
      <c r="H114" s="727" t="s">
        <v>571</v>
      </c>
      <c r="I114" s="727" t="s">
        <v>2520</v>
      </c>
      <c r="J114" s="727" t="s">
        <v>2521</v>
      </c>
      <c r="K114" s="727" t="s">
        <v>2522</v>
      </c>
      <c r="L114" s="728">
        <v>150.13999999999999</v>
      </c>
      <c r="M114" s="728">
        <v>150.13999999999999</v>
      </c>
      <c r="N114" s="727">
        <v>1</v>
      </c>
      <c r="O114" s="812">
        <v>1</v>
      </c>
      <c r="P114" s="728">
        <v>150.13999999999999</v>
      </c>
      <c r="Q114" s="745">
        <v>1</v>
      </c>
      <c r="R114" s="727">
        <v>1</v>
      </c>
      <c r="S114" s="745">
        <v>1</v>
      </c>
      <c r="T114" s="812">
        <v>1</v>
      </c>
      <c r="U114" s="768">
        <v>1</v>
      </c>
    </row>
    <row r="115" spans="1:21" ht="14.4" customHeight="1" x14ac:dyDescent="0.3">
      <c r="A115" s="726">
        <v>4</v>
      </c>
      <c r="B115" s="727" t="s">
        <v>2287</v>
      </c>
      <c r="C115" s="727" t="s">
        <v>2292</v>
      </c>
      <c r="D115" s="810" t="s">
        <v>4734</v>
      </c>
      <c r="E115" s="811" t="s">
        <v>2336</v>
      </c>
      <c r="F115" s="727" t="s">
        <v>2289</v>
      </c>
      <c r="G115" s="727" t="s">
        <v>2364</v>
      </c>
      <c r="H115" s="727" t="s">
        <v>571</v>
      </c>
      <c r="I115" s="727" t="s">
        <v>2454</v>
      </c>
      <c r="J115" s="727" t="s">
        <v>2366</v>
      </c>
      <c r="K115" s="727"/>
      <c r="L115" s="728">
        <v>0</v>
      </c>
      <c r="M115" s="728">
        <v>0</v>
      </c>
      <c r="N115" s="727">
        <v>2</v>
      </c>
      <c r="O115" s="812">
        <v>2</v>
      </c>
      <c r="P115" s="728">
        <v>0</v>
      </c>
      <c r="Q115" s="745"/>
      <c r="R115" s="727">
        <v>1</v>
      </c>
      <c r="S115" s="745">
        <v>0.5</v>
      </c>
      <c r="T115" s="812">
        <v>1</v>
      </c>
      <c r="U115" s="768">
        <v>0.5</v>
      </c>
    </row>
    <row r="116" spans="1:21" ht="14.4" customHeight="1" x14ac:dyDescent="0.3">
      <c r="A116" s="726">
        <v>4</v>
      </c>
      <c r="B116" s="727" t="s">
        <v>2287</v>
      </c>
      <c r="C116" s="727" t="s">
        <v>2292</v>
      </c>
      <c r="D116" s="810" t="s">
        <v>4734</v>
      </c>
      <c r="E116" s="811" t="s">
        <v>2336</v>
      </c>
      <c r="F116" s="727" t="s">
        <v>2289</v>
      </c>
      <c r="G116" s="727" t="s">
        <v>2364</v>
      </c>
      <c r="H116" s="727" t="s">
        <v>571</v>
      </c>
      <c r="I116" s="727" t="s">
        <v>2365</v>
      </c>
      <c r="J116" s="727" t="s">
        <v>2366</v>
      </c>
      <c r="K116" s="727"/>
      <c r="L116" s="728">
        <v>0</v>
      </c>
      <c r="M116" s="728">
        <v>0</v>
      </c>
      <c r="N116" s="727">
        <v>12</v>
      </c>
      <c r="O116" s="812">
        <v>12</v>
      </c>
      <c r="P116" s="728">
        <v>0</v>
      </c>
      <c r="Q116" s="745"/>
      <c r="R116" s="727">
        <v>10</v>
      </c>
      <c r="S116" s="745">
        <v>0.83333333333333337</v>
      </c>
      <c r="T116" s="812">
        <v>10</v>
      </c>
      <c r="U116" s="768">
        <v>0.83333333333333337</v>
      </c>
    </row>
    <row r="117" spans="1:21" ht="14.4" customHeight="1" x14ac:dyDescent="0.3">
      <c r="A117" s="726">
        <v>4</v>
      </c>
      <c r="B117" s="727" t="s">
        <v>2287</v>
      </c>
      <c r="C117" s="727" t="s">
        <v>2292</v>
      </c>
      <c r="D117" s="810" t="s">
        <v>4734</v>
      </c>
      <c r="E117" s="811" t="s">
        <v>2336</v>
      </c>
      <c r="F117" s="727" t="s">
        <v>2290</v>
      </c>
      <c r="G117" s="727" t="s">
        <v>2523</v>
      </c>
      <c r="H117" s="727" t="s">
        <v>571</v>
      </c>
      <c r="I117" s="727" t="s">
        <v>2524</v>
      </c>
      <c r="J117" s="727" t="s">
        <v>2525</v>
      </c>
      <c r="K117" s="727" t="s">
        <v>2526</v>
      </c>
      <c r="L117" s="728">
        <v>498.24</v>
      </c>
      <c r="M117" s="728">
        <v>498.24</v>
      </c>
      <c r="N117" s="727">
        <v>1</v>
      </c>
      <c r="O117" s="812">
        <v>1</v>
      </c>
      <c r="P117" s="728"/>
      <c r="Q117" s="745">
        <v>0</v>
      </c>
      <c r="R117" s="727"/>
      <c r="S117" s="745">
        <v>0</v>
      </c>
      <c r="T117" s="812"/>
      <c r="U117" s="768">
        <v>0</v>
      </c>
    </row>
    <row r="118" spans="1:21" ht="14.4" customHeight="1" x14ac:dyDescent="0.3">
      <c r="A118" s="726">
        <v>4</v>
      </c>
      <c r="B118" s="727" t="s">
        <v>2287</v>
      </c>
      <c r="C118" s="727" t="s">
        <v>2292</v>
      </c>
      <c r="D118" s="810" t="s">
        <v>4734</v>
      </c>
      <c r="E118" s="811" t="s">
        <v>2337</v>
      </c>
      <c r="F118" s="727" t="s">
        <v>2288</v>
      </c>
      <c r="G118" s="727" t="s">
        <v>2355</v>
      </c>
      <c r="H118" s="727" t="s">
        <v>642</v>
      </c>
      <c r="I118" s="727" t="s">
        <v>2043</v>
      </c>
      <c r="J118" s="727" t="s">
        <v>965</v>
      </c>
      <c r="K118" s="727" t="s">
        <v>2044</v>
      </c>
      <c r="L118" s="728">
        <v>154.36000000000001</v>
      </c>
      <c r="M118" s="728">
        <v>308.72000000000003</v>
      </c>
      <c r="N118" s="727">
        <v>2</v>
      </c>
      <c r="O118" s="812">
        <v>1.5</v>
      </c>
      <c r="P118" s="728">
        <v>154.36000000000001</v>
      </c>
      <c r="Q118" s="745">
        <v>0.5</v>
      </c>
      <c r="R118" s="727">
        <v>1</v>
      </c>
      <c r="S118" s="745">
        <v>0.5</v>
      </c>
      <c r="T118" s="812">
        <v>0.5</v>
      </c>
      <c r="U118" s="768">
        <v>0.33333333333333331</v>
      </c>
    </row>
    <row r="119" spans="1:21" ht="14.4" customHeight="1" x14ac:dyDescent="0.3">
      <c r="A119" s="726">
        <v>4</v>
      </c>
      <c r="B119" s="727" t="s">
        <v>2287</v>
      </c>
      <c r="C119" s="727" t="s">
        <v>2292</v>
      </c>
      <c r="D119" s="810" t="s">
        <v>4734</v>
      </c>
      <c r="E119" s="811" t="s">
        <v>2337</v>
      </c>
      <c r="F119" s="727" t="s">
        <v>2288</v>
      </c>
      <c r="G119" s="727" t="s">
        <v>2355</v>
      </c>
      <c r="H119" s="727" t="s">
        <v>642</v>
      </c>
      <c r="I119" s="727" t="s">
        <v>1858</v>
      </c>
      <c r="J119" s="727" t="s">
        <v>965</v>
      </c>
      <c r="K119" s="727" t="s">
        <v>1859</v>
      </c>
      <c r="L119" s="728">
        <v>225.06</v>
      </c>
      <c r="M119" s="728">
        <v>675.18000000000006</v>
      </c>
      <c r="N119" s="727">
        <v>3</v>
      </c>
      <c r="O119" s="812">
        <v>2.5</v>
      </c>
      <c r="P119" s="728">
        <v>225.06</v>
      </c>
      <c r="Q119" s="745">
        <v>0.33333333333333331</v>
      </c>
      <c r="R119" s="727">
        <v>1</v>
      </c>
      <c r="S119" s="745">
        <v>0.33333333333333331</v>
      </c>
      <c r="T119" s="812">
        <v>0.5</v>
      </c>
      <c r="U119" s="768">
        <v>0.2</v>
      </c>
    </row>
    <row r="120" spans="1:21" ht="14.4" customHeight="1" x14ac:dyDescent="0.3">
      <c r="A120" s="726">
        <v>4</v>
      </c>
      <c r="B120" s="727" t="s">
        <v>2287</v>
      </c>
      <c r="C120" s="727" t="s">
        <v>2292</v>
      </c>
      <c r="D120" s="810" t="s">
        <v>4734</v>
      </c>
      <c r="E120" s="811" t="s">
        <v>2337</v>
      </c>
      <c r="F120" s="727" t="s">
        <v>2288</v>
      </c>
      <c r="G120" s="727" t="s">
        <v>2527</v>
      </c>
      <c r="H120" s="727" t="s">
        <v>571</v>
      </c>
      <c r="I120" s="727" t="s">
        <v>2528</v>
      </c>
      <c r="J120" s="727" t="s">
        <v>2529</v>
      </c>
      <c r="K120" s="727" t="s">
        <v>2530</v>
      </c>
      <c r="L120" s="728">
        <v>0</v>
      </c>
      <c r="M120" s="728">
        <v>0</v>
      </c>
      <c r="N120" s="727">
        <v>1</v>
      </c>
      <c r="O120" s="812">
        <v>0.5</v>
      </c>
      <c r="P120" s="728"/>
      <c r="Q120" s="745"/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4</v>
      </c>
      <c r="B121" s="727" t="s">
        <v>2287</v>
      </c>
      <c r="C121" s="727" t="s">
        <v>2292</v>
      </c>
      <c r="D121" s="810" t="s">
        <v>4734</v>
      </c>
      <c r="E121" s="811" t="s">
        <v>2337</v>
      </c>
      <c r="F121" s="727" t="s">
        <v>2288</v>
      </c>
      <c r="G121" s="727" t="s">
        <v>2483</v>
      </c>
      <c r="H121" s="727" t="s">
        <v>571</v>
      </c>
      <c r="I121" s="727" t="s">
        <v>2484</v>
      </c>
      <c r="J121" s="727" t="s">
        <v>904</v>
      </c>
      <c r="K121" s="727" t="s">
        <v>2485</v>
      </c>
      <c r="L121" s="728">
        <v>760.22</v>
      </c>
      <c r="M121" s="728">
        <v>760.22</v>
      </c>
      <c r="N121" s="727">
        <v>1</v>
      </c>
      <c r="O121" s="812">
        <v>0.5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4</v>
      </c>
      <c r="B122" s="727" t="s">
        <v>2287</v>
      </c>
      <c r="C122" s="727" t="s">
        <v>2292</v>
      </c>
      <c r="D122" s="810" t="s">
        <v>4734</v>
      </c>
      <c r="E122" s="811" t="s">
        <v>2337</v>
      </c>
      <c r="F122" s="727" t="s">
        <v>2288</v>
      </c>
      <c r="G122" s="727" t="s">
        <v>2531</v>
      </c>
      <c r="H122" s="727" t="s">
        <v>571</v>
      </c>
      <c r="I122" s="727" t="s">
        <v>2532</v>
      </c>
      <c r="J122" s="727" t="s">
        <v>2533</v>
      </c>
      <c r="K122" s="727" t="s">
        <v>2534</v>
      </c>
      <c r="L122" s="728">
        <v>140.72</v>
      </c>
      <c r="M122" s="728">
        <v>140.72</v>
      </c>
      <c r="N122" s="727">
        <v>1</v>
      </c>
      <c r="O122" s="812">
        <v>1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4</v>
      </c>
      <c r="B123" s="727" t="s">
        <v>2287</v>
      </c>
      <c r="C123" s="727" t="s">
        <v>2292</v>
      </c>
      <c r="D123" s="810" t="s">
        <v>4734</v>
      </c>
      <c r="E123" s="811" t="s">
        <v>2337</v>
      </c>
      <c r="F123" s="727" t="s">
        <v>2288</v>
      </c>
      <c r="G123" s="727" t="s">
        <v>2418</v>
      </c>
      <c r="H123" s="727" t="s">
        <v>571</v>
      </c>
      <c r="I123" s="727" t="s">
        <v>2419</v>
      </c>
      <c r="J123" s="727" t="s">
        <v>676</v>
      </c>
      <c r="K123" s="727" t="s">
        <v>2420</v>
      </c>
      <c r="L123" s="728">
        <v>53.57</v>
      </c>
      <c r="M123" s="728">
        <v>53.57</v>
      </c>
      <c r="N123" s="727">
        <v>1</v>
      </c>
      <c r="O123" s="812">
        <v>0.5</v>
      </c>
      <c r="P123" s="728">
        <v>53.57</v>
      </c>
      <c r="Q123" s="745">
        <v>1</v>
      </c>
      <c r="R123" s="727">
        <v>1</v>
      </c>
      <c r="S123" s="745">
        <v>1</v>
      </c>
      <c r="T123" s="812">
        <v>0.5</v>
      </c>
      <c r="U123" s="768">
        <v>1</v>
      </c>
    </row>
    <row r="124" spans="1:21" ht="14.4" customHeight="1" x14ac:dyDescent="0.3">
      <c r="A124" s="726">
        <v>4</v>
      </c>
      <c r="B124" s="727" t="s">
        <v>2287</v>
      </c>
      <c r="C124" s="727" t="s">
        <v>2292</v>
      </c>
      <c r="D124" s="810" t="s">
        <v>4734</v>
      </c>
      <c r="E124" s="811" t="s">
        <v>2337</v>
      </c>
      <c r="F124" s="727" t="s">
        <v>2288</v>
      </c>
      <c r="G124" s="727" t="s">
        <v>2535</v>
      </c>
      <c r="H124" s="727" t="s">
        <v>642</v>
      </c>
      <c r="I124" s="727" t="s">
        <v>2536</v>
      </c>
      <c r="J124" s="727" t="s">
        <v>2537</v>
      </c>
      <c r="K124" s="727" t="s">
        <v>2538</v>
      </c>
      <c r="L124" s="728">
        <v>17.559999999999999</v>
      </c>
      <c r="M124" s="728">
        <v>17.559999999999999</v>
      </c>
      <c r="N124" s="727">
        <v>1</v>
      </c>
      <c r="O124" s="812">
        <v>0.5</v>
      </c>
      <c r="P124" s="728"/>
      <c r="Q124" s="745">
        <v>0</v>
      </c>
      <c r="R124" s="727"/>
      <c r="S124" s="745">
        <v>0</v>
      </c>
      <c r="T124" s="812"/>
      <c r="U124" s="768">
        <v>0</v>
      </c>
    </row>
    <row r="125" spans="1:21" ht="14.4" customHeight="1" x14ac:dyDescent="0.3">
      <c r="A125" s="726">
        <v>4</v>
      </c>
      <c r="B125" s="727" t="s">
        <v>2287</v>
      </c>
      <c r="C125" s="727" t="s">
        <v>2292</v>
      </c>
      <c r="D125" s="810" t="s">
        <v>4734</v>
      </c>
      <c r="E125" s="811" t="s">
        <v>2337</v>
      </c>
      <c r="F125" s="727" t="s">
        <v>2288</v>
      </c>
      <c r="G125" s="727" t="s">
        <v>2367</v>
      </c>
      <c r="H125" s="727" t="s">
        <v>571</v>
      </c>
      <c r="I125" s="727" t="s">
        <v>2455</v>
      </c>
      <c r="J125" s="727" t="s">
        <v>1157</v>
      </c>
      <c r="K125" s="727" t="s">
        <v>2369</v>
      </c>
      <c r="L125" s="728">
        <v>374.79</v>
      </c>
      <c r="M125" s="728">
        <v>2998.32</v>
      </c>
      <c r="N125" s="727">
        <v>8</v>
      </c>
      <c r="O125" s="812">
        <v>2</v>
      </c>
      <c r="P125" s="728">
        <v>2998.32</v>
      </c>
      <c r="Q125" s="745">
        <v>1</v>
      </c>
      <c r="R125" s="727">
        <v>8</v>
      </c>
      <c r="S125" s="745">
        <v>1</v>
      </c>
      <c r="T125" s="812">
        <v>2</v>
      </c>
      <c r="U125" s="768">
        <v>1</v>
      </c>
    </row>
    <row r="126" spans="1:21" ht="14.4" customHeight="1" x14ac:dyDescent="0.3">
      <c r="A126" s="726">
        <v>4</v>
      </c>
      <c r="B126" s="727" t="s">
        <v>2287</v>
      </c>
      <c r="C126" s="727" t="s">
        <v>2292</v>
      </c>
      <c r="D126" s="810" t="s">
        <v>4734</v>
      </c>
      <c r="E126" s="811" t="s">
        <v>2337</v>
      </c>
      <c r="F126" s="727" t="s">
        <v>2288</v>
      </c>
      <c r="G126" s="727" t="s">
        <v>2367</v>
      </c>
      <c r="H126" s="727" t="s">
        <v>571</v>
      </c>
      <c r="I126" s="727" t="s">
        <v>2368</v>
      </c>
      <c r="J126" s="727" t="s">
        <v>1157</v>
      </c>
      <c r="K126" s="727" t="s">
        <v>2369</v>
      </c>
      <c r="L126" s="728">
        <v>374.79</v>
      </c>
      <c r="M126" s="728">
        <v>3747.9000000000005</v>
      </c>
      <c r="N126" s="727">
        <v>10</v>
      </c>
      <c r="O126" s="812">
        <v>2</v>
      </c>
      <c r="P126" s="728">
        <v>2248.7400000000002</v>
      </c>
      <c r="Q126" s="745">
        <v>0.6</v>
      </c>
      <c r="R126" s="727">
        <v>6</v>
      </c>
      <c r="S126" s="745">
        <v>0.6</v>
      </c>
      <c r="T126" s="812">
        <v>1</v>
      </c>
      <c r="U126" s="768">
        <v>0.5</v>
      </c>
    </row>
    <row r="127" spans="1:21" ht="14.4" customHeight="1" x14ac:dyDescent="0.3">
      <c r="A127" s="726">
        <v>4</v>
      </c>
      <c r="B127" s="727" t="s">
        <v>2287</v>
      </c>
      <c r="C127" s="727" t="s">
        <v>2292</v>
      </c>
      <c r="D127" s="810" t="s">
        <v>4734</v>
      </c>
      <c r="E127" s="811" t="s">
        <v>2337</v>
      </c>
      <c r="F127" s="727" t="s">
        <v>2288</v>
      </c>
      <c r="G127" s="727" t="s">
        <v>2370</v>
      </c>
      <c r="H127" s="727" t="s">
        <v>642</v>
      </c>
      <c r="I127" s="727" t="s">
        <v>1795</v>
      </c>
      <c r="J127" s="727" t="s">
        <v>729</v>
      </c>
      <c r="K127" s="727" t="s">
        <v>2539</v>
      </c>
      <c r="L127" s="728">
        <v>1847.49</v>
      </c>
      <c r="M127" s="728">
        <v>1847.49</v>
      </c>
      <c r="N127" s="727">
        <v>1</v>
      </c>
      <c r="O127" s="812">
        <v>1</v>
      </c>
      <c r="P127" s="728"/>
      <c r="Q127" s="745">
        <v>0</v>
      </c>
      <c r="R127" s="727"/>
      <c r="S127" s="745">
        <v>0</v>
      </c>
      <c r="T127" s="812"/>
      <c r="U127" s="768">
        <v>0</v>
      </c>
    </row>
    <row r="128" spans="1:21" ht="14.4" customHeight="1" x14ac:dyDescent="0.3">
      <c r="A128" s="726">
        <v>4</v>
      </c>
      <c r="B128" s="727" t="s">
        <v>2287</v>
      </c>
      <c r="C128" s="727" t="s">
        <v>2292</v>
      </c>
      <c r="D128" s="810" t="s">
        <v>4734</v>
      </c>
      <c r="E128" s="811" t="s">
        <v>2337</v>
      </c>
      <c r="F128" s="727" t="s">
        <v>2288</v>
      </c>
      <c r="G128" s="727" t="s">
        <v>2421</v>
      </c>
      <c r="H128" s="727" t="s">
        <v>571</v>
      </c>
      <c r="I128" s="727" t="s">
        <v>2540</v>
      </c>
      <c r="J128" s="727" t="s">
        <v>1121</v>
      </c>
      <c r="K128" s="727" t="s">
        <v>2541</v>
      </c>
      <c r="L128" s="728">
        <v>93.71</v>
      </c>
      <c r="M128" s="728">
        <v>93.71</v>
      </c>
      <c r="N128" s="727">
        <v>1</v>
      </c>
      <c r="O128" s="812">
        <v>0.5</v>
      </c>
      <c r="P128" s="728"/>
      <c r="Q128" s="745">
        <v>0</v>
      </c>
      <c r="R128" s="727"/>
      <c r="S128" s="745">
        <v>0</v>
      </c>
      <c r="T128" s="812"/>
      <c r="U128" s="768">
        <v>0</v>
      </c>
    </row>
    <row r="129" spans="1:21" ht="14.4" customHeight="1" x14ac:dyDescent="0.3">
      <c r="A129" s="726">
        <v>4</v>
      </c>
      <c r="B129" s="727" t="s">
        <v>2287</v>
      </c>
      <c r="C129" s="727" t="s">
        <v>2292</v>
      </c>
      <c r="D129" s="810" t="s">
        <v>4734</v>
      </c>
      <c r="E129" s="811" t="s">
        <v>2337</v>
      </c>
      <c r="F129" s="727" t="s">
        <v>2288</v>
      </c>
      <c r="G129" s="727" t="s">
        <v>2421</v>
      </c>
      <c r="H129" s="727" t="s">
        <v>571</v>
      </c>
      <c r="I129" s="727" t="s">
        <v>2542</v>
      </c>
      <c r="J129" s="727" t="s">
        <v>1121</v>
      </c>
      <c r="K129" s="727" t="s">
        <v>2541</v>
      </c>
      <c r="L129" s="728">
        <v>57.64</v>
      </c>
      <c r="M129" s="728">
        <v>57.64</v>
      </c>
      <c r="N129" s="727">
        <v>1</v>
      </c>
      <c r="O129" s="812">
        <v>0.5</v>
      </c>
      <c r="P129" s="728"/>
      <c r="Q129" s="745">
        <v>0</v>
      </c>
      <c r="R129" s="727"/>
      <c r="S129" s="745">
        <v>0</v>
      </c>
      <c r="T129" s="812"/>
      <c r="U129" s="768">
        <v>0</v>
      </c>
    </row>
    <row r="130" spans="1:21" ht="14.4" customHeight="1" x14ac:dyDescent="0.3">
      <c r="A130" s="726">
        <v>4</v>
      </c>
      <c r="B130" s="727" t="s">
        <v>2287</v>
      </c>
      <c r="C130" s="727" t="s">
        <v>2292</v>
      </c>
      <c r="D130" s="810" t="s">
        <v>4734</v>
      </c>
      <c r="E130" s="811" t="s">
        <v>2337</v>
      </c>
      <c r="F130" s="727" t="s">
        <v>2288</v>
      </c>
      <c r="G130" s="727" t="s">
        <v>2421</v>
      </c>
      <c r="H130" s="727" t="s">
        <v>571</v>
      </c>
      <c r="I130" s="727" t="s">
        <v>2542</v>
      </c>
      <c r="J130" s="727" t="s">
        <v>1121</v>
      </c>
      <c r="K130" s="727" t="s">
        <v>2541</v>
      </c>
      <c r="L130" s="728">
        <v>32.25</v>
      </c>
      <c r="M130" s="728">
        <v>64.5</v>
      </c>
      <c r="N130" s="727">
        <v>2</v>
      </c>
      <c r="O130" s="812">
        <v>1</v>
      </c>
      <c r="P130" s="728">
        <v>64.5</v>
      </c>
      <c r="Q130" s="745">
        <v>1</v>
      </c>
      <c r="R130" s="727">
        <v>2</v>
      </c>
      <c r="S130" s="745">
        <v>1</v>
      </c>
      <c r="T130" s="812">
        <v>1</v>
      </c>
      <c r="U130" s="768">
        <v>1</v>
      </c>
    </row>
    <row r="131" spans="1:21" ht="14.4" customHeight="1" x14ac:dyDescent="0.3">
      <c r="A131" s="726">
        <v>4</v>
      </c>
      <c r="B131" s="727" t="s">
        <v>2287</v>
      </c>
      <c r="C131" s="727" t="s">
        <v>2292</v>
      </c>
      <c r="D131" s="810" t="s">
        <v>4734</v>
      </c>
      <c r="E131" s="811" t="s">
        <v>2337</v>
      </c>
      <c r="F131" s="727" t="s">
        <v>2288</v>
      </c>
      <c r="G131" s="727" t="s">
        <v>2421</v>
      </c>
      <c r="H131" s="727" t="s">
        <v>571</v>
      </c>
      <c r="I131" s="727" t="s">
        <v>2422</v>
      </c>
      <c r="J131" s="727" t="s">
        <v>1121</v>
      </c>
      <c r="K131" s="727" t="s">
        <v>2423</v>
      </c>
      <c r="L131" s="728">
        <v>185.26</v>
      </c>
      <c r="M131" s="728">
        <v>185.26</v>
      </c>
      <c r="N131" s="727">
        <v>1</v>
      </c>
      <c r="O131" s="812">
        <v>0.5</v>
      </c>
      <c r="P131" s="728"/>
      <c r="Q131" s="745">
        <v>0</v>
      </c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4</v>
      </c>
      <c r="B132" s="727" t="s">
        <v>2287</v>
      </c>
      <c r="C132" s="727" t="s">
        <v>2292</v>
      </c>
      <c r="D132" s="810" t="s">
        <v>4734</v>
      </c>
      <c r="E132" s="811" t="s">
        <v>2337</v>
      </c>
      <c r="F132" s="727" t="s">
        <v>2288</v>
      </c>
      <c r="G132" s="727" t="s">
        <v>2421</v>
      </c>
      <c r="H132" s="727" t="s">
        <v>571</v>
      </c>
      <c r="I132" s="727" t="s">
        <v>2422</v>
      </c>
      <c r="J132" s="727" t="s">
        <v>1121</v>
      </c>
      <c r="K132" s="727" t="s">
        <v>2423</v>
      </c>
      <c r="L132" s="728">
        <v>103.67</v>
      </c>
      <c r="M132" s="728">
        <v>207.34</v>
      </c>
      <c r="N132" s="727">
        <v>2</v>
      </c>
      <c r="O132" s="812">
        <v>1</v>
      </c>
      <c r="P132" s="728">
        <v>207.34</v>
      </c>
      <c r="Q132" s="745">
        <v>1</v>
      </c>
      <c r="R132" s="727">
        <v>2</v>
      </c>
      <c r="S132" s="745">
        <v>1</v>
      </c>
      <c r="T132" s="812">
        <v>1</v>
      </c>
      <c r="U132" s="768">
        <v>1</v>
      </c>
    </row>
    <row r="133" spans="1:21" ht="14.4" customHeight="1" x14ac:dyDescent="0.3">
      <c r="A133" s="726">
        <v>4</v>
      </c>
      <c r="B133" s="727" t="s">
        <v>2287</v>
      </c>
      <c r="C133" s="727" t="s">
        <v>2292</v>
      </c>
      <c r="D133" s="810" t="s">
        <v>4734</v>
      </c>
      <c r="E133" s="811" t="s">
        <v>2337</v>
      </c>
      <c r="F133" s="727" t="s">
        <v>2288</v>
      </c>
      <c r="G133" s="727" t="s">
        <v>2543</v>
      </c>
      <c r="H133" s="727" t="s">
        <v>642</v>
      </c>
      <c r="I133" s="727" t="s">
        <v>1824</v>
      </c>
      <c r="J133" s="727" t="s">
        <v>844</v>
      </c>
      <c r="K133" s="727" t="s">
        <v>1819</v>
      </c>
      <c r="L133" s="728">
        <v>47.7</v>
      </c>
      <c r="M133" s="728">
        <v>47.7</v>
      </c>
      <c r="N133" s="727">
        <v>1</v>
      </c>
      <c r="O133" s="812">
        <v>0.5</v>
      </c>
      <c r="P133" s="728"/>
      <c r="Q133" s="745">
        <v>0</v>
      </c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4</v>
      </c>
      <c r="B134" s="727" t="s">
        <v>2287</v>
      </c>
      <c r="C134" s="727" t="s">
        <v>2292</v>
      </c>
      <c r="D134" s="810" t="s">
        <v>4734</v>
      </c>
      <c r="E134" s="811" t="s">
        <v>2337</v>
      </c>
      <c r="F134" s="727" t="s">
        <v>2288</v>
      </c>
      <c r="G134" s="727" t="s">
        <v>2359</v>
      </c>
      <c r="H134" s="727" t="s">
        <v>642</v>
      </c>
      <c r="I134" s="727" t="s">
        <v>1934</v>
      </c>
      <c r="J134" s="727" t="s">
        <v>1935</v>
      </c>
      <c r="K134" s="727" t="s">
        <v>1936</v>
      </c>
      <c r="L134" s="728">
        <v>0</v>
      </c>
      <c r="M134" s="728">
        <v>0</v>
      </c>
      <c r="N134" s="727">
        <v>5</v>
      </c>
      <c r="O134" s="812">
        <v>3.5</v>
      </c>
      <c r="P134" s="728">
        <v>0</v>
      </c>
      <c r="Q134" s="745"/>
      <c r="R134" s="727">
        <v>4</v>
      </c>
      <c r="S134" s="745">
        <v>0.8</v>
      </c>
      <c r="T134" s="812">
        <v>2.5</v>
      </c>
      <c r="U134" s="768">
        <v>0.7142857142857143</v>
      </c>
    </row>
    <row r="135" spans="1:21" ht="14.4" customHeight="1" x14ac:dyDescent="0.3">
      <c r="A135" s="726">
        <v>4</v>
      </c>
      <c r="B135" s="727" t="s">
        <v>2287</v>
      </c>
      <c r="C135" s="727" t="s">
        <v>2292</v>
      </c>
      <c r="D135" s="810" t="s">
        <v>4734</v>
      </c>
      <c r="E135" s="811" t="s">
        <v>2337</v>
      </c>
      <c r="F135" s="727" t="s">
        <v>2288</v>
      </c>
      <c r="G135" s="727" t="s">
        <v>2544</v>
      </c>
      <c r="H135" s="727" t="s">
        <v>642</v>
      </c>
      <c r="I135" s="727" t="s">
        <v>2033</v>
      </c>
      <c r="J135" s="727" t="s">
        <v>1110</v>
      </c>
      <c r="K135" s="727" t="s">
        <v>2034</v>
      </c>
      <c r="L135" s="728">
        <v>100.1</v>
      </c>
      <c r="M135" s="728">
        <v>100.1</v>
      </c>
      <c r="N135" s="727">
        <v>1</v>
      </c>
      <c r="O135" s="812">
        <v>1</v>
      </c>
      <c r="P135" s="728"/>
      <c r="Q135" s="745">
        <v>0</v>
      </c>
      <c r="R135" s="727"/>
      <c r="S135" s="745">
        <v>0</v>
      </c>
      <c r="T135" s="812"/>
      <c r="U135" s="768">
        <v>0</v>
      </c>
    </row>
    <row r="136" spans="1:21" ht="14.4" customHeight="1" x14ac:dyDescent="0.3">
      <c r="A136" s="726">
        <v>4</v>
      </c>
      <c r="B136" s="727" t="s">
        <v>2287</v>
      </c>
      <c r="C136" s="727" t="s">
        <v>2292</v>
      </c>
      <c r="D136" s="810" t="s">
        <v>4734</v>
      </c>
      <c r="E136" s="811" t="s">
        <v>2337</v>
      </c>
      <c r="F136" s="727" t="s">
        <v>2288</v>
      </c>
      <c r="G136" s="727" t="s">
        <v>2545</v>
      </c>
      <c r="H136" s="727" t="s">
        <v>571</v>
      </c>
      <c r="I136" s="727" t="s">
        <v>2546</v>
      </c>
      <c r="J136" s="727" t="s">
        <v>2547</v>
      </c>
      <c r="K136" s="727" t="s">
        <v>2548</v>
      </c>
      <c r="L136" s="728">
        <v>87.89</v>
      </c>
      <c r="M136" s="728">
        <v>87.89</v>
      </c>
      <c r="N136" s="727">
        <v>1</v>
      </c>
      <c r="O136" s="812">
        <v>1</v>
      </c>
      <c r="P136" s="728"/>
      <c r="Q136" s="745">
        <v>0</v>
      </c>
      <c r="R136" s="727"/>
      <c r="S136" s="745">
        <v>0</v>
      </c>
      <c r="T136" s="812"/>
      <c r="U136" s="768">
        <v>0</v>
      </c>
    </row>
    <row r="137" spans="1:21" ht="14.4" customHeight="1" x14ac:dyDescent="0.3">
      <c r="A137" s="726">
        <v>4</v>
      </c>
      <c r="B137" s="727" t="s">
        <v>2287</v>
      </c>
      <c r="C137" s="727" t="s">
        <v>2292</v>
      </c>
      <c r="D137" s="810" t="s">
        <v>4734</v>
      </c>
      <c r="E137" s="811" t="s">
        <v>2337</v>
      </c>
      <c r="F137" s="727" t="s">
        <v>2288</v>
      </c>
      <c r="G137" s="727" t="s">
        <v>2549</v>
      </c>
      <c r="H137" s="727" t="s">
        <v>571</v>
      </c>
      <c r="I137" s="727" t="s">
        <v>2550</v>
      </c>
      <c r="J137" s="727" t="s">
        <v>1253</v>
      </c>
      <c r="K137" s="727" t="s">
        <v>2551</v>
      </c>
      <c r="L137" s="728">
        <v>16.77</v>
      </c>
      <c r="M137" s="728">
        <v>16.77</v>
      </c>
      <c r="N137" s="727">
        <v>1</v>
      </c>
      <c r="O137" s="812">
        <v>0.5</v>
      </c>
      <c r="P137" s="728"/>
      <c r="Q137" s="745">
        <v>0</v>
      </c>
      <c r="R137" s="727"/>
      <c r="S137" s="745">
        <v>0</v>
      </c>
      <c r="T137" s="812"/>
      <c r="U137" s="768">
        <v>0</v>
      </c>
    </row>
    <row r="138" spans="1:21" ht="14.4" customHeight="1" x14ac:dyDescent="0.3">
      <c r="A138" s="726">
        <v>4</v>
      </c>
      <c r="B138" s="727" t="s">
        <v>2287</v>
      </c>
      <c r="C138" s="727" t="s">
        <v>2292</v>
      </c>
      <c r="D138" s="810" t="s">
        <v>4734</v>
      </c>
      <c r="E138" s="811" t="s">
        <v>2337</v>
      </c>
      <c r="F138" s="727" t="s">
        <v>2290</v>
      </c>
      <c r="G138" s="727" t="s">
        <v>2399</v>
      </c>
      <c r="H138" s="727" t="s">
        <v>571</v>
      </c>
      <c r="I138" s="727" t="s">
        <v>2400</v>
      </c>
      <c r="J138" s="727" t="s">
        <v>2401</v>
      </c>
      <c r="K138" s="727" t="s">
        <v>2402</v>
      </c>
      <c r="L138" s="728">
        <v>100</v>
      </c>
      <c r="M138" s="728">
        <v>500</v>
      </c>
      <c r="N138" s="727">
        <v>5</v>
      </c>
      <c r="O138" s="812">
        <v>3</v>
      </c>
      <c r="P138" s="728">
        <v>100</v>
      </c>
      <c r="Q138" s="745">
        <v>0.2</v>
      </c>
      <c r="R138" s="727">
        <v>1</v>
      </c>
      <c r="S138" s="745">
        <v>0.2</v>
      </c>
      <c r="T138" s="812">
        <v>1</v>
      </c>
      <c r="U138" s="768">
        <v>0.33333333333333331</v>
      </c>
    </row>
    <row r="139" spans="1:21" ht="14.4" customHeight="1" x14ac:dyDescent="0.3">
      <c r="A139" s="726">
        <v>4</v>
      </c>
      <c r="B139" s="727" t="s">
        <v>2287</v>
      </c>
      <c r="C139" s="727" t="s">
        <v>2292</v>
      </c>
      <c r="D139" s="810" t="s">
        <v>4734</v>
      </c>
      <c r="E139" s="811" t="s">
        <v>2340</v>
      </c>
      <c r="F139" s="727" t="s">
        <v>2288</v>
      </c>
      <c r="G139" s="727" t="s">
        <v>2355</v>
      </c>
      <c r="H139" s="727" t="s">
        <v>642</v>
      </c>
      <c r="I139" s="727" t="s">
        <v>2043</v>
      </c>
      <c r="J139" s="727" t="s">
        <v>965</v>
      </c>
      <c r="K139" s="727" t="s">
        <v>2044</v>
      </c>
      <c r="L139" s="728">
        <v>154.36000000000001</v>
      </c>
      <c r="M139" s="728">
        <v>308.72000000000003</v>
      </c>
      <c r="N139" s="727">
        <v>2</v>
      </c>
      <c r="O139" s="812">
        <v>2</v>
      </c>
      <c r="P139" s="728">
        <v>308.72000000000003</v>
      </c>
      <c r="Q139" s="745">
        <v>1</v>
      </c>
      <c r="R139" s="727">
        <v>2</v>
      </c>
      <c r="S139" s="745">
        <v>1</v>
      </c>
      <c r="T139" s="812">
        <v>2</v>
      </c>
      <c r="U139" s="768">
        <v>1</v>
      </c>
    </row>
    <row r="140" spans="1:21" ht="14.4" customHeight="1" x14ac:dyDescent="0.3">
      <c r="A140" s="726">
        <v>4</v>
      </c>
      <c r="B140" s="727" t="s">
        <v>2287</v>
      </c>
      <c r="C140" s="727" t="s">
        <v>2292</v>
      </c>
      <c r="D140" s="810" t="s">
        <v>4734</v>
      </c>
      <c r="E140" s="811" t="s">
        <v>2340</v>
      </c>
      <c r="F140" s="727" t="s">
        <v>2288</v>
      </c>
      <c r="G140" s="727" t="s">
        <v>2355</v>
      </c>
      <c r="H140" s="727" t="s">
        <v>642</v>
      </c>
      <c r="I140" s="727" t="s">
        <v>1858</v>
      </c>
      <c r="J140" s="727" t="s">
        <v>965</v>
      </c>
      <c r="K140" s="727" t="s">
        <v>1859</v>
      </c>
      <c r="L140" s="728">
        <v>225.06</v>
      </c>
      <c r="M140" s="728">
        <v>225.06</v>
      </c>
      <c r="N140" s="727">
        <v>1</v>
      </c>
      <c r="O140" s="812">
        <v>1</v>
      </c>
      <c r="P140" s="728">
        <v>225.06</v>
      </c>
      <c r="Q140" s="745">
        <v>1</v>
      </c>
      <c r="R140" s="727">
        <v>1</v>
      </c>
      <c r="S140" s="745">
        <v>1</v>
      </c>
      <c r="T140" s="812">
        <v>1</v>
      </c>
      <c r="U140" s="768">
        <v>1</v>
      </c>
    </row>
    <row r="141" spans="1:21" ht="14.4" customHeight="1" x14ac:dyDescent="0.3">
      <c r="A141" s="726">
        <v>4</v>
      </c>
      <c r="B141" s="727" t="s">
        <v>2287</v>
      </c>
      <c r="C141" s="727" t="s">
        <v>2292</v>
      </c>
      <c r="D141" s="810" t="s">
        <v>4734</v>
      </c>
      <c r="E141" s="811" t="s">
        <v>2340</v>
      </c>
      <c r="F141" s="727" t="s">
        <v>2288</v>
      </c>
      <c r="G141" s="727" t="s">
        <v>2511</v>
      </c>
      <c r="H141" s="727" t="s">
        <v>571</v>
      </c>
      <c r="I141" s="727" t="s">
        <v>2552</v>
      </c>
      <c r="J141" s="727" t="s">
        <v>776</v>
      </c>
      <c r="K141" s="727" t="s">
        <v>2553</v>
      </c>
      <c r="L141" s="728">
        <v>55.01</v>
      </c>
      <c r="M141" s="728">
        <v>55.01</v>
      </c>
      <c r="N141" s="727">
        <v>1</v>
      </c>
      <c r="O141" s="812">
        <v>0.5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4</v>
      </c>
      <c r="B142" s="727" t="s">
        <v>2287</v>
      </c>
      <c r="C142" s="727" t="s">
        <v>2292</v>
      </c>
      <c r="D142" s="810" t="s">
        <v>4734</v>
      </c>
      <c r="E142" s="811" t="s">
        <v>2340</v>
      </c>
      <c r="F142" s="727" t="s">
        <v>2288</v>
      </c>
      <c r="G142" s="727" t="s">
        <v>2444</v>
      </c>
      <c r="H142" s="727" t="s">
        <v>642</v>
      </c>
      <c r="I142" s="727" t="s">
        <v>2445</v>
      </c>
      <c r="J142" s="727" t="s">
        <v>692</v>
      </c>
      <c r="K142" s="727" t="s">
        <v>1999</v>
      </c>
      <c r="L142" s="728">
        <v>0</v>
      </c>
      <c r="M142" s="728">
        <v>0</v>
      </c>
      <c r="N142" s="727">
        <v>1</v>
      </c>
      <c r="O142" s="812">
        <v>1</v>
      </c>
      <c r="P142" s="728"/>
      <c r="Q142" s="745"/>
      <c r="R142" s="727"/>
      <c r="S142" s="745">
        <v>0</v>
      </c>
      <c r="T142" s="812"/>
      <c r="U142" s="768">
        <v>0</v>
      </c>
    </row>
    <row r="143" spans="1:21" ht="14.4" customHeight="1" x14ac:dyDescent="0.3">
      <c r="A143" s="726">
        <v>4</v>
      </c>
      <c r="B143" s="727" t="s">
        <v>2287</v>
      </c>
      <c r="C143" s="727" t="s">
        <v>2292</v>
      </c>
      <c r="D143" s="810" t="s">
        <v>4734</v>
      </c>
      <c r="E143" s="811" t="s">
        <v>2340</v>
      </c>
      <c r="F143" s="727" t="s">
        <v>2288</v>
      </c>
      <c r="G143" s="727" t="s">
        <v>2535</v>
      </c>
      <c r="H143" s="727" t="s">
        <v>642</v>
      </c>
      <c r="I143" s="727" t="s">
        <v>2554</v>
      </c>
      <c r="J143" s="727" t="s">
        <v>2537</v>
      </c>
      <c r="K143" s="727" t="s">
        <v>2555</v>
      </c>
      <c r="L143" s="728">
        <v>38.04</v>
      </c>
      <c r="M143" s="728">
        <v>38.04</v>
      </c>
      <c r="N143" s="727">
        <v>1</v>
      </c>
      <c r="O143" s="812">
        <v>0.5</v>
      </c>
      <c r="P143" s="728"/>
      <c r="Q143" s="745">
        <v>0</v>
      </c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4</v>
      </c>
      <c r="B144" s="727" t="s">
        <v>2287</v>
      </c>
      <c r="C144" s="727" t="s">
        <v>2292</v>
      </c>
      <c r="D144" s="810" t="s">
        <v>4734</v>
      </c>
      <c r="E144" s="811" t="s">
        <v>2340</v>
      </c>
      <c r="F144" s="727" t="s">
        <v>2288</v>
      </c>
      <c r="G144" s="727" t="s">
        <v>2370</v>
      </c>
      <c r="H144" s="727" t="s">
        <v>642</v>
      </c>
      <c r="I144" s="727" t="s">
        <v>2556</v>
      </c>
      <c r="J144" s="727" t="s">
        <v>725</v>
      </c>
      <c r="K144" s="727" t="s">
        <v>1790</v>
      </c>
      <c r="L144" s="728">
        <v>368.16</v>
      </c>
      <c r="M144" s="728">
        <v>368.16</v>
      </c>
      <c r="N144" s="727">
        <v>1</v>
      </c>
      <c r="O144" s="812">
        <v>1</v>
      </c>
      <c r="P144" s="728">
        <v>368.16</v>
      </c>
      <c r="Q144" s="745">
        <v>1</v>
      </c>
      <c r="R144" s="727">
        <v>1</v>
      </c>
      <c r="S144" s="745">
        <v>1</v>
      </c>
      <c r="T144" s="812">
        <v>1</v>
      </c>
      <c r="U144" s="768">
        <v>1</v>
      </c>
    </row>
    <row r="145" spans="1:21" ht="14.4" customHeight="1" x14ac:dyDescent="0.3">
      <c r="A145" s="726">
        <v>4</v>
      </c>
      <c r="B145" s="727" t="s">
        <v>2287</v>
      </c>
      <c r="C145" s="727" t="s">
        <v>2292</v>
      </c>
      <c r="D145" s="810" t="s">
        <v>4734</v>
      </c>
      <c r="E145" s="811" t="s">
        <v>2340</v>
      </c>
      <c r="F145" s="727" t="s">
        <v>2288</v>
      </c>
      <c r="G145" s="727" t="s">
        <v>2557</v>
      </c>
      <c r="H145" s="727" t="s">
        <v>642</v>
      </c>
      <c r="I145" s="727" t="s">
        <v>2165</v>
      </c>
      <c r="J145" s="727" t="s">
        <v>2163</v>
      </c>
      <c r="K145" s="727" t="s">
        <v>2166</v>
      </c>
      <c r="L145" s="728">
        <v>16.09</v>
      </c>
      <c r="M145" s="728">
        <v>16.09</v>
      </c>
      <c r="N145" s="727">
        <v>1</v>
      </c>
      <c r="O145" s="812">
        <v>0.5</v>
      </c>
      <c r="P145" s="728">
        <v>16.09</v>
      </c>
      <c r="Q145" s="745">
        <v>1</v>
      </c>
      <c r="R145" s="727">
        <v>1</v>
      </c>
      <c r="S145" s="745">
        <v>1</v>
      </c>
      <c r="T145" s="812">
        <v>0.5</v>
      </c>
      <c r="U145" s="768">
        <v>1</v>
      </c>
    </row>
    <row r="146" spans="1:21" ht="14.4" customHeight="1" x14ac:dyDescent="0.3">
      <c r="A146" s="726">
        <v>4</v>
      </c>
      <c r="B146" s="727" t="s">
        <v>2287</v>
      </c>
      <c r="C146" s="727" t="s">
        <v>2292</v>
      </c>
      <c r="D146" s="810" t="s">
        <v>4734</v>
      </c>
      <c r="E146" s="811" t="s">
        <v>2340</v>
      </c>
      <c r="F146" s="727" t="s">
        <v>2288</v>
      </c>
      <c r="G146" s="727" t="s">
        <v>2356</v>
      </c>
      <c r="H146" s="727" t="s">
        <v>571</v>
      </c>
      <c r="I146" s="727" t="s">
        <v>2357</v>
      </c>
      <c r="J146" s="727" t="s">
        <v>1346</v>
      </c>
      <c r="K146" s="727" t="s">
        <v>2358</v>
      </c>
      <c r="L146" s="728">
        <v>0</v>
      </c>
      <c r="M146" s="728">
        <v>0</v>
      </c>
      <c r="N146" s="727">
        <v>2</v>
      </c>
      <c r="O146" s="812">
        <v>2</v>
      </c>
      <c r="P146" s="728">
        <v>0</v>
      </c>
      <c r="Q146" s="745"/>
      <c r="R146" s="727">
        <v>1</v>
      </c>
      <c r="S146" s="745">
        <v>0.5</v>
      </c>
      <c r="T146" s="812">
        <v>1</v>
      </c>
      <c r="U146" s="768">
        <v>0.5</v>
      </c>
    </row>
    <row r="147" spans="1:21" ht="14.4" customHeight="1" x14ac:dyDescent="0.3">
      <c r="A147" s="726">
        <v>4</v>
      </c>
      <c r="B147" s="727" t="s">
        <v>2287</v>
      </c>
      <c r="C147" s="727" t="s">
        <v>2292</v>
      </c>
      <c r="D147" s="810" t="s">
        <v>4734</v>
      </c>
      <c r="E147" s="811" t="s">
        <v>2340</v>
      </c>
      <c r="F147" s="727" t="s">
        <v>2288</v>
      </c>
      <c r="G147" s="727" t="s">
        <v>2390</v>
      </c>
      <c r="H147" s="727" t="s">
        <v>571</v>
      </c>
      <c r="I147" s="727" t="s">
        <v>2558</v>
      </c>
      <c r="J147" s="727" t="s">
        <v>1249</v>
      </c>
      <c r="K147" s="727" t="s">
        <v>2559</v>
      </c>
      <c r="L147" s="728">
        <v>210.38</v>
      </c>
      <c r="M147" s="728">
        <v>210.38</v>
      </c>
      <c r="N147" s="727">
        <v>1</v>
      </c>
      <c r="O147" s="812">
        <v>0.5</v>
      </c>
      <c r="P147" s="728">
        <v>210.38</v>
      </c>
      <c r="Q147" s="745">
        <v>1</v>
      </c>
      <c r="R147" s="727">
        <v>1</v>
      </c>
      <c r="S147" s="745">
        <v>1</v>
      </c>
      <c r="T147" s="812">
        <v>0.5</v>
      </c>
      <c r="U147" s="768">
        <v>1</v>
      </c>
    </row>
    <row r="148" spans="1:21" ht="14.4" customHeight="1" x14ac:dyDescent="0.3">
      <c r="A148" s="726">
        <v>4</v>
      </c>
      <c r="B148" s="727" t="s">
        <v>2287</v>
      </c>
      <c r="C148" s="727" t="s">
        <v>2292</v>
      </c>
      <c r="D148" s="810" t="s">
        <v>4734</v>
      </c>
      <c r="E148" s="811" t="s">
        <v>2340</v>
      </c>
      <c r="F148" s="727" t="s">
        <v>2288</v>
      </c>
      <c r="G148" s="727" t="s">
        <v>2447</v>
      </c>
      <c r="H148" s="727" t="s">
        <v>571</v>
      </c>
      <c r="I148" s="727" t="s">
        <v>2448</v>
      </c>
      <c r="J148" s="727" t="s">
        <v>1012</v>
      </c>
      <c r="K148" s="727" t="s">
        <v>2449</v>
      </c>
      <c r="L148" s="728">
        <v>42.54</v>
      </c>
      <c r="M148" s="728">
        <v>127.62</v>
      </c>
      <c r="N148" s="727">
        <v>3</v>
      </c>
      <c r="O148" s="812">
        <v>2</v>
      </c>
      <c r="P148" s="728">
        <v>127.62</v>
      </c>
      <c r="Q148" s="745">
        <v>1</v>
      </c>
      <c r="R148" s="727">
        <v>3</v>
      </c>
      <c r="S148" s="745">
        <v>1</v>
      </c>
      <c r="T148" s="812">
        <v>2</v>
      </c>
      <c r="U148" s="768">
        <v>1</v>
      </c>
    </row>
    <row r="149" spans="1:21" ht="14.4" customHeight="1" x14ac:dyDescent="0.3">
      <c r="A149" s="726">
        <v>4</v>
      </c>
      <c r="B149" s="727" t="s">
        <v>2287</v>
      </c>
      <c r="C149" s="727" t="s">
        <v>2292</v>
      </c>
      <c r="D149" s="810" t="s">
        <v>4734</v>
      </c>
      <c r="E149" s="811" t="s">
        <v>2340</v>
      </c>
      <c r="F149" s="727" t="s">
        <v>2289</v>
      </c>
      <c r="G149" s="727" t="s">
        <v>2364</v>
      </c>
      <c r="H149" s="727" t="s">
        <v>571</v>
      </c>
      <c r="I149" s="727" t="s">
        <v>2365</v>
      </c>
      <c r="J149" s="727" t="s">
        <v>2366</v>
      </c>
      <c r="K149" s="727"/>
      <c r="L149" s="728">
        <v>0</v>
      </c>
      <c r="M149" s="728">
        <v>0</v>
      </c>
      <c r="N149" s="727">
        <v>3</v>
      </c>
      <c r="O149" s="812">
        <v>3</v>
      </c>
      <c r="P149" s="728">
        <v>0</v>
      </c>
      <c r="Q149" s="745"/>
      <c r="R149" s="727">
        <v>3</v>
      </c>
      <c r="S149" s="745">
        <v>1</v>
      </c>
      <c r="T149" s="812">
        <v>3</v>
      </c>
      <c r="U149" s="768">
        <v>1</v>
      </c>
    </row>
    <row r="150" spans="1:21" ht="14.4" customHeight="1" x14ac:dyDescent="0.3">
      <c r="A150" s="726">
        <v>4</v>
      </c>
      <c r="B150" s="727" t="s">
        <v>2287</v>
      </c>
      <c r="C150" s="727" t="s">
        <v>2292</v>
      </c>
      <c r="D150" s="810" t="s">
        <v>4734</v>
      </c>
      <c r="E150" s="811" t="s">
        <v>2341</v>
      </c>
      <c r="F150" s="727" t="s">
        <v>2288</v>
      </c>
      <c r="G150" s="727" t="s">
        <v>2355</v>
      </c>
      <c r="H150" s="727" t="s">
        <v>642</v>
      </c>
      <c r="I150" s="727" t="s">
        <v>2043</v>
      </c>
      <c r="J150" s="727" t="s">
        <v>965</v>
      </c>
      <c r="K150" s="727" t="s">
        <v>2044</v>
      </c>
      <c r="L150" s="728">
        <v>154.36000000000001</v>
      </c>
      <c r="M150" s="728">
        <v>463.08000000000004</v>
      </c>
      <c r="N150" s="727">
        <v>3</v>
      </c>
      <c r="O150" s="812">
        <v>2.5</v>
      </c>
      <c r="P150" s="728">
        <v>154.36000000000001</v>
      </c>
      <c r="Q150" s="745">
        <v>0.33333333333333331</v>
      </c>
      <c r="R150" s="727">
        <v>1</v>
      </c>
      <c r="S150" s="745">
        <v>0.33333333333333331</v>
      </c>
      <c r="T150" s="812">
        <v>1</v>
      </c>
      <c r="U150" s="768">
        <v>0.4</v>
      </c>
    </row>
    <row r="151" spans="1:21" ht="14.4" customHeight="1" x14ac:dyDescent="0.3">
      <c r="A151" s="726">
        <v>4</v>
      </c>
      <c r="B151" s="727" t="s">
        <v>2287</v>
      </c>
      <c r="C151" s="727" t="s">
        <v>2292</v>
      </c>
      <c r="D151" s="810" t="s">
        <v>4734</v>
      </c>
      <c r="E151" s="811" t="s">
        <v>2341</v>
      </c>
      <c r="F151" s="727" t="s">
        <v>2288</v>
      </c>
      <c r="G151" s="727" t="s">
        <v>2355</v>
      </c>
      <c r="H151" s="727" t="s">
        <v>642</v>
      </c>
      <c r="I151" s="727" t="s">
        <v>1858</v>
      </c>
      <c r="J151" s="727" t="s">
        <v>965</v>
      </c>
      <c r="K151" s="727" t="s">
        <v>1859</v>
      </c>
      <c r="L151" s="728">
        <v>225.06</v>
      </c>
      <c r="M151" s="728">
        <v>225.06</v>
      </c>
      <c r="N151" s="727">
        <v>1</v>
      </c>
      <c r="O151" s="812">
        <v>1</v>
      </c>
      <c r="P151" s="728">
        <v>225.06</v>
      </c>
      <c r="Q151" s="745">
        <v>1</v>
      </c>
      <c r="R151" s="727">
        <v>1</v>
      </c>
      <c r="S151" s="745">
        <v>1</v>
      </c>
      <c r="T151" s="812">
        <v>1</v>
      </c>
      <c r="U151" s="768">
        <v>1</v>
      </c>
    </row>
    <row r="152" spans="1:21" ht="14.4" customHeight="1" x14ac:dyDescent="0.3">
      <c r="A152" s="726">
        <v>4</v>
      </c>
      <c r="B152" s="727" t="s">
        <v>2287</v>
      </c>
      <c r="C152" s="727" t="s">
        <v>2292</v>
      </c>
      <c r="D152" s="810" t="s">
        <v>4734</v>
      </c>
      <c r="E152" s="811" t="s">
        <v>2341</v>
      </c>
      <c r="F152" s="727" t="s">
        <v>2288</v>
      </c>
      <c r="G152" s="727" t="s">
        <v>2560</v>
      </c>
      <c r="H152" s="727" t="s">
        <v>642</v>
      </c>
      <c r="I152" s="727" t="s">
        <v>1957</v>
      </c>
      <c r="J152" s="727" t="s">
        <v>662</v>
      </c>
      <c r="K152" s="727" t="s">
        <v>1958</v>
      </c>
      <c r="L152" s="728">
        <v>132</v>
      </c>
      <c r="M152" s="728">
        <v>132</v>
      </c>
      <c r="N152" s="727">
        <v>1</v>
      </c>
      <c r="O152" s="812">
        <v>0.5</v>
      </c>
      <c r="P152" s="728">
        <v>132</v>
      </c>
      <c r="Q152" s="745">
        <v>1</v>
      </c>
      <c r="R152" s="727">
        <v>1</v>
      </c>
      <c r="S152" s="745">
        <v>1</v>
      </c>
      <c r="T152" s="812">
        <v>0.5</v>
      </c>
      <c r="U152" s="768">
        <v>1</v>
      </c>
    </row>
    <row r="153" spans="1:21" ht="14.4" customHeight="1" x14ac:dyDescent="0.3">
      <c r="A153" s="726">
        <v>4</v>
      </c>
      <c r="B153" s="727" t="s">
        <v>2287</v>
      </c>
      <c r="C153" s="727" t="s">
        <v>2292</v>
      </c>
      <c r="D153" s="810" t="s">
        <v>4734</v>
      </c>
      <c r="E153" s="811" t="s">
        <v>2341</v>
      </c>
      <c r="F153" s="727" t="s">
        <v>2288</v>
      </c>
      <c r="G153" s="727" t="s">
        <v>2561</v>
      </c>
      <c r="H153" s="727" t="s">
        <v>571</v>
      </c>
      <c r="I153" s="727" t="s">
        <v>2562</v>
      </c>
      <c r="J153" s="727" t="s">
        <v>2563</v>
      </c>
      <c r="K153" s="727" t="s">
        <v>2564</v>
      </c>
      <c r="L153" s="728">
        <v>281.88</v>
      </c>
      <c r="M153" s="728">
        <v>281.88</v>
      </c>
      <c r="N153" s="727">
        <v>1</v>
      </c>
      <c r="O153" s="812">
        <v>0.5</v>
      </c>
      <c r="P153" s="728"/>
      <c r="Q153" s="745">
        <v>0</v>
      </c>
      <c r="R153" s="727"/>
      <c r="S153" s="745">
        <v>0</v>
      </c>
      <c r="T153" s="812"/>
      <c r="U153" s="768">
        <v>0</v>
      </c>
    </row>
    <row r="154" spans="1:21" ht="14.4" customHeight="1" x14ac:dyDescent="0.3">
      <c r="A154" s="726">
        <v>4</v>
      </c>
      <c r="B154" s="727" t="s">
        <v>2287</v>
      </c>
      <c r="C154" s="727" t="s">
        <v>2292</v>
      </c>
      <c r="D154" s="810" t="s">
        <v>4734</v>
      </c>
      <c r="E154" s="811" t="s">
        <v>2341</v>
      </c>
      <c r="F154" s="727" t="s">
        <v>2288</v>
      </c>
      <c r="G154" s="727" t="s">
        <v>2427</v>
      </c>
      <c r="H154" s="727" t="s">
        <v>571</v>
      </c>
      <c r="I154" s="727" t="s">
        <v>2428</v>
      </c>
      <c r="J154" s="727" t="s">
        <v>2429</v>
      </c>
      <c r="K154" s="727" t="s">
        <v>2430</v>
      </c>
      <c r="L154" s="728">
        <v>64.56</v>
      </c>
      <c r="M154" s="728">
        <v>129.12</v>
      </c>
      <c r="N154" s="727">
        <v>2</v>
      </c>
      <c r="O154" s="812">
        <v>1.5</v>
      </c>
      <c r="P154" s="728">
        <v>129.12</v>
      </c>
      <c r="Q154" s="745">
        <v>1</v>
      </c>
      <c r="R154" s="727">
        <v>2</v>
      </c>
      <c r="S154" s="745">
        <v>1</v>
      </c>
      <c r="T154" s="812">
        <v>1.5</v>
      </c>
      <c r="U154" s="768">
        <v>1</v>
      </c>
    </row>
    <row r="155" spans="1:21" ht="14.4" customHeight="1" x14ac:dyDescent="0.3">
      <c r="A155" s="726">
        <v>4</v>
      </c>
      <c r="B155" s="727" t="s">
        <v>2287</v>
      </c>
      <c r="C155" s="727" t="s">
        <v>2292</v>
      </c>
      <c r="D155" s="810" t="s">
        <v>4734</v>
      </c>
      <c r="E155" s="811" t="s">
        <v>2341</v>
      </c>
      <c r="F155" s="727" t="s">
        <v>2288</v>
      </c>
      <c r="G155" s="727" t="s">
        <v>2372</v>
      </c>
      <c r="H155" s="727" t="s">
        <v>571</v>
      </c>
      <c r="I155" s="727" t="s">
        <v>1811</v>
      </c>
      <c r="J155" s="727" t="s">
        <v>731</v>
      </c>
      <c r="K155" s="727" t="s">
        <v>1812</v>
      </c>
      <c r="L155" s="728">
        <v>42.51</v>
      </c>
      <c r="M155" s="728">
        <v>42.51</v>
      </c>
      <c r="N155" s="727">
        <v>1</v>
      </c>
      <c r="O155" s="812">
        <v>0.5</v>
      </c>
      <c r="P155" s="728"/>
      <c r="Q155" s="745">
        <v>0</v>
      </c>
      <c r="R155" s="727"/>
      <c r="S155" s="745">
        <v>0</v>
      </c>
      <c r="T155" s="812"/>
      <c r="U155" s="768">
        <v>0</v>
      </c>
    </row>
    <row r="156" spans="1:21" ht="14.4" customHeight="1" x14ac:dyDescent="0.3">
      <c r="A156" s="726">
        <v>4</v>
      </c>
      <c r="B156" s="727" t="s">
        <v>2287</v>
      </c>
      <c r="C156" s="727" t="s">
        <v>2292</v>
      </c>
      <c r="D156" s="810" t="s">
        <v>4734</v>
      </c>
      <c r="E156" s="811" t="s">
        <v>2341</v>
      </c>
      <c r="F156" s="727" t="s">
        <v>2288</v>
      </c>
      <c r="G156" s="727" t="s">
        <v>2511</v>
      </c>
      <c r="H156" s="727" t="s">
        <v>571</v>
      </c>
      <c r="I156" s="727" t="s">
        <v>2552</v>
      </c>
      <c r="J156" s="727" t="s">
        <v>776</v>
      </c>
      <c r="K156" s="727" t="s">
        <v>2553</v>
      </c>
      <c r="L156" s="728">
        <v>55.01</v>
      </c>
      <c r="M156" s="728">
        <v>55.01</v>
      </c>
      <c r="N156" s="727">
        <v>1</v>
      </c>
      <c r="O156" s="812">
        <v>1</v>
      </c>
      <c r="P156" s="728"/>
      <c r="Q156" s="745">
        <v>0</v>
      </c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4</v>
      </c>
      <c r="B157" s="727" t="s">
        <v>2287</v>
      </c>
      <c r="C157" s="727" t="s">
        <v>2292</v>
      </c>
      <c r="D157" s="810" t="s">
        <v>4734</v>
      </c>
      <c r="E157" s="811" t="s">
        <v>2341</v>
      </c>
      <c r="F157" s="727" t="s">
        <v>2288</v>
      </c>
      <c r="G157" s="727" t="s">
        <v>2565</v>
      </c>
      <c r="H157" s="727" t="s">
        <v>571</v>
      </c>
      <c r="I157" s="727" t="s">
        <v>2566</v>
      </c>
      <c r="J157" s="727" t="s">
        <v>2567</v>
      </c>
      <c r="K157" s="727" t="s">
        <v>2568</v>
      </c>
      <c r="L157" s="728">
        <v>60.9</v>
      </c>
      <c r="M157" s="728">
        <v>60.9</v>
      </c>
      <c r="N157" s="727">
        <v>1</v>
      </c>
      <c r="O157" s="812">
        <v>1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4</v>
      </c>
      <c r="B158" s="727" t="s">
        <v>2287</v>
      </c>
      <c r="C158" s="727" t="s">
        <v>2292</v>
      </c>
      <c r="D158" s="810" t="s">
        <v>4734</v>
      </c>
      <c r="E158" s="811" t="s">
        <v>2341</v>
      </c>
      <c r="F158" s="727" t="s">
        <v>2288</v>
      </c>
      <c r="G158" s="727" t="s">
        <v>2373</v>
      </c>
      <c r="H158" s="727" t="s">
        <v>571</v>
      </c>
      <c r="I158" s="727" t="s">
        <v>2374</v>
      </c>
      <c r="J158" s="727" t="s">
        <v>614</v>
      </c>
      <c r="K158" s="727" t="s">
        <v>2375</v>
      </c>
      <c r="L158" s="728">
        <v>0</v>
      </c>
      <c r="M158" s="728">
        <v>0</v>
      </c>
      <c r="N158" s="727">
        <v>1</v>
      </c>
      <c r="O158" s="812">
        <v>0.5</v>
      </c>
      <c r="P158" s="728"/>
      <c r="Q158" s="745"/>
      <c r="R158" s="727"/>
      <c r="S158" s="745">
        <v>0</v>
      </c>
      <c r="T158" s="812"/>
      <c r="U158" s="768">
        <v>0</v>
      </c>
    </row>
    <row r="159" spans="1:21" ht="14.4" customHeight="1" x14ac:dyDescent="0.3">
      <c r="A159" s="726">
        <v>4</v>
      </c>
      <c r="B159" s="727" t="s">
        <v>2287</v>
      </c>
      <c r="C159" s="727" t="s">
        <v>2292</v>
      </c>
      <c r="D159" s="810" t="s">
        <v>4734</v>
      </c>
      <c r="E159" s="811" t="s">
        <v>2341</v>
      </c>
      <c r="F159" s="727" t="s">
        <v>2288</v>
      </c>
      <c r="G159" s="727" t="s">
        <v>2569</v>
      </c>
      <c r="H159" s="727" t="s">
        <v>642</v>
      </c>
      <c r="I159" s="727" t="s">
        <v>1821</v>
      </c>
      <c r="J159" s="727" t="s">
        <v>658</v>
      </c>
      <c r="K159" s="727" t="s">
        <v>1822</v>
      </c>
      <c r="L159" s="728">
        <v>8.7899999999999991</v>
      </c>
      <c r="M159" s="728">
        <v>8.7899999999999991</v>
      </c>
      <c r="N159" s="727">
        <v>1</v>
      </c>
      <c r="O159" s="812">
        <v>0.5</v>
      </c>
      <c r="P159" s="728"/>
      <c r="Q159" s="745">
        <v>0</v>
      </c>
      <c r="R159" s="727"/>
      <c r="S159" s="745">
        <v>0</v>
      </c>
      <c r="T159" s="812"/>
      <c r="U159" s="768">
        <v>0</v>
      </c>
    </row>
    <row r="160" spans="1:21" ht="14.4" customHeight="1" x14ac:dyDescent="0.3">
      <c r="A160" s="726">
        <v>4</v>
      </c>
      <c r="B160" s="727" t="s">
        <v>2287</v>
      </c>
      <c r="C160" s="727" t="s">
        <v>2292</v>
      </c>
      <c r="D160" s="810" t="s">
        <v>4734</v>
      </c>
      <c r="E160" s="811" t="s">
        <v>2341</v>
      </c>
      <c r="F160" s="727" t="s">
        <v>2288</v>
      </c>
      <c r="G160" s="727" t="s">
        <v>2483</v>
      </c>
      <c r="H160" s="727" t="s">
        <v>571</v>
      </c>
      <c r="I160" s="727" t="s">
        <v>2484</v>
      </c>
      <c r="J160" s="727" t="s">
        <v>904</v>
      </c>
      <c r="K160" s="727" t="s">
        <v>2485</v>
      </c>
      <c r="L160" s="728">
        <v>760.22</v>
      </c>
      <c r="M160" s="728">
        <v>760.22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4</v>
      </c>
      <c r="B161" s="727" t="s">
        <v>2287</v>
      </c>
      <c r="C161" s="727" t="s">
        <v>2292</v>
      </c>
      <c r="D161" s="810" t="s">
        <v>4734</v>
      </c>
      <c r="E161" s="811" t="s">
        <v>2341</v>
      </c>
      <c r="F161" s="727" t="s">
        <v>2288</v>
      </c>
      <c r="G161" s="727" t="s">
        <v>2418</v>
      </c>
      <c r="H161" s="727" t="s">
        <v>571</v>
      </c>
      <c r="I161" s="727" t="s">
        <v>2419</v>
      </c>
      <c r="J161" s="727" t="s">
        <v>676</v>
      </c>
      <c r="K161" s="727" t="s">
        <v>2420</v>
      </c>
      <c r="L161" s="728">
        <v>53.57</v>
      </c>
      <c r="M161" s="728">
        <v>267.85000000000002</v>
      </c>
      <c r="N161" s="727">
        <v>5</v>
      </c>
      <c r="O161" s="812">
        <v>1</v>
      </c>
      <c r="P161" s="728">
        <v>160.71</v>
      </c>
      <c r="Q161" s="745">
        <v>0.6</v>
      </c>
      <c r="R161" s="727">
        <v>3</v>
      </c>
      <c r="S161" s="745">
        <v>0.6</v>
      </c>
      <c r="T161" s="812">
        <v>0.5</v>
      </c>
      <c r="U161" s="768">
        <v>0.5</v>
      </c>
    </row>
    <row r="162" spans="1:21" ht="14.4" customHeight="1" x14ac:dyDescent="0.3">
      <c r="A162" s="726">
        <v>4</v>
      </c>
      <c r="B162" s="727" t="s">
        <v>2287</v>
      </c>
      <c r="C162" s="727" t="s">
        <v>2292</v>
      </c>
      <c r="D162" s="810" t="s">
        <v>4734</v>
      </c>
      <c r="E162" s="811" t="s">
        <v>2341</v>
      </c>
      <c r="F162" s="727" t="s">
        <v>2288</v>
      </c>
      <c r="G162" s="727" t="s">
        <v>2570</v>
      </c>
      <c r="H162" s="727" t="s">
        <v>571</v>
      </c>
      <c r="I162" s="727" t="s">
        <v>2571</v>
      </c>
      <c r="J162" s="727" t="s">
        <v>1496</v>
      </c>
      <c r="K162" s="727" t="s">
        <v>2146</v>
      </c>
      <c r="L162" s="728">
        <v>34.19</v>
      </c>
      <c r="M162" s="728">
        <v>68.38</v>
      </c>
      <c r="N162" s="727">
        <v>2</v>
      </c>
      <c r="O162" s="812">
        <v>0.5</v>
      </c>
      <c r="P162" s="728"/>
      <c r="Q162" s="745">
        <v>0</v>
      </c>
      <c r="R162" s="727"/>
      <c r="S162" s="745">
        <v>0</v>
      </c>
      <c r="T162" s="812"/>
      <c r="U162" s="768">
        <v>0</v>
      </c>
    </row>
    <row r="163" spans="1:21" ht="14.4" customHeight="1" x14ac:dyDescent="0.3">
      <c r="A163" s="726">
        <v>4</v>
      </c>
      <c r="B163" s="727" t="s">
        <v>2287</v>
      </c>
      <c r="C163" s="727" t="s">
        <v>2292</v>
      </c>
      <c r="D163" s="810" t="s">
        <v>4734</v>
      </c>
      <c r="E163" s="811" t="s">
        <v>2341</v>
      </c>
      <c r="F163" s="727" t="s">
        <v>2288</v>
      </c>
      <c r="G163" s="727" t="s">
        <v>2367</v>
      </c>
      <c r="H163" s="727" t="s">
        <v>571</v>
      </c>
      <c r="I163" s="727" t="s">
        <v>2455</v>
      </c>
      <c r="J163" s="727" t="s">
        <v>1157</v>
      </c>
      <c r="K163" s="727" t="s">
        <v>2369</v>
      </c>
      <c r="L163" s="728">
        <v>374.79</v>
      </c>
      <c r="M163" s="728">
        <v>749.58</v>
      </c>
      <c r="N163" s="727">
        <v>2</v>
      </c>
      <c r="O163" s="812">
        <v>0.5</v>
      </c>
      <c r="P163" s="728"/>
      <c r="Q163" s="745">
        <v>0</v>
      </c>
      <c r="R163" s="727"/>
      <c r="S163" s="745">
        <v>0</v>
      </c>
      <c r="T163" s="812"/>
      <c r="U163" s="768">
        <v>0</v>
      </c>
    </row>
    <row r="164" spans="1:21" ht="14.4" customHeight="1" x14ac:dyDescent="0.3">
      <c r="A164" s="726">
        <v>4</v>
      </c>
      <c r="B164" s="727" t="s">
        <v>2287</v>
      </c>
      <c r="C164" s="727" t="s">
        <v>2292</v>
      </c>
      <c r="D164" s="810" t="s">
        <v>4734</v>
      </c>
      <c r="E164" s="811" t="s">
        <v>2341</v>
      </c>
      <c r="F164" s="727" t="s">
        <v>2288</v>
      </c>
      <c r="G164" s="727" t="s">
        <v>2367</v>
      </c>
      <c r="H164" s="727" t="s">
        <v>571</v>
      </c>
      <c r="I164" s="727" t="s">
        <v>2456</v>
      </c>
      <c r="J164" s="727" t="s">
        <v>1157</v>
      </c>
      <c r="K164" s="727" t="s">
        <v>2457</v>
      </c>
      <c r="L164" s="728">
        <v>0</v>
      </c>
      <c r="M164" s="728">
        <v>0</v>
      </c>
      <c r="N164" s="727">
        <v>1</v>
      </c>
      <c r="O164" s="812">
        <v>0.5</v>
      </c>
      <c r="P164" s="728"/>
      <c r="Q164" s="745"/>
      <c r="R164" s="727"/>
      <c r="S164" s="745">
        <v>0</v>
      </c>
      <c r="T164" s="812"/>
      <c r="U164" s="768">
        <v>0</v>
      </c>
    </row>
    <row r="165" spans="1:21" ht="14.4" customHeight="1" x14ac:dyDescent="0.3">
      <c r="A165" s="726">
        <v>4</v>
      </c>
      <c r="B165" s="727" t="s">
        <v>2287</v>
      </c>
      <c r="C165" s="727" t="s">
        <v>2292</v>
      </c>
      <c r="D165" s="810" t="s">
        <v>4734</v>
      </c>
      <c r="E165" s="811" t="s">
        <v>2341</v>
      </c>
      <c r="F165" s="727" t="s">
        <v>2288</v>
      </c>
      <c r="G165" s="727" t="s">
        <v>2370</v>
      </c>
      <c r="H165" s="727" t="s">
        <v>642</v>
      </c>
      <c r="I165" s="727" t="s">
        <v>2371</v>
      </c>
      <c r="J165" s="727" t="s">
        <v>725</v>
      </c>
      <c r="K165" s="727" t="s">
        <v>1794</v>
      </c>
      <c r="L165" s="728">
        <v>490.89</v>
      </c>
      <c r="M165" s="728">
        <v>1963.56</v>
      </c>
      <c r="N165" s="727">
        <v>4</v>
      </c>
      <c r="O165" s="812">
        <v>2.5</v>
      </c>
      <c r="P165" s="728">
        <v>981.78</v>
      </c>
      <c r="Q165" s="745">
        <v>0.5</v>
      </c>
      <c r="R165" s="727">
        <v>2</v>
      </c>
      <c r="S165" s="745">
        <v>0.5</v>
      </c>
      <c r="T165" s="812">
        <v>0.5</v>
      </c>
      <c r="U165" s="768">
        <v>0.2</v>
      </c>
    </row>
    <row r="166" spans="1:21" ht="14.4" customHeight="1" x14ac:dyDescent="0.3">
      <c r="A166" s="726">
        <v>4</v>
      </c>
      <c r="B166" s="727" t="s">
        <v>2287</v>
      </c>
      <c r="C166" s="727" t="s">
        <v>2292</v>
      </c>
      <c r="D166" s="810" t="s">
        <v>4734</v>
      </c>
      <c r="E166" s="811" t="s">
        <v>2341</v>
      </c>
      <c r="F166" s="727" t="s">
        <v>2288</v>
      </c>
      <c r="G166" s="727" t="s">
        <v>2370</v>
      </c>
      <c r="H166" s="727" t="s">
        <v>642</v>
      </c>
      <c r="I166" s="727" t="s">
        <v>2572</v>
      </c>
      <c r="J166" s="727" t="s">
        <v>725</v>
      </c>
      <c r="K166" s="727" t="s">
        <v>2379</v>
      </c>
      <c r="L166" s="728">
        <v>147.26</v>
      </c>
      <c r="M166" s="728">
        <v>736.3</v>
      </c>
      <c r="N166" s="727">
        <v>5</v>
      </c>
      <c r="O166" s="812">
        <v>2</v>
      </c>
      <c r="P166" s="728">
        <v>294.52</v>
      </c>
      <c r="Q166" s="745">
        <v>0.4</v>
      </c>
      <c r="R166" s="727">
        <v>2</v>
      </c>
      <c r="S166" s="745">
        <v>0.4</v>
      </c>
      <c r="T166" s="812">
        <v>1</v>
      </c>
      <c r="U166" s="768">
        <v>0.5</v>
      </c>
    </row>
    <row r="167" spans="1:21" ht="14.4" customHeight="1" x14ac:dyDescent="0.3">
      <c r="A167" s="726">
        <v>4</v>
      </c>
      <c r="B167" s="727" t="s">
        <v>2287</v>
      </c>
      <c r="C167" s="727" t="s">
        <v>2292</v>
      </c>
      <c r="D167" s="810" t="s">
        <v>4734</v>
      </c>
      <c r="E167" s="811" t="s">
        <v>2341</v>
      </c>
      <c r="F167" s="727" t="s">
        <v>2288</v>
      </c>
      <c r="G167" s="727" t="s">
        <v>2370</v>
      </c>
      <c r="H167" s="727" t="s">
        <v>642</v>
      </c>
      <c r="I167" s="727" t="s">
        <v>2377</v>
      </c>
      <c r="J167" s="727" t="s">
        <v>725</v>
      </c>
      <c r="K167" s="727" t="s">
        <v>1792</v>
      </c>
      <c r="L167" s="728">
        <v>736.33</v>
      </c>
      <c r="M167" s="728">
        <v>1472.66</v>
      </c>
      <c r="N167" s="727">
        <v>2</v>
      </c>
      <c r="O167" s="812">
        <v>0.5</v>
      </c>
      <c r="P167" s="728"/>
      <c r="Q167" s="745">
        <v>0</v>
      </c>
      <c r="R167" s="727"/>
      <c r="S167" s="745">
        <v>0</v>
      </c>
      <c r="T167" s="812"/>
      <c r="U167" s="768">
        <v>0</v>
      </c>
    </row>
    <row r="168" spans="1:21" ht="14.4" customHeight="1" x14ac:dyDescent="0.3">
      <c r="A168" s="726">
        <v>4</v>
      </c>
      <c r="B168" s="727" t="s">
        <v>2287</v>
      </c>
      <c r="C168" s="727" t="s">
        <v>2292</v>
      </c>
      <c r="D168" s="810" t="s">
        <v>4734</v>
      </c>
      <c r="E168" s="811" t="s">
        <v>2341</v>
      </c>
      <c r="F168" s="727" t="s">
        <v>2288</v>
      </c>
      <c r="G168" s="727" t="s">
        <v>2370</v>
      </c>
      <c r="H168" s="727" t="s">
        <v>642</v>
      </c>
      <c r="I168" s="727" t="s">
        <v>2007</v>
      </c>
      <c r="J168" s="727" t="s">
        <v>725</v>
      </c>
      <c r="K168" s="727" t="s">
        <v>2008</v>
      </c>
      <c r="L168" s="728">
        <v>923.74</v>
      </c>
      <c r="M168" s="728">
        <v>1847.48</v>
      </c>
      <c r="N168" s="727">
        <v>2</v>
      </c>
      <c r="O168" s="812">
        <v>1.5</v>
      </c>
      <c r="P168" s="728">
        <v>923.74</v>
      </c>
      <c r="Q168" s="745">
        <v>0.5</v>
      </c>
      <c r="R168" s="727">
        <v>1</v>
      </c>
      <c r="S168" s="745">
        <v>0.5</v>
      </c>
      <c r="T168" s="812">
        <v>0.5</v>
      </c>
      <c r="U168" s="768">
        <v>0.33333333333333331</v>
      </c>
    </row>
    <row r="169" spans="1:21" ht="14.4" customHeight="1" x14ac:dyDescent="0.3">
      <c r="A169" s="726">
        <v>4</v>
      </c>
      <c r="B169" s="727" t="s">
        <v>2287</v>
      </c>
      <c r="C169" s="727" t="s">
        <v>2292</v>
      </c>
      <c r="D169" s="810" t="s">
        <v>4734</v>
      </c>
      <c r="E169" s="811" t="s">
        <v>2341</v>
      </c>
      <c r="F169" s="727" t="s">
        <v>2288</v>
      </c>
      <c r="G169" s="727" t="s">
        <v>2421</v>
      </c>
      <c r="H169" s="727" t="s">
        <v>571</v>
      </c>
      <c r="I169" s="727" t="s">
        <v>2540</v>
      </c>
      <c r="J169" s="727" t="s">
        <v>1121</v>
      </c>
      <c r="K169" s="727" t="s">
        <v>2541</v>
      </c>
      <c r="L169" s="728">
        <v>93.71</v>
      </c>
      <c r="M169" s="728">
        <v>93.71</v>
      </c>
      <c r="N169" s="727">
        <v>1</v>
      </c>
      <c r="O169" s="812">
        <v>0.5</v>
      </c>
      <c r="P169" s="728"/>
      <c r="Q169" s="745">
        <v>0</v>
      </c>
      <c r="R169" s="727"/>
      <c r="S169" s="745">
        <v>0</v>
      </c>
      <c r="T169" s="812"/>
      <c r="U169" s="768">
        <v>0</v>
      </c>
    </row>
    <row r="170" spans="1:21" ht="14.4" customHeight="1" x14ac:dyDescent="0.3">
      <c r="A170" s="726">
        <v>4</v>
      </c>
      <c r="B170" s="727" t="s">
        <v>2287</v>
      </c>
      <c r="C170" s="727" t="s">
        <v>2292</v>
      </c>
      <c r="D170" s="810" t="s">
        <v>4734</v>
      </c>
      <c r="E170" s="811" t="s">
        <v>2341</v>
      </c>
      <c r="F170" s="727" t="s">
        <v>2288</v>
      </c>
      <c r="G170" s="727" t="s">
        <v>2421</v>
      </c>
      <c r="H170" s="727" t="s">
        <v>571</v>
      </c>
      <c r="I170" s="727" t="s">
        <v>2458</v>
      </c>
      <c r="J170" s="727" t="s">
        <v>1121</v>
      </c>
      <c r="K170" s="727" t="s">
        <v>2423</v>
      </c>
      <c r="L170" s="728">
        <v>301.2</v>
      </c>
      <c r="M170" s="728">
        <v>903.59999999999991</v>
      </c>
      <c r="N170" s="727">
        <v>3</v>
      </c>
      <c r="O170" s="812">
        <v>2</v>
      </c>
      <c r="P170" s="728"/>
      <c r="Q170" s="745">
        <v>0</v>
      </c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4</v>
      </c>
      <c r="B171" s="727" t="s">
        <v>2287</v>
      </c>
      <c r="C171" s="727" t="s">
        <v>2292</v>
      </c>
      <c r="D171" s="810" t="s">
        <v>4734</v>
      </c>
      <c r="E171" s="811" t="s">
        <v>2341</v>
      </c>
      <c r="F171" s="727" t="s">
        <v>2288</v>
      </c>
      <c r="G171" s="727" t="s">
        <v>2421</v>
      </c>
      <c r="H171" s="727" t="s">
        <v>571</v>
      </c>
      <c r="I171" s="727" t="s">
        <v>2422</v>
      </c>
      <c r="J171" s="727" t="s">
        <v>1121</v>
      </c>
      <c r="K171" s="727" t="s">
        <v>2423</v>
      </c>
      <c r="L171" s="728">
        <v>103.67</v>
      </c>
      <c r="M171" s="728">
        <v>311.01</v>
      </c>
      <c r="N171" s="727">
        <v>3</v>
      </c>
      <c r="O171" s="812">
        <v>2</v>
      </c>
      <c r="P171" s="728">
        <v>103.67</v>
      </c>
      <c r="Q171" s="745">
        <v>0.33333333333333337</v>
      </c>
      <c r="R171" s="727">
        <v>1</v>
      </c>
      <c r="S171" s="745">
        <v>0.33333333333333331</v>
      </c>
      <c r="T171" s="812">
        <v>0.5</v>
      </c>
      <c r="U171" s="768">
        <v>0.25</v>
      </c>
    </row>
    <row r="172" spans="1:21" ht="14.4" customHeight="1" x14ac:dyDescent="0.3">
      <c r="A172" s="726">
        <v>4</v>
      </c>
      <c r="B172" s="727" t="s">
        <v>2287</v>
      </c>
      <c r="C172" s="727" t="s">
        <v>2292</v>
      </c>
      <c r="D172" s="810" t="s">
        <v>4734</v>
      </c>
      <c r="E172" s="811" t="s">
        <v>2341</v>
      </c>
      <c r="F172" s="727" t="s">
        <v>2288</v>
      </c>
      <c r="G172" s="727" t="s">
        <v>2380</v>
      </c>
      <c r="H172" s="727" t="s">
        <v>642</v>
      </c>
      <c r="I172" s="727" t="s">
        <v>2573</v>
      </c>
      <c r="J172" s="727" t="s">
        <v>1772</v>
      </c>
      <c r="K172" s="727" t="s">
        <v>2574</v>
      </c>
      <c r="L172" s="728">
        <v>0</v>
      </c>
      <c r="M172" s="728">
        <v>0</v>
      </c>
      <c r="N172" s="727">
        <v>1</v>
      </c>
      <c r="O172" s="812">
        <v>1</v>
      </c>
      <c r="P172" s="728">
        <v>0</v>
      </c>
      <c r="Q172" s="745"/>
      <c r="R172" s="727">
        <v>1</v>
      </c>
      <c r="S172" s="745">
        <v>1</v>
      </c>
      <c r="T172" s="812">
        <v>1</v>
      </c>
      <c r="U172" s="768">
        <v>1</v>
      </c>
    </row>
    <row r="173" spans="1:21" ht="14.4" customHeight="1" x14ac:dyDescent="0.3">
      <c r="A173" s="726">
        <v>4</v>
      </c>
      <c r="B173" s="727" t="s">
        <v>2287</v>
      </c>
      <c r="C173" s="727" t="s">
        <v>2292</v>
      </c>
      <c r="D173" s="810" t="s">
        <v>4734</v>
      </c>
      <c r="E173" s="811" t="s">
        <v>2341</v>
      </c>
      <c r="F173" s="727" t="s">
        <v>2288</v>
      </c>
      <c r="G173" s="727" t="s">
        <v>2380</v>
      </c>
      <c r="H173" s="727" t="s">
        <v>642</v>
      </c>
      <c r="I173" s="727" t="s">
        <v>2575</v>
      </c>
      <c r="J173" s="727" t="s">
        <v>1772</v>
      </c>
      <c r="K173" s="727" t="s">
        <v>2576</v>
      </c>
      <c r="L173" s="728">
        <v>205.84</v>
      </c>
      <c r="M173" s="728">
        <v>205.84</v>
      </c>
      <c r="N173" s="727">
        <v>1</v>
      </c>
      <c r="O173" s="812">
        <v>0.5</v>
      </c>
      <c r="P173" s="728"/>
      <c r="Q173" s="745">
        <v>0</v>
      </c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4</v>
      </c>
      <c r="B174" s="727" t="s">
        <v>2287</v>
      </c>
      <c r="C174" s="727" t="s">
        <v>2292</v>
      </c>
      <c r="D174" s="810" t="s">
        <v>4734</v>
      </c>
      <c r="E174" s="811" t="s">
        <v>2341</v>
      </c>
      <c r="F174" s="727" t="s">
        <v>2288</v>
      </c>
      <c r="G174" s="727" t="s">
        <v>2383</v>
      </c>
      <c r="H174" s="727" t="s">
        <v>571</v>
      </c>
      <c r="I174" s="727" t="s">
        <v>2384</v>
      </c>
      <c r="J174" s="727" t="s">
        <v>616</v>
      </c>
      <c r="K174" s="727" t="s">
        <v>2385</v>
      </c>
      <c r="L174" s="728">
        <v>108.44</v>
      </c>
      <c r="M174" s="728">
        <v>108.44</v>
      </c>
      <c r="N174" s="727">
        <v>1</v>
      </c>
      <c r="O174" s="812">
        <v>0.5</v>
      </c>
      <c r="P174" s="728">
        <v>108.44</v>
      </c>
      <c r="Q174" s="745">
        <v>1</v>
      </c>
      <c r="R174" s="727">
        <v>1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4</v>
      </c>
      <c r="B175" s="727" t="s">
        <v>2287</v>
      </c>
      <c r="C175" s="727" t="s">
        <v>2292</v>
      </c>
      <c r="D175" s="810" t="s">
        <v>4734</v>
      </c>
      <c r="E175" s="811" t="s">
        <v>2341</v>
      </c>
      <c r="F175" s="727" t="s">
        <v>2288</v>
      </c>
      <c r="G175" s="727" t="s">
        <v>2577</v>
      </c>
      <c r="H175" s="727" t="s">
        <v>642</v>
      </c>
      <c r="I175" s="727" t="s">
        <v>2578</v>
      </c>
      <c r="J175" s="727" t="s">
        <v>1946</v>
      </c>
      <c r="K175" s="727" t="s">
        <v>2579</v>
      </c>
      <c r="L175" s="728">
        <v>597.88</v>
      </c>
      <c r="M175" s="728">
        <v>597.88</v>
      </c>
      <c r="N175" s="727">
        <v>1</v>
      </c>
      <c r="O175" s="812">
        <v>0.5</v>
      </c>
      <c r="P175" s="728">
        <v>597.88</v>
      </c>
      <c r="Q175" s="745">
        <v>1</v>
      </c>
      <c r="R175" s="727">
        <v>1</v>
      </c>
      <c r="S175" s="745">
        <v>1</v>
      </c>
      <c r="T175" s="812">
        <v>0.5</v>
      </c>
      <c r="U175" s="768">
        <v>1</v>
      </c>
    </row>
    <row r="176" spans="1:21" ht="14.4" customHeight="1" x14ac:dyDescent="0.3">
      <c r="A176" s="726">
        <v>4</v>
      </c>
      <c r="B176" s="727" t="s">
        <v>2287</v>
      </c>
      <c r="C176" s="727" t="s">
        <v>2292</v>
      </c>
      <c r="D176" s="810" t="s">
        <v>4734</v>
      </c>
      <c r="E176" s="811" t="s">
        <v>2341</v>
      </c>
      <c r="F176" s="727" t="s">
        <v>2288</v>
      </c>
      <c r="G176" s="727" t="s">
        <v>2580</v>
      </c>
      <c r="H176" s="727" t="s">
        <v>571</v>
      </c>
      <c r="I176" s="727" t="s">
        <v>2581</v>
      </c>
      <c r="J176" s="727" t="s">
        <v>1799</v>
      </c>
      <c r="K176" s="727" t="s">
        <v>1800</v>
      </c>
      <c r="L176" s="728">
        <v>160.1</v>
      </c>
      <c r="M176" s="728">
        <v>160.1</v>
      </c>
      <c r="N176" s="727">
        <v>1</v>
      </c>
      <c r="O176" s="812">
        <v>0.5</v>
      </c>
      <c r="P176" s="728">
        <v>160.1</v>
      </c>
      <c r="Q176" s="745">
        <v>1</v>
      </c>
      <c r="R176" s="727">
        <v>1</v>
      </c>
      <c r="S176" s="745">
        <v>1</v>
      </c>
      <c r="T176" s="812">
        <v>0.5</v>
      </c>
      <c r="U176" s="768">
        <v>1</v>
      </c>
    </row>
    <row r="177" spans="1:21" ht="14.4" customHeight="1" x14ac:dyDescent="0.3">
      <c r="A177" s="726">
        <v>4</v>
      </c>
      <c r="B177" s="727" t="s">
        <v>2287</v>
      </c>
      <c r="C177" s="727" t="s">
        <v>2292</v>
      </c>
      <c r="D177" s="810" t="s">
        <v>4734</v>
      </c>
      <c r="E177" s="811" t="s">
        <v>2341</v>
      </c>
      <c r="F177" s="727" t="s">
        <v>2288</v>
      </c>
      <c r="G177" s="727" t="s">
        <v>2582</v>
      </c>
      <c r="H177" s="727" t="s">
        <v>571</v>
      </c>
      <c r="I177" s="727" t="s">
        <v>2583</v>
      </c>
      <c r="J177" s="727" t="s">
        <v>704</v>
      </c>
      <c r="K177" s="727" t="s">
        <v>2584</v>
      </c>
      <c r="L177" s="728">
        <v>0</v>
      </c>
      <c r="M177" s="728">
        <v>0</v>
      </c>
      <c r="N177" s="727">
        <v>1</v>
      </c>
      <c r="O177" s="812">
        <v>0.5</v>
      </c>
      <c r="P177" s="728">
        <v>0</v>
      </c>
      <c r="Q177" s="745"/>
      <c r="R177" s="727">
        <v>1</v>
      </c>
      <c r="S177" s="745">
        <v>1</v>
      </c>
      <c r="T177" s="812">
        <v>0.5</v>
      </c>
      <c r="U177" s="768">
        <v>1</v>
      </c>
    </row>
    <row r="178" spans="1:21" ht="14.4" customHeight="1" x14ac:dyDescent="0.3">
      <c r="A178" s="726">
        <v>4</v>
      </c>
      <c r="B178" s="727" t="s">
        <v>2287</v>
      </c>
      <c r="C178" s="727" t="s">
        <v>2292</v>
      </c>
      <c r="D178" s="810" t="s">
        <v>4734</v>
      </c>
      <c r="E178" s="811" t="s">
        <v>2341</v>
      </c>
      <c r="F178" s="727" t="s">
        <v>2288</v>
      </c>
      <c r="G178" s="727" t="s">
        <v>2498</v>
      </c>
      <c r="H178" s="727" t="s">
        <v>571</v>
      </c>
      <c r="I178" s="727" t="s">
        <v>2500</v>
      </c>
      <c r="J178" s="727" t="s">
        <v>795</v>
      </c>
      <c r="K178" s="727" t="s">
        <v>2501</v>
      </c>
      <c r="L178" s="728">
        <v>0</v>
      </c>
      <c r="M178" s="728">
        <v>0</v>
      </c>
      <c r="N178" s="727">
        <v>1</v>
      </c>
      <c r="O178" s="812">
        <v>0.5</v>
      </c>
      <c r="P178" s="728"/>
      <c r="Q178" s="745"/>
      <c r="R178" s="727"/>
      <c r="S178" s="745">
        <v>0</v>
      </c>
      <c r="T178" s="812"/>
      <c r="U178" s="768">
        <v>0</v>
      </c>
    </row>
    <row r="179" spans="1:21" ht="14.4" customHeight="1" x14ac:dyDescent="0.3">
      <c r="A179" s="726">
        <v>4</v>
      </c>
      <c r="B179" s="727" t="s">
        <v>2287</v>
      </c>
      <c r="C179" s="727" t="s">
        <v>2292</v>
      </c>
      <c r="D179" s="810" t="s">
        <v>4734</v>
      </c>
      <c r="E179" s="811" t="s">
        <v>2341</v>
      </c>
      <c r="F179" s="727" t="s">
        <v>2288</v>
      </c>
      <c r="G179" s="727" t="s">
        <v>2585</v>
      </c>
      <c r="H179" s="727" t="s">
        <v>571</v>
      </c>
      <c r="I179" s="727" t="s">
        <v>2586</v>
      </c>
      <c r="J179" s="727" t="s">
        <v>874</v>
      </c>
      <c r="K179" s="727" t="s">
        <v>2587</v>
      </c>
      <c r="L179" s="728">
        <v>257.14</v>
      </c>
      <c r="M179" s="728">
        <v>257.14</v>
      </c>
      <c r="N179" s="727">
        <v>1</v>
      </c>
      <c r="O179" s="812">
        <v>0.5</v>
      </c>
      <c r="P179" s="728"/>
      <c r="Q179" s="745">
        <v>0</v>
      </c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4</v>
      </c>
      <c r="B180" s="727" t="s">
        <v>2287</v>
      </c>
      <c r="C180" s="727" t="s">
        <v>2292</v>
      </c>
      <c r="D180" s="810" t="s">
        <v>4734</v>
      </c>
      <c r="E180" s="811" t="s">
        <v>2341</v>
      </c>
      <c r="F180" s="727" t="s">
        <v>2288</v>
      </c>
      <c r="G180" s="727" t="s">
        <v>2359</v>
      </c>
      <c r="H180" s="727" t="s">
        <v>642</v>
      </c>
      <c r="I180" s="727" t="s">
        <v>1934</v>
      </c>
      <c r="J180" s="727" t="s">
        <v>1935</v>
      </c>
      <c r="K180" s="727" t="s">
        <v>1936</v>
      </c>
      <c r="L180" s="728">
        <v>0</v>
      </c>
      <c r="M180" s="728">
        <v>0</v>
      </c>
      <c r="N180" s="727">
        <v>7</v>
      </c>
      <c r="O180" s="812">
        <v>5.5</v>
      </c>
      <c r="P180" s="728">
        <v>0</v>
      </c>
      <c r="Q180" s="745"/>
      <c r="R180" s="727">
        <v>3</v>
      </c>
      <c r="S180" s="745">
        <v>0.42857142857142855</v>
      </c>
      <c r="T180" s="812">
        <v>2</v>
      </c>
      <c r="U180" s="768">
        <v>0.36363636363636365</v>
      </c>
    </row>
    <row r="181" spans="1:21" ht="14.4" customHeight="1" x14ac:dyDescent="0.3">
      <c r="A181" s="726">
        <v>4</v>
      </c>
      <c r="B181" s="727" t="s">
        <v>2287</v>
      </c>
      <c r="C181" s="727" t="s">
        <v>2292</v>
      </c>
      <c r="D181" s="810" t="s">
        <v>4734</v>
      </c>
      <c r="E181" s="811" t="s">
        <v>2341</v>
      </c>
      <c r="F181" s="727" t="s">
        <v>2288</v>
      </c>
      <c r="G181" s="727" t="s">
        <v>2390</v>
      </c>
      <c r="H181" s="727" t="s">
        <v>571</v>
      </c>
      <c r="I181" s="727" t="s">
        <v>2391</v>
      </c>
      <c r="J181" s="727" t="s">
        <v>1249</v>
      </c>
      <c r="K181" s="727" t="s">
        <v>2392</v>
      </c>
      <c r="L181" s="728">
        <v>42.08</v>
      </c>
      <c r="M181" s="728">
        <v>84.16</v>
      </c>
      <c r="N181" s="727">
        <v>2</v>
      </c>
      <c r="O181" s="812">
        <v>0.5</v>
      </c>
      <c r="P181" s="728"/>
      <c r="Q181" s="745">
        <v>0</v>
      </c>
      <c r="R181" s="727"/>
      <c r="S181" s="745">
        <v>0</v>
      </c>
      <c r="T181" s="812"/>
      <c r="U181" s="768">
        <v>0</v>
      </c>
    </row>
    <row r="182" spans="1:21" ht="14.4" customHeight="1" x14ac:dyDescent="0.3">
      <c r="A182" s="726">
        <v>4</v>
      </c>
      <c r="B182" s="727" t="s">
        <v>2287</v>
      </c>
      <c r="C182" s="727" t="s">
        <v>2292</v>
      </c>
      <c r="D182" s="810" t="s">
        <v>4734</v>
      </c>
      <c r="E182" s="811" t="s">
        <v>2341</v>
      </c>
      <c r="F182" s="727" t="s">
        <v>2288</v>
      </c>
      <c r="G182" s="727" t="s">
        <v>2588</v>
      </c>
      <c r="H182" s="727" t="s">
        <v>571</v>
      </c>
      <c r="I182" s="727" t="s">
        <v>2589</v>
      </c>
      <c r="J182" s="727" t="s">
        <v>906</v>
      </c>
      <c r="K182" s="727" t="s">
        <v>2590</v>
      </c>
      <c r="L182" s="728">
        <v>96.81</v>
      </c>
      <c r="M182" s="728">
        <v>387.24</v>
      </c>
      <c r="N182" s="727">
        <v>4</v>
      </c>
      <c r="O182" s="812">
        <v>0.5</v>
      </c>
      <c r="P182" s="728"/>
      <c r="Q182" s="745">
        <v>0</v>
      </c>
      <c r="R182" s="727"/>
      <c r="S182" s="745">
        <v>0</v>
      </c>
      <c r="T182" s="812"/>
      <c r="U182" s="768">
        <v>0</v>
      </c>
    </row>
    <row r="183" spans="1:21" ht="14.4" customHeight="1" x14ac:dyDescent="0.3">
      <c r="A183" s="726">
        <v>4</v>
      </c>
      <c r="B183" s="727" t="s">
        <v>2287</v>
      </c>
      <c r="C183" s="727" t="s">
        <v>2292</v>
      </c>
      <c r="D183" s="810" t="s">
        <v>4734</v>
      </c>
      <c r="E183" s="811" t="s">
        <v>2341</v>
      </c>
      <c r="F183" s="727" t="s">
        <v>2288</v>
      </c>
      <c r="G183" s="727" t="s">
        <v>2417</v>
      </c>
      <c r="H183" s="727" t="s">
        <v>642</v>
      </c>
      <c r="I183" s="727" t="s">
        <v>1775</v>
      </c>
      <c r="J183" s="727" t="s">
        <v>1776</v>
      </c>
      <c r="K183" s="727" t="s">
        <v>1777</v>
      </c>
      <c r="L183" s="728">
        <v>133.94</v>
      </c>
      <c r="M183" s="728">
        <v>669.7</v>
      </c>
      <c r="N183" s="727">
        <v>5</v>
      </c>
      <c r="O183" s="812">
        <v>1.5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4</v>
      </c>
      <c r="B184" s="727" t="s">
        <v>2287</v>
      </c>
      <c r="C184" s="727" t="s">
        <v>2292</v>
      </c>
      <c r="D184" s="810" t="s">
        <v>4734</v>
      </c>
      <c r="E184" s="811" t="s">
        <v>2341</v>
      </c>
      <c r="F184" s="727" t="s">
        <v>2288</v>
      </c>
      <c r="G184" s="727" t="s">
        <v>2549</v>
      </c>
      <c r="H184" s="727" t="s">
        <v>571</v>
      </c>
      <c r="I184" s="727" t="s">
        <v>2591</v>
      </c>
      <c r="J184" s="727" t="s">
        <v>1253</v>
      </c>
      <c r="K184" s="727" t="s">
        <v>2592</v>
      </c>
      <c r="L184" s="728">
        <v>50.32</v>
      </c>
      <c r="M184" s="728">
        <v>100.64</v>
      </c>
      <c r="N184" s="727">
        <v>2</v>
      </c>
      <c r="O184" s="812">
        <v>1</v>
      </c>
      <c r="P184" s="728">
        <v>100.64</v>
      </c>
      <c r="Q184" s="745">
        <v>1</v>
      </c>
      <c r="R184" s="727">
        <v>2</v>
      </c>
      <c r="S184" s="745">
        <v>1</v>
      </c>
      <c r="T184" s="812">
        <v>1</v>
      </c>
      <c r="U184" s="768">
        <v>1</v>
      </c>
    </row>
    <row r="185" spans="1:21" ht="14.4" customHeight="1" x14ac:dyDescent="0.3">
      <c r="A185" s="726">
        <v>4</v>
      </c>
      <c r="B185" s="727" t="s">
        <v>2287</v>
      </c>
      <c r="C185" s="727" t="s">
        <v>2292</v>
      </c>
      <c r="D185" s="810" t="s">
        <v>4734</v>
      </c>
      <c r="E185" s="811" t="s">
        <v>2341</v>
      </c>
      <c r="F185" s="727" t="s">
        <v>2288</v>
      </c>
      <c r="G185" s="727" t="s">
        <v>2593</v>
      </c>
      <c r="H185" s="727" t="s">
        <v>571</v>
      </c>
      <c r="I185" s="727" t="s">
        <v>2594</v>
      </c>
      <c r="J185" s="727" t="s">
        <v>1170</v>
      </c>
      <c r="K185" s="727" t="s">
        <v>2595</v>
      </c>
      <c r="L185" s="728">
        <v>0</v>
      </c>
      <c r="M185" s="728">
        <v>0</v>
      </c>
      <c r="N185" s="727">
        <v>1</v>
      </c>
      <c r="O185" s="812">
        <v>1</v>
      </c>
      <c r="P185" s="728"/>
      <c r="Q185" s="745"/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4</v>
      </c>
      <c r="B186" s="727" t="s">
        <v>2287</v>
      </c>
      <c r="C186" s="727" t="s">
        <v>2292</v>
      </c>
      <c r="D186" s="810" t="s">
        <v>4734</v>
      </c>
      <c r="E186" s="811" t="s">
        <v>2344</v>
      </c>
      <c r="F186" s="727" t="s">
        <v>2288</v>
      </c>
      <c r="G186" s="727" t="s">
        <v>2596</v>
      </c>
      <c r="H186" s="727" t="s">
        <v>571</v>
      </c>
      <c r="I186" s="727" t="s">
        <v>2597</v>
      </c>
      <c r="J186" s="727" t="s">
        <v>1035</v>
      </c>
      <c r="K186" s="727" t="s">
        <v>2598</v>
      </c>
      <c r="L186" s="728">
        <v>0</v>
      </c>
      <c r="M186" s="728">
        <v>0</v>
      </c>
      <c r="N186" s="727">
        <v>1</v>
      </c>
      <c r="O186" s="812">
        <v>1</v>
      </c>
      <c r="P186" s="728"/>
      <c r="Q186" s="745"/>
      <c r="R186" s="727"/>
      <c r="S186" s="745">
        <v>0</v>
      </c>
      <c r="T186" s="812"/>
      <c r="U186" s="768">
        <v>0</v>
      </c>
    </row>
    <row r="187" spans="1:21" ht="14.4" customHeight="1" x14ac:dyDescent="0.3">
      <c r="A187" s="726">
        <v>4</v>
      </c>
      <c r="B187" s="727" t="s">
        <v>2287</v>
      </c>
      <c r="C187" s="727" t="s">
        <v>2292</v>
      </c>
      <c r="D187" s="810" t="s">
        <v>4734</v>
      </c>
      <c r="E187" s="811" t="s">
        <v>2344</v>
      </c>
      <c r="F187" s="727" t="s">
        <v>2288</v>
      </c>
      <c r="G187" s="727" t="s">
        <v>2599</v>
      </c>
      <c r="H187" s="727" t="s">
        <v>642</v>
      </c>
      <c r="I187" s="727" t="s">
        <v>1802</v>
      </c>
      <c r="J187" s="727" t="s">
        <v>673</v>
      </c>
      <c r="K187" s="727" t="s">
        <v>1803</v>
      </c>
      <c r="L187" s="728">
        <v>72</v>
      </c>
      <c r="M187" s="728">
        <v>144</v>
      </c>
      <c r="N187" s="727">
        <v>2</v>
      </c>
      <c r="O187" s="812">
        <v>1</v>
      </c>
      <c r="P187" s="728"/>
      <c r="Q187" s="745">
        <v>0</v>
      </c>
      <c r="R187" s="727"/>
      <c r="S187" s="745">
        <v>0</v>
      </c>
      <c r="T187" s="812"/>
      <c r="U187" s="768">
        <v>0</v>
      </c>
    </row>
    <row r="188" spans="1:21" ht="14.4" customHeight="1" x14ac:dyDescent="0.3">
      <c r="A188" s="726">
        <v>4</v>
      </c>
      <c r="B188" s="727" t="s">
        <v>2287</v>
      </c>
      <c r="C188" s="727" t="s">
        <v>2292</v>
      </c>
      <c r="D188" s="810" t="s">
        <v>4734</v>
      </c>
      <c r="E188" s="811" t="s">
        <v>2344</v>
      </c>
      <c r="F188" s="727" t="s">
        <v>2288</v>
      </c>
      <c r="G188" s="727" t="s">
        <v>2355</v>
      </c>
      <c r="H188" s="727" t="s">
        <v>642</v>
      </c>
      <c r="I188" s="727" t="s">
        <v>2043</v>
      </c>
      <c r="J188" s="727" t="s">
        <v>965</v>
      </c>
      <c r="K188" s="727" t="s">
        <v>2044</v>
      </c>
      <c r="L188" s="728">
        <v>154.36000000000001</v>
      </c>
      <c r="M188" s="728">
        <v>154.36000000000001</v>
      </c>
      <c r="N188" s="727">
        <v>1</v>
      </c>
      <c r="O188" s="812">
        <v>1</v>
      </c>
      <c r="P188" s="728">
        <v>154.36000000000001</v>
      </c>
      <c r="Q188" s="745">
        <v>1</v>
      </c>
      <c r="R188" s="727">
        <v>1</v>
      </c>
      <c r="S188" s="745">
        <v>1</v>
      </c>
      <c r="T188" s="812">
        <v>1</v>
      </c>
      <c r="U188" s="768">
        <v>1</v>
      </c>
    </row>
    <row r="189" spans="1:21" ht="14.4" customHeight="1" x14ac:dyDescent="0.3">
      <c r="A189" s="726">
        <v>4</v>
      </c>
      <c r="B189" s="727" t="s">
        <v>2287</v>
      </c>
      <c r="C189" s="727" t="s">
        <v>2292</v>
      </c>
      <c r="D189" s="810" t="s">
        <v>4734</v>
      </c>
      <c r="E189" s="811" t="s">
        <v>2344</v>
      </c>
      <c r="F189" s="727" t="s">
        <v>2288</v>
      </c>
      <c r="G189" s="727" t="s">
        <v>2600</v>
      </c>
      <c r="H189" s="727" t="s">
        <v>571</v>
      </c>
      <c r="I189" s="727" t="s">
        <v>2601</v>
      </c>
      <c r="J189" s="727" t="s">
        <v>2602</v>
      </c>
      <c r="K189" s="727" t="s">
        <v>2603</v>
      </c>
      <c r="L189" s="728">
        <v>16.38</v>
      </c>
      <c r="M189" s="728">
        <v>16.38</v>
      </c>
      <c r="N189" s="727">
        <v>1</v>
      </c>
      <c r="O189" s="812">
        <v>1</v>
      </c>
      <c r="P189" s="728"/>
      <c r="Q189" s="745">
        <v>0</v>
      </c>
      <c r="R189" s="727"/>
      <c r="S189" s="745">
        <v>0</v>
      </c>
      <c r="T189" s="812"/>
      <c r="U189" s="768">
        <v>0</v>
      </c>
    </row>
    <row r="190" spans="1:21" ht="14.4" customHeight="1" x14ac:dyDescent="0.3">
      <c r="A190" s="726">
        <v>4</v>
      </c>
      <c r="B190" s="727" t="s">
        <v>2287</v>
      </c>
      <c r="C190" s="727" t="s">
        <v>2292</v>
      </c>
      <c r="D190" s="810" t="s">
        <v>4734</v>
      </c>
      <c r="E190" s="811" t="s">
        <v>2344</v>
      </c>
      <c r="F190" s="727" t="s">
        <v>2288</v>
      </c>
      <c r="G190" s="727" t="s">
        <v>2527</v>
      </c>
      <c r="H190" s="727" t="s">
        <v>571</v>
      </c>
      <c r="I190" s="727" t="s">
        <v>2604</v>
      </c>
      <c r="J190" s="727" t="s">
        <v>2529</v>
      </c>
      <c r="K190" s="727" t="s">
        <v>2530</v>
      </c>
      <c r="L190" s="728">
        <v>0</v>
      </c>
      <c r="M190" s="728">
        <v>0</v>
      </c>
      <c r="N190" s="727">
        <v>2</v>
      </c>
      <c r="O190" s="812">
        <v>1.5</v>
      </c>
      <c r="P190" s="728">
        <v>0</v>
      </c>
      <c r="Q190" s="745"/>
      <c r="R190" s="727">
        <v>1</v>
      </c>
      <c r="S190" s="745">
        <v>0.5</v>
      </c>
      <c r="T190" s="812">
        <v>1</v>
      </c>
      <c r="U190" s="768">
        <v>0.66666666666666663</v>
      </c>
    </row>
    <row r="191" spans="1:21" ht="14.4" customHeight="1" x14ac:dyDescent="0.3">
      <c r="A191" s="726">
        <v>4</v>
      </c>
      <c r="B191" s="727" t="s">
        <v>2287</v>
      </c>
      <c r="C191" s="727" t="s">
        <v>2292</v>
      </c>
      <c r="D191" s="810" t="s">
        <v>4734</v>
      </c>
      <c r="E191" s="811" t="s">
        <v>2344</v>
      </c>
      <c r="F191" s="727" t="s">
        <v>2288</v>
      </c>
      <c r="G191" s="727" t="s">
        <v>2605</v>
      </c>
      <c r="H191" s="727" t="s">
        <v>571</v>
      </c>
      <c r="I191" s="727" t="s">
        <v>2606</v>
      </c>
      <c r="J191" s="727" t="s">
        <v>681</v>
      </c>
      <c r="K191" s="727" t="s">
        <v>2607</v>
      </c>
      <c r="L191" s="728">
        <v>37.61</v>
      </c>
      <c r="M191" s="728">
        <v>37.61</v>
      </c>
      <c r="N191" s="727">
        <v>1</v>
      </c>
      <c r="O191" s="812">
        <v>0.5</v>
      </c>
      <c r="P191" s="728">
        <v>37.61</v>
      </c>
      <c r="Q191" s="745">
        <v>1</v>
      </c>
      <c r="R191" s="727">
        <v>1</v>
      </c>
      <c r="S191" s="745">
        <v>1</v>
      </c>
      <c r="T191" s="812">
        <v>0.5</v>
      </c>
      <c r="U191" s="768">
        <v>1</v>
      </c>
    </row>
    <row r="192" spans="1:21" ht="14.4" customHeight="1" x14ac:dyDescent="0.3">
      <c r="A192" s="726">
        <v>4</v>
      </c>
      <c r="B192" s="727" t="s">
        <v>2287</v>
      </c>
      <c r="C192" s="727" t="s">
        <v>2292</v>
      </c>
      <c r="D192" s="810" t="s">
        <v>4734</v>
      </c>
      <c r="E192" s="811" t="s">
        <v>2344</v>
      </c>
      <c r="F192" s="727" t="s">
        <v>2288</v>
      </c>
      <c r="G192" s="727" t="s">
        <v>2427</v>
      </c>
      <c r="H192" s="727" t="s">
        <v>571</v>
      </c>
      <c r="I192" s="727" t="s">
        <v>2509</v>
      </c>
      <c r="J192" s="727" t="s">
        <v>690</v>
      </c>
      <c r="K192" s="727" t="s">
        <v>2510</v>
      </c>
      <c r="L192" s="728">
        <v>48.42</v>
      </c>
      <c r="M192" s="728">
        <v>48.42</v>
      </c>
      <c r="N192" s="727">
        <v>1</v>
      </c>
      <c r="O192" s="812">
        <v>0.5</v>
      </c>
      <c r="P192" s="728">
        <v>48.42</v>
      </c>
      <c r="Q192" s="745">
        <v>1</v>
      </c>
      <c r="R192" s="727">
        <v>1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4</v>
      </c>
      <c r="B193" s="727" t="s">
        <v>2287</v>
      </c>
      <c r="C193" s="727" t="s">
        <v>2292</v>
      </c>
      <c r="D193" s="810" t="s">
        <v>4734</v>
      </c>
      <c r="E193" s="811" t="s">
        <v>2344</v>
      </c>
      <c r="F193" s="727" t="s">
        <v>2288</v>
      </c>
      <c r="G193" s="727" t="s">
        <v>2418</v>
      </c>
      <c r="H193" s="727" t="s">
        <v>571</v>
      </c>
      <c r="I193" s="727" t="s">
        <v>2419</v>
      </c>
      <c r="J193" s="727" t="s">
        <v>676</v>
      </c>
      <c r="K193" s="727" t="s">
        <v>2420</v>
      </c>
      <c r="L193" s="728">
        <v>53.57</v>
      </c>
      <c r="M193" s="728">
        <v>267.85000000000002</v>
      </c>
      <c r="N193" s="727">
        <v>5</v>
      </c>
      <c r="O193" s="812">
        <v>2.5</v>
      </c>
      <c r="P193" s="728">
        <v>160.71</v>
      </c>
      <c r="Q193" s="745">
        <v>0.6</v>
      </c>
      <c r="R193" s="727">
        <v>3</v>
      </c>
      <c r="S193" s="745">
        <v>0.6</v>
      </c>
      <c r="T193" s="812">
        <v>1.5</v>
      </c>
      <c r="U193" s="768">
        <v>0.6</v>
      </c>
    </row>
    <row r="194" spans="1:21" ht="14.4" customHeight="1" x14ac:dyDescent="0.3">
      <c r="A194" s="726">
        <v>4</v>
      </c>
      <c r="B194" s="727" t="s">
        <v>2287</v>
      </c>
      <c r="C194" s="727" t="s">
        <v>2292</v>
      </c>
      <c r="D194" s="810" t="s">
        <v>4734</v>
      </c>
      <c r="E194" s="811" t="s">
        <v>2344</v>
      </c>
      <c r="F194" s="727" t="s">
        <v>2288</v>
      </c>
      <c r="G194" s="727" t="s">
        <v>2535</v>
      </c>
      <c r="H194" s="727" t="s">
        <v>642</v>
      </c>
      <c r="I194" s="727" t="s">
        <v>2608</v>
      </c>
      <c r="J194" s="727" t="s">
        <v>2537</v>
      </c>
      <c r="K194" s="727" t="s">
        <v>2609</v>
      </c>
      <c r="L194" s="728">
        <v>10.65</v>
      </c>
      <c r="M194" s="728">
        <v>21.3</v>
      </c>
      <c r="N194" s="727">
        <v>2</v>
      </c>
      <c r="O194" s="812">
        <v>1</v>
      </c>
      <c r="P194" s="728"/>
      <c r="Q194" s="745">
        <v>0</v>
      </c>
      <c r="R194" s="727"/>
      <c r="S194" s="745">
        <v>0</v>
      </c>
      <c r="T194" s="812"/>
      <c r="U194" s="768">
        <v>0</v>
      </c>
    </row>
    <row r="195" spans="1:21" ht="14.4" customHeight="1" x14ac:dyDescent="0.3">
      <c r="A195" s="726">
        <v>4</v>
      </c>
      <c r="B195" s="727" t="s">
        <v>2287</v>
      </c>
      <c r="C195" s="727" t="s">
        <v>2292</v>
      </c>
      <c r="D195" s="810" t="s">
        <v>4734</v>
      </c>
      <c r="E195" s="811" t="s">
        <v>2344</v>
      </c>
      <c r="F195" s="727" t="s">
        <v>2288</v>
      </c>
      <c r="G195" s="727" t="s">
        <v>2370</v>
      </c>
      <c r="H195" s="727" t="s">
        <v>642</v>
      </c>
      <c r="I195" s="727" t="s">
        <v>2556</v>
      </c>
      <c r="J195" s="727" t="s">
        <v>725</v>
      </c>
      <c r="K195" s="727" t="s">
        <v>1790</v>
      </c>
      <c r="L195" s="728">
        <v>368.16</v>
      </c>
      <c r="M195" s="728">
        <v>736.32</v>
      </c>
      <c r="N195" s="727">
        <v>2</v>
      </c>
      <c r="O195" s="812">
        <v>1</v>
      </c>
      <c r="P195" s="728">
        <v>368.16</v>
      </c>
      <c r="Q195" s="745">
        <v>0.5</v>
      </c>
      <c r="R195" s="727">
        <v>1</v>
      </c>
      <c r="S195" s="745">
        <v>0.5</v>
      </c>
      <c r="T195" s="812">
        <v>0.5</v>
      </c>
      <c r="U195" s="768">
        <v>0.5</v>
      </c>
    </row>
    <row r="196" spans="1:21" ht="14.4" customHeight="1" x14ac:dyDescent="0.3">
      <c r="A196" s="726">
        <v>4</v>
      </c>
      <c r="B196" s="727" t="s">
        <v>2287</v>
      </c>
      <c r="C196" s="727" t="s">
        <v>2292</v>
      </c>
      <c r="D196" s="810" t="s">
        <v>4734</v>
      </c>
      <c r="E196" s="811" t="s">
        <v>2344</v>
      </c>
      <c r="F196" s="727" t="s">
        <v>2288</v>
      </c>
      <c r="G196" s="727" t="s">
        <v>2421</v>
      </c>
      <c r="H196" s="727" t="s">
        <v>571</v>
      </c>
      <c r="I196" s="727" t="s">
        <v>2542</v>
      </c>
      <c r="J196" s="727" t="s">
        <v>1121</v>
      </c>
      <c r="K196" s="727" t="s">
        <v>2541</v>
      </c>
      <c r="L196" s="728">
        <v>32.25</v>
      </c>
      <c r="M196" s="728">
        <v>32.25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4</v>
      </c>
      <c r="B197" s="727" t="s">
        <v>2287</v>
      </c>
      <c r="C197" s="727" t="s">
        <v>2292</v>
      </c>
      <c r="D197" s="810" t="s">
        <v>4734</v>
      </c>
      <c r="E197" s="811" t="s">
        <v>2344</v>
      </c>
      <c r="F197" s="727" t="s">
        <v>2288</v>
      </c>
      <c r="G197" s="727" t="s">
        <v>2610</v>
      </c>
      <c r="H197" s="727" t="s">
        <v>571</v>
      </c>
      <c r="I197" s="727" t="s">
        <v>2611</v>
      </c>
      <c r="J197" s="727" t="s">
        <v>2612</v>
      </c>
      <c r="K197" s="727" t="s">
        <v>2613</v>
      </c>
      <c r="L197" s="728">
        <v>0</v>
      </c>
      <c r="M197" s="728">
        <v>0</v>
      </c>
      <c r="N197" s="727">
        <v>1</v>
      </c>
      <c r="O197" s="812">
        <v>1</v>
      </c>
      <c r="P197" s="728"/>
      <c r="Q197" s="745"/>
      <c r="R197" s="727"/>
      <c r="S197" s="745">
        <v>0</v>
      </c>
      <c r="T197" s="812"/>
      <c r="U197" s="768">
        <v>0</v>
      </c>
    </row>
    <row r="198" spans="1:21" ht="14.4" customHeight="1" x14ac:dyDescent="0.3">
      <c r="A198" s="726">
        <v>4</v>
      </c>
      <c r="B198" s="727" t="s">
        <v>2287</v>
      </c>
      <c r="C198" s="727" t="s">
        <v>2292</v>
      </c>
      <c r="D198" s="810" t="s">
        <v>4734</v>
      </c>
      <c r="E198" s="811" t="s">
        <v>2344</v>
      </c>
      <c r="F198" s="727" t="s">
        <v>2288</v>
      </c>
      <c r="G198" s="727" t="s">
        <v>2359</v>
      </c>
      <c r="H198" s="727" t="s">
        <v>642</v>
      </c>
      <c r="I198" s="727" t="s">
        <v>1934</v>
      </c>
      <c r="J198" s="727" t="s">
        <v>1935</v>
      </c>
      <c r="K198" s="727" t="s">
        <v>1936</v>
      </c>
      <c r="L198" s="728">
        <v>0</v>
      </c>
      <c r="M198" s="728">
        <v>0</v>
      </c>
      <c r="N198" s="727">
        <v>4</v>
      </c>
      <c r="O198" s="812">
        <v>3.5</v>
      </c>
      <c r="P198" s="728"/>
      <c r="Q198" s="745"/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4</v>
      </c>
      <c r="B199" s="727" t="s">
        <v>2287</v>
      </c>
      <c r="C199" s="727" t="s">
        <v>2292</v>
      </c>
      <c r="D199" s="810" t="s">
        <v>4734</v>
      </c>
      <c r="E199" s="811" t="s">
        <v>2346</v>
      </c>
      <c r="F199" s="727" t="s">
        <v>2288</v>
      </c>
      <c r="G199" s="727" t="s">
        <v>2355</v>
      </c>
      <c r="H199" s="727" t="s">
        <v>642</v>
      </c>
      <c r="I199" s="727" t="s">
        <v>1860</v>
      </c>
      <c r="J199" s="727" t="s">
        <v>1861</v>
      </c>
      <c r="K199" s="727" t="s">
        <v>1862</v>
      </c>
      <c r="L199" s="728">
        <v>149.52000000000001</v>
      </c>
      <c r="M199" s="728">
        <v>299.04000000000002</v>
      </c>
      <c r="N199" s="727">
        <v>2</v>
      </c>
      <c r="O199" s="812">
        <v>1</v>
      </c>
      <c r="P199" s="728">
        <v>299.04000000000002</v>
      </c>
      <c r="Q199" s="745">
        <v>1</v>
      </c>
      <c r="R199" s="727">
        <v>2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4</v>
      </c>
      <c r="B200" s="727" t="s">
        <v>2287</v>
      </c>
      <c r="C200" s="727" t="s">
        <v>2292</v>
      </c>
      <c r="D200" s="810" t="s">
        <v>4734</v>
      </c>
      <c r="E200" s="811" t="s">
        <v>2346</v>
      </c>
      <c r="F200" s="727" t="s">
        <v>2288</v>
      </c>
      <c r="G200" s="727" t="s">
        <v>2355</v>
      </c>
      <c r="H200" s="727" t="s">
        <v>571</v>
      </c>
      <c r="I200" s="727" t="s">
        <v>2614</v>
      </c>
      <c r="J200" s="727" t="s">
        <v>2615</v>
      </c>
      <c r="K200" s="727" t="s">
        <v>2616</v>
      </c>
      <c r="L200" s="728">
        <v>149.52000000000001</v>
      </c>
      <c r="M200" s="728">
        <v>149.52000000000001</v>
      </c>
      <c r="N200" s="727">
        <v>1</v>
      </c>
      <c r="O200" s="812">
        <v>1</v>
      </c>
      <c r="P200" s="728">
        <v>149.52000000000001</v>
      </c>
      <c r="Q200" s="745">
        <v>1</v>
      </c>
      <c r="R200" s="727">
        <v>1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4</v>
      </c>
      <c r="B201" s="727" t="s">
        <v>2287</v>
      </c>
      <c r="C201" s="727" t="s">
        <v>2292</v>
      </c>
      <c r="D201" s="810" t="s">
        <v>4734</v>
      </c>
      <c r="E201" s="811" t="s">
        <v>2346</v>
      </c>
      <c r="F201" s="727" t="s">
        <v>2288</v>
      </c>
      <c r="G201" s="727" t="s">
        <v>2617</v>
      </c>
      <c r="H201" s="727" t="s">
        <v>571</v>
      </c>
      <c r="I201" s="727" t="s">
        <v>2618</v>
      </c>
      <c r="J201" s="727" t="s">
        <v>2619</v>
      </c>
      <c r="K201" s="727" t="s">
        <v>2247</v>
      </c>
      <c r="L201" s="728">
        <v>7.79</v>
      </c>
      <c r="M201" s="728">
        <v>7.79</v>
      </c>
      <c r="N201" s="727">
        <v>1</v>
      </c>
      <c r="O201" s="812">
        <v>1</v>
      </c>
      <c r="P201" s="728">
        <v>7.79</v>
      </c>
      <c r="Q201" s="745">
        <v>1</v>
      </c>
      <c r="R201" s="727">
        <v>1</v>
      </c>
      <c r="S201" s="745">
        <v>1</v>
      </c>
      <c r="T201" s="812">
        <v>1</v>
      </c>
      <c r="U201" s="768">
        <v>1</v>
      </c>
    </row>
    <row r="202" spans="1:21" ht="14.4" customHeight="1" x14ac:dyDescent="0.3">
      <c r="A202" s="726">
        <v>4</v>
      </c>
      <c r="B202" s="727" t="s">
        <v>2287</v>
      </c>
      <c r="C202" s="727" t="s">
        <v>2292</v>
      </c>
      <c r="D202" s="810" t="s">
        <v>4734</v>
      </c>
      <c r="E202" s="811" t="s">
        <v>2346</v>
      </c>
      <c r="F202" s="727" t="s">
        <v>2288</v>
      </c>
      <c r="G202" s="727" t="s">
        <v>2511</v>
      </c>
      <c r="H202" s="727" t="s">
        <v>571</v>
      </c>
      <c r="I202" s="727" t="s">
        <v>2512</v>
      </c>
      <c r="J202" s="727" t="s">
        <v>776</v>
      </c>
      <c r="K202" s="727" t="s">
        <v>2513</v>
      </c>
      <c r="L202" s="728">
        <v>0</v>
      </c>
      <c r="M202" s="728">
        <v>0</v>
      </c>
      <c r="N202" s="727">
        <v>1</v>
      </c>
      <c r="O202" s="812">
        <v>0.5</v>
      </c>
      <c r="P202" s="728"/>
      <c r="Q202" s="745"/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4</v>
      </c>
      <c r="B203" s="727" t="s">
        <v>2287</v>
      </c>
      <c r="C203" s="727" t="s">
        <v>2292</v>
      </c>
      <c r="D203" s="810" t="s">
        <v>4734</v>
      </c>
      <c r="E203" s="811" t="s">
        <v>2346</v>
      </c>
      <c r="F203" s="727" t="s">
        <v>2288</v>
      </c>
      <c r="G203" s="727" t="s">
        <v>2620</v>
      </c>
      <c r="H203" s="727" t="s">
        <v>571</v>
      </c>
      <c r="I203" s="727" t="s">
        <v>2621</v>
      </c>
      <c r="J203" s="727" t="s">
        <v>2622</v>
      </c>
      <c r="K203" s="727" t="s">
        <v>2623</v>
      </c>
      <c r="L203" s="728">
        <v>88.76</v>
      </c>
      <c r="M203" s="728">
        <v>88.76</v>
      </c>
      <c r="N203" s="727">
        <v>1</v>
      </c>
      <c r="O203" s="812">
        <v>0.5</v>
      </c>
      <c r="P203" s="728">
        <v>88.76</v>
      </c>
      <c r="Q203" s="745">
        <v>1</v>
      </c>
      <c r="R203" s="727">
        <v>1</v>
      </c>
      <c r="S203" s="745">
        <v>1</v>
      </c>
      <c r="T203" s="812">
        <v>0.5</v>
      </c>
      <c r="U203" s="768">
        <v>1</v>
      </c>
    </row>
    <row r="204" spans="1:21" ht="14.4" customHeight="1" x14ac:dyDescent="0.3">
      <c r="A204" s="726">
        <v>4</v>
      </c>
      <c r="B204" s="727" t="s">
        <v>2287</v>
      </c>
      <c r="C204" s="727" t="s">
        <v>2292</v>
      </c>
      <c r="D204" s="810" t="s">
        <v>4734</v>
      </c>
      <c r="E204" s="811" t="s">
        <v>2346</v>
      </c>
      <c r="F204" s="727" t="s">
        <v>2288</v>
      </c>
      <c r="G204" s="727" t="s">
        <v>2370</v>
      </c>
      <c r="H204" s="727" t="s">
        <v>642</v>
      </c>
      <c r="I204" s="727" t="s">
        <v>2371</v>
      </c>
      <c r="J204" s="727" t="s">
        <v>725</v>
      </c>
      <c r="K204" s="727" t="s">
        <v>1794</v>
      </c>
      <c r="L204" s="728">
        <v>490.89</v>
      </c>
      <c r="M204" s="728">
        <v>490.89</v>
      </c>
      <c r="N204" s="727">
        <v>1</v>
      </c>
      <c r="O204" s="812">
        <v>1</v>
      </c>
      <c r="P204" s="728">
        <v>490.89</v>
      </c>
      <c r="Q204" s="745">
        <v>1</v>
      </c>
      <c r="R204" s="727">
        <v>1</v>
      </c>
      <c r="S204" s="745">
        <v>1</v>
      </c>
      <c r="T204" s="812">
        <v>1</v>
      </c>
      <c r="U204" s="768">
        <v>1</v>
      </c>
    </row>
    <row r="205" spans="1:21" ht="14.4" customHeight="1" x14ac:dyDescent="0.3">
      <c r="A205" s="726">
        <v>4</v>
      </c>
      <c r="B205" s="727" t="s">
        <v>2287</v>
      </c>
      <c r="C205" s="727" t="s">
        <v>2292</v>
      </c>
      <c r="D205" s="810" t="s">
        <v>4734</v>
      </c>
      <c r="E205" s="811" t="s">
        <v>2346</v>
      </c>
      <c r="F205" s="727" t="s">
        <v>2288</v>
      </c>
      <c r="G205" s="727" t="s">
        <v>2370</v>
      </c>
      <c r="H205" s="727" t="s">
        <v>642</v>
      </c>
      <c r="I205" s="727" t="s">
        <v>2624</v>
      </c>
      <c r="J205" s="727" t="s">
        <v>725</v>
      </c>
      <c r="K205" s="727" t="s">
        <v>2625</v>
      </c>
      <c r="L205" s="728">
        <v>1154.68</v>
      </c>
      <c r="M205" s="728">
        <v>1154.68</v>
      </c>
      <c r="N205" s="727">
        <v>1</v>
      </c>
      <c r="O205" s="812">
        <v>1</v>
      </c>
      <c r="P205" s="728"/>
      <c r="Q205" s="745">
        <v>0</v>
      </c>
      <c r="R205" s="727"/>
      <c r="S205" s="745">
        <v>0</v>
      </c>
      <c r="T205" s="812"/>
      <c r="U205" s="768">
        <v>0</v>
      </c>
    </row>
    <row r="206" spans="1:21" ht="14.4" customHeight="1" x14ac:dyDescent="0.3">
      <c r="A206" s="726">
        <v>4</v>
      </c>
      <c r="B206" s="727" t="s">
        <v>2287</v>
      </c>
      <c r="C206" s="727" t="s">
        <v>2292</v>
      </c>
      <c r="D206" s="810" t="s">
        <v>4734</v>
      </c>
      <c r="E206" s="811" t="s">
        <v>2346</v>
      </c>
      <c r="F206" s="727" t="s">
        <v>2288</v>
      </c>
      <c r="G206" s="727" t="s">
        <v>2370</v>
      </c>
      <c r="H206" s="727" t="s">
        <v>642</v>
      </c>
      <c r="I206" s="727" t="s">
        <v>1795</v>
      </c>
      <c r="J206" s="727" t="s">
        <v>729</v>
      </c>
      <c r="K206" s="727" t="s">
        <v>2539</v>
      </c>
      <c r="L206" s="728">
        <v>1847.49</v>
      </c>
      <c r="M206" s="728">
        <v>1847.49</v>
      </c>
      <c r="N206" s="727">
        <v>1</v>
      </c>
      <c r="O206" s="812">
        <v>1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4</v>
      </c>
      <c r="B207" s="727" t="s">
        <v>2287</v>
      </c>
      <c r="C207" s="727" t="s">
        <v>2292</v>
      </c>
      <c r="D207" s="810" t="s">
        <v>4734</v>
      </c>
      <c r="E207" s="811" t="s">
        <v>2346</v>
      </c>
      <c r="F207" s="727" t="s">
        <v>2288</v>
      </c>
      <c r="G207" s="727" t="s">
        <v>2370</v>
      </c>
      <c r="H207" s="727" t="s">
        <v>642</v>
      </c>
      <c r="I207" s="727" t="s">
        <v>2626</v>
      </c>
      <c r="J207" s="727" t="s">
        <v>723</v>
      </c>
      <c r="K207" s="727" t="s">
        <v>1788</v>
      </c>
      <c r="L207" s="728">
        <v>5773.41</v>
      </c>
      <c r="M207" s="728">
        <v>5773.41</v>
      </c>
      <c r="N207" s="727">
        <v>1</v>
      </c>
      <c r="O207" s="812">
        <v>1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4</v>
      </c>
      <c r="B208" s="727" t="s">
        <v>2287</v>
      </c>
      <c r="C208" s="727" t="s">
        <v>2292</v>
      </c>
      <c r="D208" s="810" t="s">
        <v>4734</v>
      </c>
      <c r="E208" s="811" t="s">
        <v>2346</v>
      </c>
      <c r="F208" s="727" t="s">
        <v>2288</v>
      </c>
      <c r="G208" s="727" t="s">
        <v>2421</v>
      </c>
      <c r="H208" s="727" t="s">
        <v>571</v>
      </c>
      <c r="I208" s="727" t="s">
        <v>2422</v>
      </c>
      <c r="J208" s="727" t="s">
        <v>1121</v>
      </c>
      <c r="K208" s="727" t="s">
        <v>2423</v>
      </c>
      <c r="L208" s="728">
        <v>103.67</v>
      </c>
      <c r="M208" s="728">
        <v>103.67</v>
      </c>
      <c r="N208" s="727">
        <v>1</v>
      </c>
      <c r="O208" s="812">
        <v>0.5</v>
      </c>
      <c r="P208" s="728"/>
      <c r="Q208" s="745">
        <v>0</v>
      </c>
      <c r="R208" s="727"/>
      <c r="S208" s="745">
        <v>0</v>
      </c>
      <c r="T208" s="812"/>
      <c r="U208" s="768">
        <v>0</v>
      </c>
    </row>
    <row r="209" spans="1:21" ht="14.4" customHeight="1" x14ac:dyDescent="0.3">
      <c r="A209" s="726">
        <v>4</v>
      </c>
      <c r="B209" s="727" t="s">
        <v>2287</v>
      </c>
      <c r="C209" s="727" t="s">
        <v>2292</v>
      </c>
      <c r="D209" s="810" t="s">
        <v>4734</v>
      </c>
      <c r="E209" s="811" t="s">
        <v>2346</v>
      </c>
      <c r="F209" s="727" t="s">
        <v>2288</v>
      </c>
      <c r="G209" s="727" t="s">
        <v>2380</v>
      </c>
      <c r="H209" s="727" t="s">
        <v>642</v>
      </c>
      <c r="I209" s="727" t="s">
        <v>2627</v>
      </c>
      <c r="J209" s="727" t="s">
        <v>1772</v>
      </c>
      <c r="K209" s="727" t="s">
        <v>2628</v>
      </c>
      <c r="L209" s="728">
        <v>28.81</v>
      </c>
      <c r="M209" s="728">
        <v>28.81</v>
      </c>
      <c r="N209" s="727">
        <v>1</v>
      </c>
      <c r="O209" s="812">
        <v>1</v>
      </c>
      <c r="P209" s="728"/>
      <c r="Q209" s="745">
        <v>0</v>
      </c>
      <c r="R209" s="727"/>
      <c r="S209" s="745">
        <v>0</v>
      </c>
      <c r="T209" s="812"/>
      <c r="U209" s="768">
        <v>0</v>
      </c>
    </row>
    <row r="210" spans="1:21" ht="14.4" customHeight="1" x14ac:dyDescent="0.3">
      <c r="A210" s="726">
        <v>4</v>
      </c>
      <c r="B210" s="727" t="s">
        <v>2287</v>
      </c>
      <c r="C210" s="727" t="s">
        <v>2292</v>
      </c>
      <c r="D210" s="810" t="s">
        <v>4734</v>
      </c>
      <c r="E210" s="811" t="s">
        <v>2346</v>
      </c>
      <c r="F210" s="727" t="s">
        <v>2288</v>
      </c>
      <c r="G210" s="727" t="s">
        <v>2383</v>
      </c>
      <c r="H210" s="727" t="s">
        <v>571</v>
      </c>
      <c r="I210" s="727" t="s">
        <v>2629</v>
      </c>
      <c r="J210" s="727" t="s">
        <v>2630</v>
      </c>
      <c r="K210" s="727" t="s">
        <v>2631</v>
      </c>
      <c r="L210" s="728">
        <v>42.09</v>
      </c>
      <c r="M210" s="728">
        <v>84.18</v>
      </c>
      <c r="N210" s="727">
        <v>2</v>
      </c>
      <c r="O210" s="812">
        <v>0.5</v>
      </c>
      <c r="P210" s="728"/>
      <c r="Q210" s="745">
        <v>0</v>
      </c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4</v>
      </c>
      <c r="B211" s="727" t="s">
        <v>2287</v>
      </c>
      <c r="C211" s="727" t="s">
        <v>2292</v>
      </c>
      <c r="D211" s="810" t="s">
        <v>4734</v>
      </c>
      <c r="E211" s="811" t="s">
        <v>2346</v>
      </c>
      <c r="F211" s="727" t="s">
        <v>2288</v>
      </c>
      <c r="G211" s="727" t="s">
        <v>2491</v>
      </c>
      <c r="H211" s="727" t="s">
        <v>571</v>
      </c>
      <c r="I211" s="727" t="s">
        <v>2492</v>
      </c>
      <c r="J211" s="727" t="s">
        <v>2493</v>
      </c>
      <c r="K211" s="727" t="s">
        <v>2494</v>
      </c>
      <c r="L211" s="728">
        <v>24.78</v>
      </c>
      <c r="M211" s="728">
        <v>24.78</v>
      </c>
      <c r="N211" s="727">
        <v>1</v>
      </c>
      <c r="O211" s="812">
        <v>0.5</v>
      </c>
      <c r="P211" s="728"/>
      <c r="Q211" s="745">
        <v>0</v>
      </c>
      <c r="R211" s="727"/>
      <c r="S211" s="745">
        <v>0</v>
      </c>
      <c r="T211" s="812"/>
      <c r="U211" s="768">
        <v>0</v>
      </c>
    </row>
    <row r="212" spans="1:21" ht="14.4" customHeight="1" x14ac:dyDescent="0.3">
      <c r="A212" s="726">
        <v>4</v>
      </c>
      <c r="B212" s="727" t="s">
        <v>2287</v>
      </c>
      <c r="C212" s="727" t="s">
        <v>2292</v>
      </c>
      <c r="D212" s="810" t="s">
        <v>4734</v>
      </c>
      <c r="E212" s="811" t="s">
        <v>2346</v>
      </c>
      <c r="F212" s="727" t="s">
        <v>2288</v>
      </c>
      <c r="G212" s="727" t="s">
        <v>2585</v>
      </c>
      <c r="H212" s="727" t="s">
        <v>571</v>
      </c>
      <c r="I212" s="727" t="s">
        <v>2632</v>
      </c>
      <c r="J212" s="727" t="s">
        <v>874</v>
      </c>
      <c r="K212" s="727" t="s">
        <v>2633</v>
      </c>
      <c r="L212" s="728">
        <v>77.14</v>
      </c>
      <c r="M212" s="728">
        <v>77.14</v>
      </c>
      <c r="N212" s="727">
        <v>1</v>
      </c>
      <c r="O212" s="812">
        <v>0.5</v>
      </c>
      <c r="P212" s="728">
        <v>77.14</v>
      </c>
      <c r="Q212" s="745">
        <v>1</v>
      </c>
      <c r="R212" s="727">
        <v>1</v>
      </c>
      <c r="S212" s="745">
        <v>1</v>
      </c>
      <c r="T212" s="812">
        <v>0.5</v>
      </c>
      <c r="U212" s="768">
        <v>1</v>
      </c>
    </row>
    <row r="213" spans="1:21" ht="14.4" customHeight="1" x14ac:dyDescent="0.3">
      <c r="A213" s="726">
        <v>4</v>
      </c>
      <c r="B213" s="727" t="s">
        <v>2287</v>
      </c>
      <c r="C213" s="727" t="s">
        <v>2292</v>
      </c>
      <c r="D213" s="810" t="s">
        <v>4734</v>
      </c>
      <c r="E213" s="811" t="s">
        <v>2346</v>
      </c>
      <c r="F213" s="727" t="s">
        <v>2288</v>
      </c>
      <c r="G213" s="727" t="s">
        <v>2417</v>
      </c>
      <c r="H213" s="727" t="s">
        <v>642</v>
      </c>
      <c r="I213" s="727" t="s">
        <v>1992</v>
      </c>
      <c r="J213" s="727" t="s">
        <v>1776</v>
      </c>
      <c r="K213" s="727" t="s">
        <v>1993</v>
      </c>
      <c r="L213" s="728">
        <v>53.57</v>
      </c>
      <c r="M213" s="728">
        <v>53.57</v>
      </c>
      <c r="N213" s="727">
        <v>1</v>
      </c>
      <c r="O213" s="812">
        <v>0.5</v>
      </c>
      <c r="P213" s="728"/>
      <c r="Q213" s="745">
        <v>0</v>
      </c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4</v>
      </c>
      <c r="B214" s="727" t="s">
        <v>2287</v>
      </c>
      <c r="C214" s="727" t="s">
        <v>2292</v>
      </c>
      <c r="D214" s="810" t="s">
        <v>4734</v>
      </c>
      <c r="E214" s="811" t="s">
        <v>2346</v>
      </c>
      <c r="F214" s="727" t="s">
        <v>2288</v>
      </c>
      <c r="G214" s="727" t="s">
        <v>2549</v>
      </c>
      <c r="H214" s="727" t="s">
        <v>571</v>
      </c>
      <c r="I214" s="727" t="s">
        <v>2634</v>
      </c>
      <c r="J214" s="727" t="s">
        <v>2635</v>
      </c>
      <c r="K214" s="727" t="s">
        <v>2636</v>
      </c>
      <c r="L214" s="728">
        <v>99.94</v>
      </c>
      <c r="M214" s="728">
        <v>99.94</v>
      </c>
      <c r="N214" s="727">
        <v>1</v>
      </c>
      <c r="O214" s="812">
        <v>0.5</v>
      </c>
      <c r="P214" s="728"/>
      <c r="Q214" s="745">
        <v>0</v>
      </c>
      <c r="R214" s="727"/>
      <c r="S214" s="745">
        <v>0</v>
      </c>
      <c r="T214" s="812"/>
      <c r="U214" s="768">
        <v>0</v>
      </c>
    </row>
    <row r="215" spans="1:21" ht="14.4" customHeight="1" x14ac:dyDescent="0.3">
      <c r="A215" s="726">
        <v>4</v>
      </c>
      <c r="B215" s="727" t="s">
        <v>2287</v>
      </c>
      <c r="C215" s="727" t="s">
        <v>2292</v>
      </c>
      <c r="D215" s="810" t="s">
        <v>4734</v>
      </c>
      <c r="E215" s="811" t="s">
        <v>2348</v>
      </c>
      <c r="F215" s="727" t="s">
        <v>2288</v>
      </c>
      <c r="G215" s="727" t="s">
        <v>2637</v>
      </c>
      <c r="H215" s="727" t="s">
        <v>571</v>
      </c>
      <c r="I215" s="727" t="s">
        <v>2075</v>
      </c>
      <c r="J215" s="727" t="s">
        <v>1179</v>
      </c>
      <c r="K215" s="727" t="s">
        <v>2076</v>
      </c>
      <c r="L215" s="728">
        <v>36.270000000000003</v>
      </c>
      <c r="M215" s="728">
        <v>36.270000000000003</v>
      </c>
      <c r="N215" s="727">
        <v>1</v>
      </c>
      <c r="O215" s="812">
        <v>1</v>
      </c>
      <c r="P215" s="728">
        <v>36.270000000000003</v>
      </c>
      <c r="Q215" s="745">
        <v>1</v>
      </c>
      <c r="R215" s="727">
        <v>1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4</v>
      </c>
      <c r="B216" s="727" t="s">
        <v>2287</v>
      </c>
      <c r="C216" s="727" t="s">
        <v>2292</v>
      </c>
      <c r="D216" s="810" t="s">
        <v>4734</v>
      </c>
      <c r="E216" s="811" t="s">
        <v>2348</v>
      </c>
      <c r="F216" s="727" t="s">
        <v>2288</v>
      </c>
      <c r="G216" s="727" t="s">
        <v>2355</v>
      </c>
      <c r="H216" s="727" t="s">
        <v>642</v>
      </c>
      <c r="I216" s="727" t="s">
        <v>2043</v>
      </c>
      <c r="J216" s="727" t="s">
        <v>965</v>
      </c>
      <c r="K216" s="727" t="s">
        <v>2044</v>
      </c>
      <c r="L216" s="728">
        <v>154.36000000000001</v>
      </c>
      <c r="M216" s="728">
        <v>154.36000000000001</v>
      </c>
      <c r="N216" s="727">
        <v>1</v>
      </c>
      <c r="O216" s="812">
        <v>1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4</v>
      </c>
      <c r="B217" s="727" t="s">
        <v>2287</v>
      </c>
      <c r="C217" s="727" t="s">
        <v>2292</v>
      </c>
      <c r="D217" s="810" t="s">
        <v>4734</v>
      </c>
      <c r="E217" s="811" t="s">
        <v>2348</v>
      </c>
      <c r="F217" s="727" t="s">
        <v>2288</v>
      </c>
      <c r="G217" s="727" t="s">
        <v>2355</v>
      </c>
      <c r="H217" s="727" t="s">
        <v>642</v>
      </c>
      <c r="I217" s="727" t="s">
        <v>1858</v>
      </c>
      <c r="J217" s="727" t="s">
        <v>965</v>
      </c>
      <c r="K217" s="727" t="s">
        <v>1859</v>
      </c>
      <c r="L217" s="728">
        <v>225.06</v>
      </c>
      <c r="M217" s="728">
        <v>225.06</v>
      </c>
      <c r="N217" s="727">
        <v>1</v>
      </c>
      <c r="O217" s="812">
        <v>1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4</v>
      </c>
      <c r="B218" s="727" t="s">
        <v>2287</v>
      </c>
      <c r="C218" s="727" t="s">
        <v>2292</v>
      </c>
      <c r="D218" s="810" t="s">
        <v>4734</v>
      </c>
      <c r="E218" s="811" t="s">
        <v>2348</v>
      </c>
      <c r="F218" s="727" t="s">
        <v>2288</v>
      </c>
      <c r="G218" s="727" t="s">
        <v>2560</v>
      </c>
      <c r="H218" s="727" t="s">
        <v>642</v>
      </c>
      <c r="I218" s="727" t="s">
        <v>2638</v>
      </c>
      <c r="J218" s="727" t="s">
        <v>662</v>
      </c>
      <c r="K218" s="727" t="s">
        <v>1958</v>
      </c>
      <c r="L218" s="728">
        <v>85.16</v>
      </c>
      <c r="M218" s="728">
        <v>85.16</v>
      </c>
      <c r="N218" s="727">
        <v>1</v>
      </c>
      <c r="O218" s="812">
        <v>0.5</v>
      </c>
      <c r="P218" s="728"/>
      <c r="Q218" s="745">
        <v>0</v>
      </c>
      <c r="R218" s="727"/>
      <c r="S218" s="745">
        <v>0</v>
      </c>
      <c r="T218" s="812"/>
      <c r="U218" s="768">
        <v>0</v>
      </c>
    </row>
    <row r="219" spans="1:21" ht="14.4" customHeight="1" x14ac:dyDescent="0.3">
      <c r="A219" s="726">
        <v>4</v>
      </c>
      <c r="B219" s="727" t="s">
        <v>2287</v>
      </c>
      <c r="C219" s="727" t="s">
        <v>2292</v>
      </c>
      <c r="D219" s="810" t="s">
        <v>4734</v>
      </c>
      <c r="E219" s="811" t="s">
        <v>2348</v>
      </c>
      <c r="F219" s="727" t="s">
        <v>2288</v>
      </c>
      <c r="G219" s="727" t="s">
        <v>2436</v>
      </c>
      <c r="H219" s="727" t="s">
        <v>571</v>
      </c>
      <c r="I219" s="727" t="s">
        <v>2437</v>
      </c>
      <c r="J219" s="727" t="s">
        <v>2438</v>
      </c>
      <c r="K219" s="727" t="s">
        <v>2439</v>
      </c>
      <c r="L219" s="728">
        <v>0</v>
      </c>
      <c r="M219" s="728">
        <v>0</v>
      </c>
      <c r="N219" s="727">
        <v>7</v>
      </c>
      <c r="O219" s="812">
        <v>4.5</v>
      </c>
      <c r="P219" s="728">
        <v>0</v>
      </c>
      <c r="Q219" s="745"/>
      <c r="R219" s="727">
        <v>3</v>
      </c>
      <c r="S219" s="745">
        <v>0.42857142857142855</v>
      </c>
      <c r="T219" s="812">
        <v>2</v>
      </c>
      <c r="U219" s="768">
        <v>0.44444444444444442</v>
      </c>
    </row>
    <row r="220" spans="1:21" ht="14.4" customHeight="1" x14ac:dyDescent="0.3">
      <c r="A220" s="726">
        <v>4</v>
      </c>
      <c r="B220" s="727" t="s">
        <v>2287</v>
      </c>
      <c r="C220" s="727" t="s">
        <v>2292</v>
      </c>
      <c r="D220" s="810" t="s">
        <v>4734</v>
      </c>
      <c r="E220" s="811" t="s">
        <v>2348</v>
      </c>
      <c r="F220" s="727" t="s">
        <v>2288</v>
      </c>
      <c r="G220" s="727" t="s">
        <v>2639</v>
      </c>
      <c r="H220" s="727" t="s">
        <v>571</v>
      </c>
      <c r="I220" s="727" t="s">
        <v>2640</v>
      </c>
      <c r="J220" s="727" t="s">
        <v>1029</v>
      </c>
      <c r="K220" s="727" t="s">
        <v>1819</v>
      </c>
      <c r="L220" s="728">
        <v>6.03</v>
      </c>
      <c r="M220" s="728">
        <v>6.03</v>
      </c>
      <c r="N220" s="727">
        <v>1</v>
      </c>
      <c r="O220" s="812">
        <v>0.5</v>
      </c>
      <c r="P220" s="728"/>
      <c r="Q220" s="745">
        <v>0</v>
      </c>
      <c r="R220" s="727"/>
      <c r="S220" s="745">
        <v>0</v>
      </c>
      <c r="T220" s="812"/>
      <c r="U220" s="768">
        <v>0</v>
      </c>
    </row>
    <row r="221" spans="1:21" ht="14.4" customHeight="1" x14ac:dyDescent="0.3">
      <c r="A221" s="726">
        <v>4</v>
      </c>
      <c r="B221" s="727" t="s">
        <v>2287</v>
      </c>
      <c r="C221" s="727" t="s">
        <v>2292</v>
      </c>
      <c r="D221" s="810" t="s">
        <v>4734</v>
      </c>
      <c r="E221" s="811" t="s">
        <v>2348</v>
      </c>
      <c r="F221" s="727" t="s">
        <v>2288</v>
      </c>
      <c r="G221" s="727" t="s">
        <v>2641</v>
      </c>
      <c r="H221" s="727" t="s">
        <v>642</v>
      </c>
      <c r="I221" s="727" t="s">
        <v>2171</v>
      </c>
      <c r="J221" s="727" t="s">
        <v>1322</v>
      </c>
      <c r="K221" s="727" t="s">
        <v>2172</v>
      </c>
      <c r="L221" s="728">
        <v>41.49</v>
      </c>
      <c r="M221" s="728">
        <v>41.49</v>
      </c>
      <c r="N221" s="727">
        <v>1</v>
      </c>
      <c r="O221" s="812">
        <v>0.5</v>
      </c>
      <c r="P221" s="728"/>
      <c r="Q221" s="745">
        <v>0</v>
      </c>
      <c r="R221" s="727"/>
      <c r="S221" s="745">
        <v>0</v>
      </c>
      <c r="T221" s="812"/>
      <c r="U221" s="768">
        <v>0</v>
      </c>
    </row>
    <row r="222" spans="1:21" ht="14.4" customHeight="1" x14ac:dyDescent="0.3">
      <c r="A222" s="726">
        <v>4</v>
      </c>
      <c r="B222" s="727" t="s">
        <v>2287</v>
      </c>
      <c r="C222" s="727" t="s">
        <v>2292</v>
      </c>
      <c r="D222" s="810" t="s">
        <v>4734</v>
      </c>
      <c r="E222" s="811" t="s">
        <v>2348</v>
      </c>
      <c r="F222" s="727" t="s">
        <v>2288</v>
      </c>
      <c r="G222" s="727" t="s">
        <v>2440</v>
      </c>
      <c r="H222" s="727" t="s">
        <v>571</v>
      </c>
      <c r="I222" s="727" t="s">
        <v>2642</v>
      </c>
      <c r="J222" s="727" t="s">
        <v>2442</v>
      </c>
      <c r="K222" s="727" t="s">
        <v>2643</v>
      </c>
      <c r="L222" s="728">
        <v>35.18</v>
      </c>
      <c r="M222" s="728">
        <v>35.18</v>
      </c>
      <c r="N222" s="727">
        <v>1</v>
      </c>
      <c r="O222" s="812">
        <v>0.5</v>
      </c>
      <c r="P222" s="728"/>
      <c r="Q222" s="745">
        <v>0</v>
      </c>
      <c r="R222" s="727"/>
      <c r="S222" s="745">
        <v>0</v>
      </c>
      <c r="T222" s="812"/>
      <c r="U222" s="768">
        <v>0</v>
      </c>
    </row>
    <row r="223" spans="1:21" ht="14.4" customHeight="1" x14ac:dyDescent="0.3">
      <c r="A223" s="726">
        <v>4</v>
      </c>
      <c r="B223" s="727" t="s">
        <v>2287</v>
      </c>
      <c r="C223" s="727" t="s">
        <v>2292</v>
      </c>
      <c r="D223" s="810" t="s">
        <v>4734</v>
      </c>
      <c r="E223" s="811" t="s">
        <v>2348</v>
      </c>
      <c r="F223" s="727" t="s">
        <v>2288</v>
      </c>
      <c r="G223" s="727" t="s">
        <v>2644</v>
      </c>
      <c r="H223" s="727" t="s">
        <v>571</v>
      </c>
      <c r="I223" s="727" t="s">
        <v>2645</v>
      </c>
      <c r="J223" s="727" t="s">
        <v>812</v>
      </c>
      <c r="K223" s="727" t="s">
        <v>2646</v>
      </c>
      <c r="L223" s="728">
        <v>0</v>
      </c>
      <c r="M223" s="728">
        <v>0</v>
      </c>
      <c r="N223" s="727">
        <v>1</v>
      </c>
      <c r="O223" s="812">
        <v>0.5</v>
      </c>
      <c r="P223" s="728">
        <v>0</v>
      </c>
      <c r="Q223" s="745"/>
      <c r="R223" s="727">
        <v>1</v>
      </c>
      <c r="S223" s="745">
        <v>1</v>
      </c>
      <c r="T223" s="812">
        <v>0.5</v>
      </c>
      <c r="U223" s="768">
        <v>1</v>
      </c>
    </row>
    <row r="224" spans="1:21" ht="14.4" customHeight="1" x14ac:dyDescent="0.3">
      <c r="A224" s="726">
        <v>4</v>
      </c>
      <c r="B224" s="727" t="s">
        <v>2287</v>
      </c>
      <c r="C224" s="727" t="s">
        <v>2292</v>
      </c>
      <c r="D224" s="810" t="s">
        <v>4734</v>
      </c>
      <c r="E224" s="811" t="s">
        <v>2348</v>
      </c>
      <c r="F224" s="727" t="s">
        <v>2288</v>
      </c>
      <c r="G224" s="727" t="s">
        <v>2570</v>
      </c>
      <c r="H224" s="727" t="s">
        <v>571</v>
      </c>
      <c r="I224" s="727" t="s">
        <v>2571</v>
      </c>
      <c r="J224" s="727" t="s">
        <v>1496</v>
      </c>
      <c r="K224" s="727" t="s">
        <v>2146</v>
      </c>
      <c r="L224" s="728">
        <v>34.19</v>
      </c>
      <c r="M224" s="728">
        <v>68.38</v>
      </c>
      <c r="N224" s="727">
        <v>2</v>
      </c>
      <c r="O224" s="812">
        <v>1</v>
      </c>
      <c r="P224" s="728">
        <v>68.38</v>
      </c>
      <c r="Q224" s="745">
        <v>1</v>
      </c>
      <c r="R224" s="727">
        <v>2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4</v>
      </c>
      <c r="B225" s="727" t="s">
        <v>2287</v>
      </c>
      <c r="C225" s="727" t="s">
        <v>2292</v>
      </c>
      <c r="D225" s="810" t="s">
        <v>4734</v>
      </c>
      <c r="E225" s="811" t="s">
        <v>2348</v>
      </c>
      <c r="F225" s="727" t="s">
        <v>2288</v>
      </c>
      <c r="G225" s="727" t="s">
        <v>2370</v>
      </c>
      <c r="H225" s="727" t="s">
        <v>642</v>
      </c>
      <c r="I225" s="727" t="s">
        <v>2556</v>
      </c>
      <c r="J225" s="727" t="s">
        <v>725</v>
      </c>
      <c r="K225" s="727" t="s">
        <v>1790</v>
      </c>
      <c r="L225" s="728">
        <v>368.16</v>
      </c>
      <c r="M225" s="728">
        <v>368.16</v>
      </c>
      <c r="N225" s="727">
        <v>1</v>
      </c>
      <c r="O225" s="812">
        <v>0.5</v>
      </c>
      <c r="P225" s="728"/>
      <c r="Q225" s="745">
        <v>0</v>
      </c>
      <c r="R225" s="727"/>
      <c r="S225" s="745">
        <v>0</v>
      </c>
      <c r="T225" s="812"/>
      <c r="U225" s="768">
        <v>0</v>
      </c>
    </row>
    <row r="226" spans="1:21" ht="14.4" customHeight="1" x14ac:dyDescent="0.3">
      <c r="A226" s="726">
        <v>4</v>
      </c>
      <c r="B226" s="727" t="s">
        <v>2287</v>
      </c>
      <c r="C226" s="727" t="s">
        <v>2292</v>
      </c>
      <c r="D226" s="810" t="s">
        <v>4734</v>
      </c>
      <c r="E226" s="811" t="s">
        <v>2348</v>
      </c>
      <c r="F226" s="727" t="s">
        <v>2288</v>
      </c>
      <c r="G226" s="727" t="s">
        <v>2370</v>
      </c>
      <c r="H226" s="727" t="s">
        <v>642</v>
      </c>
      <c r="I226" s="727" t="s">
        <v>2377</v>
      </c>
      <c r="J226" s="727" t="s">
        <v>725</v>
      </c>
      <c r="K226" s="727" t="s">
        <v>1792</v>
      </c>
      <c r="L226" s="728">
        <v>736.33</v>
      </c>
      <c r="M226" s="728">
        <v>736.33</v>
      </c>
      <c r="N226" s="727">
        <v>1</v>
      </c>
      <c r="O226" s="812">
        <v>0.5</v>
      </c>
      <c r="P226" s="728">
        <v>736.33</v>
      </c>
      <c r="Q226" s="745">
        <v>1</v>
      </c>
      <c r="R226" s="727">
        <v>1</v>
      </c>
      <c r="S226" s="745">
        <v>1</v>
      </c>
      <c r="T226" s="812">
        <v>0.5</v>
      </c>
      <c r="U226" s="768">
        <v>1</v>
      </c>
    </row>
    <row r="227" spans="1:21" ht="14.4" customHeight="1" x14ac:dyDescent="0.3">
      <c r="A227" s="726">
        <v>4</v>
      </c>
      <c r="B227" s="727" t="s">
        <v>2287</v>
      </c>
      <c r="C227" s="727" t="s">
        <v>2292</v>
      </c>
      <c r="D227" s="810" t="s">
        <v>4734</v>
      </c>
      <c r="E227" s="811" t="s">
        <v>2348</v>
      </c>
      <c r="F227" s="727" t="s">
        <v>2288</v>
      </c>
      <c r="G227" s="727" t="s">
        <v>2421</v>
      </c>
      <c r="H227" s="727" t="s">
        <v>571</v>
      </c>
      <c r="I227" s="727" t="s">
        <v>2647</v>
      </c>
      <c r="J227" s="727" t="s">
        <v>1121</v>
      </c>
      <c r="K227" s="727" t="s">
        <v>2541</v>
      </c>
      <c r="L227" s="728">
        <v>93.71</v>
      </c>
      <c r="M227" s="728">
        <v>93.71</v>
      </c>
      <c r="N227" s="727">
        <v>1</v>
      </c>
      <c r="O227" s="812">
        <v>0.5</v>
      </c>
      <c r="P227" s="728">
        <v>93.71</v>
      </c>
      <c r="Q227" s="745">
        <v>1</v>
      </c>
      <c r="R227" s="727">
        <v>1</v>
      </c>
      <c r="S227" s="745">
        <v>1</v>
      </c>
      <c r="T227" s="812">
        <v>0.5</v>
      </c>
      <c r="U227" s="768">
        <v>1</v>
      </c>
    </row>
    <row r="228" spans="1:21" ht="14.4" customHeight="1" x14ac:dyDescent="0.3">
      <c r="A228" s="726">
        <v>4</v>
      </c>
      <c r="B228" s="727" t="s">
        <v>2287</v>
      </c>
      <c r="C228" s="727" t="s">
        <v>2292</v>
      </c>
      <c r="D228" s="810" t="s">
        <v>4734</v>
      </c>
      <c r="E228" s="811" t="s">
        <v>2348</v>
      </c>
      <c r="F228" s="727" t="s">
        <v>2288</v>
      </c>
      <c r="G228" s="727" t="s">
        <v>2460</v>
      </c>
      <c r="H228" s="727" t="s">
        <v>571</v>
      </c>
      <c r="I228" s="727" t="s">
        <v>2461</v>
      </c>
      <c r="J228" s="727" t="s">
        <v>2462</v>
      </c>
      <c r="K228" s="727" t="s">
        <v>2463</v>
      </c>
      <c r="L228" s="728">
        <v>78.33</v>
      </c>
      <c r="M228" s="728">
        <v>78.33</v>
      </c>
      <c r="N228" s="727">
        <v>1</v>
      </c>
      <c r="O228" s="812">
        <v>1</v>
      </c>
      <c r="P228" s="728">
        <v>78.33</v>
      </c>
      <c r="Q228" s="745">
        <v>1</v>
      </c>
      <c r="R228" s="727">
        <v>1</v>
      </c>
      <c r="S228" s="745">
        <v>1</v>
      </c>
      <c r="T228" s="812">
        <v>1</v>
      </c>
      <c r="U228" s="768">
        <v>1</v>
      </c>
    </row>
    <row r="229" spans="1:21" ht="14.4" customHeight="1" x14ac:dyDescent="0.3">
      <c r="A229" s="726">
        <v>4</v>
      </c>
      <c r="B229" s="727" t="s">
        <v>2287</v>
      </c>
      <c r="C229" s="727" t="s">
        <v>2292</v>
      </c>
      <c r="D229" s="810" t="s">
        <v>4734</v>
      </c>
      <c r="E229" s="811" t="s">
        <v>2348</v>
      </c>
      <c r="F229" s="727" t="s">
        <v>2288</v>
      </c>
      <c r="G229" s="727" t="s">
        <v>2356</v>
      </c>
      <c r="H229" s="727" t="s">
        <v>571</v>
      </c>
      <c r="I229" s="727" t="s">
        <v>2357</v>
      </c>
      <c r="J229" s="727" t="s">
        <v>1346</v>
      </c>
      <c r="K229" s="727" t="s">
        <v>2358</v>
      </c>
      <c r="L229" s="728">
        <v>0</v>
      </c>
      <c r="M229" s="728">
        <v>0</v>
      </c>
      <c r="N229" s="727">
        <v>1</v>
      </c>
      <c r="O229" s="812">
        <v>0.5</v>
      </c>
      <c r="P229" s="728"/>
      <c r="Q229" s="745"/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4</v>
      </c>
      <c r="B230" s="727" t="s">
        <v>2287</v>
      </c>
      <c r="C230" s="727" t="s">
        <v>2292</v>
      </c>
      <c r="D230" s="810" t="s">
        <v>4734</v>
      </c>
      <c r="E230" s="811" t="s">
        <v>2348</v>
      </c>
      <c r="F230" s="727" t="s">
        <v>2288</v>
      </c>
      <c r="G230" s="727" t="s">
        <v>2356</v>
      </c>
      <c r="H230" s="727" t="s">
        <v>571</v>
      </c>
      <c r="I230" s="727" t="s">
        <v>2446</v>
      </c>
      <c r="J230" s="727" t="s">
        <v>1346</v>
      </c>
      <c r="K230" s="727" t="s">
        <v>2358</v>
      </c>
      <c r="L230" s="728">
        <v>0</v>
      </c>
      <c r="M230" s="728">
        <v>0</v>
      </c>
      <c r="N230" s="727">
        <v>4</v>
      </c>
      <c r="O230" s="812">
        <v>2</v>
      </c>
      <c r="P230" s="728">
        <v>0</v>
      </c>
      <c r="Q230" s="745"/>
      <c r="R230" s="727">
        <v>2</v>
      </c>
      <c r="S230" s="745">
        <v>0.5</v>
      </c>
      <c r="T230" s="812">
        <v>1</v>
      </c>
      <c r="U230" s="768">
        <v>0.5</v>
      </c>
    </row>
    <row r="231" spans="1:21" ht="14.4" customHeight="1" x14ac:dyDescent="0.3">
      <c r="A231" s="726">
        <v>4</v>
      </c>
      <c r="B231" s="727" t="s">
        <v>2287</v>
      </c>
      <c r="C231" s="727" t="s">
        <v>2292</v>
      </c>
      <c r="D231" s="810" t="s">
        <v>4734</v>
      </c>
      <c r="E231" s="811" t="s">
        <v>2348</v>
      </c>
      <c r="F231" s="727" t="s">
        <v>2288</v>
      </c>
      <c r="G231" s="727" t="s">
        <v>2359</v>
      </c>
      <c r="H231" s="727" t="s">
        <v>642</v>
      </c>
      <c r="I231" s="727" t="s">
        <v>1934</v>
      </c>
      <c r="J231" s="727" t="s">
        <v>1935</v>
      </c>
      <c r="K231" s="727" t="s">
        <v>1936</v>
      </c>
      <c r="L231" s="728">
        <v>0</v>
      </c>
      <c r="M231" s="728">
        <v>0</v>
      </c>
      <c r="N231" s="727">
        <v>3</v>
      </c>
      <c r="O231" s="812">
        <v>2</v>
      </c>
      <c r="P231" s="728">
        <v>0</v>
      </c>
      <c r="Q231" s="745"/>
      <c r="R231" s="727">
        <v>2</v>
      </c>
      <c r="S231" s="745">
        <v>0.66666666666666663</v>
      </c>
      <c r="T231" s="812">
        <v>1.5</v>
      </c>
      <c r="U231" s="768">
        <v>0.75</v>
      </c>
    </row>
    <row r="232" spans="1:21" ht="14.4" customHeight="1" x14ac:dyDescent="0.3">
      <c r="A232" s="726">
        <v>4</v>
      </c>
      <c r="B232" s="727" t="s">
        <v>2287</v>
      </c>
      <c r="C232" s="727" t="s">
        <v>2292</v>
      </c>
      <c r="D232" s="810" t="s">
        <v>4734</v>
      </c>
      <c r="E232" s="811" t="s">
        <v>2348</v>
      </c>
      <c r="F232" s="727" t="s">
        <v>2288</v>
      </c>
      <c r="G232" s="727" t="s">
        <v>2648</v>
      </c>
      <c r="H232" s="727" t="s">
        <v>571</v>
      </c>
      <c r="I232" s="727" t="s">
        <v>2649</v>
      </c>
      <c r="J232" s="727" t="s">
        <v>2650</v>
      </c>
      <c r="K232" s="727" t="s">
        <v>1972</v>
      </c>
      <c r="L232" s="728">
        <v>512.57000000000005</v>
      </c>
      <c r="M232" s="728">
        <v>512.57000000000005</v>
      </c>
      <c r="N232" s="727">
        <v>1</v>
      </c>
      <c r="O232" s="812">
        <v>0.5</v>
      </c>
      <c r="P232" s="728">
        <v>512.57000000000005</v>
      </c>
      <c r="Q232" s="745">
        <v>1</v>
      </c>
      <c r="R232" s="727">
        <v>1</v>
      </c>
      <c r="S232" s="745">
        <v>1</v>
      </c>
      <c r="T232" s="812">
        <v>0.5</v>
      </c>
      <c r="U232" s="768">
        <v>1</v>
      </c>
    </row>
    <row r="233" spans="1:21" ht="14.4" customHeight="1" x14ac:dyDescent="0.3">
      <c r="A233" s="726">
        <v>4</v>
      </c>
      <c r="B233" s="727" t="s">
        <v>2287</v>
      </c>
      <c r="C233" s="727" t="s">
        <v>2292</v>
      </c>
      <c r="D233" s="810" t="s">
        <v>4734</v>
      </c>
      <c r="E233" s="811" t="s">
        <v>2348</v>
      </c>
      <c r="F233" s="727" t="s">
        <v>2288</v>
      </c>
      <c r="G233" s="727" t="s">
        <v>2447</v>
      </c>
      <c r="H233" s="727" t="s">
        <v>571</v>
      </c>
      <c r="I233" s="727" t="s">
        <v>2518</v>
      </c>
      <c r="J233" s="727" t="s">
        <v>976</v>
      </c>
      <c r="K233" s="727" t="s">
        <v>2449</v>
      </c>
      <c r="L233" s="728">
        <v>42.54</v>
      </c>
      <c r="M233" s="728">
        <v>42.54</v>
      </c>
      <c r="N233" s="727">
        <v>1</v>
      </c>
      <c r="O233" s="812">
        <v>1</v>
      </c>
      <c r="P233" s="728"/>
      <c r="Q233" s="745">
        <v>0</v>
      </c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4</v>
      </c>
      <c r="B234" s="727" t="s">
        <v>2287</v>
      </c>
      <c r="C234" s="727" t="s">
        <v>2292</v>
      </c>
      <c r="D234" s="810" t="s">
        <v>4734</v>
      </c>
      <c r="E234" s="811" t="s">
        <v>2348</v>
      </c>
      <c r="F234" s="727" t="s">
        <v>2288</v>
      </c>
      <c r="G234" s="727" t="s">
        <v>2651</v>
      </c>
      <c r="H234" s="727" t="s">
        <v>571</v>
      </c>
      <c r="I234" s="727" t="s">
        <v>2652</v>
      </c>
      <c r="J234" s="727" t="s">
        <v>1227</v>
      </c>
      <c r="K234" s="727" t="s">
        <v>2653</v>
      </c>
      <c r="L234" s="728">
        <v>78.58</v>
      </c>
      <c r="M234" s="728">
        <v>78.58</v>
      </c>
      <c r="N234" s="727">
        <v>1</v>
      </c>
      <c r="O234" s="812">
        <v>0.5</v>
      </c>
      <c r="P234" s="728">
        <v>78.58</v>
      </c>
      <c r="Q234" s="745">
        <v>1</v>
      </c>
      <c r="R234" s="727">
        <v>1</v>
      </c>
      <c r="S234" s="745">
        <v>1</v>
      </c>
      <c r="T234" s="812">
        <v>0.5</v>
      </c>
      <c r="U234" s="768">
        <v>1</v>
      </c>
    </row>
    <row r="235" spans="1:21" ht="14.4" customHeight="1" x14ac:dyDescent="0.3">
      <c r="A235" s="726">
        <v>4</v>
      </c>
      <c r="B235" s="727" t="s">
        <v>2287</v>
      </c>
      <c r="C235" s="727" t="s">
        <v>2292</v>
      </c>
      <c r="D235" s="810" t="s">
        <v>4734</v>
      </c>
      <c r="E235" s="811" t="s">
        <v>2348</v>
      </c>
      <c r="F235" s="727" t="s">
        <v>2288</v>
      </c>
      <c r="G235" s="727" t="s">
        <v>2549</v>
      </c>
      <c r="H235" s="727" t="s">
        <v>571</v>
      </c>
      <c r="I235" s="727" t="s">
        <v>2654</v>
      </c>
      <c r="J235" s="727" t="s">
        <v>2655</v>
      </c>
      <c r="K235" s="727" t="s">
        <v>2656</v>
      </c>
      <c r="L235" s="728">
        <v>66.63</v>
      </c>
      <c r="M235" s="728">
        <v>66.63</v>
      </c>
      <c r="N235" s="727">
        <v>1</v>
      </c>
      <c r="O235" s="812">
        <v>1</v>
      </c>
      <c r="P235" s="728"/>
      <c r="Q235" s="745">
        <v>0</v>
      </c>
      <c r="R235" s="727"/>
      <c r="S235" s="745">
        <v>0</v>
      </c>
      <c r="T235" s="812"/>
      <c r="U235" s="768">
        <v>0</v>
      </c>
    </row>
    <row r="236" spans="1:21" ht="14.4" customHeight="1" x14ac:dyDescent="0.3">
      <c r="A236" s="726">
        <v>4</v>
      </c>
      <c r="B236" s="727" t="s">
        <v>2287</v>
      </c>
      <c r="C236" s="727" t="s">
        <v>2292</v>
      </c>
      <c r="D236" s="810" t="s">
        <v>4734</v>
      </c>
      <c r="E236" s="811" t="s">
        <v>2348</v>
      </c>
      <c r="F236" s="727" t="s">
        <v>2289</v>
      </c>
      <c r="G236" s="727" t="s">
        <v>2364</v>
      </c>
      <c r="H236" s="727" t="s">
        <v>571</v>
      </c>
      <c r="I236" s="727" t="s">
        <v>2365</v>
      </c>
      <c r="J236" s="727" t="s">
        <v>2366</v>
      </c>
      <c r="K236" s="727"/>
      <c r="L236" s="728">
        <v>0</v>
      </c>
      <c r="M236" s="728">
        <v>0</v>
      </c>
      <c r="N236" s="727">
        <v>7</v>
      </c>
      <c r="O236" s="812">
        <v>7</v>
      </c>
      <c r="P236" s="728">
        <v>0</v>
      </c>
      <c r="Q236" s="745"/>
      <c r="R236" s="727">
        <v>5</v>
      </c>
      <c r="S236" s="745">
        <v>0.7142857142857143</v>
      </c>
      <c r="T236" s="812">
        <v>5</v>
      </c>
      <c r="U236" s="768">
        <v>0.7142857142857143</v>
      </c>
    </row>
    <row r="237" spans="1:21" ht="14.4" customHeight="1" x14ac:dyDescent="0.3">
      <c r="A237" s="726">
        <v>4</v>
      </c>
      <c r="B237" s="727" t="s">
        <v>2287</v>
      </c>
      <c r="C237" s="727" t="s">
        <v>2292</v>
      </c>
      <c r="D237" s="810" t="s">
        <v>4734</v>
      </c>
      <c r="E237" s="811" t="s">
        <v>2349</v>
      </c>
      <c r="F237" s="727" t="s">
        <v>2288</v>
      </c>
      <c r="G237" s="727" t="s">
        <v>2355</v>
      </c>
      <c r="H237" s="727" t="s">
        <v>642</v>
      </c>
      <c r="I237" s="727" t="s">
        <v>1858</v>
      </c>
      <c r="J237" s="727" t="s">
        <v>965</v>
      </c>
      <c r="K237" s="727" t="s">
        <v>1859</v>
      </c>
      <c r="L237" s="728">
        <v>225.06</v>
      </c>
      <c r="M237" s="728">
        <v>225.06</v>
      </c>
      <c r="N237" s="727">
        <v>1</v>
      </c>
      <c r="O237" s="812">
        <v>0.5</v>
      </c>
      <c r="P237" s="728"/>
      <c r="Q237" s="745">
        <v>0</v>
      </c>
      <c r="R237" s="727"/>
      <c r="S237" s="745">
        <v>0</v>
      </c>
      <c r="T237" s="812"/>
      <c r="U237" s="768">
        <v>0</v>
      </c>
    </row>
    <row r="238" spans="1:21" ht="14.4" customHeight="1" x14ac:dyDescent="0.3">
      <c r="A238" s="726">
        <v>4</v>
      </c>
      <c r="B238" s="727" t="s">
        <v>2287</v>
      </c>
      <c r="C238" s="727" t="s">
        <v>2292</v>
      </c>
      <c r="D238" s="810" t="s">
        <v>4734</v>
      </c>
      <c r="E238" s="811" t="s">
        <v>2349</v>
      </c>
      <c r="F238" s="727" t="s">
        <v>2288</v>
      </c>
      <c r="G238" s="727" t="s">
        <v>2560</v>
      </c>
      <c r="H238" s="727" t="s">
        <v>642</v>
      </c>
      <c r="I238" s="727" t="s">
        <v>2657</v>
      </c>
      <c r="J238" s="727" t="s">
        <v>662</v>
      </c>
      <c r="K238" s="727" t="s">
        <v>2658</v>
      </c>
      <c r="L238" s="728">
        <v>170.32</v>
      </c>
      <c r="M238" s="728">
        <v>170.32</v>
      </c>
      <c r="N238" s="727">
        <v>1</v>
      </c>
      <c r="O238" s="812">
        <v>1</v>
      </c>
      <c r="P238" s="728"/>
      <c r="Q238" s="745">
        <v>0</v>
      </c>
      <c r="R238" s="727"/>
      <c r="S238" s="745">
        <v>0</v>
      </c>
      <c r="T238" s="812"/>
      <c r="U238" s="768">
        <v>0</v>
      </c>
    </row>
    <row r="239" spans="1:21" ht="14.4" customHeight="1" x14ac:dyDescent="0.3">
      <c r="A239" s="726">
        <v>4</v>
      </c>
      <c r="B239" s="727" t="s">
        <v>2287</v>
      </c>
      <c r="C239" s="727" t="s">
        <v>2292</v>
      </c>
      <c r="D239" s="810" t="s">
        <v>4734</v>
      </c>
      <c r="E239" s="811" t="s">
        <v>2349</v>
      </c>
      <c r="F239" s="727" t="s">
        <v>2288</v>
      </c>
      <c r="G239" s="727" t="s">
        <v>2370</v>
      </c>
      <c r="H239" s="727" t="s">
        <v>642</v>
      </c>
      <c r="I239" s="727" t="s">
        <v>2659</v>
      </c>
      <c r="J239" s="727" t="s">
        <v>729</v>
      </c>
      <c r="K239" s="727" t="s">
        <v>2660</v>
      </c>
      <c r="L239" s="728">
        <v>1385.62</v>
      </c>
      <c r="M239" s="728">
        <v>1385.62</v>
      </c>
      <c r="N239" s="727">
        <v>1</v>
      </c>
      <c r="O239" s="812"/>
      <c r="P239" s="728"/>
      <c r="Q239" s="745">
        <v>0</v>
      </c>
      <c r="R239" s="727"/>
      <c r="S239" s="745">
        <v>0</v>
      </c>
      <c r="T239" s="812"/>
      <c r="U239" s="768"/>
    </row>
    <row r="240" spans="1:21" ht="14.4" customHeight="1" x14ac:dyDescent="0.3">
      <c r="A240" s="726">
        <v>4</v>
      </c>
      <c r="B240" s="727" t="s">
        <v>2287</v>
      </c>
      <c r="C240" s="727" t="s">
        <v>2292</v>
      </c>
      <c r="D240" s="810" t="s">
        <v>4734</v>
      </c>
      <c r="E240" s="811" t="s">
        <v>2349</v>
      </c>
      <c r="F240" s="727" t="s">
        <v>2288</v>
      </c>
      <c r="G240" s="727" t="s">
        <v>2421</v>
      </c>
      <c r="H240" s="727" t="s">
        <v>571</v>
      </c>
      <c r="I240" s="727" t="s">
        <v>2422</v>
      </c>
      <c r="J240" s="727" t="s">
        <v>1121</v>
      </c>
      <c r="K240" s="727" t="s">
        <v>2423</v>
      </c>
      <c r="L240" s="728">
        <v>103.67</v>
      </c>
      <c r="M240" s="728">
        <v>207.34</v>
      </c>
      <c r="N240" s="727">
        <v>2</v>
      </c>
      <c r="O240" s="812">
        <v>1</v>
      </c>
      <c r="P240" s="728"/>
      <c r="Q240" s="745">
        <v>0</v>
      </c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4</v>
      </c>
      <c r="B241" s="727" t="s">
        <v>2287</v>
      </c>
      <c r="C241" s="727" t="s">
        <v>2292</v>
      </c>
      <c r="D241" s="810" t="s">
        <v>4734</v>
      </c>
      <c r="E241" s="811" t="s">
        <v>2349</v>
      </c>
      <c r="F241" s="727" t="s">
        <v>2288</v>
      </c>
      <c r="G241" s="727" t="s">
        <v>2661</v>
      </c>
      <c r="H241" s="727" t="s">
        <v>642</v>
      </c>
      <c r="I241" s="727" t="s">
        <v>2662</v>
      </c>
      <c r="J241" s="727" t="s">
        <v>950</v>
      </c>
      <c r="K241" s="727" t="s">
        <v>2663</v>
      </c>
      <c r="L241" s="728">
        <v>242.63</v>
      </c>
      <c r="M241" s="728">
        <v>3639.45</v>
      </c>
      <c r="N241" s="727">
        <v>15</v>
      </c>
      <c r="O241" s="812">
        <v>1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4</v>
      </c>
      <c r="B242" s="727" t="s">
        <v>2287</v>
      </c>
      <c r="C242" s="727" t="s">
        <v>2292</v>
      </c>
      <c r="D242" s="810" t="s">
        <v>4734</v>
      </c>
      <c r="E242" s="811" t="s">
        <v>2349</v>
      </c>
      <c r="F242" s="727" t="s">
        <v>2288</v>
      </c>
      <c r="G242" s="727" t="s">
        <v>2359</v>
      </c>
      <c r="H242" s="727" t="s">
        <v>642</v>
      </c>
      <c r="I242" s="727" t="s">
        <v>1934</v>
      </c>
      <c r="J242" s="727" t="s">
        <v>1935</v>
      </c>
      <c r="K242" s="727" t="s">
        <v>1936</v>
      </c>
      <c r="L242" s="728">
        <v>0</v>
      </c>
      <c r="M242" s="728">
        <v>0</v>
      </c>
      <c r="N242" s="727">
        <v>2</v>
      </c>
      <c r="O242" s="812">
        <v>0.5</v>
      </c>
      <c r="P242" s="728"/>
      <c r="Q242" s="745"/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4</v>
      </c>
      <c r="B243" s="727" t="s">
        <v>2287</v>
      </c>
      <c r="C243" s="727" t="s">
        <v>2292</v>
      </c>
      <c r="D243" s="810" t="s">
        <v>4734</v>
      </c>
      <c r="E243" s="811" t="s">
        <v>2352</v>
      </c>
      <c r="F243" s="727" t="s">
        <v>2288</v>
      </c>
      <c r="G243" s="727" t="s">
        <v>2355</v>
      </c>
      <c r="H243" s="727" t="s">
        <v>642</v>
      </c>
      <c r="I243" s="727" t="s">
        <v>2043</v>
      </c>
      <c r="J243" s="727" t="s">
        <v>965</v>
      </c>
      <c r="K243" s="727" t="s">
        <v>2044</v>
      </c>
      <c r="L243" s="728">
        <v>154.36000000000001</v>
      </c>
      <c r="M243" s="728">
        <v>617.44000000000005</v>
      </c>
      <c r="N243" s="727">
        <v>4</v>
      </c>
      <c r="O243" s="812">
        <v>3</v>
      </c>
      <c r="P243" s="728">
        <v>154.36000000000001</v>
      </c>
      <c r="Q243" s="745">
        <v>0.25</v>
      </c>
      <c r="R243" s="727">
        <v>1</v>
      </c>
      <c r="S243" s="745">
        <v>0.25</v>
      </c>
      <c r="T243" s="812">
        <v>0.5</v>
      </c>
      <c r="U243" s="768">
        <v>0.16666666666666666</v>
      </c>
    </row>
    <row r="244" spans="1:21" ht="14.4" customHeight="1" x14ac:dyDescent="0.3">
      <c r="A244" s="726">
        <v>4</v>
      </c>
      <c r="B244" s="727" t="s">
        <v>2287</v>
      </c>
      <c r="C244" s="727" t="s">
        <v>2292</v>
      </c>
      <c r="D244" s="810" t="s">
        <v>4734</v>
      </c>
      <c r="E244" s="811" t="s">
        <v>2352</v>
      </c>
      <c r="F244" s="727" t="s">
        <v>2288</v>
      </c>
      <c r="G244" s="727" t="s">
        <v>2433</v>
      </c>
      <c r="H244" s="727" t="s">
        <v>571</v>
      </c>
      <c r="I244" s="727" t="s">
        <v>2434</v>
      </c>
      <c r="J244" s="727" t="s">
        <v>780</v>
      </c>
      <c r="K244" s="727" t="s">
        <v>2435</v>
      </c>
      <c r="L244" s="728">
        <v>105.63</v>
      </c>
      <c r="M244" s="728">
        <v>105.63</v>
      </c>
      <c r="N244" s="727">
        <v>1</v>
      </c>
      <c r="O244" s="812">
        <v>1</v>
      </c>
      <c r="P244" s="728">
        <v>105.63</v>
      </c>
      <c r="Q244" s="745">
        <v>1</v>
      </c>
      <c r="R244" s="727">
        <v>1</v>
      </c>
      <c r="S244" s="745">
        <v>1</v>
      </c>
      <c r="T244" s="812">
        <v>1</v>
      </c>
      <c r="U244" s="768">
        <v>1</v>
      </c>
    </row>
    <row r="245" spans="1:21" ht="14.4" customHeight="1" x14ac:dyDescent="0.3">
      <c r="A245" s="726">
        <v>4</v>
      </c>
      <c r="B245" s="727" t="s">
        <v>2287</v>
      </c>
      <c r="C245" s="727" t="s">
        <v>2292</v>
      </c>
      <c r="D245" s="810" t="s">
        <v>4734</v>
      </c>
      <c r="E245" s="811" t="s">
        <v>2352</v>
      </c>
      <c r="F245" s="727" t="s">
        <v>2288</v>
      </c>
      <c r="G245" s="727" t="s">
        <v>2664</v>
      </c>
      <c r="H245" s="727" t="s">
        <v>571</v>
      </c>
      <c r="I245" s="727" t="s">
        <v>2665</v>
      </c>
      <c r="J245" s="727" t="s">
        <v>761</v>
      </c>
      <c r="K245" s="727" t="s">
        <v>2666</v>
      </c>
      <c r="L245" s="728">
        <v>0</v>
      </c>
      <c r="M245" s="728">
        <v>0</v>
      </c>
      <c r="N245" s="727">
        <v>2</v>
      </c>
      <c r="O245" s="812">
        <v>1</v>
      </c>
      <c r="P245" s="728">
        <v>0</v>
      </c>
      <c r="Q245" s="745"/>
      <c r="R245" s="727">
        <v>2</v>
      </c>
      <c r="S245" s="745">
        <v>1</v>
      </c>
      <c r="T245" s="812">
        <v>1</v>
      </c>
      <c r="U245" s="768">
        <v>1</v>
      </c>
    </row>
    <row r="246" spans="1:21" ht="14.4" customHeight="1" x14ac:dyDescent="0.3">
      <c r="A246" s="726">
        <v>4</v>
      </c>
      <c r="B246" s="727" t="s">
        <v>2287</v>
      </c>
      <c r="C246" s="727" t="s">
        <v>2292</v>
      </c>
      <c r="D246" s="810" t="s">
        <v>4734</v>
      </c>
      <c r="E246" s="811" t="s">
        <v>2352</v>
      </c>
      <c r="F246" s="727" t="s">
        <v>2288</v>
      </c>
      <c r="G246" s="727" t="s">
        <v>2667</v>
      </c>
      <c r="H246" s="727" t="s">
        <v>571</v>
      </c>
      <c r="I246" s="727" t="s">
        <v>2668</v>
      </c>
      <c r="J246" s="727" t="s">
        <v>2669</v>
      </c>
      <c r="K246" s="727" t="s">
        <v>1803</v>
      </c>
      <c r="L246" s="728">
        <v>38.56</v>
      </c>
      <c r="M246" s="728">
        <v>38.56</v>
      </c>
      <c r="N246" s="727">
        <v>1</v>
      </c>
      <c r="O246" s="812">
        <v>0.5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4</v>
      </c>
      <c r="B247" s="727" t="s">
        <v>2287</v>
      </c>
      <c r="C247" s="727" t="s">
        <v>2292</v>
      </c>
      <c r="D247" s="810" t="s">
        <v>4734</v>
      </c>
      <c r="E247" s="811" t="s">
        <v>2352</v>
      </c>
      <c r="F247" s="727" t="s">
        <v>2288</v>
      </c>
      <c r="G247" s="727" t="s">
        <v>2370</v>
      </c>
      <c r="H247" s="727" t="s">
        <v>642</v>
      </c>
      <c r="I247" s="727" t="s">
        <v>2371</v>
      </c>
      <c r="J247" s="727" t="s">
        <v>725</v>
      </c>
      <c r="K247" s="727" t="s">
        <v>1794</v>
      </c>
      <c r="L247" s="728">
        <v>490.89</v>
      </c>
      <c r="M247" s="728">
        <v>1472.67</v>
      </c>
      <c r="N247" s="727">
        <v>3</v>
      </c>
      <c r="O247" s="812">
        <v>2.5</v>
      </c>
      <c r="P247" s="728">
        <v>490.89</v>
      </c>
      <c r="Q247" s="745">
        <v>0.33333333333333331</v>
      </c>
      <c r="R247" s="727">
        <v>1</v>
      </c>
      <c r="S247" s="745">
        <v>0.33333333333333331</v>
      </c>
      <c r="T247" s="812">
        <v>0.5</v>
      </c>
      <c r="U247" s="768">
        <v>0.2</v>
      </c>
    </row>
    <row r="248" spans="1:21" ht="14.4" customHeight="1" x14ac:dyDescent="0.3">
      <c r="A248" s="726">
        <v>4</v>
      </c>
      <c r="B248" s="727" t="s">
        <v>2287</v>
      </c>
      <c r="C248" s="727" t="s">
        <v>2292</v>
      </c>
      <c r="D248" s="810" t="s">
        <v>4734</v>
      </c>
      <c r="E248" s="811" t="s">
        <v>2352</v>
      </c>
      <c r="F248" s="727" t="s">
        <v>2288</v>
      </c>
      <c r="G248" s="727" t="s">
        <v>2370</v>
      </c>
      <c r="H248" s="727" t="s">
        <v>642</v>
      </c>
      <c r="I248" s="727" t="s">
        <v>2377</v>
      </c>
      <c r="J248" s="727" t="s">
        <v>725</v>
      </c>
      <c r="K248" s="727" t="s">
        <v>1792</v>
      </c>
      <c r="L248" s="728">
        <v>736.33</v>
      </c>
      <c r="M248" s="728">
        <v>736.33</v>
      </c>
      <c r="N248" s="727">
        <v>1</v>
      </c>
      <c r="O248" s="812">
        <v>1</v>
      </c>
      <c r="P248" s="728"/>
      <c r="Q248" s="745">
        <v>0</v>
      </c>
      <c r="R248" s="727"/>
      <c r="S248" s="745">
        <v>0</v>
      </c>
      <c r="T248" s="812"/>
      <c r="U248" s="768">
        <v>0</v>
      </c>
    </row>
    <row r="249" spans="1:21" ht="14.4" customHeight="1" x14ac:dyDescent="0.3">
      <c r="A249" s="726">
        <v>4</v>
      </c>
      <c r="B249" s="727" t="s">
        <v>2287</v>
      </c>
      <c r="C249" s="727" t="s">
        <v>2292</v>
      </c>
      <c r="D249" s="810" t="s">
        <v>4734</v>
      </c>
      <c r="E249" s="811" t="s">
        <v>2352</v>
      </c>
      <c r="F249" s="727" t="s">
        <v>2288</v>
      </c>
      <c r="G249" s="727" t="s">
        <v>2370</v>
      </c>
      <c r="H249" s="727" t="s">
        <v>642</v>
      </c>
      <c r="I249" s="727" t="s">
        <v>2007</v>
      </c>
      <c r="J249" s="727" t="s">
        <v>725</v>
      </c>
      <c r="K249" s="727" t="s">
        <v>2008</v>
      </c>
      <c r="L249" s="728">
        <v>923.74</v>
      </c>
      <c r="M249" s="728">
        <v>923.74</v>
      </c>
      <c r="N249" s="727">
        <v>1</v>
      </c>
      <c r="O249" s="812">
        <v>1</v>
      </c>
      <c r="P249" s="728">
        <v>923.74</v>
      </c>
      <c r="Q249" s="745">
        <v>1</v>
      </c>
      <c r="R249" s="727">
        <v>1</v>
      </c>
      <c r="S249" s="745">
        <v>1</v>
      </c>
      <c r="T249" s="812">
        <v>1</v>
      </c>
      <c r="U249" s="768">
        <v>1</v>
      </c>
    </row>
    <row r="250" spans="1:21" ht="14.4" customHeight="1" x14ac:dyDescent="0.3">
      <c r="A250" s="726">
        <v>4</v>
      </c>
      <c r="B250" s="727" t="s">
        <v>2287</v>
      </c>
      <c r="C250" s="727" t="s">
        <v>2292</v>
      </c>
      <c r="D250" s="810" t="s">
        <v>4734</v>
      </c>
      <c r="E250" s="811" t="s">
        <v>2352</v>
      </c>
      <c r="F250" s="727" t="s">
        <v>2288</v>
      </c>
      <c r="G250" s="727" t="s">
        <v>2370</v>
      </c>
      <c r="H250" s="727" t="s">
        <v>642</v>
      </c>
      <c r="I250" s="727" t="s">
        <v>2670</v>
      </c>
      <c r="J250" s="727" t="s">
        <v>729</v>
      </c>
      <c r="K250" s="727" t="s">
        <v>2660</v>
      </c>
      <c r="L250" s="728">
        <v>1385.62</v>
      </c>
      <c r="M250" s="728">
        <v>2771.24</v>
      </c>
      <c r="N250" s="727">
        <v>2</v>
      </c>
      <c r="O250" s="812">
        <v>2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4</v>
      </c>
      <c r="B251" s="727" t="s">
        <v>2287</v>
      </c>
      <c r="C251" s="727" t="s">
        <v>2292</v>
      </c>
      <c r="D251" s="810" t="s">
        <v>4734</v>
      </c>
      <c r="E251" s="811" t="s">
        <v>2352</v>
      </c>
      <c r="F251" s="727" t="s">
        <v>2288</v>
      </c>
      <c r="G251" s="727" t="s">
        <v>2356</v>
      </c>
      <c r="H251" s="727" t="s">
        <v>571</v>
      </c>
      <c r="I251" s="727" t="s">
        <v>2357</v>
      </c>
      <c r="J251" s="727" t="s">
        <v>1346</v>
      </c>
      <c r="K251" s="727" t="s">
        <v>2358</v>
      </c>
      <c r="L251" s="728">
        <v>0</v>
      </c>
      <c r="M251" s="728">
        <v>0</v>
      </c>
      <c r="N251" s="727">
        <v>6</v>
      </c>
      <c r="O251" s="812">
        <v>2.5</v>
      </c>
      <c r="P251" s="728">
        <v>0</v>
      </c>
      <c r="Q251" s="745"/>
      <c r="R251" s="727">
        <v>2</v>
      </c>
      <c r="S251" s="745">
        <v>0.33333333333333331</v>
      </c>
      <c r="T251" s="812">
        <v>1</v>
      </c>
      <c r="U251" s="768">
        <v>0.4</v>
      </c>
    </row>
    <row r="252" spans="1:21" ht="14.4" customHeight="1" x14ac:dyDescent="0.3">
      <c r="A252" s="726">
        <v>4</v>
      </c>
      <c r="B252" s="727" t="s">
        <v>2287</v>
      </c>
      <c r="C252" s="727" t="s">
        <v>2292</v>
      </c>
      <c r="D252" s="810" t="s">
        <v>4734</v>
      </c>
      <c r="E252" s="811" t="s">
        <v>2352</v>
      </c>
      <c r="F252" s="727" t="s">
        <v>2288</v>
      </c>
      <c r="G252" s="727" t="s">
        <v>2359</v>
      </c>
      <c r="H252" s="727" t="s">
        <v>642</v>
      </c>
      <c r="I252" s="727" t="s">
        <v>1934</v>
      </c>
      <c r="J252" s="727" t="s">
        <v>1935</v>
      </c>
      <c r="K252" s="727" t="s">
        <v>1936</v>
      </c>
      <c r="L252" s="728">
        <v>0</v>
      </c>
      <c r="M252" s="728">
        <v>0</v>
      </c>
      <c r="N252" s="727">
        <v>1</v>
      </c>
      <c r="O252" s="812">
        <v>1</v>
      </c>
      <c r="P252" s="728"/>
      <c r="Q252" s="745"/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4</v>
      </c>
      <c r="B253" s="727" t="s">
        <v>2287</v>
      </c>
      <c r="C253" s="727" t="s">
        <v>2292</v>
      </c>
      <c r="D253" s="810" t="s">
        <v>4734</v>
      </c>
      <c r="E253" s="811" t="s">
        <v>2352</v>
      </c>
      <c r="F253" s="727" t="s">
        <v>2288</v>
      </c>
      <c r="G253" s="727" t="s">
        <v>2549</v>
      </c>
      <c r="H253" s="727" t="s">
        <v>571</v>
      </c>
      <c r="I253" s="727" t="s">
        <v>2550</v>
      </c>
      <c r="J253" s="727" t="s">
        <v>1253</v>
      </c>
      <c r="K253" s="727" t="s">
        <v>2551</v>
      </c>
      <c r="L253" s="728">
        <v>16.77</v>
      </c>
      <c r="M253" s="728">
        <v>16.77</v>
      </c>
      <c r="N253" s="727">
        <v>1</v>
      </c>
      <c r="O253" s="812">
        <v>0.5</v>
      </c>
      <c r="P253" s="728"/>
      <c r="Q253" s="745">
        <v>0</v>
      </c>
      <c r="R253" s="727"/>
      <c r="S253" s="745">
        <v>0</v>
      </c>
      <c r="T253" s="812"/>
      <c r="U253" s="768">
        <v>0</v>
      </c>
    </row>
    <row r="254" spans="1:21" ht="14.4" customHeight="1" x14ac:dyDescent="0.3">
      <c r="A254" s="726">
        <v>4</v>
      </c>
      <c r="B254" s="727" t="s">
        <v>2287</v>
      </c>
      <c r="C254" s="727" t="s">
        <v>2292</v>
      </c>
      <c r="D254" s="810" t="s">
        <v>4734</v>
      </c>
      <c r="E254" s="811" t="s">
        <v>2352</v>
      </c>
      <c r="F254" s="727" t="s">
        <v>2289</v>
      </c>
      <c r="G254" s="727" t="s">
        <v>2364</v>
      </c>
      <c r="H254" s="727" t="s">
        <v>571</v>
      </c>
      <c r="I254" s="727" t="s">
        <v>2454</v>
      </c>
      <c r="J254" s="727" t="s">
        <v>2366</v>
      </c>
      <c r="K254" s="727"/>
      <c r="L254" s="728">
        <v>0</v>
      </c>
      <c r="M254" s="728">
        <v>0</v>
      </c>
      <c r="N254" s="727">
        <v>2</v>
      </c>
      <c r="O254" s="812">
        <v>2</v>
      </c>
      <c r="P254" s="728">
        <v>0</v>
      </c>
      <c r="Q254" s="745"/>
      <c r="R254" s="727">
        <v>1</v>
      </c>
      <c r="S254" s="745">
        <v>0.5</v>
      </c>
      <c r="T254" s="812">
        <v>1</v>
      </c>
      <c r="U254" s="768">
        <v>0.5</v>
      </c>
    </row>
    <row r="255" spans="1:21" ht="14.4" customHeight="1" x14ac:dyDescent="0.3">
      <c r="A255" s="726">
        <v>4</v>
      </c>
      <c r="B255" s="727" t="s">
        <v>2287</v>
      </c>
      <c r="C255" s="727" t="s">
        <v>2292</v>
      </c>
      <c r="D255" s="810" t="s">
        <v>4734</v>
      </c>
      <c r="E255" s="811" t="s">
        <v>2352</v>
      </c>
      <c r="F255" s="727" t="s">
        <v>2289</v>
      </c>
      <c r="G255" s="727" t="s">
        <v>2364</v>
      </c>
      <c r="H255" s="727" t="s">
        <v>571</v>
      </c>
      <c r="I255" s="727" t="s">
        <v>2365</v>
      </c>
      <c r="J255" s="727" t="s">
        <v>2366</v>
      </c>
      <c r="K255" s="727"/>
      <c r="L255" s="728">
        <v>0</v>
      </c>
      <c r="M255" s="728">
        <v>0</v>
      </c>
      <c r="N255" s="727">
        <v>3</v>
      </c>
      <c r="O255" s="812">
        <v>2</v>
      </c>
      <c r="P255" s="728">
        <v>0</v>
      </c>
      <c r="Q255" s="745"/>
      <c r="R255" s="727">
        <v>2</v>
      </c>
      <c r="S255" s="745">
        <v>0.66666666666666663</v>
      </c>
      <c r="T255" s="812">
        <v>1</v>
      </c>
      <c r="U255" s="768">
        <v>0.5</v>
      </c>
    </row>
    <row r="256" spans="1:21" ht="14.4" customHeight="1" x14ac:dyDescent="0.3">
      <c r="A256" s="726">
        <v>4</v>
      </c>
      <c r="B256" s="727" t="s">
        <v>2287</v>
      </c>
      <c r="C256" s="727" t="s">
        <v>2292</v>
      </c>
      <c r="D256" s="810" t="s">
        <v>4734</v>
      </c>
      <c r="E256" s="811" t="s">
        <v>2354</v>
      </c>
      <c r="F256" s="727" t="s">
        <v>2288</v>
      </c>
      <c r="G256" s="727" t="s">
        <v>2355</v>
      </c>
      <c r="H256" s="727" t="s">
        <v>642</v>
      </c>
      <c r="I256" s="727" t="s">
        <v>2043</v>
      </c>
      <c r="J256" s="727" t="s">
        <v>965</v>
      </c>
      <c r="K256" s="727" t="s">
        <v>2044</v>
      </c>
      <c r="L256" s="728">
        <v>154.36000000000001</v>
      </c>
      <c r="M256" s="728">
        <v>154.36000000000001</v>
      </c>
      <c r="N256" s="727">
        <v>1</v>
      </c>
      <c r="O256" s="812">
        <v>0.5</v>
      </c>
      <c r="P256" s="728"/>
      <c r="Q256" s="745">
        <v>0</v>
      </c>
      <c r="R256" s="727"/>
      <c r="S256" s="745">
        <v>0</v>
      </c>
      <c r="T256" s="812"/>
      <c r="U256" s="768">
        <v>0</v>
      </c>
    </row>
    <row r="257" spans="1:21" ht="14.4" customHeight="1" x14ac:dyDescent="0.3">
      <c r="A257" s="726">
        <v>4</v>
      </c>
      <c r="B257" s="727" t="s">
        <v>2287</v>
      </c>
      <c r="C257" s="727" t="s">
        <v>2292</v>
      </c>
      <c r="D257" s="810" t="s">
        <v>4734</v>
      </c>
      <c r="E257" s="811" t="s">
        <v>2354</v>
      </c>
      <c r="F257" s="727" t="s">
        <v>2288</v>
      </c>
      <c r="G257" s="727" t="s">
        <v>2410</v>
      </c>
      <c r="H257" s="727" t="s">
        <v>571</v>
      </c>
      <c r="I257" s="727" t="s">
        <v>2411</v>
      </c>
      <c r="J257" s="727" t="s">
        <v>1869</v>
      </c>
      <c r="K257" s="727" t="s">
        <v>2412</v>
      </c>
      <c r="L257" s="728">
        <v>238.72</v>
      </c>
      <c r="M257" s="728">
        <v>238.72</v>
      </c>
      <c r="N257" s="727">
        <v>1</v>
      </c>
      <c r="O257" s="812">
        <v>1</v>
      </c>
      <c r="P257" s="728"/>
      <c r="Q257" s="745">
        <v>0</v>
      </c>
      <c r="R257" s="727"/>
      <c r="S257" s="745">
        <v>0</v>
      </c>
      <c r="T257" s="812"/>
      <c r="U257" s="768">
        <v>0</v>
      </c>
    </row>
    <row r="258" spans="1:21" ht="14.4" customHeight="1" x14ac:dyDescent="0.3">
      <c r="A258" s="726">
        <v>4</v>
      </c>
      <c r="B258" s="727" t="s">
        <v>2287</v>
      </c>
      <c r="C258" s="727" t="s">
        <v>2292</v>
      </c>
      <c r="D258" s="810" t="s">
        <v>4734</v>
      </c>
      <c r="E258" s="811" t="s">
        <v>2354</v>
      </c>
      <c r="F258" s="727" t="s">
        <v>2288</v>
      </c>
      <c r="G258" s="727" t="s">
        <v>2472</v>
      </c>
      <c r="H258" s="727" t="s">
        <v>571</v>
      </c>
      <c r="I258" s="727" t="s">
        <v>2671</v>
      </c>
      <c r="J258" s="727" t="s">
        <v>2672</v>
      </c>
      <c r="K258" s="727" t="s">
        <v>2673</v>
      </c>
      <c r="L258" s="728">
        <v>846.47</v>
      </c>
      <c r="M258" s="728">
        <v>846.47</v>
      </c>
      <c r="N258" s="727">
        <v>1</v>
      </c>
      <c r="O258" s="812">
        <v>1</v>
      </c>
      <c r="P258" s="728">
        <v>846.47</v>
      </c>
      <c r="Q258" s="745">
        <v>1</v>
      </c>
      <c r="R258" s="727">
        <v>1</v>
      </c>
      <c r="S258" s="745">
        <v>1</v>
      </c>
      <c r="T258" s="812">
        <v>1</v>
      </c>
      <c r="U258" s="768">
        <v>1</v>
      </c>
    </row>
    <row r="259" spans="1:21" ht="14.4" customHeight="1" x14ac:dyDescent="0.3">
      <c r="A259" s="726">
        <v>4</v>
      </c>
      <c r="B259" s="727" t="s">
        <v>2287</v>
      </c>
      <c r="C259" s="727" t="s">
        <v>2292</v>
      </c>
      <c r="D259" s="810" t="s">
        <v>4734</v>
      </c>
      <c r="E259" s="811" t="s">
        <v>2354</v>
      </c>
      <c r="F259" s="727" t="s">
        <v>2288</v>
      </c>
      <c r="G259" s="727" t="s">
        <v>2373</v>
      </c>
      <c r="H259" s="727" t="s">
        <v>571</v>
      </c>
      <c r="I259" s="727" t="s">
        <v>2374</v>
      </c>
      <c r="J259" s="727" t="s">
        <v>614</v>
      </c>
      <c r="K259" s="727" t="s">
        <v>2375</v>
      </c>
      <c r="L259" s="728">
        <v>0</v>
      </c>
      <c r="M259" s="728">
        <v>0</v>
      </c>
      <c r="N259" s="727">
        <v>1</v>
      </c>
      <c r="O259" s="812">
        <v>0.5</v>
      </c>
      <c r="P259" s="728"/>
      <c r="Q259" s="745"/>
      <c r="R259" s="727"/>
      <c r="S259" s="745">
        <v>0</v>
      </c>
      <c r="T259" s="812"/>
      <c r="U259" s="768">
        <v>0</v>
      </c>
    </row>
    <row r="260" spans="1:21" ht="14.4" customHeight="1" x14ac:dyDescent="0.3">
      <c r="A260" s="726">
        <v>4</v>
      </c>
      <c r="B260" s="727" t="s">
        <v>2287</v>
      </c>
      <c r="C260" s="727" t="s">
        <v>2292</v>
      </c>
      <c r="D260" s="810" t="s">
        <v>4734</v>
      </c>
      <c r="E260" s="811" t="s">
        <v>2354</v>
      </c>
      <c r="F260" s="727" t="s">
        <v>2288</v>
      </c>
      <c r="G260" s="727" t="s">
        <v>2370</v>
      </c>
      <c r="H260" s="727" t="s">
        <v>642</v>
      </c>
      <c r="I260" s="727" t="s">
        <v>2371</v>
      </c>
      <c r="J260" s="727" t="s">
        <v>725</v>
      </c>
      <c r="K260" s="727" t="s">
        <v>1794</v>
      </c>
      <c r="L260" s="728">
        <v>490.89</v>
      </c>
      <c r="M260" s="728">
        <v>490.89</v>
      </c>
      <c r="N260" s="727">
        <v>1</v>
      </c>
      <c r="O260" s="812">
        <v>1</v>
      </c>
      <c r="P260" s="728"/>
      <c r="Q260" s="745">
        <v>0</v>
      </c>
      <c r="R260" s="727"/>
      <c r="S260" s="745">
        <v>0</v>
      </c>
      <c r="T260" s="812"/>
      <c r="U260" s="768">
        <v>0</v>
      </c>
    </row>
    <row r="261" spans="1:21" ht="14.4" customHeight="1" x14ac:dyDescent="0.3">
      <c r="A261" s="726">
        <v>4</v>
      </c>
      <c r="B261" s="727" t="s">
        <v>2287</v>
      </c>
      <c r="C261" s="727" t="s">
        <v>2292</v>
      </c>
      <c r="D261" s="810" t="s">
        <v>4734</v>
      </c>
      <c r="E261" s="811" t="s">
        <v>2347</v>
      </c>
      <c r="F261" s="727" t="s">
        <v>2288</v>
      </c>
      <c r="G261" s="727" t="s">
        <v>2674</v>
      </c>
      <c r="H261" s="727" t="s">
        <v>571</v>
      </c>
      <c r="I261" s="727" t="s">
        <v>2675</v>
      </c>
      <c r="J261" s="727" t="s">
        <v>1239</v>
      </c>
      <c r="K261" s="727" t="s">
        <v>2676</v>
      </c>
      <c r="L261" s="728">
        <v>0</v>
      </c>
      <c r="M261" s="728">
        <v>0</v>
      </c>
      <c r="N261" s="727">
        <v>3</v>
      </c>
      <c r="O261" s="812">
        <v>0.5</v>
      </c>
      <c r="P261" s="728"/>
      <c r="Q261" s="745"/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4</v>
      </c>
      <c r="B262" s="727" t="s">
        <v>2287</v>
      </c>
      <c r="C262" s="727" t="s">
        <v>2292</v>
      </c>
      <c r="D262" s="810" t="s">
        <v>4734</v>
      </c>
      <c r="E262" s="811" t="s">
        <v>2347</v>
      </c>
      <c r="F262" s="727" t="s">
        <v>2288</v>
      </c>
      <c r="G262" s="727" t="s">
        <v>2596</v>
      </c>
      <c r="H262" s="727" t="s">
        <v>571</v>
      </c>
      <c r="I262" s="727" t="s">
        <v>2109</v>
      </c>
      <c r="J262" s="727" t="s">
        <v>1035</v>
      </c>
      <c r="K262" s="727" t="s">
        <v>2108</v>
      </c>
      <c r="L262" s="728">
        <v>0</v>
      </c>
      <c r="M262" s="728">
        <v>0</v>
      </c>
      <c r="N262" s="727">
        <v>1</v>
      </c>
      <c r="O262" s="812">
        <v>0.5</v>
      </c>
      <c r="P262" s="728"/>
      <c r="Q262" s="745"/>
      <c r="R262" s="727"/>
      <c r="S262" s="745">
        <v>0</v>
      </c>
      <c r="T262" s="812"/>
      <c r="U262" s="768">
        <v>0</v>
      </c>
    </row>
    <row r="263" spans="1:21" ht="14.4" customHeight="1" x14ac:dyDescent="0.3">
      <c r="A263" s="726">
        <v>4</v>
      </c>
      <c r="B263" s="727" t="s">
        <v>2287</v>
      </c>
      <c r="C263" s="727" t="s">
        <v>2292</v>
      </c>
      <c r="D263" s="810" t="s">
        <v>4734</v>
      </c>
      <c r="E263" s="811" t="s">
        <v>2347</v>
      </c>
      <c r="F263" s="727" t="s">
        <v>2288</v>
      </c>
      <c r="G263" s="727" t="s">
        <v>2355</v>
      </c>
      <c r="H263" s="727" t="s">
        <v>642</v>
      </c>
      <c r="I263" s="727" t="s">
        <v>2043</v>
      </c>
      <c r="J263" s="727" t="s">
        <v>965</v>
      </c>
      <c r="K263" s="727" t="s">
        <v>2044</v>
      </c>
      <c r="L263" s="728">
        <v>154.36000000000001</v>
      </c>
      <c r="M263" s="728">
        <v>617.44000000000005</v>
      </c>
      <c r="N263" s="727">
        <v>4</v>
      </c>
      <c r="O263" s="812">
        <v>3</v>
      </c>
      <c r="P263" s="728">
        <v>154.36000000000001</v>
      </c>
      <c r="Q263" s="745">
        <v>0.25</v>
      </c>
      <c r="R263" s="727">
        <v>1</v>
      </c>
      <c r="S263" s="745">
        <v>0.25</v>
      </c>
      <c r="T263" s="812">
        <v>1</v>
      </c>
      <c r="U263" s="768">
        <v>0.33333333333333331</v>
      </c>
    </row>
    <row r="264" spans="1:21" ht="14.4" customHeight="1" x14ac:dyDescent="0.3">
      <c r="A264" s="726">
        <v>4</v>
      </c>
      <c r="B264" s="727" t="s">
        <v>2287</v>
      </c>
      <c r="C264" s="727" t="s">
        <v>2292</v>
      </c>
      <c r="D264" s="810" t="s">
        <v>4734</v>
      </c>
      <c r="E264" s="811" t="s">
        <v>2347</v>
      </c>
      <c r="F264" s="727" t="s">
        <v>2288</v>
      </c>
      <c r="G264" s="727" t="s">
        <v>2355</v>
      </c>
      <c r="H264" s="727" t="s">
        <v>571</v>
      </c>
      <c r="I264" s="727" t="s">
        <v>2677</v>
      </c>
      <c r="J264" s="727" t="s">
        <v>965</v>
      </c>
      <c r="K264" s="727" t="s">
        <v>2044</v>
      </c>
      <c r="L264" s="728">
        <v>154.36000000000001</v>
      </c>
      <c r="M264" s="728">
        <v>308.72000000000003</v>
      </c>
      <c r="N264" s="727">
        <v>2</v>
      </c>
      <c r="O264" s="812">
        <v>1.5</v>
      </c>
      <c r="P264" s="728">
        <v>154.36000000000001</v>
      </c>
      <c r="Q264" s="745">
        <v>0.5</v>
      </c>
      <c r="R264" s="727">
        <v>1</v>
      </c>
      <c r="S264" s="745">
        <v>0.5</v>
      </c>
      <c r="T264" s="812">
        <v>0.5</v>
      </c>
      <c r="U264" s="768">
        <v>0.33333333333333331</v>
      </c>
    </row>
    <row r="265" spans="1:21" ht="14.4" customHeight="1" x14ac:dyDescent="0.3">
      <c r="A265" s="726">
        <v>4</v>
      </c>
      <c r="B265" s="727" t="s">
        <v>2287</v>
      </c>
      <c r="C265" s="727" t="s">
        <v>2292</v>
      </c>
      <c r="D265" s="810" t="s">
        <v>4734</v>
      </c>
      <c r="E265" s="811" t="s">
        <v>2347</v>
      </c>
      <c r="F265" s="727" t="s">
        <v>2288</v>
      </c>
      <c r="G265" s="727" t="s">
        <v>2355</v>
      </c>
      <c r="H265" s="727" t="s">
        <v>642</v>
      </c>
      <c r="I265" s="727" t="s">
        <v>1858</v>
      </c>
      <c r="J265" s="727" t="s">
        <v>965</v>
      </c>
      <c r="K265" s="727" t="s">
        <v>1859</v>
      </c>
      <c r="L265" s="728">
        <v>225.06</v>
      </c>
      <c r="M265" s="728">
        <v>1350.3600000000001</v>
      </c>
      <c r="N265" s="727">
        <v>6</v>
      </c>
      <c r="O265" s="812">
        <v>5.5</v>
      </c>
      <c r="P265" s="728">
        <v>900.24</v>
      </c>
      <c r="Q265" s="745">
        <v>0.66666666666666663</v>
      </c>
      <c r="R265" s="727">
        <v>4</v>
      </c>
      <c r="S265" s="745">
        <v>0.66666666666666663</v>
      </c>
      <c r="T265" s="812">
        <v>4</v>
      </c>
      <c r="U265" s="768">
        <v>0.72727272727272729</v>
      </c>
    </row>
    <row r="266" spans="1:21" ht="14.4" customHeight="1" x14ac:dyDescent="0.3">
      <c r="A266" s="726">
        <v>4</v>
      </c>
      <c r="B266" s="727" t="s">
        <v>2287</v>
      </c>
      <c r="C266" s="727" t="s">
        <v>2292</v>
      </c>
      <c r="D266" s="810" t="s">
        <v>4734</v>
      </c>
      <c r="E266" s="811" t="s">
        <v>2347</v>
      </c>
      <c r="F266" s="727" t="s">
        <v>2288</v>
      </c>
      <c r="G266" s="727" t="s">
        <v>2527</v>
      </c>
      <c r="H266" s="727" t="s">
        <v>571</v>
      </c>
      <c r="I266" s="727" t="s">
        <v>2604</v>
      </c>
      <c r="J266" s="727" t="s">
        <v>2529</v>
      </c>
      <c r="K266" s="727" t="s">
        <v>2530</v>
      </c>
      <c r="L266" s="728">
        <v>0</v>
      </c>
      <c r="M266" s="728">
        <v>0</v>
      </c>
      <c r="N266" s="727">
        <v>3</v>
      </c>
      <c r="O266" s="812">
        <v>1</v>
      </c>
      <c r="P266" s="728"/>
      <c r="Q266" s="745"/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4</v>
      </c>
      <c r="B267" s="727" t="s">
        <v>2287</v>
      </c>
      <c r="C267" s="727" t="s">
        <v>2292</v>
      </c>
      <c r="D267" s="810" t="s">
        <v>4734</v>
      </c>
      <c r="E267" s="811" t="s">
        <v>2347</v>
      </c>
      <c r="F267" s="727" t="s">
        <v>2288</v>
      </c>
      <c r="G267" s="727" t="s">
        <v>2527</v>
      </c>
      <c r="H267" s="727" t="s">
        <v>571</v>
      </c>
      <c r="I267" s="727" t="s">
        <v>2678</v>
      </c>
      <c r="J267" s="727" t="s">
        <v>2529</v>
      </c>
      <c r="K267" s="727" t="s">
        <v>2530</v>
      </c>
      <c r="L267" s="728">
        <v>0</v>
      </c>
      <c r="M267" s="728">
        <v>0</v>
      </c>
      <c r="N267" s="727">
        <v>1</v>
      </c>
      <c r="O267" s="812">
        <v>0.5</v>
      </c>
      <c r="P267" s="728"/>
      <c r="Q267" s="745"/>
      <c r="R267" s="727"/>
      <c r="S267" s="745">
        <v>0</v>
      </c>
      <c r="T267" s="812"/>
      <c r="U267" s="768">
        <v>0</v>
      </c>
    </row>
    <row r="268" spans="1:21" ht="14.4" customHeight="1" x14ac:dyDescent="0.3">
      <c r="A268" s="726">
        <v>4</v>
      </c>
      <c r="B268" s="727" t="s">
        <v>2287</v>
      </c>
      <c r="C268" s="727" t="s">
        <v>2292</v>
      </c>
      <c r="D268" s="810" t="s">
        <v>4734</v>
      </c>
      <c r="E268" s="811" t="s">
        <v>2347</v>
      </c>
      <c r="F268" s="727" t="s">
        <v>2288</v>
      </c>
      <c r="G268" s="727" t="s">
        <v>2679</v>
      </c>
      <c r="H268" s="727" t="s">
        <v>571</v>
      </c>
      <c r="I268" s="727" t="s">
        <v>2680</v>
      </c>
      <c r="J268" s="727" t="s">
        <v>1657</v>
      </c>
      <c r="K268" s="727" t="s">
        <v>2681</v>
      </c>
      <c r="L268" s="728">
        <v>18.760000000000002</v>
      </c>
      <c r="M268" s="728">
        <v>18.760000000000002</v>
      </c>
      <c r="N268" s="727">
        <v>1</v>
      </c>
      <c r="O268" s="812">
        <v>1</v>
      </c>
      <c r="P268" s="728"/>
      <c r="Q268" s="745">
        <v>0</v>
      </c>
      <c r="R268" s="727"/>
      <c r="S268" s="745">
        <v>0</v>
      </c>
      <c r="T268" s="812"/>
      <c r="U268" s="768">
        <v>0</v>
      </c>
    </row>
    <row r="269" spans="1:21" ht="14.4" customHeight="1" x14ac:dyDescent="0.3">
      <c r="A269" s="726">
        <v>4</v>
      </c>
      <c r="B269" s="727" t="s">
        <v>2287</v>
      </c>
      <c r="C269" s="727" t="s">
        <v>2292</v>
      </c>
      <c r="D269" s="810" t="s">
        <v>4734</v>
      </c>
      <c r="E269" s="811" t="s">
        <v>2347</v>
      </c>
      <c r="F269" s="727" t="s">
        <v>2288</v>
      </c>
      <c r="G269" s="727" t="s">
        <v>2682</v>
      </c>
      <c r="H269" s="727" t="s">
        <v>642</v>
      </c>
      <c r="I269" s="727" t="s">
        <v>2683</v>
      </c>
      <c r="J269" s="727" t="s">
        <v>914</v>
      </c>
      <c r="K269" s="727" t="s">
        <v>2684</v>
      </c>
      <c r="L269" s="728">
        <v>138.31</v>
      </c>
      <c r="M269" s="728">
        <v>138.31</v>
      </c>
      <c r="N269" s="727">
        <v>1</v>
      </c>
      <c r="O269" s="812">
        <v>0.5</v>
      </c>
      <c r="P269" s="728">
        <v>138.31</v>
      </c>
      <c r="Q269" s="745">
        <v>1</v>
      </c>
      <c r="R269" s="727">
        <v>1</v>
      </c>
      <c r="S269" s="745">
        <v>1</v>
      </c>
      <c r="T269" s="812">
        <v>0.5</v>
      </c>
      <c r="U269" s="768">
        <v>1</v>
      </c>
    </row>
    <row r="270" spans="1:21" ht="14.4" customHeight="1" x14ac:dyDescent="0.3">
      <c r="A270" s="726">
        <v>4</v>
      </c>
      <c r="B270" s="727" t="s">
        <v>2287</v>
      </c>
      <c r="C270" s="727" t="s">
        <v>2292</v>
      </c>
      <c r="D270" s="810" t="s">
        <v>4734</v>
      </c>
      <c r="E270" s="811" t="s">
        <v>2347</v>
      </c>
      <c r="F270" s="727" t="s">
        <v>2288</v>
      </c>
      <c r="G270" s="727" t="s">
        <v>2373</v>
      </c>
      <c r="H270" s="727" t="s">
        <v>571</v>
      </c>
      <c r="I270" s="727" t="s">
        <v>2481</v>
      </c>
      <c r="J270" s="727" t="s">
        <v>614</v>
      </c>
      <c r="K270" s="727" t="s">
        <v>2482</v>
      </c>
      <c r="L270" s="728">
        <v>0</v>
      </c>
      <c r="M270" s="728">
        <v>0</v>
      </c>
      <c r="N270" s="727">
        <v>1</v>
      </c>
      <c r="O270" s="812">
        <v>0.5</v>
      </c>
      <c r="P270" s="728"/>
      <c r="Q270" s="745"/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4</v>
      </c>
      <c r="B271" s="727" t="s">
        <v>2287</v>
      </c>
      <c r="C271" s="727" t="s">
        <v>2292</v>
      </c>
      <c r="D271" s="810" t="s">
        <v>4734</v>
      </c>
      <c r="E271" s="811" t="s">
        <v>2347</v>
      </c>
      <c r="F271" s="727" t="s">
        <v>2288</v>
      </c>
      <c r="G271" s="727" t="s">
        <v>2413</v>
      </c>
      <c r="H271" s="727" t="s">
        <v>571</v>
      </c>
      <c r="I271" s="727" t="s">
        <v>2685</v>
      </c>
      <c r="J271" s="727" t="s">
        <v>2415</v>
      </c>
      <c r="K271" s="727" t="s">
        <v>2686</v>
      </c>
      <c r="L271" s="728">
        <v>73.989999999999995</v>
      </c>
      <c r="M271" s="728">
        <v>73.989999999999995</v>
      </c>
      <c r="N271" s="727">
        <v>1</v>
      </c>
      <c r="O271" s="812">
        <v>0.5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4</v>
      </c>
      <c r="B272" s="727" t="s">
        <v>2287</v>
      </c>
      <c r="C272" s="727" t="s">
        <v>2292</v>
      </c>
      <c r="D272" s="810" t="s">
        <v>4734</v>
      </c>
      <c r="E272" s="811" t="s">
        <v>2347</v>
      </c>
      <c r="F272" s="727" t="s">
        <v>2288</v>
      </c>
      <c r="G272" s="727" t="s">
        <v>2483</v>
      </c>
      <c r="H272" s="727" t="s">
        <v>571</v>
      </c>
      <c r="I272" s="727" t="s">
        <v>2484</v>
      </c>
      <c r="J272" s="727" t="s">
        <v>904</v>
      </c>
      <c r="K272" s="727" t="s">
        <v>2485</v>
      </c>
      <c r="L272" s="728">
        <v>760.22</v>
      </c>
      <c r="M272" s="728">
        <v>1520.44</v>
      </c>
      <c r="N272" s="727">
        <v>2</v>
      </c>
      <c r="O272" s="812">
        <v>1.5</v>
      </c>
      <c r="P272" s="728"/>
      <c r="Q272" s="745">
        <v>0</v>
      </c>
      <c r="R272" s="727"/>
      <c r="S272" s="745">
        <v>0</v>
      </c>
      <c r="T272" s="812"/>
      <c r="U272" s="768">
        <v>0</v>
      </c>
    </row>
    <row r="273" spans="1:21" ht="14.4" customHeight="1" x14ac:dyDescent="0.3">
      <c r="A273" s="726">
        <v>4</v>
      </c>
      <c r="B273" s="727" t="s">
        <v>2287</v>
      </c>
      <c r="C273" s="727" t="s">
        <v>2292</v>
      </c>
      <c r="D273" s="810" t="s">
        <v>4734</v>
      </c>
      <c r="E273" s="811" t="s">
        <v>2347</v>
      </c>
      <c r="F273" s="727" t="s">
        <v>2288</v>
      </c>
      <c r="G273" s="727" t="s">
        <v>2687</v>
      </c>
      <c r="H273" s="727" t="s">
        <v>642</v>
      </c>
      <c r="I273" s="727" t="s">
        <v>2688</v>
      </c>
      <c r="J273" s="727" t="s">
        <v>2689</v>
      </c>
      <c r="K273" s="727" t="s">
        <v>2690</v>
      </c>
      <c r="L273" s="728">
        <v>115.27</v>
      </c>
      <c r="M273" s="728">
        <v>230.54</v>
      </c>
      <c r="N273" s="727">
        <v>2</v>
      </c>
      <c r="O273" s="812">
        <v>2</v>
      </c>
      <c r="P273" s="728"/>
      <c r="Q273" s="745">
        <v>0</v>
      </c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4</v>
      </c>
      <c r="B274" s="727" t="s">
        <v>2287</v>
      </c>
      <c r="C274" s="727" t="s">
        <v>2292</v>
      </c>
      <c r="D274" s="810" t="s">
        <v>4734</v>
      </c>
      <c r="E274" s="811" t="s">
        <v>2347</v>
      </c>
      <c r="F274" s="727" t="s">
        <v>2288</v>
      </c>
      <c r="G274" s="727" t="s">
        <v>2486</v>
      </c>
      <c r="H274" s="727" t="s">
        <v>571</v>
      </c>
      <c r="I274" s="727" t="s">
        <v>2487</v>
      </c>
      <c r="J274" s="727" t="s">
        <v>1094</v>
      </c>
      <c r="K274" s="727" t="s">
        <v>2477</v>
      </c>
      <c r="L274" s="728">
        <v>0</v>
      </c>
      <c r="M274" s="728">
        <v>0</v>
      </c>
      <c r="N274" s="727">
        <v>2</v>
      </c>
      <c r="O274" s="812">
        <v>1.5</v>
      </c>
      <c r="P274" s="728"/>
      <c r="Q274" s="745"/>
      <c r="R274" s="727"/>
      <c r="S274" s="745">
        <v>0</v>
      </c>
      <c r="T274" s="812"/>
      <c r="U274" s="768">
        <v>0</v>
      </c>
    </row>
    <row r="275" spans="1:21" ht="14.4" customHeight="1" x14ac:dyDescent="0.3">
      <c r="A275" s="726">
        <v>4</v>
      </c>
      <c r="B275" s="727" t="s">
        <v>2287</v>
      </c>
      <c r="C275" s="727" t="s">
        <v>2292</v>
      </c>
      <c r="D275" s="810" t="s">
        <v>4734</v>
      </c>
      <c r="E275" s="811" t="s">
        <v>2347</v>
      </c>
      <c r="F275" s="727" t="s">
        <v>2288</v>
      </c>
      <c r="G275" s="727" t="s">
        <v>2418</v>
      </c>
      <c r="H275" s="727" t="s">
        <v>571</v>
      </c>
      <c r="I275" s="727" t="s">
        <v>2419</v>
      </c>
      <c r="J275" s="727" t="s">
        <v>676</v>
      </c>
      <c r="K275" s="727" t="s">
        <v>2420</v>
      </c>
      <c r="L275" s="728">
        <v>53.57</v>
      </c>
      <c r="M275" s="728">
        <v>214.28</v>
      </c>
      <c r="N275" s="727">
        <v>4</v>
      </c>
      <c r="O275" s="812">
        <v>2</v>
      </c>
      <c r="P275" s="728">
        <v>53.57</v>
      </c>
      <c r="Q275" s="745">
        <v>0.25</v>
      </c>
      <c r="R275" s="727">
        <v>1</v>
      </c>
      <c r="S275" s="745">
        <v>0.25</v>
      </c>
      <c r="T275" s="812">
        <v>0.5</v>
      </c>
      <c r="U275" s="768">
        <v>0.25</v>
      </c>
    </row>
    <row r="276" spans="1:21" ht="14.4" customHeight="1" x14ac:dyDescent="0.3">
      <c r="A276" s="726">
        <v>4</v>
      </c>
      <c r="B276" s="727" t="s">
        <v>2287</v>
      </c>
      <c r="C276" s="727" t="s">
        <v>2292</v>
      </c>
      <c r="D276" s="810" t="s">
        <v>4734</v>
      </c>
      <c r="E276" s="811" t="s">
        <v>2347</v>
      </c>
      <c r="F276" s="727" t="s">
        <v>2288</v>
      </c>
      <c r="G276" s="727" t="s">
        <v>2367</v>
      </c>
      <c r="H276" s="727" t="s">
        <v>571</v>
      </c>
      <c r="I276" s="727" t="s">
        <v>2455</v>
      </c>
      <c r="J276" s="727" t="s">
        <v>1157</v>
      </c>
      <c r="K276" s="727" t="s">
        <v>2369</v>
      </c>
      <c r="L276" s="728">
        <v>374.79</v>
      </c>
      <c r="M276" s="728">
        <v>749.58</v>
      </c>
      <c r="N276" s="727">
        <v>2</v>
      </c>
      <c r="O276" s="812">
        <v>0.5</v>
      </c>
      <c r="P276" s="728"/>
      <c r="Q276" s="745">
        <v>0</v>
      </c>
      <c r="R276" s="727"/>
      <c r="S276" s="745">
        <v>0</v>
      </c>
      <c r="T276" s="812"/>
      <c r="U276" s="768">
        <v>0</v>
      </c>
    </row>
    <row r="277" spans="1:21" ht="14.4" customHeight="1" x14ac:dyDescent="0.3">
      <c r="A277" s="726">
        <v>4</v>
      </c>
      <c r="B277" s="727" t="s">
        <v>2287</v>
      </c>
      <c r="C277" s="727" t="s">
        <v>2292</v>
      </c>
      <c r="D277" s="810" t="s">
        <v>4734</v>
      </c>
      <c r="E277" s="811" t="s">
        <v>2347</v>
      </c>
      <c r="F277" s="727" t="s">
        <v>2288</v>
      </c>
      <c r="G277" s="727" t="s">
        <v>2367</v>
      </c>
      <c r="H277" s="727" t="s">
        <v>571</v>
      </c>
      <c r="I277" s="727" t="s">
        <v>2368</v>
      </c>
      <c r="J277" s="727" t="s">
        <v>1157</v>
      </c>
      <c r="K277" s="727" t="s">
        <v>2369</v>
      </c>
      <c r="L277" s="728">
        <v>374.79</v>
      </c>
      <c r="M277" s="728">
        <v>2623.53</v>
      </c>
      <c r="N277" s="727">
        <v>7</v>
      </c>
      <c r="O277" s="812">
        <v>1.5</v>
      </c>
      <c r="P277" s="728">
        <v>1873.9500000000003</v>
      </c>
      <c r="Q277" s="745">
        <v>0.7142857142857143</v>
      </c>
      <c r="R277" s="727">
        <v>5</v>
      </c>
      <c r="S277" s="745">
        <v>0.7142857142857143</v>
      </c>
      <c r="T277" s="812">
        <v>1</v>
      </c>
      <c r="U277" s="768">
        <v>0.66666666666666663</v>
      </c>
    </row>
    <row r="278" spans="1:21" ht="14.4" customHeight="1" x14ac:dyDescent="0.3">
      <c r="A278" s="726">
        <v>4</v>
      </c>
      <c r="B278" s="727" t="s">
        <v>2287</v>
      </c>
      <c r="C278" s="727" t="s">
        <v>2292</v>
      </c>
      <c r="D278" s="810" t="s">
        <v>4734</v>
      </c>
      <c r="E278" s="811" t="s">
        <v>2347</v>
      </c>
      <c r="F278" s="727" t="s">
        <v>2288</v>
      </c>
      <c r="G278" s="727" t="s">
        <v>2367</v>
      </c>
      <c r="H278" s="727" t="s">
        <v>571</v>
      </c>
      <c r="I278" s="727" t="s">
        <v>2691</v>
      </c>
      <c r="J278" s="727" t="s">
        <v>1157</v>
      </c>
      <c r="K278" s="727" t="s">
        <v>2457</v>
      </c>
      <c r="L278" s="728">
        <v>0</v>
      </c>
      <c r="M278" s="728">
        <v>0</v>
      </c>
      <c r="N278" s="727">
        <v>3</v>
      </c>
      <c r="O278" s="812">
        <v>0.5</v>
      </c>
      <c r="P278" s="728"/>
      <c r="Q278" s="745"/>
      <c r="R278" s="727"/>
      <c r="S278" s="745">
        <v>0</v>
      </c>
      <c r="T278" s="812"/>
      <c r="U278" s="768">
        <v>0</v>
      </c>
    </row>
    <row r="279" spans="1:21" ht="14.4" customHeight="1" x14ac:dyDescent="0.3">
      <c r="A279" s="726">
        <v>4</v>
      </c>
      <c r="B279" s="727" t="s">
        <v>2287</v>
      </c>
      <c r="C279" s="727" t="s">
        <v>2292</v>
      </c>
      <c r="D279" s="810" t="s">
        <v>4734</v>
      </c>
      <c r="E279" s="811" t="s">
        <v>2347</v>
      </c>
      <c r="F279" s="727" t="s">
        <v>2288</v>
      </c>
      <c r="G279" s="727" t="s">
        <v>2370</v>
      </c>
      <c r="H279" s="727" t="s">
        <v>642</v>
      </c>
      <c r="I279" s="727" t="s">
        <v>2692</v>
      </c>
      <c r="J279" s="727" t="s">
        <v>725</v>
      </c>
      <c r="K279" s="727" t="s">
        <v>2693</v>
      </c>
      <c r="L279" s="728">
        <v>0</v>
      </c>
      <c r="M279" s="728">
        <v>0</v>
      </c>
      <c r="N279" s="727">
        <v>1</v>
      </c>
      <c r="O279" s="812">
        <v>1</v>
      </c>
      <c r="P279" s="728">
        <v>0</v>
      </c>
      <c r="Q279" s="745"/>
      <c r="R279" s="727">
        <v>1</v>
      </c>
      <c r="S279" s="745">
        <v>1</v>
      </c>
      <c r="T279" s="812">
        <v>1</v>
      </c>
      <c r="U279" s="768">
        <v>1</v>
      </c>
    </row>
    <row r="280" spans="1:21" ht="14.4" customHeight="1" x14ac:dyDescent="0.3">
      <c r="A280" s="726">
        <v>4</v>
      </c>
      <c r="B280" s="727" t="s">
        <v>2287</v>
      </c>
      <c r="C280" s="727" t="s">
        <v>2292</v>
      </c>
      <c r="D280" s="810" t="s">
        <v>4734</v>
      </c>
      <c r="E280" s="811" t="s">
        <v>2347</v>
      </c>
      <c r="F280" s="727" t="s">
        <v>2288</v>
      </c>
      <c r="G280" s="727" t="s">
        <v>2370</v>
      </c>
      <c r="H280" s="727" t="s">
        <v>642</v>
      </c>
      <c r="I280" s="727" t="s">
        <v>2371</v>
      </c>
      <c r="J280" s="727" t="s">
        <v>725</v>
      </c>
      <c r="K280" s="727" t="s">
        <v>1794</v>
      </c>
      <c r="L280" s="728">
        <v>490.89</v>
      </c>
      <c r="M280" s="728">
        <v>1472.67</v>
      </c>
      <c r="N280" s="727">
        <v>3</v>
      </c>
      <c r="O280" s="812">
        <v>1.5</v>
      </c>
      <c r="P280" s="728">
        <v>490.89</v>
      </c>
      <c r="Q280" s="745">
        <v>0.33333333333333331</v>
      </c>
      <c r="R280" s="727">
        <v>1</v>
      </c>
      <c r="S280" s="745">
        <v>0.33333333333333331</v>
      </c>
      <c r="T280" s="812">
        <v>1</v>
      </c>
      <c r="U280" s="768">
        <v>0.66666666666666663</v>
      </c>
    </row>
    <row r="281" spans="1:21" ht="14.4" customHeight="1" x14ac:dyDescent="0.3">
      <c r="A281" s="726">
        <v>4</v>
      </c>
      <c r="B281" s="727" t="s">
        <v>2287</v>
      </c>
      <c r="C281" s="727" t="s">
        <v>2292</v>
      </c>
      <c r="D281" s="810" t="s">
        <v>4734</v>
      </c>
      <c r="E281" s="811" t="s">
        <v>2347</v>
      </c>
      <c r="F281" s="727" t="s">
        <v>2288</v>
      </c>
      <c r="G281" s="727" t="s">
        <v>2370</v>
      </c>
      <c r="H281" s="727" t="s">
        <v>642</v>
      </c>
      <c r="I281" s="727" t="s">
        <v>2377</v>
      </c>
      <c r="J281" s="727" t="s">
        <v>725</v>
      </c>
      <c r="K281" s="727" t="s">
        <v>1792</v>
      </c>
      <c r="L281" s="728">
        <v>736.33</v>
      </c>
      <c r="M281" s="728">
        <v>736.33</v>
      </c>
      <c r="N281" s="727">
        <v>1</v>
      </c>
      <c r="O281" s="812">
        <v>1</v>
      </c>
      <c r="P281" s="728">
        <v>736.33</v>
      </c>
      <c r="Q281" s="745">
        <v>1</v>
      </c>
      <c r="R281" s="727">
        <v>1</v>
      </c>
      <c r="S281" s="745">
        <v>1</v>
      </c>
      <c r="T281" s="812">
        <v>1</v>
      </c>
      <c r="U281" s="768">
        <v>1</v>
      </c>
    </row>
    <row r="282" spans="1:21" ht="14.4" customHeight="1" x14ac:dyDescent="0.3">
      <c r="A282" s="726">
        <v>4</v>
      </c>
      <c r="B282" s="727" t="s">
        <v>2287</v>
      </c>
      <c r="C282" s="727" t="s">
        <v>2292</v>
      </c>
      <c r="D282" s="810" t="s">
        <v>4734</v>
      </c>
      <c r="E282" s="811" t="s">
        <v>2347</v>
      </c>
      <c r="F282" s="727" t="s">
        <v>2288</v>
      </c>
      <c r="G282" s="727" t="s">
        <v>2370</v>
      </c>
      <c r="H282" s="727" t="s">
        <v>642</v>
      </c>
      <c r="I282" s="727" t="s">
        <v>1795</v>
      </c>
      <c r="J282" s="727" t="s">
        <v>729</v>
      </c>
      <c r="K282" s="727" t="s">
        <v>2539</v>
      </c>
      <c r="L282" s="728">
        <v>1847.49</v>
      </c>
      <c r="M282" s="728">
        <v>3694.98</v>
      </c>
      <c r="N282" s="727">
        <v>2</v>
      </c>
      <c r="O282" s="812">
        <v>2</v>
      </c>
      <c r="P282" s="728">
        <v>1847.49</v>
      </c>
      <c r="Q282" s="745">
        <v>0.5</v>
      </c>
      <c r="R282" s="727">
        <v>1</v>
      </c>
      <c r="S282" s="745">
        <v>0.5</v>
      </c>
      <c r="T282" s="812">
        <v>1</v>
      </c>
      <c r="U282" s="768">
        <v>0.5</v>
      </c>
    </row>
    <row r="283" spans="1:21" ht="14.4" customHeight="1" x14ac:dyDescent="0.3">
      <c r="A283" s="726">
        <v>4</v>
      </c>
      <c r="B283" s="727" t="s">
        <v>2287</v>
      </c>
      <c r="C283" s="727" t="s">
        <v>2292</v>
      </c>
      <c r="D283" s="810" t="s">
        <v>4734</v>
      </c>
      <c r="E283" s="811" t="s">
        <v>2347</v>
      </c>
      <c r="F283" s="727" t="s">
        <v>2288</v>
      </c>
      <c r="G283" s="727" t="s">
        <v>2421</v>
      </c>
      <c r="H283" s="727" t="s">
        <v>571</v>
      </c>
      <c r="I283" s="727" t="s">
        <v>2422</v>
      </c>
      <c r="J283" s="727" t="s">
        <v>1121</v>
      </c>
      <c r="K283" s="727" t="s">
        <v>2423</v>
      </c>
      <c r="L283" s="728">
        <v>185.26</v>
      </c>
      <c r="M283" s="728">
        <v>370.52</v>
      </c>
      <c r="N283" s="727">
        <v>2</v>
      </c>
      <c r="O283" s="812">
        <v>0.5</v>
      </c>
      <c r="P283" s="728"/>
      <c r="Q283" s="745">
        <v>0</v>
      </c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4</v>
      </c>
      <c r="B284" s="727" t="s">
        <v>2287</v>
      </c>
      <c r="C284" s="727" t="s">
        <v>2292</v>
      </c>
      <c r="D284" s="810" t="s">
        <v>4734</v>
      </c>
      <c r="E284" s="811" t="s">
        <v>2347</v>
      </c>
      <c r="F284" s="727" t="s">
        <v>2288</v>
      </c>
      <c r="G284" s="727" t="s">
        <v>2694</v>
      </c>
      <c r="H284" s="727" t="s">
        <v>571</v>
      </c>
      <c r="I284" s="727" t="s">
        <v>2243</v>
      </c>
      <c r="J284" s="727" t="s">
        <v>2244</v>
      </c>
      <c r="K284" s="727" t="s">
        <v>2245</v>
      </c>
      <c r="L284" s="728">
        <v>0</v>
      </c>
      <c r="M284" s="728">
        <v>0</v>
      </c>
      <c r="N284" s="727">
        <v>1</v>
      </c>
      <c r="O284" s="812">
        <v>0.5</v>
      </c>
      <c r="P284" s="728">
        <v>0</v>
      </c>
      <c r="Q284" s="745"/>
      <c r="R284" s="727">
        <v>1</v>
      </c>
      <c r="S284" s="745">
        <v>1</v>
      </c>
      <c r="T284" s="812">
        <v>0.5</v>
      </c>
      <c r="U284" s="768">
        <v>1</v>
      </c>
    </row>
    <row r="285" spans="1:21" ht="14.4" customHeight="1" x14ac:dyDescent="0.3">
      <c r="A285" s="726">
        <v>4</v>
      </c>
      <c r="B285" s="727" t="s">
        <v>2287</v>
      </c>
      <c r="C285" s="727" t="s">
        <v>2292</v>
      </c>
      <c r="D285" s="810" t="s">
        <v>4734</v>
      </c>
      <c r="E285" s="811" t="s">
        <v>2347</v>
      </c>
      <c r="F285" s="727" t="s">
        <v>2288</v>
      </c>
      <c r="G285" s="727" t="s">
        <v>2380</v>
      </c>
      <c r="H285" s="727" t="s">
        <v>642</v>
      </c>
      <c r="I285" s="727" t="s">
        <v>2695</v>
      </c>
      <c r="J285" s="727" t="s">
        <v>1772</v>
      </c>
      <c r="K285" s="727" t="s">
        <v>1773</v>
      </c>
      <c r="L285" s="728">
        <v>57.6</v>
      </c>
      <c r="M285" s="728">
        <v>115.2</v>
      </c>
      <c r="N285" s="727">
        <v>2</v>
      </c>
      <c r="O285" s="812">
        <v>1</v>
      </c>
      <c r="P285" s="728"/>
      <c r="Q285" s="745">
        <v>0</v>
      </c>
      <c r="R285" s="727"/>
      <c r="S285" s="745">
        <v>0</v>
      </c>
      <c r="T285" s="812"/>
      <c r="U285" s="768">
        <v>0</v>
      </c>
    </row>
    <row r="286" spans="1:21" ht="14.4" customHeight="1" x14ac:dyDescent="0.3">
      <c r="A286" s="726">
        <v>4</v>
      </c>
      <c r="B286" s="727" t="s">
        <v>2287</v>
      </c>
      <c r="C286" s="727" t="s">
        <v>2292</v>
      </c>
      <c r="D286" s="810" t="s">
        <v>4734</v>
      </c>
      <c r="E286" s="811" t="s">
        <v>2347</v>
      </c>
      <c r="F286" s="727" t="s">
        <v>2288</v>
      </c>
      <c r="G286" s="727" t="s">
        <v>2380</v>
      </c>
      <c r="H286" s="727" t="s">
        <v>642</v>
      </c>
      <c r="I286" s="727" t="s">
        <v>1771</v>
      </c>
      <c r="J286" s="727" t="s">
        <v>1772</v>
      </c>
      <c r="K286" s="727" t="s">
        <v>1773</v>
      </c>
      <c r="L286" s="728">
        <v>57.6</v>
      </c>
      <c r="M286" s="728">
        <v>57.6</v>
      </c>
      <c r="N286" s="727">
        <v>1</v>
      </c>
      <c r="O286" s="812">
        <v>0.5</v>
      </c>
      <c r="P286" s="728"/>
      <c r="Q286" s="745">
        <v>0</v>
      </c>
      <c r="R286" s="727"/>
      <c r="S286" s="745">
        <v>0</v>
      </c>
      <c r="T286" s="812"/>
      <c r="U286" s="768">
        <v>0</v>
      </c>
    </row>
    <row r="287" spans="1:21" ht="14.4" customHeight="1" x14ac:dyDescent="0.3">
      <c r="A287" s="726">
        <v>4</v>
      </c>
      <c r="B287" s="727" t="s">
        <v>2287</v>
      </c>
      <c r="C287" s="727" t="s">
        <v>2292</v>
      </c>
      <c r="D287" s="810" t="s">
        <v>4734</v>
      </c>
      <c r="E287" s="811" t="s">
        <v>2347</v>
      </c>
      <c r="F287" s="727" t="s">
        <v>2288</v>
      </c>
      <c r="G287" s="727" t="s">
        <v>2380</v>
      </c>
      <c r="H287" s="727" t="s">
        <v>642</v>
      </c>
      <c r="I287" s="727" t="s">
        <v>1771</v>
      </c>
      <c r="J287" s="727" t="s">
        <v>1772</v>
      </c>
      <c r="K287" s="727" t="s">
        <v>1773</v>
      </c>
      <c r="L287" s="728">
        <v>102.93</v>
      </c>
      <c r="M287" s="728">
        <v>102.93</v>
      </c>
      <c r="N287" s="727">
        <v>1</v>
      </c>
      <c r="O287" s="812">
        <v>0.5</v>
      </c>
      <c r="P287" s="728">
        <v>102.93</v>
      </c>
      <c r="Q287" s="745">
        <v>1</v>
      </c>
      <c r="R287" s="727">
        <v>1</v>
      </c>
      <c r="S287" s="745">
        <v>1</v>
      </c>
      <c r="T287" s="812">
        <v>0.5</v>
      </c>
      <c r="U287" s="768">
        <v>1</v>
      </c>
    </row>
    <row r="288" spans="1:21" ht="14.4" customHeight="1" x14ac:dyDescent="0.3">
      <c r="A288" s="726">
        <v>4</v>
      </c>
      <c r="B288" s="727" t="s">
        <v>2287</v>
      </c>
      <c r="C288" s="727" t="s">
        <v>2292</v>
      </c>
      <c r="D288" s="810" t="s">
        <v>4734</v>
      </c>
      <c r="E288" s="811" t="s">
        <v>2347</v>
      </c>
      <c r="F288" s="727" t="s">
        <v>2288</v>
      </c>
      <c r="G288" s="727" t="s">
        <v>2491</v>
      </c>
      <c r="H288" s="727" t="s">
        <v>571</v>
      </c>
      <c r="I288" s="727" t="s">
        <v>2492</v>
      </c>
      <c r="J288" s="727" t="s">
        <v>2493</v>
      </c>
      <c r="K288" s="727" t="s">
        <v>2494</v>
      </c>
      <c r="L288" s="728">
        <v>21.92</v>
      </c>
      <c r="M288" s="728">
        <v>21.92</v>
      </c>
      <c r="N288" s="727">
        <v>1</v>
      </c>
      <c r="O288" s="812">
        <v>0.5</v>
      </c>
      <c r="P288" s="728">
        <v>21.92</v>
      </c>
      <c r="Q288" s="745">
        <v>1</v>
      </c>
      <c r="R288" s="727">
        <v>1</v>
      </c>
      <c r="S288" s="745">
        <v>1</v>
      </c>
      <c r="T288" s="812">
        <v>0.5</v>
      </c>
      <c r="U288" s="768">
        <v>1</v>
      </c>
    </row>
    <row r="289" spans="1:21" ht="14.4" customHeight="1" x14ac:dyDescent="0.3">
      <c r="A289" s="726">
        <v>4</v>
      </c>
      <c r="B289" s="727" t="s">
        <v>2287</v>
      </c>
      <c r="C289" s="727" t="s">
        <v>2292</v>
      </c>
      <c r="D289" s="810" t="s">
        <v>4734</v>
      </c>
      <c r="E289" s="811" t="s">
        <v>2347</v>
      </c>
      <c r="F289" s="727" t="s">
        <v>2288</v>
      </c>
      <c r="G289" s="727" t="s">
        <v>2356</v>
      </c>
      <c r="H289" s="727" t="s">
        <v>571</v>
      </c>
      <c r="I289" s="727" t="s">
        <v>2446</v>
      </c>
      <c r="J289" s="727" t="s">
        <v>1346</v>
      </c>
      <c r="K289" s="727" t="s">
        <v>2358</v>
      </c>
      <c r="L289" s="728">
        <v>0</v>
      </c>
      <c r="M289" s="728">
        <v>0</v>
      </c>
      <c r="N289" s="727">
        <v>2</v>
      </c>
      <c r="O289" s="812">
        <v>1</v>
      </c>
      <c r="P289" s="728"/>
      <c r="Q289" s="745"/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4</v>
      </c>
      <c r="B290" s="727" t="s">
        <v>2287</v>
      </c>
      <c r="C290" s="727" t="s">
        <v>2292</v>
      </c>
      <c r="D290" s="810" t="s">
        <v>4734</v>
      </c>
      <c r="E290" s="811" t="s">
        <v>2347</v>
      </c>
      <c r="F290" s="727" t="s">
        <v>2288</v>
      </c>
      <c r="G290" s="727" t="s">
        <v>2359</v>
      </c>
      <c r="H290" s="727" t="s">
        <v>642</v>
      </c>
      <c r="I290" s="727" t="s">
        <v>1934</v>
      </c>
      <c r="J290" s="727" t="s">
        <v>1935</v>
      </c>
      <c r="K290" s="727" t="s">
        <v>1936</v>
      </c>
      <c r="L290" s="728">
        <v>0</v>
      </c>
      <c r="M290" s="728">
        <v>0</v>
      </c>
      <c r="N290" s="727">
        <v>16</v>
      </c>
      <c r="O290" s="812">
        <v>11.5</v>
      </c>
      <c r="P290" s="728">
        <v>0</v>
      </c>
      <c r="Q290" s="745"/>
      <c r="R290" s="727">
        <v>5</v>
      </c>
      <c r="S290" s="745">
        <v>0.3125</v>
      </c>
      <c r="T290" s="812">
        <v>3</v>
      </c>
      <c r="U290" s="768">
        <v>0.2608695652173913</v>
      </c>
    </row>
    <row r="291" spans="1:21" ht="14.4" customHeight="1" x14ac:dyDescent="0.3">
      <c r="A291" s="726">
        <v>4</v>
      </c>
      <c r="B291" s="727" t="s">
        <v>2287</v>
      </c>
      <c r="C291" s="727" t="s">
        <v>2292</v>
      </c>
      <c r="D291" s="810" t="s">
        <v>4734</v>
      </c>
      <c r="E291" s="811" t="s">
        <v>2347</v>
      </c>
      <c r="F291" s="727" t="s">
        <v>2288</v>
      </c>
      <c r="G291" s="727" t="s">
        <v>1250</v>
      </c>
      <c r="H291" s="727" t="s">
        <v>642</v>
      </c>
      <c r="I291" s="727" t="s">
        <v>2696</v>
      </c>
      <c r="J291" s="727" t="s">
        <v>2005</v>
      </c>
      <c r="K291" s="727" t="s">
        <v>2697</v>
      </c>
      <c r="L291" s="728">
        <v>184.74</v>
      </c>
      <c r="M291" s="728">
        <v>184.74</v>
      </c>
      <c r="N291" s="727">
        <v>1</v>
      </c>
      <c r="O291" s="812">
        <v>1</v>
      </c>
      <c r="P291" s="728"/>
      <c r="Q291" s="745">
        <v>0</v>
      </c>
      <c r="R291" s="727"/>
      <c r="S291" s="745">
        <v>0</v>
      </c>
      <c r="T291" s="812"/>
      <c r="U291" s="768">
        <v>0</v>
      </c>
    </row>
    <row r="292" spans="1:21" ht="14.4" customHeight="1" x14ac:dyDescent="0.3">
      <c r="A292" s="726">
        <v>4</v>
      </c>
      <c r="B292" s="727" t="s">
        <v>2287</v>
      </c>
      <c r="C292" s="727" t="s">
        <v>2292</v>
      </c>
      <c r="D292" s="810" t="s">
        <v>4734</v>
      </c>
      <c r="E292" s="811" t="s">
        <v>2347</v>
      </c>
      <c r="F292" s="727" t="s">
        <v>2289</v>
      </c>
      <c r="G292" s="727" t="s">
        <v>2364</v>
      </c>
      <c r="H292" s="727" t="s">
        <v>571</v>
      </c>
      <c r="I292" s="727" t="s">
        <v>2365</v>
      </c>
      <c r="J292" s="727" t="s">
        <v>2366</v>
      </c>
      <c r="K292" s="727"/>
      <c r="L292" s="728">
        <v>0</v>
      </c>
      <c r="M292" s="728">
        <v>0</v>
      </c>
      <c r="N292" s="727">
        <v>1</v>
      </c>
      <c r="O292" s="812">
        <v>1</v>
      </c>
      <c r="P292" s="728"/>
      <c r="Q292" s="745"/>
      <c r="R292" s="727"/>
      <c r="S292" s="745">
        <v>0</v>
      </c>
      <c r="T292" s="812"/>
      <c r="U292" s="768">
        <v>0</v>
      </c>
    </row>
    <row r="293" spans="1:21" ht="14.4" customHeight="1" x14ac:dyDescent="0.3">
      <c r="A293" s="726">
        <v>4</v>
      </c>
      <c r="B293" s="727" t="s">
        <v>2287</v>
      </c>
      <c r="C293" s="727" t="s">
        <v>2292</v>
      </c>
      <c r="D293" s="810" t="s">
        <v>4734</v>
      </c>
      <c r="E293" s="811" t="s">
        <v>2343</v>
      </c>
      <c r="F293" s="727" t="s">
        <v>2288</v>
      </c>
      <c r="G293" s="727" t="s">
        <v>2355</v>
      </c>
      <c r="H293" s="727" t="s">
        <v>642</v>
      </c>
      <c r="I293" s="727" t="s">
        <v>1858</v>
      </c>
      <c r="J293" s="727" t="s">
        <v>965</v>
      </c>
      <c r="K293" s="727" t="s">
        <v>1859</v>
      </c>
      <c r="L293" s="728">
        <v>225.06</v>
      </c>
      <c r="M293" s="728">
        <v>450.12</v>
      </c>
      <c r="N293" s="727">
        <v>2</v>
      </c>
      <c r="O293" s="812">
        <v>0.5</v>
      </c>
      <c r="P293" s="728">
        <v>450.12</v>
      </c>
      <c r="Q293" s="745">
        <v>1</v>
      </c>
      <c r="R293" s="727">
        <v>2</v>
      </c>
      <c r="S293" s="745">
        <v>1</v>
      </c>
      <c r="T293" s="812">
        <v>0.5</v>
      </c>
      <c r="U293" s="768">
        <v>1</v>
      </c>
    </row>
    <row r="294" spans="1:21" ht="14.4" customHeight="1" x14ac:dyDescent="0.3">
      <c r="A294" s="726">
        <v>4</v>
      </c>
      <c r="B294" s="727" t="s">
        <v>2287</v>
      </c>
      <c r="C294" s="727" t="s">
        <v>2292</v>
      </c>
      <c r="D294" s="810" t="s">
        <v>4734</v>
      </c>
      <c r="E294" s="811" t="s">
        <v>2343</v>
      </c>
      <c r="F294" s="727" t="s">
        <v>2288</v>
      </c>
      <c r="G294" s="727" t="s">
        <v>2466</v>
      </c>
      <c r="H294" s="727" t="s">
        <v>571</v>
      </c>
      <c r="I294" s="727" t="s">
        <v>2698</v>
      </c>
      <c r="J294" s="727" t="s">
        <v>2699</v>
      </c>
      <c r="K294" s="727" t="s">
        <v>2700</v>
      </c>
      <c r="L294" s="728">
        <v>391.67</v>
      </c>
      <c r="M294" s="728">
        <v>783.34</v>
      </c>
      <c r="N294" s="727">
        <v>2</v>
      </c>
      <c r="O294" s="812">
        <v>1</v>
      </c>
      <c r="P294" s="728">
        <v>391.67</v>
      </c>
      <c r="Q294" s="745">
        <v>0.5</v>
      </c>
      <c r="R294" s="727">
        <v>1</v>
      </c>
      <c r="S294" s="745">
        <v>0.5</v>
      </c>
      <c r="T294" s="812">
        <v>0.5</v>
      </c>
      <c r="U294" s="768">
        <v>0.5</v>
      </c>
    </row>
    <row r="295" spans="1:21" ht="14.4" customHeight="1" x14ac:dyDescent="0.3">
      <c r="A295" s="726">
        <v>4</v>
      </c>
      <c r="B295" s="727" t="s">
        <v>2287</v>
      </c>
      <c r="C295" s="727" t="s">
        <v>2292</v>
      </c>
      <c r="D295" s="810" t="s">
        <v>4734</v>
      </c>
      <c r="E295" s="811" t="s">
        <v>2343</v>
      </c>
      <c r="F295" s="727" t="s">
        <v>2288</v>
      </c>
      <c r="G295" s="727" t="s">
        <v>2466</v>
      </c>
      <c r="H295" s="727" t="s">
        <v>571</v>
      </c>
      <c r="I295" s="727" t="s">
        <v>2701</v>
      </c>
      <c r="J295" s="727" t="s">
        <v>2699</v>
      </c>
      <c r="K295" s="727" t="s">
        <v>2702</v>
      </c>
      <c r="L295" s="728">
        <v>195.83</v>
      </c>
      <c r="M295" s="728">
        <v>391.66</v>
      </c>
      <c r="N295" s="727">
        <v>2</v>
      </c>
      <c r="O295" s="812">
        <v>1.5</v>
      </c>
      <c r="P295" s="728">
        <v>195.83</v>
      </c>
      <c r="Q295" s="745">
        <v>0.5</v>
      </c>
      <c r="R295" s="727">
        <v>1</v>
      </c>
      <c r="S295" s="745">
        <v>0.5</v>
      </c>
      <c r="T295" s="812">
        <v>1</v>
      </c>
      <c r="U295" s="768">
        <v>0.66666666666666663</v>
      </c>
    </row>
    <row r="296" spans="1:21" ht="14.4" customHeight="1" x14ac:dyDescent="0.3">
      <c r="A296" s="726">
        <v>4</v>
      </c>
      <c r="B296" s="727" t="s">
        <v>2287</v>
      </c>
      <c r="C296" s="727" t="s">
        <v>2292</v>
      </c>
      <c r="D296" s="810" t="s">
        <v>4734</v>
      </c>
      <c r="E296" s="811" t="s">
        <v>2343</v>
      </c>
      <c r="F296" s="727" t="s">
        <v>2288</v>
      </c>
      <c r="G296" s="727" t="s">
        <v>2370</v>
      </c>
      <c r="H296" s="727" t="s">
        <v>642</v>
      </c>
      <c r="I296" s="727" t="s">
        <v>2377</v>
      </c>
      <c r="J296" s="727" t="s">
        <v>725</v>
      </c>
      <c r="K296" s="727" t="s">
        <v>1792</v>
      </c>
      <c r="L296" s="728">
        <v>736.33</v>
      </c>
      <c r="M296" s="728">
        <v>2208.9900000000002</v>
      </c>
      <c r="N296" s="727">
        <v>3</v>
      </c>
      <c r="O296" s="812">
        <v>1</v>
      </c>
      <c r="P296" s="728">
        <v>2208.9900000000002</v>
      </c>
      <c r="Q296" s="745">
        <v>1</v>
      </c>
      <c r="R296" s="727">
        <v>3</v>
      </c>
      <c r="S296" s="745">
        <v>1</v>
      </c>
      <c r="T296" s="812">
        <v>1</v>
      </c>
      <c r="U296" s="768">
        <v>1</v>
      </c>
    </row>
    <row r="297" spans="1:21" ht="14.4" customHeight="1" x14ac:dyDescent="0.3">
      <c r="A297" s="726">
        <v>4</v>
      </c>
      <c r="B297" s="727" t="s">
        <v>2287</v>
      </c>
      <c r="C297" s="727" t="s">
        <v>2292</v>
      </c>
      <c r="D297" s="810" t="s">
        <v>4734</v>
      </c>
      <c r="E297" s="811" t="s">
        <v>2343</v>
      </c>
      <c r="F297" s="727" t="s">
        <v>2288</v>
      </c>
      <c r="G297" s="727" t="s">
        <v>2370</v>
      </c>
      <c r="H297" s="727" t="s">
        <v>642</v>
      </c>
      <c r="I297" s="727" t="s">
        <v>2007</v>
      </c>
      <c r="J297" s="727" t="s">
        <v>725</v>
      </c>
      <c r="K297" s="727" t="s">
        <v>2008</v>
      </c>
      <c r="L297" s="728">
        <v>923.74</v>
      </c>
      <c r="M297" s="728">
        <v>923.74</v>
      </c>
      <c r="N297" s="727">
        <v>1</v>
      </c>
      <c r="O297" s="812">
        <v>1</v>
      </c>
      <c r="P297" s="728"/>
      <c r="Q297" s="745">
        <v>0</v>
      </c>
      <c r="R297" s="727"/>
      <c r="S297" s="745">
        <v>0</v>
      </c>
      <c r="T297" s="812"/>
      <c r="U297" s="768">
        <v>0</v>
      </c>
    </row>
    <row r="298" spans="1:21" ht="14.4" customHeight="1" x14ac:dyDescent="0.3">
      <c r="A298" s="726">
        <v>4</v>
      </c>
      <c r="B298" s="727" t="s">
        <v>2287</v>
      </c>
      <c r="C298" s="727" t="s">
        <v>2292</v>
      </c>
      <c r="D298" s="810" t="s">
        <v>4734</v>
      </c>
      <c r="E298" s="811" t="s">
        <v>2309</v>
      </c>
      <c r="F298" s="727" t="s">
        <v>2288</v>
      </c>
      <c r="G298" s="727" t="s">
        <v>2355</v>
      </c>
      <c r="H298" s="727" t="s">
        <v>571</v>
      </c>
      <c r="I298" s="727" t="s">
        <v>2703</v>
      </c>
      <c r="J298" s="727" t="s">
        <v>965</v>
      </c>
      <c r="K298" s="727" t="s">
        <v>2044</v>
      </c>
      <c r="L298" s="728">
        <v>154.36000000000001</v>
      </c>
      <c r="M298" s="728">
        <v>154.36000000000001</v>
      </c>
      <c r="N298" s="727">
        <v>1</v>
      </c>
      <c r="O298" s="812">
        <v>0.5</v>
      </c>
      <c r="P298" s="728">
        <v>154.36000000000001</v>
      </c>
      <c r="Q298" s="745">
        <v>1</v>
      </c>
      <c r="R298" s="727">
        <v>1</v>
      </c>
      <c r="S298" s="745">
        <v>1</v>
      </c>
      <c r="T298" s="812">
        <v>0.5</v>
      </c>
      <c r="U298" s="768">
        <v>1</v>
      </c>
    </row>
    <row r="299" spans="1:21" ht="14.4" customHeight="1" x14ac:dyDescent="0.3">
      <c r="A299" s="726">
        <v>4</v>
      </c>
      <c r="B299" s="727" t="s">
        <v>2287</v>
      </c>
      <c r="C299" s="727" t="s">
        <v>2292</v>
      </c>
      <c r="D299" s="810" t="s">
        <v>4734</v>
      </c>
      <c r="E299" s="811" t="s">
        <v>2309</v>
      </c>
      <c r="F299" s="727" t="s">
        <v>2288</v>
      </c>
      <c r="G299" s="727" t="s">
        <v>2570</v>
      </c>
      <c r="H299" s="727" t="s">
        <v>571</v>
      </c>
      <c r="I299" s="727" t="s">
        <v>2571</v>
      </c>
      <c r="J299" s="727" t="s">
        <v>1496</v>
      </c>
      <c r="K299" s="727" t="s">
        <v>2146</v>
      </c>
      <c r="L299" s="728">
        <v>34.19</v>
      </c>
      <c r="M299" s="728">
        <v>34.19</v>
      </c>
      <c r="N299" s="727">
        <v>1</v>
      </c>
      <c r="O299" s="812">
        <v>0.5</v>
      </c>
      <c r="P299" s="728">
        <v>34.19</v>
      </c>
      <c r="Q299" s="745">
        <v>1</v>
      </c>
      <c r="R299" s="727">
        <v>1</v>
      </c>
      <c r="S299" s="745">
        <v>1</v>
      </c>
      <c r="T299" s="812">
        <v>0.5</v>
      </c>
      <c r="U299" s="768">
        <v>1</v>
      </c>
    </row>
    <row r="300" spans="1:21" ht="14.4" customHeight="1" x14ac:dyDescent="0.3">
      <c r="A300" s="726">
        <v>4</v>
      </c>
      <c r="B300" s="727" t="s">
        <v>2287</v>
      </c>
      <c r="C300" s="727" t="s">
        <v>2292</v>
      </c>
      <c r="D300" s="810" t="s">
        <v>4734</v>
      </c>
      <c r="E300" s="811" t="s">
        <v>2310</v>
      </c>
      <c r="F300" s="727" t="s">
        <v>2288</v>
      </c>
      <c r="G300" s="727" t="s">
        <v>2596</v>
      </c>
      <c r="H300" s="727" t="s">
        <v>571</v>
      </c>
      <c r="I300" s="727" t="s">
        <v>2109</v>
      </c>
      <c r="J300" s="727" t="s">
        <v>1035</v>
      </c>
      <c r="K300" s="727" t="s">
        <v>2108</v>
      </c>
      <c r="L300" s="728">
        <v>0</v>
      </c>
      <c r="M300" s="728">
        <v>0</v>
      </c>
      <c r="N300" s="727">
        <v>1</v>
      </c>
      <c r="O300" s="812">
        <v>0.5</v>
      </c>
      <c r="P300" s="728"/>
      <c r="Q300" s="745"/>
      <c r="R300" s="727"/>
      <c r="S300" s="745">
        <v>0</v>
      </c>
      <c r="T300" s="812"/>
      <c r="U300" s="768">
        <v>0</v>
      </c>
    </row>
    <row r="301" spans="1:21" ht="14.4" customHeight="1" x14ac:dyDescent="0.3">
      <c r="A301" s="726">
        <v>4</v>
      </c>
      <c r="B301" s="727" t="s">
        <v>2287</v>
      </c>
      <c r="C301" s="727" t="s">
        <v>2292</v>
      </c>
      <c r="D301" s="810" t="s">
        <v>4734</v>
      </c>
      <c r="E301" s="811" t="s">
        <v>2310</v>
      </c>
      <c r="F301" s="727" t="s">
        <v>2288</v>
      </c>
      <c r="G301" s="727" t="s">
        <v>2704</v>
      </c>
      <c r="H301" s="727" t="s">
        <v>571</v>
      </c>
      <c r="I301" s="727" t="s">
        <v>2705</v>
      </c>
      <c r="J301" s="727" t="s">
        <v>630</v>
      </c>
      <c r="K301" s="727" t="s">
        <v>2247</v>
      </c>
      <c r="L301" s="728">
        <v>36.86</v>
      </c>
      <c r="M301" s="728">
        <v>36.86</v>
      </c>
      <c r="N301" s="727">
        <v>1</v>
      </c>
      <c r="O301" s="812">
        <v>0.5</v>
      </c>
      <c r="P301" s="728">
        <v>36.86</v>
      </c>
      <c r="Q301" s="745">
        <v>1</v>
      </c>
      <c r="R301" s="727">
        <v>1</v>
      </c>
      <c r="S301" s="745">
        <v>1</v>
      </c>
      <c r="T301" s="812">
        <v>0.5</v>
      </c>
      <c r="U301" s="768">
        <v>1</v>
      </c>
    </row>
    <row r="302" spans="1:21" ht="14.4" customHeight="1" x14ac:dyDescent="0.3">
      <c r="A302" s="726">
        <v>4</v>
      </c>
      <c r="B302" s="727" t="s">
        <v>2287</v>
      </c>
      <c r="C302" s="727" t="s">
        <v>2292</v>
      </c>
      <c r="D302" s="810" t="s">
        <v>4734</v>
      </c>
      <c r="E302" s="811" t="s">
        <v>2310</v>
      </c>
      <c r="F302" s="727" t="s">
        <v>2288</v>
      </c>
      <c r="G302" s="727" t="s">
        <v>2355</v>
      </c>
      <c r="H302" s="727" t="s">
        <v>642</v>
      </c>
      <c r="I302" s="727" t="s">
        <v>2043</v>
      </c>
      <c r="J302" s="727" t="s">
        <v>965</v>
      </c>
      <c r="K302" s="727" t="s">
        <v>2044</v>
      </c>
      <c r="L302" s="728">
        <v>154.36000000000001</v>
      </c>
      <c r="M302" s="728">
        <v>154.36000000000001</v>
      </c>
      <c r="N302" s="727">
        <v>1</v>
      </c>
      <c r="O302" s="812">
        <v>1</v>
      </c>
      <c r="P302" s="728"/>
      <c r="Q302" s="745">
        <v>0</v>
      </c>
      <c r="R302" s="727"/>
      <c r="S302" s="745">
        <v>0</v>
      </c>
      <c r="T302" s="812"/>
      <c r="U302" s="768">
        <v>0</v>
      </c>
    </row>
    <row r="303" spans="1:21" ht="14.4" customHeight="1" x14ac:dyDescent="0.3">
      <c r="A303" s="726">
        <v>4</v>
      </c>
      <c r="B303" s="727" t="s">
        <v>2287</v>
      </c>
      <c r="C303" s="727" t="s">
        <v>2292</v>
      </c>
      <c r="D303" s="810" t="s">
        <v>4734</v>
      </c>
      <c r="E303" s="811" t="s">
        <v>2310</v>
      </c>
      <c r="F303" s="727" t="s">
        <v>2288</v>
      </c>
      <c r="G303" s="727" t="s">
        <v>2355</v>
      </c>
      <c r="H303" s="727" t="s">
        <v>642</v>
      </c>
      <c r="I303" s="727" t="s">
        <v>1858</v>
      </c>
      <c r="J303" s="727" t="s">
        <v>965</v>
      </c>
      <c r="K303" s="727" t="s">
        <v>1859</v>
      </c>
      <c r="L303" s="728">
        <v>225.06</v>
      </c>
      <c r="M303" s="728">
        <v>450.12</v>
      </c>
      <c r="N303" s="727">
        <v>2</v>
      </c>
      <c r="O303" s="812">
        <v>1.5</v>
      </c>
      <c r="P303" s="728">
        <v>225.06</v>
      </c>
      <c r="Q303" s="745">
        <v>0.5</v>
      </c>
      <c r="R303" s="727">
        <v>1</v>
      </c>
      <c r="S303" s="745">
        <v>0.5</v>
      </c>
      <c r="T303" s="812">
        <v>1</v>
      </c>
      <c r="U303" s="768">
        <v>0.66666666666666663</v>
      </c>
    </row>
    <row r="304" spans="1:21" ht="14.4" customHeight="1" x14ac:dyDescent="0.3">
      <c r="A304" s="726">
        <v>4</v>
      </c>
      <c r="B304" s="727" t="s">
        <v>2287</v>
      </c>
      <c r="C304" s="727" t="s">
        <v>2292</v>
      </c>
      <c r="D304" s="810" t="s">
        <v>4734</v>
      </c>
      <c r="E304" s="811" t="s">
        <v>2310</v>
      </c>
      <c r="F304" s="727" t="s">
        <v>2288</v>
      </c>
      <c r="G304" s="727" t="s">
        <v>2427</v>
      </c>
      <c r="H304" s="727" t="s">
        <v>571</v>
      </c>
      <c r="I304" s="727" t="s">
        <v>2509</v>
      </c>
      <c r="J304" s="727" t="s">
        <v>690</v>
      </c>
      <c r="K304" s="727" t="s">
        <v>2510</v>
      </c>
      <c r="L304" s="728">
        <v>48.42</v>
      </c>
      <c r="M304" s="728">
        <v>193.68</v>
      </c>
      <c r="N304" s="727">
        <v>4</v>
      </c>
      <c r="O304" s="812">
        <v>3</v>
      </c>
      <c r="P304" s="728">
        <v>145.26</v>
      </c>
      <c r="Q304" s="745">
        <v>0.74999999999999989</v>
      </c>
      <c r="R304" s="727">
        <v>3</v>
      </c>
      <c r="S304" s="745">
        <v>0.75</v>
      </c>
      <c r="T304" s="812">
        <v>2</v>
      </c>
      <c r="U304" s="768">
        <v>0.66666666666666663</v>
      </c>
    </row>
    <row r="305" spans="1:21" ht="14.4" customHeight="1" x14ac:dyDescent="0.3">
      <c r="A305" s="726">
        <v>4</v>
      </c>
      <c r="B305" s="727" t="s">
        <v>2287</v>
      </c>
      <c r="C305" s="727" t="s">
        <v>2292</v>
      </c>
      <c r="D305" s="810" t="s">
        <v>4734</v>
      </c>
      <c r="E305" s="811" t="s">
        <v>2310</v>
      </c>
      <c r="F305" s="727" t="s">
        <v>2288</v>
      </c>
      <c r="G305" s="727" t="s">
        <v>2431</v>
      </c>
      <c r="H305" s="727" t="s">
        <v>571</v>
      </c>
      <c r="I305" s="727" t="s">
        <v>2706</v>
      </c>
      <c r="J305" s="727" t="s">
        <v>1457</v>
      </c>
      <c r="K305" s="727" t="s">
        <v>2494</v>
      </c>
      <c r="L305" s="728">
        <v>83.35</v>
      </c>
      <c r="M305" s="728">
        <v>83.35</v>
      </c>
      <c r="N305" s="727">
        <v>1</v>
      </c>
      <c r="O305" s="812">
        <v>0.5</v>
      </c>
      <c r="P305" s="728">
        <v>83.35</v>
      </c>
      <c r="Q305" s="745">
        <v>1</v>
      </c>
      <c r="R305" s="727">
        <v>1</v>
      </c>
      <c r="S305" s="745">
        <v>1</v>
      </c>
      <c r="T305" s="812">
        <v>0.5</v>
      </c>
      <c r="U305" s="768">
        <v>1</v>
      </c>
    </row>
    <row r="306" spans="1:21" ht="14.4" customHeight="1" x14ac:dyDescent="0.3">
      <c r="A306" s="726">
        <v>4</v>
      </c>
      <c r="B306" s="727" t="s">
        <v>2287</v>
      </c>
      <c r="C306" s="727" t="s">
        <v>2292</v>
      </c>
      <c r="D306" s="810" t="s">
        <v>4734</v>
      </c>
      <c r="E306" s="811" t="s">
        <v>2310</v>
      </c>
      <c r="F306" s="727" t="s">
        <v>2288</v>
      </c>
      <c r="G306" s="727" t="s">
        <v>2707</v>
      </c>
      <c r="H306" s="727" t="s">
        <v>571</v>
      </c>
      <c r="I306" s="727" t="s">
        <v>2708</v>
      </c>
      <c r="J306" s="727" t="s">
        <v>1136</v>
      </c>
      <c r="K306" s="727" t="s">
        <v>2709</v>
      </c>
      <c r="L306" s="728">
        <v>49.2</v>
      </c>
      <c r="M306" s="728">
        <v>49.2</v>
      </c>
      <c r="N306" s="727">
        <v>1</v>
      </c>
      <c r="O306" s="812">
        <v>0.5</v>
      </c>
      <c r="P306" s="728">
        <v>49.2</v>
      </c>
      <c r="Q306" s="745">
        <v>1</v>
      </c>
      <c r="R306" s="727">
        <v>1</v>
      </c>
      <c r="S306" s="745">
        <v>1</v>
      </c>
      <c r="T306" s="812">
        <v>0.5</v>
      </c>
      <c r="U306" s="768">
        <v>1</v>
      </c>
    </row>
    <row r="307" spans="1:21" ht="14.4" customHeight="1" x14ac:dyDescent="0.3">
      <c r="A307" s="726">
        <v>4</v>
      </c>
      <c r="B307" s="727" t="s">
        <v>2287</v>
      </c>
      <c r="C307" s="727" t="s">
        <v>2292</v>
      </c>
      <c r="D307" s="810" t="s">
        <v>4734</v>
      </c>
      <c r="E307" s="811" t="s">
        <v>2310</v>
      </c>
      <c r="F307" s="727" t="s">
        <v>2288</v>
      </c>
      <c r="G307" s="727" t="s">
        <v>2373</v>
      </c>
      <c r="H307" s="727" t="s">
        <v>571</v>
      </c>
      <c r="I307" s="727" t="s">
        <v>2374</v>
      </c>
      <c r="J307" s="727" t="s">
        <v>614</v>
      </c>
      <c r="K307" s="727" t="s">
        <v>2375</v>
      </c>
      <c r="L307" s="728">
        <v>0</v>
      </c>
      <c r="M307" s="728">
        <v>0</v>
      </c>
      <c r="N307" s="727">
        <v>2</v>
      </c>
      <c r="O307" s="812">
        <v>0.5</v>
      </c>
      <c r="P307" s="728">
        <v>0</v>
      </c>
      <c r="Q307" s="745"/>
      <c r="R307" s="727">
        <v>2</v>
      </c>
      <c r="S307" s="745">
        <v>1</v>
      </c>
      <c r="T307" s="812">
        <v>0.5</v>
      </c>
      <c r="U307" s="768">
        <v>1</v>
      </c>
    </row>
    <row r="308" spans="1:21" ht="14.4" customHeight="1" x14ac:dyDescent="0.3">
      <c r="A308" s="726">
        <v>4</v>
      </c>
      <c r="B308" s="727" t="s">
        <v>2287</v>
      </c>
      <c r="C308" s="727" t="s">
        <v>2292</v>
      </c>
      <c r="D308" s="810" t="s">
        <v>4734</v>
      </c>
      <c r="E308" s="811" t="s">
        <v>2310</v>
      </c>
      <c r="F308" s="727" t="s">
        <v>2288</v>
      </c>
      <c r="G308" s="727" t="s">
        <v>2373</v>
      </c>
      <c r="H308" s="727" t="s">
        <v>571</v>
      </c>
      <c r="I308" s="727" t="s">
        <v>2481</v>
      </c>
      <c r="J308" s="727" t="s">
        <v>614</v>
      </c>
      <c r="K308" s="727" t="s">
        <v>2482</v>
      </c>
      <c r="L308" s="728">
        <v>0</v>
      </c>
      <c r="M308" s="728">
        <v>0</v>
      </c>
      <c r="N308" s="727">
        <v>1</v>
      </c>
      <c r="O308" s="812">
        <v>0.5</v>
      </c>
      <c r="P308" s="728">
        <v>0</v>
      </c>
      <c r="Q308" s="745"/>
      <c r="R308" s="727">
        <v>1</v>
      </c>
      <c r="S308" s="745">
        <v>1</v>
      </c>
      <c r="T308" s="812">
        <v>0.5</v>
      </c>
      <c r="U308" s="768">
        <v>1</v>
      </c>
    </row>
    <row r="309" spans="1:21" ht="14.4" customHeight="1" x14ac:dyDescent="0.3">
      <c r="A309" s="726">
        <v>4</v>
      </c>
      <c r="B309" s="727" t="s">
        <v>2287</v>
      </c>
      <c r="C309" s="727" t="s">
        <v>2292</v>
      </c>
      <c r="D309" s="810" t="s">
        <v>4734</v>
      </c>
      <c r="E309" s="811" t="s">
        <v>2310</v>
      </c>
      <c r="F309" s="727" t="s">
        <v>2288</v>
      </c>
      <c r="G309" s="727" t="s">
        <v>2370</v>
      </c>
      <c r="H309" s="727" t="s">
        <v>642</v>
      </c>
      <c r="I309" s="727" t="s">
        <v>2556</v>
      </c>
      <c r="J309" s="727" t="s">
        <v>725</v>
      </c>
      <c r="K309" s="727" t="s">
        <v>1790</v>
      </c>
      <c r="L309" s="728">
        <v>368.16</v>
      </c>
      <c r="M309" s="728">
        <v>736.32</v>
      </c>
      <c r="N309" s="727">
        <v>2</v>
      </c>
      <c r="O309" s="812">
        <v>1</v>
      </c>
      <c r="P309" s="728">
        <v>736.32</v>
      </c>
      <c r="Q309" s="745">
        <v>1</v>
      </c>
      <c r="R309" s="727">
        <v>2</v>
      </c>
      <c r="S309" s="745">
        <v>1</v>
      </c>
      <c r="T309" s="812">
        <v>1</v>
      </c>
      <c r="U309" s="768">
        <v>1</v>
      </c>
    </row>
    <row r="310" spans="1:21" ht="14.4" customHeight="1" x14ac:dyDescent="0.3">
      <c r="A310" s="726">
        <v>4</v>
      </c>
      <c r="B310" s="727" t="s">
        <v>2287</v>
      </c>
      <c r="C310" s="727" t="s">
        <v>2292</v>
      </c>
      <c r="D310" s="810" t="s">
        <v>4734</v>
      </c>
      <c r="E310" s="811" t="s">
        <v>2310</v>
      </c>
      <c r="F310" s="727" t="s">
        <v>2288</v>
      </c>
      <c r="G310" s="727" t="s">
        <v>2370</v>
      </c>
      <c r="H310" s="727" t="s">
        <v>642</v>
      </c>
      <c r="I310" s="727" t="s">
        <v>2377</v>
      </c>
      <c r="J310" s="727" t="s">
        <v>725</v>
      </c>
      <c r="K310" s="727" t="s">
        <v>1792</v>
      </c>
      <c r="L310" s="728">
        <v>736.33</v>
      </c>
      <c r="M310" s="728">
        <v>736.33</v>
      </c>
      <c r="N310" s="727">
        <v>1</v>
      </c>
      <c r="O310" s="812">
        <v>1</v>
      </c>
      <c r="P310" s="728">
        <v>736.33</v>
      </c>
      <c r="Q310" s="745">
        <v>1</v>
      </c>
      <c r="R310" s="727">
        <v>1</v>
      </c>
      <c r="S310" s="745">
        <v>1</v>
      </c>
      <c r="T310" s="812">
        <v>1</v>
      </c>
      <c r="U310" s="768">
        <v>1</v>
      </c>
    </row>
    <row r="311" spans="1:21" ht="14.4" customHeight="1" x14ac:dyDescent="0.3">
      <c r="A311" s="726">
        <v>4</v>
      </c>
      <c r="B311" s="727" t="s">
        <v>2287</v>
      </c>
      <c r="C311" s="727" t="s">
        <v>2292</v>
      </c>
      <c r="D311" s="810" t="s">
        <v>4734</v>
      </c>
      <c r="E311" s="811" t="s">
        <v>2310</v>
      </c>
      <c r="F311" s="727" t="s">
        <v>2288</v>
      </c>
      <c r="G311" s="727" t="s">
        <v>2370</v>
      </c>
      <c r="H311" s="727" t="s">
        <v>642</v>
      </c>
      <c r="I311" s="727" t="s">
        <v>1795</v>
      </c>
      <c r="J311" s="727" t="s">
        <v>729</v>
      </c>
      <c r="K311" s="727" t="s">
        <v>2539</v>
      </c>
      <c r="L311" s="728">
        <v>1847.49</v>
      </c>
      <c r="M311" s="728">
        <v>3694.98</v>
      </c>
      <c r="N311" s="727">
        <v>2</v>
      </c>
      <c r="O311" s="812">
        <v>1</v>
      </c>
      <c r="P311" s="728">
        <v>3694.98</v>
      </c>
      <c r="Q311" s="745">
        <v>1</v>
      </c>
      <c r="R311" s="727">
        <v>2</v>
      </c>
      <c r="S311" s="745">
        <v>1</v>
      </c>
      <c r="T311" s="812">
        <v>1</v>
      </c>
      <c r="U311" s="768">
        <v>1</v>
      </c>
    </row>
    <row r="312" spans="1:21" ht="14.4" customHeight="1" x14ac:dyDescent="0.3">
      <c r="A312" s="726">
        <v>4</v>
      </c>
      <c r="B312" s="727" t="s">
        <v>2287</v>
      </c>
      <c r="C312" s="727" t="s">
        <v>2292</v>
      </c>
      <c r="D312" s="810" t="s">
        <v>4734</v>
      </c>
      <c r="E312" s="811" t="s">
        <v>2310</v>
      </c>
      <c r="F312" s="727" t="s">
        <v>2288</v>
      </c>
      <c r="G312" s="727" t="s">
        <v>2421</v>
      </c>
      <c r="H312" s="727" t="s">
        <v>571</v>
      </c>
      <c r="I312" s="727" t="s">
        <v>2540</v>
      </c>
      <c r="J312" s="727" t="s">
        <v>1121</v>
      </c>
      <c r="K312" s="727" t="s">
        <v>2541</v>
      </c>
      <c r="L312" s="728">
        <v>32.25</v>
      </c>
      <c r="M312" s="728">
        <v>64.5</v>
      </c>
      <c r="N312" s="727">
        <v>2</v>
      </c>
      <c r="O312" s="812">
        <v>1</v>
      </c>
      <c r="P312" s="728"/>
      <c r="Q312" s="745">
        <v>0</v>
      </c>
      <c r="R312" s="727"/>
      <c r="S312" s="745">
        <v>0</v>
      </c>
      <c r="T312" s="812"/>
      <c r="U312" s="768">
        <v>0</v>
      </c>
    </row>
    <row r="313" spans="1:21" ht="14.4" customHeight="1" x14ac:dyDescent="0.3">
      <c r="A313" s="726">
        <v>4</v>
      </c>
      <c r="B313" s="727" t="s">
        <v>2287</v>
      </c>
      <c r="C313" s="727" t="s">
        <v>2292</v>
      </c>
      <c r="D313" s="810" t="s">
        <v>4734</v>
      </c>
      <c r="E313" s="811" t="s">
        <v>2310</v>
      </c>
      <c r="F313" s="727" t="s">
        <v>2288</v>
      </c>
      <c r="G313" s="727" t="s">
        <v>2710</v>
      </c>
      <c r="H313" s="727" t="s">
        <v>571</v>
      </c>
      <c r="I313" s="727" t="s">
        <v>2711</v>
      </c>
      <c r="J313" s="727" t="s">
        <v>1497</v>
      </c>
      <c r="K313" s="727" t="s">
        <v>2712</v>
      </c>
      <c r="L313" s="728">
        <v>453.79</v>
      </c>
      <c r="M313" s="728">
        <v>1361.3700000000001</v>
      </c>
      <c r="N313" s="727">
        <v>3</v>
      </c>
      <c r="O313" s="812">
        <v>1</v>
      </c>
      <c r="P313" s="728"/>
      <c r="Q313" s="745">
        <v>0</v>
      </c>
      <c r="R313" s="727"/>
      <c r="S313" s="745">
        <v>0</v>
      </c>
      <c r="T313" s="812"/>
      <c r="U313" s="768">
        <v>0</v>
      </c>
    </row>
    <row r="314" spans="1:21" ht="14.4" customHeight="1" x14ac:dyDescent="0.3">
      <c r="A314" s="726">
        <v>4</v>
      </c>
      <c r="B314" s="727" t="s">
        <v>2287</v>
      </c>
      <c r="C314" s="727" t="s">
        <v>2292</v>
      </c>
      <c r="D314" s="810" t="s">
        <v>4734</v>
      </c>
      <c r="E314" s="811" t="s">
        <v>2310</v>
      </c>
      <c r="F314" s="727" t="s">
        <v>2288</v>
      </c>
      <c r="G314" s="727" t="s">
        <v>2356</v>
      </c>
      <c r="H314" s="727" t="s">
        <v>571</v>
      </c>
      <c r="I314" s="727" t="s">
        <v>2357</v>
      </c>
      <c r="J314" s="727" t="s">
        <v>1346</v>
      </c>
      <c r="K314" s="727" t="s">
        <v>2358</v>
      </c>
      <c r="L314" s="728">
        <v>0</v>
      </c>
      <c r="M314" s="728">
        <v>0</v>
      </c>
      <c r="N314" s="727">
        <v>3</v>
      </c>
      <c r="O314" s="812">
        <v>0.5</v>
      </c>
      <c r="P314" s="728">
        <v>0</v>
      </c>
      <c r="Q314" s="745"/>
      <c r="R314" s="727">
        <v>3</v>
      </c>
      <c r="S314" s="745">
        <v>1</v>
      </c>
      <c r="T314" s="812">
        <v>0.5</v>
      </c>
      <c r="U314" s="768">
        <v>1</v>
      </c>
    </row>
    <row r="315" spans="1:21" ht="14.4" customHeight="1" x14ac:dyDescent="0.3">
      <c r="A315" s="726">
        <v>4</v>
      </c>
      <c r="B315" s="727" t="s">
        <v>2287</v>
      </c>
      <c r="C315" s="727" t="s">
        <v>2292</v>
      </c>
      <c r="D315" s="810" t="s">
        <v>4734</v>
      </c>
      <c r="E315" s="811" t="s">
        <v>2310</v>
      </c>
      <c r="F315" s="727" t="s">
        <v>2288</v>
      </c>
      <c r="G315" s="727" t="s">
        <v>2356</v>
      </c>
      <c r="H315" s="727" t="s">
        <v>571</v>
      </c>
      <c r="I315" s="727" t="s">
        <v>2446</v>
      </c>
      <c r="J315" s="727" t="s">
        <v>1346</v>
      </c>
      <c r="K315" s="727" t="s">
        <v>2358</v>
      </c>
      <c r="L315" s="728">
        <v>0</v>
      </c>
      <c r="M315" s="728">
        <v>0</v>
      </c>
      <c r="N315" s="727">
        <v>12</v>
      </c>
      <c r="O315" s="812">
        <v>2.5</v>
      </c>
      <c r="P315" s="728">
        <v>0</v>
      </c>
      <c r="Q315" s="745"/>
      <c r="R315" s="727">
        <v>6</v>
      </c>
      <c r="S315" s="745">
        <v>0.5</v>
      </c>
      <c r="T315" s="812">
        <v>1</v>
      </c>
      <c r="U315" s="768">
        <v>0.4</v>
      </c>
    </row>
    <row r="316" spans="1:21" ht="14.4" customHeight="1" x14ac:dyDescent="0.3">
      <c r="A316" s="726">
        <v>4</v>
      </c>
      <c r="B316" s="727" t="s">
        <v>2287</v>
      </c>
      <c r="C316" s="727" t="s">
        <v>2292</v>
      </c>
      <c r="D316" s="810" t="s">
        <v>4734</v>
      </c>
      <c r="E316" s="811" t="s">
        <v>2310</v>
      </c>
      <c r="F316" s="727" t="s">
        <v>2288</v>
      </c>
      <c r="G316" s="727" t="s">
        <v>2359</v>
      </c>
      <c r="H316" s="727" t="s">
        <v>642</v>
      </c>
      <c r="I316" s="727" t="s">
        <v>1934</v>
      </c>
      <c r="J316" s="727" t="s">
        <v>1935</v>
      </c>
      <c r="K316" s="727" t="s">
        <v>1936</v>
      </c>
      <c r="L316" s="728">
        <v>0</v>
      </c>
      <c r="M316" s="728">
        <v>0</v>
      </c>
      <c r="N316" s="727">
        <v>4</v>
      </c>
      <c r="O316" s="812">
        <v>3.5</v>
      </c>
      <c r="P316" s="728">
        <v>0</v>
      </c>
      <c r="Q316" s="745"/>
      <c r="R316" s="727">
        <v>2</v>
      </c>
      <c r="S316" s="745">
        <v>0.5</v>
      </c>
      <c r="T316" s="812">
        <v>1.5</v>
      </c>
      <c r="U316" s="768">
        <v>0.42857142857142855</v>
      </c>
    </row>
    <row r="317" spans="1:21" ht="14.4" customHeight="1" x14ac:dyDescent="0.3">
      <c r="A317" s="726">
        <v>4</v>
      </c>
      <c r="B317" s="727" t="s">
        <v>2287</v>
      </c>
      <c r="C317" s="727" t="s">
        <v>2292</v>
      </c>
      <c r="D317" s="810" t="s">
        <v>4734</v>
      </c>
      <c r="E317" s="811" t="s">
        <v>2310</v>
      </c>
      <c r="F317" s="727" t="s">
        <v>2288</v>
      </c>
      <c r="G317" s="727" t="s">
        <v>2447</v>
      </c>
      <c r="H317" s="727" t="s">
        <v>571</v>
      </c>
      <c r="I317" s="727" t="s">
        <v>2448</v>
      </c>
      <c r="J317" s="727" t="s">
        <v>1012</v>
      </c>
      <c r="K317" s="727" t="s">
        <v>2449</v>
      </c>
      <c r="L317" s="728">
        <v>42.54</v>
      </c>
      <c r="M317" s="728">
        <v>42.54</v>
      </c>
      <c r="N317" s="727">
        <v>1</v>
      </c>
      <c r="O317" s="812">
        <v>1</v>
      </c>
      <c r="P317" s="728"/>
      <c r="Q317" s="745">
        <v>0</v>
      </c>
      <c r="R317" s="727"/>
      <c r="S317" s="745">
        <v>0</v>
      </c>
      <c r="T317" s="812"/>
      <c r="U317" s="768">
        <v>0</v>
      </c>
    </row>
    <row r="318" spans="1:21" ht="14.4" customHeight="1" x14ac:dyDescent="0.3">
      <c r="A318" s="726">
        <v>4</v>
      </c>
      <c r="B318" s="727" t="s">
        <v>2287</v>
      </c>
      <c r="C318" s="727" t="s">
        <v>2292</v>
      </c>
      <c r="D318" s="810" t="s">
        <v>4734</v>
      </c>
      <c r="E318" s="811" t="s">
        <v>2310</v>
      </c>
      <c r="F318" s="727" t="s">
        <v>2288</v>
      </c>
      <c r="G318" s="727" t="s">
        <v>2447</v>
      </c>
      <c r="H318" s="727" t="s">
        <v>571</v>
      </c>
      <c r="I318" s="727" t="s">
        <v>2464</v>
      </c>
      <c r="J318" s="727" t="s">
        <v>976</v>
      </c>
      <c r="K318" s="727" t="s">
        <v>2465</v>
      </c>
      <c r="L318" s="728">
        <v>59.56</v>
      </c>
      <c r="M318" s="728">
        <v>119.12</v>
      </c>
      <c r="N318" s="727">
        <v>2</v>
      </c>
      <c r="O318" s="812">
        <v>1.5</v>
      </c>
      <c r="P318" s="728">
        <v>59.56</v>
      </c>
      <c r="Q318" s="745">
        <v>0.5</v>
      </c>
      <c r="R318" s="727">
        <v>1</v>
      </c>
      <c r="S318" s="745">
        <v>0.5</v>
      </c>
      <c r="T318" s="812">
        <v>0.5</v>
      </c>
      <c r="U318" s="768">
        <v>0.33333333333333331</v>
      </c>
    </row>
    <row r="319" spans="1:21" ht="14.4" customHeight="1" x14ac:dyDescent="0.3">
      <c r="A319" s="726">
        <v>4</v>
      </c>
      <c r="B319" s="727" t="s">
        <v>2287</v>
      </c>
      <c r="C319" s="727" t="s">
        <v>2292</v>
      </c>
      <c r="D319" s="810" t="s">
        <v>4734</v>
      </c>
      <c r="E319" s="811" t="s">
        <v>2310</v>
      </c>
      <c r="F319" s="727" t="s">
        <v>2288</v>
      </c>
      <c r="G319" s="727" t="s">
        <v>2424</v>
      </c>
      <c r="H319" s="727" t="s">
        <v>571</v>
      </c>
      <c r="I319" s="727" t="s">
        <v>2425</v>
      </c>
      <c r="J319" s="727" t="s">
        <v>1016</v>
      </c>
      <c r="K319" s="727" t="s">
        <v>2426</v>
      </c>
      <c r="L319" s="728">
        <v>186.27</v>
      </c>
      <c r="M319" s="728">
        <v>745.08</v>
      </c>
      <c r="N319" s="727">
        <v>4</v>
      </c>
      <c r="O319" s="812">
        <v>2</v>
      </c>
      <c r="P319" s="728">
        <v>372.54</v>
      </c>
      <c r="Q319" s="745">
        <v>0.5</v>
      </c>
      <c r="R319" s="727">
        <v>2</v>
      </c>
      <c r="S319" s="745">
        <v>0.5</v>
      </c>
      <c r="T319" s="812">
        <v>1</v>
      </c>
      <c r="U319" s="768">
        <v>0.5</v>
      </c>
    </row>
    <row r="320" spans="1:21" ht="14.4" customHeight="1" x14ac:dyDescent="0.3">
      <c r="A320" s="726">
        <v>4</v>
      </c>
      <c r="B320" s="727" t="s">
        <v>2287</v>
      </c>
      <c r="C320" s="727" t="s">
        <v>2292</v>
      </c>
      <c r="D320" s="810" t="s">
        <v>4734</v>
      </c>
      <c r="E320" s="811" t="s">
        <v>2310</v>
      </c>
      <c r="F320" s="727" t="s">
        <v>2288</v>
      </c>
      <c r="G320" s="727" t="s">
        <v>2360</v>
      </c>
      <c r="H320" s="727" t="s">
        <v>571</v>
      </c>
      <c r="I320" s="727" t="s">
        <v>2713</v>
      </c>
      <c r="J320" s="727" t="s">
        <v>891</v>
      </c>
      <c r="K320" s="727" t="s">
        <v>2363</v>
      </c>
      <c r="L320" s="728">
        <v>93.96</v>
      </c>
      <c r="M320" s="728">
        <v>93.96</v>
      </c>
      <c r="N320" s="727">
        <v>1</v>
      </c>
      <c r="O320" s="812">
        <v>1</v>
      </c>
      <c r="P320" s="728">
        <v>93.96</v>
      </c>
      <c r="Q320" s="745">
        <v>1</v>
      </c>
      <c r="R320" s="727">
        <v>1</v>
      </c>
      <c r="S320" s="745">
        <v>1</v>
      </c>
      <c r="T320" s="812">
        <v>1</v>
      </c>
      <c r="U320" s="768">
        <v>1</v>
      </c>
    </row>
    <row r="321" spans="1:21" ht="14.4" customHeight="1" x14ac:dyDescent="0.3">
      <c r="A321" s="726">
        <v>4</v>
      </c>
      <c r="B321" s="727" t="s">
        <v>2287</v>
      </c>
      <c r="C321" s="727" t="s">
        <v>2292</v>
      </c>
      <c r="D321" s="810" t="s">
        <v>4734</v>
      </c>
      <c r="E321" s="811" t="s">
        <v>2310</v>
      </c>
      <c r="F321" s="727" t="s">
        <v>2288</v>
      </c>
      <c r="G321" s="727" t="s">
        <v>2549</v>
      </c>
      <c r="H321" s="727" t="s">
        <v>571</v>
      </c>
      <c r="I321" s="727" t="s">
        <v>2714</v>
      </c>
      <c r="J321" s="727" t="s">
        <v>2655</v>
      </c>
      <c r="K321" s="727" t="s">
        <v>2715</v>
      </c>
      <c r="L321" s="728">
        <v>99.94</v>
      </c>
      <c r="M321" s="728">
        <v>99.94</v>
      </c>
      <c r="N321" s="727">
        <v>1</v>
      </c>
      <c r="O321" s="812">
        <v>0.5</v>
      </c>
      <c r="P321" s="728"/>
      <c r="Q321" s="745">
        <v>0</v>
      </c>
      <c r="R321" s="727"/>
      <c r="S321" s="745">
        <v>0</v>
      </c>
      <c r="T321" s="812"/>
      <c r="U321" s="768">
        <v>0</v>
      </c>
    </row>
    <row r="322" spans="1:21" ht="14.4" customHeight="1" x14ac:dyDescent="0.3">
      <c r="A322" s="726">
        <v>4</v>
      </c>
      <c r="B322" s="727" t="s">
        <v>2287</v>
      </c>
      <c r="C322" s="727" t="s">
        <v>2292</v>
      </c>
      <c r="D322" s="810" t="s">
        <v>4734</v>
      </c>
      <c r="E322" s="811" t="s">
        <v>2310</v>
      </c>
      <c r="F322" s="727" t="s">
        <v>2289</v>
      </c>
      <c r="G322" s="727" t="s">
        <v>2364</v>
      </c>
      <c r="H322" s="727" t="s">
        <v>571</v>
      </c>
      <c r="I322" s="727" t="s">
        <v>2365</v>
      </c>
      <c r="J322" s="727" t="s">
        <v>2366</v>
      </c>
      <c r="K322" s="727"/>
      <c r="L322" s="728">
        <v>0</v>
      </c>
      <c r="M322" s="728">
        <v>0</v>
      </c>
      <c r="N322" s="727">
        <v>6</v>
      </c>
      <c r="O322" s="812">
        <v>6</v>
      </c>
      <c r="P322" s="728">
        <v>0</v>
      </c>
      <c r="Q322" s="745"/>
      <c r="R322" s="727">
        <v>3</v>
      </c>
      <c r="S322" s="745">
        <v>0.5</v>
      </c>
      <c r="T322" s="812">
        <v>3</v>
      </c>
      <c r="U322" s="768">
        <v>0.5</v>
      </c>
    </row>
    <row r="323" spans="1:21" ht="14.4" customHeight="1" x14ac:dyDescent="0.3">
      <c r="A323" s="726">
        <v>4</v>
      </c>
      <c r="B323" s="727" t="s">
        <v>2287</v>
      </c>
      <c r="C323" s="727" t="s">
        <v>2292</v>
      </c>
      <c r="D323" s="810" t="s">
        <v>4734</v>
      </c>
      <c r="E323" s="811" t="s">
        <v>2334</v>
      </c>
      <c r="F323" s="727" t="s">
        <v>2288</v>
      </c>
      <c r="G323" s="727" t="s">
        <v>2355</v>
      </c>
      <c r="H323" s="727" t="s">
        <v>642</v>
      </c>
      <c r="I323" s="727" t="s">
        <v>2043</v>
      </c>
      <c r="J323" s="727" t="s">
        <v>965</v>
      </c>
      <c r="K323" s="727" t="s">
        <v>2044</v>
      </c>
      <c r="L323" s="728">
        <v>154.36000000000001</v>
      </c>
      <c r="M323" s="728">
        <v>617.44000000000005</v>
      </c>
      <c r="N323" s="727">
        <v>4</v>
      </c>
      <c r="O323" s="812">
        <v>3</v>
      </c>
      <c r="P323" s="728">
        <v>308.72000000000003</v>
      </c>
      <c r="Q323" s="745">
        <v>0.5</v>
      </c>
      <c r="R323" s="727">
        <v>2</v>
      </c>
      <c r="S323" s="745">
        <v>0.5</v>
      </c>
      <c r="T323" s="812">
        <v>1.5</v>
      </c>
      <c r="U323" s="768">
        <v>0.5</v>
      </c>
    </row>
    <row r="324" spans="1:21" ht="14.4" customHeight="1" x14ac:dyDescent="0.3">
      <c r="A324" s="726">
        <v>4</v>
      </c>
      <c r="B324" s="727" t="s">
        <v>2287</v>
      </c>
      <c r="C324" s="727" t="s">
        <v>2292</v>
      </c>
      <c r="D324" s="810" t="s">
        <v>4734</v>
      </c>
      <c r="E324" s="811" t="s">
        <v>2334</v>
      </c>
      <c r="F324" s="727" t="s">
        <v>2288</v>
      </c>
      <c r="G324" s="727" t="s">
        <v>2355</v>
      </c>
      <c r="H324" s="727" t="s">
        <v>642</v>
      </c>
      <c r="I324" s="727" t="s">
        <v>1858</v>
      </c>
      <c r="J324" s="727" t="s">
        <v>965</v>
      </c>
      <c r="K324" s="727" t="s">
        <v>1859</v>
      </c>
      <c r="L324" s="728">
        <v>225.06</v>
      </c>
      <c r="M324" s="728">
        <v>1125.3</v>
      </c>
      <c r="N324" s="727">
        <v>5</v>
      </c>
      <c r="O324" s="812">
        <v>4</v>
      </c>
      <c r="P324" s="728">
        <v>900.24</v>
      </c>
      <c r="Q324" s="745">
        <v>0.8</v>
      </c>
      <c r="R324" s="727">
        <v>4</v>
      </c>
      <c r="S324" s="745">
        <v>0.8</v>
      </c>
      <c r="T324" s="812">
        <v>3</v>
      </c>
      <c r="U324" s="768">
        <v>0.75</v>
      </c>
    </row>
    <row r="325" spans="1:21" ht="14.4" customHeight="1" x14ac:dyDescent="0.3">
      <c r="A325" s="726">
        <v>4</v>
      </c>
      <c r="B325" s="727" t="s">
        <v>2287</v>
      </c>
      <c r="C325" s="727" t="s">
        <v>2292</v>
      </c>
      <c r="D325" s="810" t="s">
        <v>4734</v>
      </c>
      <c r="E325" s="811" t="s">
        <v>2334</v>
      </c>
      <c r="F325" s="727" t="s">
        <v>2288</v>
      </c>
      <c r="G325" s="727" t="s">
        <v>2410</v>
      </c>
      <c r="H325" s="727" t="s">
        <v>571</v>
      </c>
      <c r="I325" s="727" t="s">
        <v>2411</v>
      </c>
      <c r="J325" s="727" t="s">
        <v>1869</v>
      </c>
      <c r="K325" s="727" t="s">
        <v>2412</v>
      </c>
      <c r="L325" s="728">
        <v>238.72</v>
      </c>
      <c r="M325" s="728">
        <v>238.72</v>
      </c>
      <c r="N325" s="727">
        <v>1</v>
      </c>
      <c r="O325" s="812">
        <v>0.5</v>
      </c>
      <c r="P325" s="728"/>
      <c r="Q325" s="745">
        <v>0</v>
      </c>
      <c r="R325" s="727"/>
      <c r="S325" s="745">
        <v>0</v>
      </c>
      <c r="T325" s="812"/>
      <c r="U325" s="768">
        <v>0</v>
      </c>
    </row>
    <row r="326" spans="1:21" ht="14.4" customHeight="1" x14ac:dyDescent="0.3">
      <c r="A326" s="726">
        <v>4</v>
      </c>
      <c r="B326" s="727" t="s">
        <v>2287</v>
      </c>
      <c r="C326" s="727" t="s">
        <v>2292</v>
      </c>
      <c r="D326" s="810" t="s">
        <v>4734</v>
      </c>
      <c r="E326" s="811" t="s">
        <v>2334</v>
      </c>
      <c r="F326" s="727" t="s">
        <v>2288</v>
      </c>
      <c r="G326" s="727" t="s">
        <v>2716</v>
      </c>
      <c r="H326" s="727" t="s">
        <v>571</v>
      </c>
      <c r="I326" s="727" t="s">
        <v>2717</v>
      </c>
      <c r="J326" s="727" t="s">
        <v>2718</v>
      </c>
      <c r="K326" s="727" t="s">
        <v>2719</v>
      </c>
      <c r="L326" s="728">
        <v>23.72</v>
      </c>
      <c r="M326" s="728">
        <v>23.72</v>
      </c>
      <c r="N326" s="727">
        <v>1</v>
      </c>
      <c r="O326" s="812">
        <v>0.5</v>
      </c>
      <c r="P326" s="728"/>
      <c r="Q326" s="745">
        <v>0</v>
      </c>
      <c r="R326" s="727"/>
      <c r="S326" s="745">
        <v>0</v>
      </c>
      <c r="T326" s="812"/>
      <c r="U326" s="768">
        <v>0</v>
      </c>
    </row>
    <row r="327" spans="1:21" ht="14.4" customHeight="1" x14ac:dyDescent="0.3">
      <c r="A327" s="726">
        <v>4</v>
      </c>
      <c r="B327" s="727" t="s">
        <v>2287</v>
      </c>
      <c r="C327" s="727" t="s">
        <v>2292</v>
      </c>
      <c r="D327" s="810" t="s">
        <v>4734</v>
      </c>
      <c r="E327" s="811" t="s">
        <v>2334</v>
      </c>
      <c r="F327" s="727" t="s">
        <v>2288</v>
      </c>
      <c r="G327" s="727" t="s">
        <v>2472</v>
      </c>
      <c r="H327" s="727" t="s">
        <v>642</v>
      </c>
      <c r="I327" s="727" t="s">
        <v>2720</v>
      </c>
      <c r="J327" s="727" t="s">
        <v>2059</v>
      </c>
      <c r="K327" s="727" t="s">
        <v>2721</v>
      </c>
      <c r="L327" s="728">
        <v>173.12</v>
      </c>
      <c r="M327" s="728">
        <v>173.12</v>
      </c>
      <c r="N327" s="727">
        <v>1</v>
      </c>
      <c r="O327" s="812">
        <v>0.5</v>
      </c>
      <c r="P327" s="728"/>
      <c r="Q327" s="745">
        <v>0</v>
      </c>
      <c r="R327" s="727"/>
      <c r="S327" s="745">
        <v>0</v>
      </c>
      <c r="T327" s="812"/>
      <c r="U327" s="768">
        <v>0</v>
      </c>
    </row>
    <row r="328" spans="1:21" ht="14.4" customHeight="1" x14ac:dyDescent="0.3">
      <c r="A328" s="726">
        <v>4</v>
      </c>
      <c r="B328" s="727" t="s">
        <v>2287</v>
      </c>
      <c r="C328" s="727" t="s">
        <v>2292</v>
      </c>
      <c r="D328" s="810" t="s">
        <v>4734</v>
      </c>
      <c r="E328" s="811" t="s">
        <v>2334</v>
      </c>
      <c r="F328" s="727" t="s">
        <v>2288</v>
      </c>
      <c r="G328" s="727" t="s">
        <v>2472</v>
      </c>
      <c r="H328" s="727" t="s">
        <v>642</v>
      </c>
      <c r="I328" s="727" t="s">
        <v>2058</v>
      </c>
      <c r="J328" s="727" t="s">
        <v>2059</v>
      </c>
      <c r="K328" s="727" t="s">
        <v>2060</v>
      </c>
      <c r="L328" s="728">
        <v>3231.81</v>
      </c>
      <c r="M328" s="728">
        <v>3231.81</v>
      </c>
      <c r="N328" s="727">
        <v>1</v>
      </c>
      <c r="O328" s="812">
        <v>0.5</v>
      </c>
      <c r="P328" s="728"/>
      <c r="Q328" s="745">
        <v>0</v>
      </c>
      <c r="R328" s="727"/>
      <c r="S328" s="745">
        <v>0</v>
      </c>
      <c r="T328" s="812"/>
      <c r="U328" s="768">
        <v>0</v>
      </c>
    </row>
    <row r="329" spans="1:21" ht="14.4" customHeight="1" x14ac:dyDescent="0.3">
      <c r="A329" s="726">
        <v>4</v>
      </c>
      <c r="B329" s="727" t="s">
        <v>2287</v>
      </c>
      <c r="C329" s="727" t="s">
        <v>2292</v>
      </c>
      <c r="D329" s="810" t="s">
        <v>4734</v>
      </c>
      <c r="E329" s="811" t="s">
        <v>2334</v>
      </c>
      <c r="F329" s="727" t="s">
        <v>2288</v>
      </c>
      <c r="G329" s="727" t="s">
        <v>2722</v>
      </c>
      <c r="H329" s="727" t="s">
        <v>571</v>
      </c>
      <c r="I329" s="727" t="s">
        <v>2723</v>
      </c>
      <c r="J329" s="727" t="s">
        <v>1100</v>
      </c>
      <c r="K329" s="727" t="s">
        <v>1936</v>
      </c>
      <c r="L329" s="728">
        <v>111.07</v>
      </c>
      <c r="M329" s="728">
        <v>111.07</v>
      </c>
      <c r="N329" s="727">
        <v>1</v>
      </c>
      <c r="O329" s="812">
        <v>0.5</v>
      </c>
      <c r="P329" s="728">
        <v>111.07</v>
      </c>
      <c r="Q329" s="745">
        <v>1</v>
      </c>
      <c r="R329" s="727">
        <v>1</v>
      </c>
      <c r="S329" s="745">
        <v>1</v>
      </c>
      <c r="T329" s="812">
        <v>0.5</v>
      </c>
      <c r="U329" s="768">
        <v>1</v>
      </c>
    </row>
    <row r="330" spans="1:21" ht="14.4" customHeight="1" x14ac:dyDescent="0.3">
      <c r="A330" s="726">
        <v>4</v>
      </c>
      <c r="B330" s="727" t="s">
        <v>2287</v>
      </c>
      <c r="C330" s="727" t="s">
        <v>2292</v>
      </c>
      <c r="D330" s="810" t="s">
        <v>4734</v>
      </c>
      <c r="E330" s="811" t="s">
        <v>2334</v>
      </c>
      <c r="F330" s="727" t="s">
        <v>2288</v>
      </c>
      <c r="G330" s="727" t="s">
        <v>2483</v>
      </c>
      <c r="H330" s="727" t="s">
        <v>571</v>
      </c>
      <c r="I330" s="727" t="s">
        <v>2484</v>
      </c>
      <c r="J330" s="727" t="s">
        <v>904</v>
      </c>
      <c r="K330" s="727" t="s">
        <v>2485</v>
      </c>
      <c r="L330" s="728">
        <v>760.22</v>
      </c>
      <c r="M330" s="728">
        <v>760.22</v>
      </c>
      <c r="N330" s="727">
        <v>1</v>
      </c>
      <c r="O330" s="812">
        <v>1</v>
      </c>
      <c r="P330" s="728">
        <v>760.22</v>
      </c>
      <c r="Q330" s="745">
        <v>1</v>
      </c>
      <c r="R330" s="727">
        <v>1</v>
      </c>
      <c r="S330" s="745">
        <v>1</v>
      </c>
      <c r="T330" s="812">
        <v>1</v>
      </c>
      <c r="U330" s="768">
        <v>1</v>
      </c>
    </row>
    <row r="331" spans="1:21" ht="14.4" customHeight="1" x14ac:dyDescent="0.3">
      <c r="A331" s="726">
        <v>4</v>
      </c>
      <c r="B331" s="727" t="s">
        <v>2287</v>
      </c>
      <c r="C331" s="727" t="s">
        <v>2292</v>
      </c>
      <c r="D331" s="810" t="s">
        <v>4734</v>
      </c>
      <c r="E331" s="811" t="s">
        <v>2334</v>
      </c>
      <c r="F331" s="727" t="s">
        <v>2288</v>
      </c>
      <c r="G331" s="727" t="s">
        <v>2724</v>
      </c>
      <c r="H331" s="727" t="s">
        <v>642</v>
      </c>
      <c r="I331" s="727" t="s">
        <v>2725</v>
      </c>
      <c r="J331" s="727" t="s">
        <v>2036</v>
      </c>
      <c r="K331" s="727" t="s">
        <v>2726</v>
      </c>
      <c r="L331" s="728">
        <v>247.78</v>
      </c>
      <c r="M331" s="728">
        <v>247.78</v>
      </c>
      <c r="N331" s="727">
        <v>1</v>
      </c>
      <c r="O331" s="812">
        <v>0.5</v>
      </c>
      <c r="P331" s="728">
        <v>247.78</v>
      </c>
      <c r="Q331" s="745">
        <v>1</v>
      </c>
      <c r="R331" s="727">
        <v>1</v>
      </c>
      <c r="S331" s="745">
        <v>1</v>
      </c>
      <c r="T331" s="812">
        <v>0.5</v>
      </c>
      <c r="U331" s="768">
        <v>1</v>
      </c>
    </row>
    <row r="332" spans="1:21" ht="14.4" customHeight="1" x14ac:dyDescent="0.3">
      <c r="A332" s="726">
        <v>4</v>
      </c>
      <c r="B332" s="727" t="s">
        <v>2287</v>
      </c>
      <c r="C332" s="727" t="s">
        <v>2292</v>
      </c>
      <c r="D332" s="810" t="s">
        <v>4734</v>
      </c>
      <c r="E332" s="811" t="s">
        <v>2334</v>
      </c>
      <c r="F332" s="727" t="s">
        <v>2288</v>
      </c>
      <c r="G332" s="727" t="s">
        <v>2418</v>
      </c>
      <c r="H332" s="727" t="s">
        <v>571</v>
      </c>
      <c r="I332" s="727" t="s">
        <v>2419</v>
      </c>
      <c r="J332" s="727" t="s">
        <v>676</v>
      </c>
      <c r="K332" s="727" t="s">
        <v>2420</v>
      </c>
      <c r="L332" s="728">
        <v>53.57</v>
      </c>
      <c r="M332" s="728">
        <v>53.57</v>
      </c>
      <c r="N332" s="727">
        <v>1</v>
      </c>
      <c r="O332" s="812">
        <v>0.5</v>
      </c>
      <c r="P332" s="728">
        <v>53.57</v>
      </c>
      <c r="Q332" s="745">
        <v>1</v>
      </c>
      <c r="R332" s="727">
        <v>1</v>
      </c>
      <c r="S332" s="745">
        <v>1</v>
      </c>
      <c r="T332" s="812">
        <v>0.5</v>
      </c>
      <c r="U332" s="768">
        <v>1</v>
      </c>
    </row>
    <row r="333" spans="1:21" ht="14.4" customHeight="1" x14ac:dyDescent="0.3">
      <c r="A333" s="726">
        <v>4</v>
      </c>
      <c r="B333" s="727" t="s">
        <v>2287</v>
      </c>
      <c r="C333" s="727" t="s">
        <v>2292</v>
      </c>
      <c r="D333" s="810" t="s">
        <v>4734</v>
      </c>
      <c r="E333" s="811" t="s">
        <v>2334</v>
      </c>
      <c r="F333" s="727" t="s">
        <v>2288</v>
      </c>
      <c r="G333" s="727" t="s">
        <v>2367</v>
      </c>
      <c r="H333" s="727" t="s">
        <v>571</v>
      </c>
      <c r="I333" s="727" t="s">
        <v>2455</v>
      </c>
      <c r="J333" s="727" t="s">
        <v>1157</v>
      </c>
      <c r="K333" s="727" t="s">
        <v>2369</v>
      </c>
      <c r="L333" s="728">
        <v>374.79</v>
      </c>
      <c r="M333" s="728">
        <v>749.58</v>
      </c>
      <c r="N333" s="727">
        <v>2</v>
      </c>
      <c r="O333" s="812">
        <v>1</v>
      </c>
      <c r="P333" s="728"/>
      <c r="Q333" s="745">
        <v>0</v>
      </c>
      <c r="R333" s="727"/>
      <c r="S333" s="745">
        <v>0</v>
      </c>
      <c r="T333" s="812"/>
      <c r="U333" s="768">
        <v>0</v>
      </c>
    </row>
    <row r="334" spans="1:21" ht="14.4" customHeight="1" x14ac:dyDescent="0.3">
      <c r="A334" s="726">
        <v>4</v>
      </c>
      <c r="B334" s="727" t="s">
        <v>2287</v>
      </c>
      <c r="C334" s="727" t="s">
        <v>2292</v>
      </c>
      <c r="D334" s="810" t="s">
        <v>4734</v>
      </c>
      <c r="E334" s="811" t="s">
        <v>2334</v>
      </c>
      <c r="F334" s="727" t="s">
        <v>2288</v>
      </c>
      <c r="G334" s="727" t="s">
        <v>2367</v>
      </c>
      <c r="H334" s="727" t="s">
        <v>571</v>
      </c>
      <c r="I334" s="727" t="s">
        <v>2456</v>
      </c>
      <c r="J334" s="727" t="s">
        <v>1157</v>
      </c>
      <c r="K334" s="727" t="s">
        <v>2457</v>
      </c>
      <c r="L334" s="728">
        <v>0</v>
      </c>
      <c r="M334" s="728">
        <v>0</v>
      </c>
      <c r="N334" s="727">
        <v>2</v>
      </c>
      <c r="O334" s="812">
        <v>1</v>
      </c>
      <c r="P334" s="728"/>
      <c r="Q334" s="745"/>
      <c r="R334" s="727"/>
      <c r="S334" s="745">
        <v>0</v>
      </c>
      <c r="T334" s="812"/>
      <c r="U334" s="768">
        <v>0</v>
      </c>
    </row>
    <row r="335" spans="1:21" ht="14.4" customHeight="1" x14ac:dyDescent="0.3">
      <c r="A335" s="726">
        <v>4</v>
      </c>
      <c r="B335" s="727" t="s">
        <v>2287</v>
      </c>
      <c r="C335" s="727" t="s">
        <v>2292</v>
      </c>
      <c r="D335" s="810" t="s">
        <v>4734</v>
      </c>
      <c r="E335" s="811" t="s">
        <v>2334</v>
      </c>
      <c r="F335" s="727" t="s">
        <v>2288</v>
      </c>
      <c r="G335" s="727" t="s">
        <v>2367</v>
      </c>
      <c r="H335" s="727" t="s">
        <v>571</v>
      </c>
      <c r="I335" s="727" t="s">
        <v>2368</v>
      </c>
      <c r="J335" s="727" t="s">
        <v>1157</v>
      </c>
      <c r="K335" s="727" t="s">
        <v>2369</v>
      </c>
      <c r="L335" s="728">
        <v>374.79</v>
      </c>
      <c r="M335" s="728">
        <v>1124.3700000000001</v>
      </c>
      <c r="N335" s="727">
        <v>3</v>
      </c>
      <c r="O335" s="812">
        <v>1</v>
      </c>
      <c r="P335" s="728">
        <v>1124.3700000000001</v>
      </c>
      <c r="Q335" s="745">
        <v>1</v>
      </c>
      <c r="R335" s="727">
        <v>3</v>
      </c>
      <c r="S335" s="745">
        <v>1</v>
      </c>
      <c r="T335" s="812">
        <v>1</v>
      </c>
      <c r="U335" s="768">
        <v>1</v>
      </c>
    </row>
    <row r="336" spans="1:21" ht="14.4" customHeight="1" x14ac:dyDescent="0.3">
      <c r="A336" s="726">
        <v>4</v>
      </c>
      <c r="B336" s="727" t="s">
        <v>2287</v>
      </c>
      <c r="C336" s="727" t="s">
        <v>2292</v>
      </c>
      <c r="D336" s="810" t="s">
        <v>4734</v>
      </c>
      <c r="E336" s="811" t="s">
        <v>2334</v>
      </c>
      <c r="F336" s="727" t="s">
        <v>2288</v>
      </c>
      <c r="G336" s="727" t="s">
        <v>2367</v>
      </c>
      <c r="H336" s="727" t="s">
        <v>571</v>
      </c>
      <c r="I336" s="727" t="s">
        <v>2727</v>
      </c>
      <c r="J336" s="727" t="s">
        <v>2728</v>
      </c>
      <c r="K336" s="727" t="s">
        <v>2729</v>
      </c>
      <c r="L336" s="728">
        <v>599.66999999999996</v>
      </c>
      <c r="M336" s="728">
        <v>599.66999999999996</v>
      </c>
      <c r="N336" s="727">
        <v>1</v>
      </c>
      <c r="O336" s="812">
        <v>0.5</v>
      </c>
      <c r="P336" s="728"/>
      <c r="Q336" s="745">
        <v>0</v>
      </c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4</v>
      </c>
      <c r="B337" s="727" t="s">
        <v>2287</v>
      </c>
      <c r="C337" s="727" t="s">
        <v>2292</v>
      </c>
      <c r="D337" s="810" t="s">
        <v>4734</v>
      </c>
      <c r="E337" s="811" t="s">
        <v>2334</v>
      </c>
      <c r="F337" s="727" t="s">
        <v>2288</v>
      </c>
      <c r="G337" s="727" t="s">
        <v>2370</v>
      </c>
      <c r="H337" s="727" t="s">
        <v>642</v>
      </c>
      <c r="I337" s="727" t="s">
        <v>2377</v>
      </c>
      <c r="J337" s="727" t="s">
        <v>725</v>
      </c>
      <c r="K337" s="727" t="s">
        <v>1792</v>
      </c>
      <c r="L337" s="728">
        <v>736.33</v>
      </c>
      <c r="M337" s="728">
        <v>736.33</v>
      </c>
      <c r="N337" s="727">
        <v>1</v>
      </c>
      <c r="O337" s="812">
        <v>0.5</v>
      </c>
      <c r="P337" s="728">
        <v>736.33</v>
      </c>
      <c r="Q337" s="745">
        <v>1</v>
      </c>
      <c r="R337" s="727">
        <v>1</v>
      </c>
      <c r="S337" s="745">
        <v>1</v>
      </c>
      <c r="T337" s="812">
        <v>0.5</v>
      </c>
      <c r="U337" s="768">
        <v>1</v>
      </c>
    </row>
    <row r="338" spans="1:21" ht="14.4" customHeight="1" x14ac:dyDescent="0.3">
      <c r="A338" s="726">
        <v>4</v>
      </c>
      <c r="B338" s="727" t="s">
        <v>2287</v>
      </c>
      <c r="C338" s="727" t="s">
        <v>2292</v>
      </c>
      <c r="D338" s="810" t="s">
        <v>4734</v>
      </c>
      <c r="E338" s="811" t="s">
        <v>2334</v>
      </c>
      <c r="F338" s="727" t="s">
        <v>2288</v>
      </c>
      <c r="G338" s="727" t="s">
        <v>2370</v>
      </c>
      <c r="H338" s="727" t="s">
        <v>642</v>
      </c>
      <c r="I338" s="727" t="s">
        <v>2670</v>
      </c>
      <c r="J338" s="727" t="s">
        <v>729</v>
      </c>
      <c r="K338" s="727" t="s">
        <v>2660</v>
      </c>
      <c r="L338" s="728">
        <v>1385.62</v>
      </c>
      <c r="M338" s="728">
        <v>1385.62</v>
      </c>
      <c r="N338" s="727">
        <v>1</v>
      </c>
      <c r="O338" s="812">
        <v>0.5</v>
      </c>
      <c r="P338" s="728"/>
      <c r="Q338" s="745">
        <v>0</v>
      </c>
      <c r="R338" s="727"/>
      <c r="S338" s="745">
        <v>0</v>
      </c>
      <c r="T338" s="812"/>
      <c r="U338" s="768">
        <v>0</v>
      </c>
    </row>
    <row r="339" spans="1:21" ht="14.4" customHeight="1" x14ac:dyDescent="0.3">
      <c r="A339" s="726">
        <v>4</v>
      </c>
      <c r="B339" s="727" t="s">
        <v>2287</v>
      </c>
      <c r="C339" s="727" t="s">
        <v>2292</v>
      </c>
      <c r="D339" s="810" t="s">
        <v>4734</v>
      </c>
      <c r="E339" s="811" t="s">
        <v>2334</v>
      </c>
      <c r="F339" s="727" t="s">
        <v>2288</v>
      </c>
      <c r="G339" s="727" t="s">
        <v>2730</v>
      </c>
      <c r="H339" s="727" t="s">
        <v>571</v>
      </c>
      <c r="I339" s="727" t="s">
        <v>2731</v>
      </c>
      <c r="J339" s="727" t="s">
        <v>1055</v>
      </c>
      <c r="K339" s="727" t="s">
        <v>2732</v>
      </c>
      <c r="L339" s="728">
        <v>48.42</v>
      </c>
      <c r="M339" s="728">
        <v>48.42</v>
      </c>
      <c r="N339" s="727">
        <v>1</v>
      </c>
      <c r="O339" s="812">
        <v>0.5</v>
      </c>
      <c r="P339" s="728"/>
      <c r="Q339" s="745">
        <v>0</v>
      </c>
      <c r="R339" s="727"/>
      <c r="S339" s="745">
        <v>0</v>
      </c>
      <c r="T339" s="812"/>
      <c r="U339" s="768">
        <v>0</v>
      </c>
    </row>
    <row r="340" spans="1:21" ht="14.4" customHeight="1" x14ac:dyDescent="0.3">
      <c r="A340" s="726">
        <v>4</v>
      </c>
      <c r="B340" s="727" t="s">
        <v>2287</v>
      </c>
      <c r="C340" s="727" t="s">
        <v>2292</v>
      </c>
      <c r="D340" s="810" t="s">
        <v>4734</v>
      </c>
      <c r="E340" s="811" t="s">
        <v>2334</v>
      </c>
      <c r="F340" s="727" t="s">
        <v>2288</v>
      </c>
      <c r="G340" s="727" t="s">
        <v>2421</v>
      </c>
      <c r="H340" s="727" t="s">
        <v>571</v>
      </c>
      <c r="I340" s="727" t="s">
        <v>2540</v>
      </c>
      <c r="J340" s="727" t="s">
        <v>1121</v>
      </c>
      <c r="K340" s="727" t="s">
        <v>2541</v>
      </c>
      <c r="L340" s="728">
        <v>93.71</v>
      </c>
      <c r="M340" s="728">
        <v>93.71</v>
      </c>
      <c r="N340" s="727">
        <v>1</v>
      </c>
      <c r="O340" s="812">
        <v>0.5</v>
      </c>
      <c r="P340" s="728">
        <v>93.71</v>
      </c>
      <c r="Q340" s="745">
        <v>1</v>
      </c>
      <c r="R340" s="727">
        <v>1</v>
      </c>
      <c r="S340" s="745">
        <v>1</v>
      </c>
      <c r="T340" s="812">
        <v>0.5</v>
      </c>
      <c r="U340" s="768">
        <v>1</v>
      </c>
    </row>
    <row r="341" spans="1:21" ht="14.4" customHeight="1" x14ac:dyDescent="0.3">
      <c r="A341" s="726">
        <v>4</v>
      </c>
      <c r="B341" s="727" t="s">
        <v>2287</v>
      </c>
      <c r="C341" s="727" t="s">
        <v>2292</v>
      </c>
      <c r="D341" s="810" t="s">
        <v>4734</v>
      </c>
      <c r="E341" s="811" t="s">
        <v>2334</v>
      </c>
      <c r="F341" s="727" t="s">
        <v>2288</v>
      </c>
      <c r="G341" s="727" t="s">
        <v>2421</v>
      </c>
      <c r="H341" s="727" t="s">
        <v>571</v>
      </c>
      <c r="I341" s="727" t="s">
        <v>2458</v>
      </c>
      <c r="J341" s="727" t="s">
        <v>1121</v>
      </c>
      <c r="K341" s="727" t="s">
        <v>2423</v>
      </c>
      <c r="L341" s="728">
        <v>301.2</v>
      </c>
      <c r="M341" s="728">
        <v>1807.2</v>
      </c>
      <c r="N341" s="727">
        <v>6</v>
      </c>
      <c r="O341" s="812">
        <v>3</v>
      </c>
      <c r="P341" s="728">
        <v>301.2</v>
      </c>
      <c r="Q341" s="745">
        <v>0.16666666666666666</v>
      </c>
      <c r="R341" s="727">
        <v>1</v>
      </c>
      <c r="S341" s="745">
        <v>0.16666666666666666</v>
      </c>
      <c r="T341" s="812">
        <v>0.5</v>
      </c>
      <c r="U341" s="768">
        <v>0.16666666666666666</v>
      </c>
    </row>
    <row r="342" spans="1:21" ht="14.4" customHeight="1" x14ac:dyDescent="0.3">
      <c r="A342" s="726">
        <v>4</v>
      </c>
      <c r="B342" s="727" t="s">
        <v>2287</v>
      </c>
      <c r="C342" s="727" t="s">
        <v>2292</v>
      </c>
      <c r="D342" s="810" t="s">
        <v>4734</v>
      </c>
      <c r="E342" s="811" t="s">
        <v>2334</v>
      </c>
      <c r="F342" s="727" t="s">
        <v>2288</v>
      </c>
      <c r="G342" s="727" t="s">
        <v>2421</v>
      </c>
      <c r="H342" s="727" t="s">
        <v>571</v>
      </c>
      <c r="I342" s="727" t="s">
        <v>2422</v>
      </c>
      <c r="J342" s="727" t="s">
        <v>1121</v>
      </c>
      <c r="K342" s="727" t="s">
        <v>2423</v>
      </c>
      <c r="L342" s="728">
        <v>185.26</v>
      </c>
      <c r="M342" s="728">
        <v>370.52</v>
      </c>
      <c r="N342" s="727">
        <v>2</v>
      </c>
      <c r="O342" s="812">
        <v>1</v>
      </c>
      <c r="P342" s="728">
        <v>370.52</v>
      </c>
      <c r="Q342" s="745">
        <v>1</v>
      </c>
      <c r="R342" s="727">
        <v>2</v>
      </c>
      <c r="S342" s="745">
        <v>1</v>
      </c>
      <c r="T342" s="812">
        <v>1</v>
      </c>
      <c r="U342" s="768">
        <v>1</v>
      </c>
    </row>
    <row r="343" spans="1:21" ht="14.4" customHeight="1" x14ac:dyDescent="0.3">
      <c r="A343" s="726">
        <v>4</v>
      </c>
      <c r="B343" s="727" t="s">
        <v>2287</v>
      </c>
      <c r="C343" s="727" t="s">
        <v>2292</v>
      </c>
      <c r="D343" s="810" t="s">
        <v>4734</v>
      </c>
      <c r="E343" s="811" t="s">
        <v>2334</v>
      </c>
      <c r="F343" s="727" t="s">
        <v>2288</v>
      </c>
      <c r="G343" s="727" t="s">
        <v>2421</v>
      </c>
      <c r="H343" s="727" t="s">
        <v>571</v>
      </c>
      <c r="I343" s="727" t="s">
        <v>2459</v>
      </c>
      <c r="J343" s="727" t="s">
        <v>1121</v>
      </c>
      <c r="K343" s="727" t="s">
        <v>2423</v>
      </c>
      <c r="L343" s="728">
        <v>301.2</v>
      </c>
      <c r="M343" s="728">
        <v>602.4</v>
      </c>
      <c r="N343" s="727">
        <v>2</v>
      </c>
      <c r="O343" s="812">
        <v>1.5</v>
      </c>
      <c r="P343" s="728"/>
      <c r="Q343" s="745">
        <v>0</v>
      </c>
      <c r="R343" s="727"/>
      <c r="S343" s="745">
        <v>0</v>
      </c>
      <c r="T343" s="812"/>
      <c r="U343" s="768">
        <v>0</v>
      </c>
    </row>
    <row r="344" spans="1:21" ht="14.4" customHeight="1" x14ac:dyDescent="0.3">
      <c r="A344" s="726">
        <v>4</v>
      </c>
      <c r="B344" s="727" t="s">
        <v>2287</v>
      </c>
      <c r="C344" s="727" t="s">
        <v>2292</v>
      </c>
      <c r="D344" s="810" t="s">
        <v>4734</v>
      </c>
      <c r="E344" s="811" t="s">
        <v>2334</v>
      </c>
      <c r="F344" s="727" t="s">
        <v>2288</v>
      </c>
      <c r="G344" s="727" t="s">
        <v>2733</v>
      </c>
      <c r="H344" s="727" t="s">
        <v>571</v>
      </c>
      <c r="I344" s="727" t="s">
        <v>2734</v>
      </c>
      <c r="J344" s="727" t="s">
        <v>753</v>
      </c>
      <c r="K344" s="727" t="s">
        <v>2735</v>
      </c>
      <c r="L344" s="728">
        <v>0</v>
      </c>
      <c r="M344" s="728">
        <v>0</v>
      </c>
      <c r="N344" s="727">
        <v>1</v>
      </c>
      <c r="O344" s="812">
        <v>0.5</v>
      </c>
      <c r="P344" s="728">
        <v>0</v>
      </c>
      <c r="Q344" s="745"/>
      <c r="R344" s="727">
        <v>1</v>
      </c>
      <c r="S344" s="745">
        <v>1</v>
      </c>
      <c r="T344" s="812">
        <v>0.5</v>
      </c>
      <c r="U344" s="768">
        <v>1</v>
      </c>
    </row>
    <row r="345" spans="1:21" ht="14.4" customHeight="1" x14ac:dyDescent="0.3">
      <c r="A345" s="726">
        <v>4</v>
      </c>
      <c r="B345" s="727" t="s">
        <v>2287</v>
      </c>
      <c r="C345" s="727" t="s">
        <v>2292</v>
      </c>
      <c r="D345" s="810" t="s">
        <v>4734</v>
      </c>
      <c r="E345" s="811" t="s">
        <v>2334</v>
      </c>
      <c r="F345" s="727" t="s">
        <v>2288</v>
      </c>
      <c r="G345" s="727" t="s">
        <v>2460</v>
      </c>
      <c r="H345" s="727" t="s">
        <v>571</v>
      </c>
      <c r="I345" s="727" t="s">
        <v>2461</v>
      </c>
      <c r="J345" s="727" t="s">
        <v>2462</v>
      </c>
      <c r="K345" s="727" t="s">
        <v>2463</v>
      </c>
      <c r="L345" s="728">
        <v>78.33</v>
      </c>
      <c r="M345" s="728">
        <v>156.66</v>
      </c>
      <c r="N345" s="727">
        <v>2</v>
      </c>
      <c r="O345" s="812">
        <v>1.5</v>
      </c>
      <c r="P345" s="728">
        <v>78.33</v>
      </c>
      <c r="Q345" s="745">
        <v>0.5</v>
      </c>
      <c r="R345" s="727">
        <v>1</v>
      </c>
      <c r="S345" s="745">
        <v>0.5</v>
      </c>
      <c r="T345" s="812">
        <v>0.5</v>
      </c>
      <c r="U345" s="768">
        <v>0.33333333333333331</v>
      </c>
    </row>
    <row r="346" spans="1:21" ht="14.4" customHeight="1" x14ac:dyDescent="0.3">
      <c r="A346" s="726">
        <v>4</v>
      </c>
      <c r="B346" s="727" t="s">
        <v>2287</v>
      </c>
      <c r="C346" s="727" t="s">
        <v>2292</v>
      </c>
      <c r="D346" s="810" t="s">
        <v>4734</v>
      </c>
      <c r="E346" s="811" t="s">
        <v>2334</v>
      </c>
      <c r="F346" s="727" t="s">
        <v>2288</v>
      </c>
      <c r="G346" s="727" t="s">
        <v>2356</v>
      </c>
      <c r="H346" s="727" t="s">
        <v>571</v>
      </c>
      <c r="I346" s="727" t="s">
        <v>2446</v>
      </c>
      <c r="J346" s="727" t="s">
        <v>1346</v>
      </c>
      <c r="K346" s="727" t="s">
        <v>2358</v>
      </c>
      <c r="L346" s="728">
        <v>0</v>
      </c>
      <c r="M346" s="728">
        <v>0</v>
      </c>
      <c r="N346" s="727">
        <v>1</v>
      </c>
      <c r="O346" s="812">
        <v>1</v>
      </c>
      <c r="P346" s="728">
        <v>0</v>
      </c>
      <c r="Q346" s="745"/>
      <c r="R346" s="727">
        <v>1</v>
      </c>
      <c r="S346" s="745">
        <v>1</v>
      </c>
      <c r="T346" s="812">
        <v>1</v>
      </c>
      <c r="U346" s="768">
        <v>1</v>
      </c>
    </row>
    <row r="347" spans="1:21" ht="14.4" customHeight="1" x14ac:dyDescent="0.3">
      <c r="A347" s="726">
        <v>4</v>
      </c>
      <c r="B347" s="727" t="s">
        <v>2287</v>
      </c>
      <c r="C347" s="727" t="s">
        <v>2292</v>
      </c>
      <c r="D347" s="810" t="s">
        <v>4734</v>
      </c>
      <c r="E347" s="811" t="s">
        <v>2334</v>
      </c>
      <c r="F347" s="727" t="s">
        <v>2288</v>
      </c>
      <c r="G347" s="727" t="s">
        <v>2585</v>
      </c>
      <c r="H347" s="727" t="s">
        <v>571</v>
      </c>
      <c r="I347" s="727" t="s">
        <v>2586</v>
      </c>
      <c r="J347" s="727" t="s">
        <v>874</v>
      </c>
      <c r="K347" s="727" t="s">
        <v>2587</v>
      </c>
      <c r="L347" s="728">
        <v>257.14</v>
      </c>
      <c r="M347" s="728">
        <v>257.14</v>
      </c>
      <c r="N347" s="727">
        <v>1</v>
      </c>
      <c r="O347" s="812">
        <v>1</v>
      </c>
      <c r="P347" s="728"/>
      <c r="Q347" s="745">
        <v>0</v>
      </c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4</v>
      </c>
      <c r="B348" s="727" t="s">
        <v>2287</v>
      </c>
      <c r="C348" s="727" t="s">
        <v>2292</v>
      </c>
      <c r="D348" s="810" t="s">
        <v>4734</v>
      </c>
      <c r="E348" s="811" t="s">
        <v>2334</v>
      </c>
      <c r="F348" s="727" t="s">
        <v>2288</v>
      </c>
      <c r="G348" s="727" t="s">
        <v>2359</v>
      </c>
      <c r="H348" s="727" t="s">
        <v>642</v>
      </c>
      <c r="I348" s="727" t="s">
        <v>1934</v>
      </c>
      <c r="J348" s="727" t="s">
        <v>1935</v>
      </c>
      <c r="K348" s="727" t="s">
        <v>1936</v>
      </c>
      <c r="L348" s="728">
        <v>0</v>
      </c>
      <c r="M348" s="728">
        <v>0</v>
      </c>
      <c r="N348" s="727">
        <v>12</v>
      </c>
      <c r="O348" s="812">
        <v>8.5</v>
      </c>
      <c r="P348" s="728">
        <v>0</v>
      </c>
      <c r="Q348" s="745"/>
      <c r="R348" s="727">
        <v>5</v>
      </c>
      <c r="S348" s="745">
        <v>0.41666666666666669</v>
      </c>
      <c r="T348" s="812">
        <v>3.5</v>
      </c>
      <c r="U348" s="768">
        <v>0.41176470588235292</v>
      </c>
    </row>
    <row r="349" spans="1:21" ht="14.4" customHeight="1" x14ac:dyDescent="0.3">
      <c r="A349" s="726">
        <v>4</v>
      </c>
      <c r="B349" s="727" t="s">
        <v>2287</v>
      </c>
      <c r="C349" s="727" t="s">
        <v>2292</v>
      </c>
      <c r="D349" s="810" t="s">
        <v>4734</v>
      </c>
      <c r="E349" s="811" t="s">
        <v>2334</v>
      </c>
      <c r="F349" s="727" t="s">
        <v>2289</v>
      </c>
      <c r="G349" s="727" t="s">
        <v>2364</v>
      </c>
      <c r="H349" s="727" t="s">
        <v>571</v>
      </c>
      <c r="I349" s="727" t="s">
        <v>2365</v>
      </c>
      <c r="J349" s="727" t="s">
        <v>2366</v>
      </c>
      <c r="K349" s="727"/>
      <c r="L349" s="728">
        <v>0</v>
      </c>
      <c r="M349" s="728">
        <v>0</v>
      </c>
      <c r="N349" s="727">
        <v>1</v>
      </c>
      <c r="O349" s="812">
        <v>1</v>
      </c>
      <c r="P349" s="728">
        <v>0</v>
      </c>
      <c r="Q349" s="745"/>
      <c r="R349" s="727">
        <v>1</v>
      </c>
      <c r="S349" s="745">
        <v>1</v>
      </c>
      <c r="T349" s="812">
        <v>1</v>
      </c>
      <c r="U349" s="768">
        <v>1</v>
      </c>
    </row>
    <row r="350" spans="1:21" ht="14.4" customHeight="1" x14ac:dyDescent="0.3">
      <c r="A350" s="726">
        <v>4</v>
      </c>
      <c r="B350" s="727" t="s">
        <v>2287</v>
      </c>
      <c r="C350" s="727" t="s">
        <v>2292</v>
      </c>
      <c r="D350" s="810" t="s">
        <v>4734</v>
      </c>
      <c r="E350" s="811" t="s">
        <v>2314</v>
      </c>
      <c r="F350" s="727" t="s">
        <v>2288</v>
      </c>
      <c r="G350" s="727" t="s">
        <v>2355</v>
      </c>
      <c r="H350" s="727" t="s">
        <v>642</v>
      </c>
      <c r="I350" s="727" t="s">
        <v>2043</v>
      </c>
      <c r="J350" s="727" t="s">
        <v>965</v>
      </c>
      <c r="K350" s="727" t="s">
        <v>2044</v>
      </c>
      <c r="L350" s="728">
        <v>154.36000000000001</v>
      </c>
      <c r="M350" s="728">
        <v>308.72000000000003</v>
      </c>
      <c r="N350" s="727">
        <v>2</v>
      </c>
      <c r="O350" s="812">
        <v>2</v>
      </c>
      <c r="P350" s="728">
        <v>154.36000000000001</v>
      </c>
      <c r="Q350" s="745">
        <v>0.5</v>
      </c>
      <c r="R350" s="727">
        <v>1</v>
      </c>
      <c r="S350" s="745">
        <v>0.5</v>
      </c>
      <c r="T350" s="812">
        <v>1</v>
      </c>
      <c r="U350" s="768">
        <v>0.5</v>
      </c>
    </row>
    <row r="351" spans="1:21" ht="14.4" customHeight="1" x14ac:dyDescent="0.3">
      <c r="A351" s="726">
        <v>4</v>
      </c>
      <c r="B351" s="727" t="s">
        <v>2287</v>
      </c>
      <c r="C351" s="727" t="s">
        <v>2292</v>
      </c>
      <c r="D351" s="810" t="s">
        <v>4734</v>
      </c>
      <c r="E351" s="811" t="s">
        <v>2314</v>
      </c>
      <c r="F351" s="727" t="s">
        <v>2288</v>
      </c>
      <c r="G351" s="727" t="s">
        <v>2427</v>
      </c>
      <c r="H351" s="727" t="s">
        <v>571</v>
      </c>
      <c r="I351" s="727" t="s">
        <v>2509</v>
      </c>
      <c r="J351" s="727" t="s">
        <v>690</v>
      </c>
      <c r="K351" s="727" t="s">
        <v>2510</v>
      </c>
      <c r="L351" s="728">
        <v>48.42</v>
      </c>
      <c r="M351" s="728">
        <v>48.42</v>
      </c>
      <c r="N351" s="727">
        <v>1</v>
      </c>
      <c r="O351" s="812">
        <v>0.5</v>
      </c>
      <c r="P351" s="728"/>
      <c r="Q351" s="745">
        <v>0</v>
      </c>
      <c r="R351" s="727"/>
      <c r="S351" s="745">
        <v>0</v>
      </c>
      <c r="T351" s="812"/>
      <c r="U351" s="768">
        <v>0</v>
      </c>
    </row>
    <row r="352" spans="1:21" ht="14.4" customHeight="1" x14ac:dyDescent="0.3">
      <c r="A352" s="726">
        <v>4</v>
      </c>
      <c r="B352" s="727" t="s">
        <v>2287</v>
      </c>
      <c r="C352" s="727" t="s">
        <v>2292</v>
      </c>
      <c r="D352" s="810" t="s">
        <v>4734</v>
      </c>
      <c r="E352" s="811" t="s">
        <v>2314</v>
      </c>
      <c r="F352" s="727" t="s">
        <v>2288</v>
      </c>
      <c r="G352" s="727" t="s">
        <v>2483</v>
      </c>
      <c r="H352" s="727" t="s">
        <v>571</v>
      </c>
      <c r="I352" s="727" t="s">
        <v>2736</v>
      </c>
      <c r="J352" s="727" t="s">
        <v>904</v>
      </c>
      <c r="K352" s="727" t="s">
        <v>2737</v>
      </c>
      <c r="L352" s="728">
        <v>0</v>
      </c>
      <c r="M352" s="728">
        <v>0</v>
      </c>
      <c r="N352" s="727">
        <v>1</v>
      </c>
      <c r="O352" s="812">
        <v>0.5</v>
      </c>
      <c r="P352" s="728">
        <v>0</v>
      </c>
      <c r="Q352" s="745"/>
      <c r="R352" s="727">
        <v>1</v>
      </c>
      <c r="S352" s="745">
        <v>1</v>
      </c>
      <c r="T352" s="812">
        <v>0.5</v>
      </c>
      <c r="U352" s="768">
        <v>1</v>
      </c>
    </row>
    <row r="353" spans="1:21" ht="14.4" customHeight="1" x14ac:dyDescent="0.3">
      <c r="A353" s="726">
        <v>4</v>
      </c>
      <c r="B353" s="727" t="s">
        <v>2287</v>
      </c>
      <c r="C353" s="727" t="s">
        <v>2292</v>
      </c>
      <c r="D353" s="810" t="s">
        <v>4734</v>
      </c>
      <c r="E353" s="811" t="s">
        <v>2314</v>
      </c>
      <c r="F353" s="727" t="s">
        <v>2288</v>
      </c>
      <c r="G353" s="727" t="s">
        <v>2367</v>
      </c>
      <c r="H353" s="727" t="s">
        <v>571</v>
      </c>
      <c r="I353" s="727" t="s">
        <v>2368</v>
      </c>
      <c r="J353" s="727" t="s">
        <v>1157</v>
      </c>
      <c r="K353" s="727" t="s">
        <v>2369</v>
      </c>
      <c r="L353" s="728">
        <v>374.79</v>
      </c>
      <c r="M353" s="728">
        <v>374.79</v>
      </c>
      <c r="N353" s="727">
        <v>1</v>
      </c>
      <c r="O353" s="812">
        <v>0.5</v>
      </c>
      <c r="P353" s="728">
        <v>374.79</v>
      </c>
      <c r="Q353" s="745">
        <v>1</v>
      </c>
      <c r="R353" s="727">
        <v>1</v>
      </c>
      <c r="S353" s="745">
        <v>1</v>
      </c>
      <c r="T353" s="812">
        <v>0.5</v>
      </c>
      <c r="U353" s="768">
        <v>1</v>
      </c>
    </row>
    <row r="354" spans="1:21" ht="14.4" customHeight="1" x14ac:dyDescent="0.3">
      <c r="A354" s="726">
        <v>4</v>
      </c>
      <c r="B354" s="727" t="s">
        <v>2287</v>
      </c>
      <c r="C354" s="727" t="s">
        <v>2292</v>
      </c>
      <c r="D354" s="810" t="s">
        <v>4734</v>
      </c>
      <c r="E354" s="811" t="s">
        <v>2314</v>
      </c>
      <c r="F354" s="727" t="s">
        <v>2288</v>
      </c>
      <c r="G354" s="727" t="s">
        <v>2370</v>
      </c>
      <c r="H354" s="727" t="s">
        <v>642</v>
      </c>
      <c r="I354" s="727" t="s">
        <v>2371</v>
      </c>
      <c r="J354" s="727" t="s">
        <v>725</v>
      </c>
      <c r="K354" s="727" t="s">
        <v>1794</v>
      </c>
      <c r="L354" s="728">
        <v>490.89</v>
      </c>
      <c r="M354" s="728">
        <v>490.89</v>
      </c>
      <c r="N354" s="727">
        <v>1</v>
      </c>
      <c r="O354" s="812">
        <v>1</v>
      </c>
      <c r="P354" s="728"/>
      <c r="Q354" s="745">
        <v>0</v>
      </c>
      <c r="R354" s="727"/>
      <c r="S354" s="745">
        <v>0</v>
      </c>
      <c r="T354" s="812"/>
      <c r="U354" s="768">
        <v>0</v>
      </c>
    </row>
    <row r="355" spans="1:21" ht="14.4" customHeight="1" x14ac:dyDescent="0.3">
      <c r="A355" s="726">
        <v>4</v>
      </c>
      <c r="B355" s="727" t="s">
        <v>2287</v>
      </c>
      <c r="C355" s="727" t="s">
        <v>2292</v>
      </c>
      <c r="D355" s="810" t="s">
        <v>4734</v>
      </c>
      <c r="E355" s="811" t="s">
        <v>2314</v>
      </c>
      <c r="F355" s="727" t="s">
        <v>2288</v>
      </c>
      <c r="G355" s="727" t="s">
        <v>2370</v>
      </c>
      <c r="H355" s="727" t="s">
        <v>642</v>
      </c>
      <c r="I355" s="727" t="s">
        <v>1791</v>
      </c>
      <c r="J355" s="727" t="s">
        <v>725</v>
      </c>
      <c r="K355" s="727" t="s">
        <v>1792</v>
      </c>
      <c r="L355" s="728">
        <v>736.33</v>
      </c>
      <c r="M355" s="728">
        <v>736.33</v>
      </c>
      <c r="N355" s="727">
        <v>1</v>
      </c>
      <c r="O355" s="812">
        <v>1</v>
      </c>
      <c r="P355" s="728"/>
      <c r="Q355" s="745">
        <v>0</v>
      </c>
      <c r="R355" s="727"/>
      <c r="S355" s="745">
        <v>0</v>
      </c>
      <c r="T355" s="812"/>
      <c r="U355" s="768">
        <v>0</v>
      </c>
    </row>
    <row r="356" spans="1:21" ht="14.4" customHeight="1" x14ac:dyDescent="0.3">
      <c r="A356" s="726">
        <v>4</v>
      </c>
      <c r="B356" s="727" t="s">
        <v>2287</v>
      </c>
      <c r="C356" s="727" t="s">
        <v>2292</v>
      </c>
      <c r="D356" s="810" t="s">
        <v>4734</v>
      </c>
      <c r="E356" s="811" t="s">
        <v>2314</v>
      </c>
      <c r="F356" s="727" t="s">
        <v>2288</v>
      </c>
      <c r="G356" s="727" t="s">
        <v>2421</v>
      </c>
      <c r="H356" s="727" t="s">
        <v>571</v>
      </c>
      <c r="I356" s="727" t="s">
        <v>2540</v>
      </c>
      <c r="J356" s="727" t="s">
        <v>1121</v>
      </c>
      <c r="K356" s="727" t="s">
        <v>2541</v>
      </c>
      <c r="L356" s="728">
        <v>93.71</v>
      </c>
      <c r="M356" s="728">
        <v>93.71</v>
      </c>
      <c r="N356" s="727">
        <v>1</v>
      </c>
      <c r="O356" s="812">
        <v>0.5</v>
      </c>
      <c r="P356" s="728">
        <v>93.71</v>
      </c>
      <c r="Q356" s="745">
        <v>1</v>
      </c>
      <c r="R356" s="727">
        <v>1</v>
      </c>
      <c r="S356" s="745">
        <v>1</v>
      </c>
      <c r="T356" s="812">
        <v>0.5</v>
      </c>
      <c r="U356" s="768">
        <v>1</v>
      </c>
    </row>
    <row r="357" spans="1:21" ht="14.4" customHeight="1" x14ac:dyDescent="0.3">
      <c r="A357" s="726">
        <v>4</v>
      </c>
      <c r="B357" s="727" t="s">
        <v>2287</v>
      </c>
      <c r="C357" s="727" t="s">
        <v>2292</v>
      </c>
      <c r="D357" s="810" t="s">
        <v>4734</v>
      </c>
      <c r="E357" s="811" t="s">
        <v>2314</v>
      </c>
      <c r="F357" s="727" t="s">
        <v>2288</v>
      </c>
      <c r="G357" s="727" t="s">
        <v>2356</v>
      </c>
      <c r="H357" s="727" t="s">
        <v>571</v>
      </c>
      <c r="I357" s="727" t="s">
        <v>2357</v>
      </c>
      <c r="J357" s="727" t="s">
        <v>1346</v>
      </c>
      <c r="K357" s="727" t="s">
        <v>2358</v>
      </c>
      <c r="L357" s="728">
        <v>0</v>
      </c>
      <c r="M357" s="728">
        <v>0</v>
      </c>
      <c r="N357" s="727">
        <v>3</v>
      </c>
      <c r="O357" s="812">
        <v>2.5</v>
      </c>
      <c r="P357" s="728">
        <v>0</v>
      </c>
      <c r="Q357" s="745"/>
      <c r="R357" s="727">
        <v>2</v>
      </c>
      <c r="S357" s="745">
        <v>0.66666666666666663</v>
      </c>
      <c r="T357" s="812">
        <v>2</v>
      </c>
      <c r="U357" s="768">
        <v>0.8</v>
      </c>
    </row>
    <row r="358" spans="1:21" ht="14.4" customHeight="1" x14ac:dyDescent="0.3">
      <c r="A358" s="726">
        <v>4</v>
      </c>
      <c r="B358" s="727" t="s">
        <v>2287</v>
      </c>
      <c r="C358" s="727" t="s">
        <v>2292</v>
      </c>
      <c r="D358" s="810" t="s">
        <v>4734</v>
      </c>
      <c r="E358" s="811" t="s">
        <v>2314</v>
      </c>
      <c r="F358" s="727" t="s">
        <v>2288</v>
      </c>
      <c r="G358" s="727" t="s">
        <v>2356</v>
      </c>
      <c r="H358" s="727" t="s">
        <v>571</v>
      </c>
      <c r="I358" s="727" t="s">
        <v>2446</v>
      </c>
      <c r="J358" s="727" t="s">
        <v>1346</v>
      </c>
      <c r="K358" s="727" t="s">
        <v>2358</v>
      </c>
      <c r="L358" s="728">
        <v>0</v>
      </c>
      <c r="M358" s="728">
        <v>0</v>
      </c>
      <c r="N358" s="727">
        <v>3</v>
      </c>
      <c r="O358" s="812">
        <v>2.5</v>
      </c>
      <c r="P358" s="728">
        <v>0</v>
      </c>
      <c r="Q358" s="745"/>
      <c r="R358" s="727">
        <v>2</v>
      </c>
      <c r="S358" s="745">
        <v>0.66666666666666663</v>
      </c>
      <c r="T358" s="812">
        <v>1.5</v>
      </c>
      <c r="U358" s="768">
        <v>0.6</v>
      </c>
    </row>
    <row r="359" spans="1:21" ht="14.4" customHeight="1" x14ac:dyDescent="0.3">
      <c r="A359" s="726">
        <v>4</v>
      </c>
      <c r="B359" s="727" t="s">
        <v>2287</v>
      </c>
      <c r="C359" s="727" t="s">
        <v>2292</v>
      </c>
      <c r="D359" s="810" t="s">
        <v>4734</v>
      </c>
      <c r="E359" s="811" t="s">
        <v>2314</v>
      </c>
      <c r="F359" s="727" t="s">
        <v>2288</v>
      </c>
      <c r="G359" s="727" t="s">
        <v>2498</v>
      </c>
      <c r="H359" s="727" t="s">
        <v>571</v>
      </c>
      <c r="I359" s="727" t="s">
        <v>2499</v>
      </c>
      <c r="J359" s="727" t="s">
        <v>795</v>
      </c>
      <c r="K359" s="727" t="s">
        <v>1052</v>
      </c>
      <c r="L359" s="728">
        <v>0</v>
      </c>
      <c r="M359" s="728">
        <v>0</v>
      </c>
      <c r="N359" s="727">
        <v>1</v>
      </c>
      <c r="O359" s="812">
        <v>0.5</v>
      </c>
      <c r="P359" s="728">
        <v>0</v>
      </c>
      <c r="Q359" s="745"/>
      <c r="R359" s="727">
        <v>1</v>
      </c>
      <c r="S359" s="745">
        <v>1</v>
      </c>
      <c r="T359" s="812">
        <v>0.5</v>
      </c>
      <c r="U359" s="768">
        <v>1</v>
      </c>
    </row>
    <row r="360" spans="1:21" ht="14.4" customHeight="1" x14ac:dyDescent="0.3">
      <c r="A360" s="726">
        <v>4</v>
      </c>
      <c r="B360" s="727" t="s">
        <v>2287</v>
      </c>
      <c r="C360" s="727" t="s">
        <v>2292</v>
      </c>
      <c r="D360" s="810" t="s">
        <v>4734</v>
      </c>
      <c r="E360" s="811" t="s">
        <v>2314</v>
      </c>
      <c r="F360" s="727" t="s">
        <v>2288</v>
      </c>
      <c r="G360" s="727" t="s">
        <v>2359</v>
      </c>
      <c r="H360" s="727" t="s">
        <v>642</v>
      </c>
      <c r="I360" s="727" t="s">
        <v>1934</v>
      </c>
      <c r="J360" s="727" t="s">
        <v>1935</v>
      </c>
      <c r="K360" s="727" t="s">
        <v>1936</v>
      </c>
      <c r="L360" s="728">
        <v>0</v>
      </c>
      <c r="M360" s="728">
        <v>0</v>
      </c>
      <c r="N360" s="727">
        <v>2</v>
      </c>
      <c r="O360" s="812">
        <v>1.5</v>
      </c>
      <c r="P360" s="728">
        <v>0</v>
      </c>
      <c r="Q360" s="745"/>
      <c r="R360" s="727">
        <v>1</v>
      </c>
      <c r="S360" s="745">
        <v>0.5</v>
      </c>
      <c r="T360" s="812">
        <v>0.5</v>
      </c>
      <c r="U360" s="768">
        <v>0.33333333333333331</v>
      </c>
    </row>
    <row r="361" spans="1:21" ht="14.4" customHeight="1" x14ac:dyDescent="0.3">
      <c r="A361" s="726">
        <v>4</v>
      </c>
      <c r="B361" s="727" t="s">
        <v>2287</v>
      </c>
      <c r="C361" s="727" t="s">
        <v>2292</v>
      </c>
      <c r="D361" s="810" t="s">
        <v>4734</v>
      </c>
      <c r="E361" s="811" t="s">
        <v>2314</v>
      </c>
      <c r="F361" s="727" t="s">
        <v>2288</v>
      </c>
      <c r="G361" s="727" t="s">
        <v>2447</v>
      </c>
      <c r="H361" s="727" t="s">
        <v>571</v>
      </c>
      <c r="I361" s="727" t="s">
        <v>2448</v>
      </c>
      <c r="J361" s="727" t="s">
        <v>1012</v>
      </c>
      <c r="K361" s="727" t="s">
        <v>2449</v>
      </c>
      <c r="L361" s="728">
        <v>42.54</v>
      </c>
      <c r="M361" s="728">
        <v>42.54</v>
      </c>
      <c r="N361" s="727">
        <v>1</v>
      </c>
      <c r="O361" s="812">
        <v>1</v>
      </c>
      <c r="P361" s="728">
        <v>42.54</v>
      </c>
      <c r="Q361" s="745">
        <v>1</v>
      </c>
      <c r="R361" s="727">
        <v>1</v>
      </c>
      <c r="S361" s="745">
        <v>1</v>
      </c>
      <c r="T361" s="812">
        <v>1</v>
      </c>
      <c r="U361" s="768">
        <v>1</v>
      </c>
    </row>
    <row r="362" spans="1:21" ht="14.4" customHeight="1" x14ac:dyDescent="0.3">
      <c r="A362" s="726">
        <v>4</v>
      </c>
      <c r="B362" s="727" t="s">
        <v>2287</v>
      </c>
      <c r="C362" s="727" t="s">
        <v>2292</v>
      </c>
      <c r="D362" s="810" t="s">
        <v>4734</v>
      </c>
      <c r="E362" s="811" t="s">
        <v>2314</v>
      </c>
      <c r="F362" s="727" t="s">
        <v>2288</v>
      </c>
      <c r="G362" s="727" t="s">
        <v>2424</v>
      </c>
      <c r="H362" s="727" t="s">
        <v>571</v>
      </c>
      <c r="I362" s="727" t="s">
        <v>2425</v>
      </c>
      <c r="J362" s="727" t="s">
        <v>1016</v>
      </c>
      <c r="K362" s="727" t="s">
        <v>2426</v>
      </c>
      <c r="L362" s="728">
        <v>186.27</v>
      </c>
      <c r="M362" s="728">
        <v>372.54</v>
      </c>
      <c r="N362" s="727">
        <v>2</v>
      </c>
      <c r="O362" s="812">
        <v>1</v>
      </c>
      <c r="P362" s="728"/>
      <c r="Q362" s="745">
        <v>0</v>
      </c>
      <c r="R362" s="727"/>
      <c r="S362" s="745">
        <v>0</v>
      </c>
      <c r="T362" s="812"/>
      <c r="U362" s="768">
        <v>0</v>
      </c>
    </row>
    <row r="363" spans="1:21" ht="14.4" customHeight="1" x14ac:dyDescent="0.3">
      <c r="A363" s="726">
        <v>4</v>
      </c>
      <c r="B363" s="727" t="s">
        <v>2287</v>
      </c>
      <c r="C363" s="727" t="s">
        <v>2292</v>
      </c>
      <c r="D363" s="810" t="s">
        <v>4734</v>
      </c>
      <c r="E363" s="811" t="s">
        <v>2314</v>
      </c>
      <c r="F363" s="727" t="s">
        <v>2289</v>
      </c>
      <c r="G363" s="727" t="s">
        <v>2364</v>
      </c>
      <c r="H363" s="727" t="s">
        <v>571</v>
      </c>
      <c r="I363" s="727" t="s">
        <v>2365</v>
      </c>
      <c r="J363" s="727" t="s">
        <v>2366</v>
      </c>
      <c r="K363" s="727"/>
      <c r="L363" s="728">
        <v>0</v>
      </c>
      <c r="M363" s="728">
        <v>0</v>
      </c>
      <c r="N363" s="727">
        <v>6</v>
      </c>
      <c r="O363" s="812">
        <v>6</v>
      </c>
      <c r="P363" s="728">
        <v>0</v>
      </c>
      <c r="Q363" s="745"/>
      <c r="R363" s="727">
        <v>5</v>
      </c>
      <c r="S363" s="745">
        <v>0.83333333333333337</v>
      </c>
      <c r="T363" s="812">
        <v>5</v>
      </c>
      <c r="U363" s="768">
        <v>0.83333333333333337</v>
      </c>
    </row>
    <row r="364" spans="1:21" ht="14.4" customHeight="1" x14ac:dyDescent="0.3">
      <c r="A364" s="726">
        <v>4</v>
      </c>
      <c r="B364" s="727" t="s">
        <v>2287</v>
      </c>
      <c r="C364" s="727" t="s">
        <v>2292</v>
      </c>
      <c r="D364" s="810" t="s">
        <v>4734</v>
      </c>
      <c r="E364" s="811" t="s">
        <v>2345</v>
      </c>
      <c r="F364" s="727" t="s">
        <v>2288</v>
      </c>
      <c r="G364" s="727" t="s">
        <v>2355</v>
      </c>
      <c r="H364" s="727" t="s">
        <v>642</v>
      </c>
      <c r="I364" s="727" t="s">
        <v>2043</v>
      </c>
      <c r="J364" s="727" t="s">
        <v>965</v>
      </c>
      <c r="K364" s="727" t="s">
        <v>2044</v>
      </c>
      <c r="L364" s="728">
        <v>154.36000000000001</v>
      </c>
      <c r="M364" s="728">
        <v>154.36000000000001</v>
      </c>
      <c r="N364" s="727">
        <v>1</v>
      </c>
      <c r="O364" s="812">
        <v>0.5</v>
      </c>
      <c r="P364" s="728">
        <v>154.36000000000001</v>
      </c>
      <c r="Q364" s="745">
        <v>1</v>
      </c>
      <c r="R364" s="727">
        <v>1</v>
      </c>
      <c r="S364" s="745">
        <v>1</v>
      </c>
      <c r="T364" s="812">
        <v>0.5</v>
      </c>
      <c r="U364" s="768">
        <v>1</v>
      </c>
    </row>
    <row r="365" spans="1:21" ht="14.4" customHeight="1" x14ac:dyDescent="0.3">
      <c r="A365" s="726">
        <v>4</v>
      </c>
      <c r="B365" s="727" t="s">
        <v>2287</v>
      </c>
      <c r="C365" s="727" t="s">
        <v>2292</v>
      </c>
      <c r="D365" s="810" t="s">
        <v>4734</v>
      </c>
      <c r="E365" s="811" t="s">
        <v>2345</v>
      </c>
      <c r="F365" s="727" t="s">
        <v>2288</v>
      </c>
      <c r="G365" s="727" t="s">
        <v>2421</v>
      </c>
      <c r="H365" s="727" t="s">
        <v>571</v>
      </c>
      <c r="I365" s="727" t="s">
        <v>2458</v>
      </c>
      <c r="J365" s="727" t="s">
        <v>1121</v>
      </c>
      <c r="K365" s="727" t="s">
        <v>2423</v>
      </c>
      <c r="L365" s="728">
        <v>301.2</v>
      </c>
      <c r="M365" s="728">
        <v>301.2</v>
      </c>
      <c r="N365" s="727">
        <v>1</v>
      </c>
      <c r="O365" s="812">
        <v>1</v>
      </c>
      <c r="P365" s="728"/>
      <c r="Q365" s="745">
        <v>0</v>
      </c>
      <c r="R365" s="727"/>
      <c r="S365" s="745">
        <v>0</v>
      </c>
      <c r="T365" s="812"/>
      <c r="U365" s="768">
        <v>0</v>
      </c>
    </row>
    <row r="366" spans="1:21" ht="14.4" customHeight="1" x14ac:dyDescent="0.3">
      <c r="A366" s="726">
        <v>4</v>
      </c>
      <c r="B366" s="727" t="s">
        <v>2287</v>
      </c>
      <c r="C366" s="727" t="s">
        <v>2292</v>
      </c>
      <c r="D366" s="810" t="s">
        <v>4734</v>
      </c>
      <c r="E366" s="811" t="s">
        <v>2345</v>
      </c>
      <c r="F366" s="727" t="s">
        <v>2288</v>
      </c>
      <c r="G366" s="727" t="s">
        <v>2359</v>
      </c>
      <c r="H366" s="727" t="s">
        <v>642</v>
      </c>
      <c r="I366" s="727" t="s">
        <v>1934</v>
      </c>
      <c r="J366" s="727" t="s">
        <v>1935</v>
      </c>
      <c r="K366" s="727" t="s">
        <v>1936</v>
      </c>
      <c r="L366" s="728">
        <v>0</v>
      </c>
      <c r="M366" s="728">
        <v>0</v>
      </c>
      <c r="N366" s="727">
        <v>1</v>
      </c>
      <c r="O366" s="812">
        <v>0.5</v>
      </c>
      <c r="P366" s="728">
        <v>0</v>
      </c>
      <c r="Q366" s="745"/>
      <c r="R366" s="727">
        <v>1</v>
      </c>
      <c r="S366" s="745">
        <v>1</v>
      </c>
      <c r="T366" s="812">
        <v>0.5</v>
      </c>
      <c r="U366" s="768">
        <v>1</v>
      </c>
    </row>
    <row r="367" spans="1:21" ht="14.4" customHeight="1" x14ac:dyDescent="0.3">
      <c r="A367" s="726">
        <v>4</v>
      </c>
      <c r="B367" s="727" t="s">
        <v>2287</v>
      </c>
      <c r="C367" s="727" t="s">
        <v>2292</v>
      </c>
      <c r="D367" s="810" t="s">
        <v>4734</v>
      </c>
      <c r="E367" s="811" t="s">
        <v>2323</v>
      </c>
      <c r="F367" s="727" t="s">
        <v>2288</v>
      </c>
      <c r="G367" s="727" t="s">
        <v>2367</v>
      </c>
      <c r="H367" s="727" t="s">
        <v>571</v>
      </c>
      <c r="I367" s="727" t="s">
        <v>2368</v>
      </c>
      <c r="J367" s="727" t="s">
        <v>1157</v>
      </c>
      <c r="K367" s="727" t="s">
        <v>2369</v>
      </c>
      <c r="L367" s="728">
        <v>374.79</v>
      </c>
      <c r="M367" s="728">
        <v>1124.3700000000001</v>
      </c>
      <c r="N367" s="727">
        <v>3</v>
      </c>
      <c r="O367" s="812">
        <v>0.5</v>
      </c>
      <c r="P367" s="728"/>
      <c r="Q367" s="745">
        <v>0</v>
      </c>
      <c r="R367" s="727"/>
      <c r="S367" s="745">
        <v>0</v>
      </c>
      <c r="T367" s="812"/>
      <c r="U367" s="768">
        <v>0</v>
      </c>
    </row>
    <row r="368" spans="1:21" ht="14.4" customHeight="1" x14ac:dyDescent="0.3">
      <c r="A368" s="726">
        <v>4</v>
      </c>
      <c r="B368" s="727" t="s">
        <v>2287</v>
      </c>
      <c r="C368" s="727" t="s">
        <v>2292</v>
      </c>
      <c r="D368" s="810" t="s">
        <v>4734</v>
      </c>
      <c r="E368" s="811" t="s">
        <v>2323</v>
      </c>
      <c r="F368" s="727" t="s">
        <v>2288</v>
      </c>
      <c r="G368" s="727" t="s">
        <v>2730</v>
      </c>
      <c r="H368" s="727" t="s">
        <v>642</v>
      </c>
      <c r="I368" s="727" t="s">
        <v>2072</v>
      </c>
      <c r="J368" s="727" t="s">
        <v>1055</v>
      </c>
      <c r="K368" s="727" t="s">
        <v>1523</v>
      </c>
      <c r="L368" s="728">
        <v>48.42</v>
      </c>
      <c r="M368" s="728">
        <v>48.42</v>
      </c>
      <c r="N368" s="727">
        <v>1</v>
      </c>
      <c r="O368" s="812">
        <v>0.5</v>
      </c>
      <c r="P368" s="728"/>
      <c r="Q368" s="745">
        <v>0</v>
      </c>
      <c r="R368" s="727"/>
      <c r="S368" s="745">
        <v>0</v>
      </c>
      <c r="T368" s="812"/>
      <c r="U368" s="768">
        <v>0</v>
      </c>
    </row>
    <row r="369" spans="1:21" ht="14.4" customHeight="1" x14ac:dyDescent="0.3">
      <c r="A369" s="726">
        <v>4</v>
      </c>
      <c r="B369" s="727" t="s">
        <v>2287</v>
      </c>
      <c r="C369" s="727" t="s">
        <v>2292</v>
      </c>
      <c r="D369" s="810" t="s">
        <v>4734</v>
      </c>
      <c r="E369" s="811" t="s">
        <v>2323</v>
      </c>
      <c r="F369" s="727" t="s">
        <v>2288</v>
      </c>
      <c r="G369" s="727" t="s">
        <v>2421</v>
      </c>
      <c r="H369" s="727" t="s">
        <v>571</v>
      </c>
      <c r="I369" s="727" t="s">
        <v>2459</v>
      </c>
      <c r="J369" s="727" t="s">
        <v>1121</v>
      </c>
      <c r="K369" s="727" t="s">
        <v>2423</v>
      </c>
      <c r="L369" s="728">
        <v>301.2</v>
      </c>
      <c r="M369" s="728">
        <v>301.2</v>
      </c>
      <c r="N369" s="727">
        <v>1</v>
      </c>
      <c r="O369" s="812">
        <v>0.5</v>
      </c>
      <c r="P369" s="728"/>
      <c r="Q369" s="745">
        <v>0</v>
      </c>
      <c r="R369" s="727"/>
      <c r="S369" s="745">
        <v>0</v>
      </c>
      <c r="T369" s="812"/>
      <c r="U369" s="768">
        <v>0</v>
      </c>
    </row>
    <row r="370" spans="1:21" ht="14.4" customHeight="1" x14ac:dyDescent="0.3">
      <c r="A370" s="726">
        <v>4</v>
      </c>
      <c r="B370" s="727" t="s">
        <v>2287</v>
      </c>
      <c r="C370" s="727" t="s">
        <v>2292</v>
      </c>
      <c r="D370" s="810" t="s">
        <v>4734</v>
      </c>
      <c r="E370" s="811" t="s">
        <v>2323</v>
      </c>
      <c r="F370" s="727" t="s">
        <v>2288</v>
      </c>
      <c r="G370" s="727" t="s">
        <v>2738</v>
      </c>
      <c r="H370" s="727" t="s">
        <v>571</v>
      </c>
      <c r="I370" s="727" t="s">
        <v>2739</v>
      </c>
      <c r="J370" s="727" t="s">
        <v>876</v>
      </c>
      <c r="K370" s="727" t="s">
        <v>2740</v>
      </c>
      <c r="L370" s="728">
        <v>83.68</v>
      </c>
      <c r="M370" s="728">
        <v>251.04000000000002</v>
      </c>
      <c r="N370" s="727">
        <v>3</v>
      </c>
      <c r="O370" s="812">
        <v>0.5</v>
      </c>
      <c r="P370" s="728"/>
      <c r="Q370" s="745">
        <v>0</v>
      </c>
      <c r="R370" s="727"/>
      <c r="S370" s="745">
        <v>0</v>
      </c>
      <c r="T370" s="812"/>
      <c r="U370" s="768">
        <v>0</v>
      </c>
    </row>
    <row r="371" spans="1:21" ht="14.4" customHeight="1" x14ac:dyDescent="0.3">
      <c r="A371" s="726">
        <v>4</v>
      </c>
      <c r="B371" s="727" t="s">
        <v>2287</v>
      </c>
      <c r="C371" s="727" t="s">
        <v>2292</v>
      </c>
      <c r="D371" s="810" t="s">
        <v>4734</v>
      </c>
      <c r="E371" s="811" t="s">
        <v>2315</v>
      </c>
      <c r="F371" s="727" t="s">
        <v>2288</v>
      </c>
      <c r="G371" s="727" t="s">
        <v>2355</v>
      </c>
      <c r="H371" s="727" t="s">
        <v>642</v>
      </c>
      <c r="I371" s="727" t="s">
        <v>2043</v>
      </c>
      <c r="J371" s="727" t="s">
        <v>965</v>
      </c>
      <c r="K371" s="727" t="s">
        <v>2044</v>
      </c>
      <c r="L371" s="728">
        <v>154.36000000000001</v>
      </c>
      <c r="M371" s="728">
        <v>308.72000000000003</v>
      </c>
      <c r="N371" s="727">
        <v>2</v>
      </c>
      <c r="O371" s="812">
        <v>2</v>
      </c>
      <c r="P371" s="728">
        <v>308.72000000000003</v>
      </c>
      <c r="Q371" s="745">
        <v>1</v>
      </c>
      <c r="R371" s="727">
        <v>2</v>
      </c>
      <c r="S371" s="745">
        <v>1</v>
      </c>
      <c r="T371" s="812">
        <v>2</v>
      </c>
      <c r="U371" s="768">
        <v>1</v>
      </c>
    </row>
    <row r="372" spans="1:21" ht="14.4" customHeight="1" x14ac:dyDescent="0.3">
      <c r="A372" s="726">
        <v>4</v>
      </c>
      <c r="B372" s="727" t="s">
        <v>2287</v>
      </c>
      <c r="C372" s="727" t="s">
        <v>2292</v>
      </c>
      <c r="D372" s="810" t="s">
        <v>4734</v>
      </c>
      <c r="E372" s="811" t="s">
        <v>2315</v>
      </c>
      <c r="F372" s="727" t="s">
        <v>2288</v>
      </c>
      <c r="G372" s="727" t="s">
        <v>2466</v>
      </c>
      <c r="H372" s="727" t="s">
        <v>571</v>
      </c>
      <c r="I372" s="727" t="s">
        <v>2741</v>
      </c>
      <c r="J372" s="727" t="s">
        <v>2699</v>
      </c>
      <c r="K372" s="727" t="s">
        <v>1870</v>
      </c>
      <c r="L372" s="728">
        <v>78.33</v>
      </c>
      <c r="M372" s="728">
        <v>78.33</v>
      </c>
      <c r="N372" s="727">
        <v>1</v>
      </c>
      <c r="O372" s="812">
        <v>0.5</v>
      </c>
      <c r="P372" s="728">
        <v>78.33</v>
      </c>
      <c r="Q372" s="745">
        <v>1</v>
      </c>
      <c r="R372" s="727">
        <v>1</v>
      </c>
      <c r="S372" s="745">
        <v>1</v>
      </c>
      <c r="T372" s="812">
        <v>0.5</v>
      </c>
      <c r="U372" s="768">
        <v>1</v>
      </c>
    </row>
    <row r="373" spans="1:21" ht="14.4" customHeight="1" x14ac:dyDescent="0.3">
      <c r="A373" s="726">
        <v>4</v>
      </c>
      <c r="B373" s="727" t="s">
        <v>2287</v>
      </c>
      <c r="C373" s="727" t="s">
        <v>2292</v>
      </c>
      <c r="D373" s="810" t="s">
        <v>4734</v>
      </c>
      <c r="E373" s="811" t="s">
        <v>2315</v>
      </c>
      <c r="F373" s="727" t="s">
        <v>2288</v>
      </c>
      <c r="G373" s="727" t="s">
        <v>2466</v>
      </c>
      <c r="H373" s="727" t="s">
        <v>571</v>
      </c>
      <c r="I373" s="727" t="s">
        <v>2742</v>
      </c>
      <c r="J373" s="727" t="s">
        <v>2699</v>
      </c>
      <c r="K373" s="727" t="s">
        <v>2743</v>
      </c>
      <c r="L373" s="728">
        <v>39.17</v>
      </c>
      <c r="M373" s="728">
        <v>39.17</v>
      </c>
      <c r="N373" s="727">
        <v>1</v>
      </c>
      <c r="O373" s="812">
        <v>0.5</v>
      </c>
      <c r="P373" s="728">
        <v>39.17</v>
      </c>
      <c r="Q373" s="745">
        <v>1</v>
      </c>
      <c r="R373" s="727">
        <v>1</v>
      </c>
      <c r="S373" s="745">
        <v>1</v>
      </c>
      <c r="T373" s="812">
        <v>0.5</v>
      </c>
      <c r="U373" s="768">
        <v>1</v>
      </c>
    </row>
    <row r="374" spans="1:21" ht="14.4" customHeight="1" x14ac:dyDescent="0.3">
      <c r="A374" s="726">
        <v>4</v>
      </c>
      <c r="B374" s="727" t="s">
        <v>2287</v>
      </c>
      <c r="C374" s="727" t="s">
        <v>2292</v>
      </c>
      <c r="D374" s="810" t="s">
        <v>4734</v>
      </c>
      <c r="E374" s="811" t="s">
        <v>2315</v>
      </c>
      <c r="F374" s="727" t="s">
        <v>2288</v>
      </c>
      <c r="G374" s="727" t="s">
        <v>2427</v>
      </c>
      <c r="H374" s="727" t="s">
        <v>571</v>
      </c>
      <c r="I374" s="727" t="s">
        <v>2744</v>
      </c>
      <c r="J374" s="727" t="s">
        <v>2745</v>
      </c>
      <c r="K374" s="727" t="s">
        <v>2746</v>
      </c>
      <c r="L374" s="728">
        <v>96.84</v>
      </c>
      <c r="M374" s="728">
        <v>96.84</v>
      </c>
      <c r="N374" s="727">
        <v>1</v>
      </c>
      <c r="O374" s="812">
        <v>1</v>
      </c>
      <c r="P374" s="728"/>
      <c r="Q374" s="745">
        <v>0</v>
      </c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4</v>
      </c>
      <c r="B375" s="727" t="s">
        <v>2287</v>
      </c>
      <c r="C375" s="727" t="s">
        <v>2292</v>
      </c>
      <c r="D375" s="810" t="s">
        <v>4734</v>
      </c>
      <c r="E375" s="811" t="s">
        <v>2315</v>
      </c>
      <c r="F375" s="727" t="s">
        <v>2288</v>
      </c>
      <c r="G375" s="727" t="s">
        <v>2472</v>
      </c>
      <c r="H375" s="727" t="s">
        <v>642</v>
      </c>
      <c r="I375" s="727" t="s">
        <v>2058</v>
      </c>
      <c r="J375" s="727" t="s">
        <v>2059</v>
      </c>
      <c r="K375" s="727" t="s">
        <v>2060</v>
      </c>
      <c r="L375" s="728">
        <v>3231.81</v>
      </c>
      <c r="M375" s="728">
        <v>3231.81</v>
      </c>
      <c r="N375" s="727">
        <v>1</v>
      </c>
      <c r="O375" s="812">
        <v>1</v>
      </c>
      <c r="P375" s="728">
        <v>3231.81</v>
      </c>
      <c r="Q375" s="745">
        <v>1</v>
      </c>
      <c r="R375" s="727">
        <v>1</v>
      </c>
      <c r="S375" s="745">
        <v>1</v>
      </c>
      <c r="T375" s="812">
        <v>1</v>
      </c>
      <c r="U375" s="768">
        <v>1</v>
      </c>
    </row>
    <row r="376" spans="1:21" ht="14.4" customHeight="1" x14ac:dyDescent="0.3">
      <c r="A376" s="726">
        <v>4</v>
      </c>
      <c r="B376" s="727" t="s">
        <v>2287</v>
      </c>
      <c r="C376" s="727" t="s">
        <v>2292</v>
      </c>
      <c r="D376" s="810" t="s">
        <v>4734</v>
      </c>
      <c r="E376" s="811" t="s">
        <v>2315</v>
      </c>
      <c r="F376" s="727" t="s">
        <v>2288</v>
      </c>
      <c r="G376" s="727" t="s">
        <v>2367</v>
      </c>
      <c r="H376" s="727" t="s">
        <v>571</v>
      </c>
      <c r="I376" s="727" t="s">
        <v>2455</v>
      </c>
      <c r="J376" s="727" t="s">
        <v>1157</v>
      </c>
      <c r="K376" s="727" t="s">
        <v>2369</v>
      </c>
      <c r="L376" s="728">
        <v>374.79</v>
      </c>
      <c r="M376" s="728">
        <v>1124.3700000000001</v>
      </c>
      <c r="N376" s="727">
        <v>3</v>
      </c>
      <c r="O376" s="812">
        <v>2</v>
      </c>
      <c r="P376" s="728">
        <v>749.58</v>
      </c>
      <c r="Q376" s="745">
        <v>0.66666666666666663</v>
      </c>
      <c r="R376" s="727">
        <v>2</v>
      </c>
      <c r="S376" s="745">
        <v>0.66666666666666663</v>
      </c>
      <c r="T376" s="812">
        <v>1</v>
      </c>
      <c r="U376" s="768">
        <v>0.5</v>
      </c>
    </row>
    <row r="377" spans="1:21" ht="14.4" customHeight="1" x14ac:dyDescent="0.3">
      <c r="A377" s="726">
        <v>4</v>
      </c>
      <c r="B377" s="727" t="s">
        <v>2287</v>
      </c>
      <c r="C377" s="727" t="s">
        <v>2292</v>
      </c>
      <c r="D377" s="810" t="s">
        <v>4734</v>
      </c>
      <c r="E377" s="811" t="s">
        <v>2315</v>
      </c>
      <c r="F377" s="727" t="s">
        <v>2288</v>
      </c>
      <c r="G377" s="727" t="s">
        <v>2380</v>
      </c>
      <c r="H377" s="727" t="s">
        <v>642</v>
      </c>
      <c r="I377" s="727" t="s">
        <v>2747</v>
      </c>
      <c r="J377" s="727" t="s">
        <v>1772</v>
      </c>
      <c r="K377" s="727" t="s">
        <v>2628</v>
      </c>
      <c r="L377" s="728">
        <v>16.12</v>
      </c>
      <c r="M377" s="728">
        <v>16.12</v>
      </c>
      <c r="N377" s="727">
        <v>1</v>
      </c>
      <c r="O377" s="812">
        <v>1</v>
      </c>
      <c r="P377" s="728">
        <v>16.12</v>
      </c>
      <c r="Q377" s="745">
        <v>1</v>
      </c>
      <c r="R377" s="727">
        <v>1</v>
      </c>
      <c r="S377" s="745">
        <v>1</v>
      </c>
      <c r="T377" s="812">
        <v>1</v>
      </c>
      <c r="U377" s="768">
        <v>1</v>
      </c>
    </row>
    <row r="378" spans="1:21" ht="14.4" customHeight="1" x14ac:dyDescent="0.3">
      <c r="A378" s="726">
        <v>4</v>
      </c>
      <c r="B378" s="727" t="s">
        <v>2287</v>
      </c>
      <c r="C378" s="727" t="s">
        <v>2292</v>
      </c>
      <c r="D378" s="810" t="s">
        <v>4734</v>
      </c>
      <c r="E378" s="811" t="s">
        <v>2330</v>
      </c>
      <c r="F378" s="727" t="s">
        <v>2288</v>
      </c>
      <c r="G378" s="727" t="s">
        <v>2466</v>
      </c>
      <c r="H378" s="727" t="s">
        <v>571</v>
      </c>
      <c r="I378" s="727" t="s">
        <v>2698</v>
      </c>
      <c r="J378" s="727" t="s">
        <v>2699</v>
      </c>
      <c r="K378" s="727" t="s">
        <v>2700</v>
      </c>
      <c r="L378" s="728">
        <v>391.67</v>
      </c>
      <c r="M378" s="728">
        <v>391.67</v>
      </c>
      <c r="N378" s="727">
        <v>1</v>
      </c>
      <c r="O378" s="812">
        <v>0.5</v>
      </c>
      <c r="P378" s="728">
        <v>391.67</v>
      </c>
      <c r="Q378" s="745">
        <v>1</v>
      </c>
      <c r="R378" s="727">
        <v>1</v>
      </c>
      <c r="S378" s="745">
        <v>1</v>
      </c>
      <c r="T378" s="812">
        <v>0.5</v>
      </c>
      <c r="U378" s="768">
        <v>1</v>
      </c>
    </row>
    <row r="379" spans="1:21" ht="14.4" customHeight="1" x14ac:dyDescent="0.3">
      <c r="A379" s="726">
        <v>4</v>
      </c>
      <c r="B379" s="727" t="s">
        <v>2287</v>
      </c>
      <c r="C379" s="727" t="s">
        <v>2292</v>
      </c>
      <c r="D379" s="810" t="s">
        <v>4734</v>
      </c>
      <c r="E379" s="811" t="s">
        <v>2330</v>
      </c>
      <c r="F379" s="727" t="s">
        <v>2288</v>
      </c>
      <c r="G379" s="727" t="s">
        <v>2370</v>
      </c>
      <c r="H379" s="727" t="s">
        <v>642</v>
      </c>
      <c r="I379" s="727" t="s">
        <v>2377</v>
      </c>
      <c r="J379" s="727" t="s">
        <v>725</v>
      </c>
      <c r="K379" s="727" t="s">
        <v>1792</v>
      </c>
      <c r="L379" s="728">
        <v>736.33</v>
      </c>
      <c r="M379" s="728">
        <v>736.33</v>
      </c>
      <c r="N379" s="727">
        <v>1</v>
      </c>
      <c r="O379" s="812">
        <v>0.5</v>
      </c>
      <c r="P379" s="728">
        <v>736.33</v>
      </c>
      <c r="Q379" s="745">
        <v>1</v>
      </c>
      <c r="R379" s="727">
        <v>1</v>
      </c>
      <c r="S379" s="745">
        <v>1</v>
      </c>
      <c r="T379" s="812">
        <v>0.5</v>
      </c>
      <c r="U379" s="768">
        <v>1</v>
      </c>
    </row>
    <row r="380" spans="1:21" ht="14.4" customHeight="1" x14ac:dyDescent="0.3">
      <c r="A380" s="726">
        <v>4</v>
      </c>
      <c r="B380" s="727" t="s">
        <v>2287</v>
      </c>
      <c r="C380" s="727" t="s">
        <v>2294</v>
      </c>
      <c r="D380" s="810" t="s">
        <v>4735</v>
      </c>
      <c r="E380" s="811" t="s">
        <v>2305</v>
      </c>
      <c r="F380" s="727" t="s">
        <v>2288</v>
      </c>
      <c r="G380" s="727" t="s">
        <v>2704</v>
      </c>
      <c r="H380" s="727" t="s">
        <v>571</v>
      </c>
      <c r="I380" s="727" t="s">
        <v>2748</v>
      </c>
      <c r="J380" s="727" t="s">
        <v>1528</v>
      </c>
      <c r="K380" s="727" t="s">
        <v>2749</v>
      </c>
      <c r="L380" s="728">
        <v>207.27</v>
      </c>
      <c r="M380" s="728">
        <v>414.54</v>
      </c>
      <c r="N380" s="727">
        <v>2</v>
      </c>
      <c r="O380" s="812">
        <v>0.5</v>
      </c>
      <c r="P380" s="728">
        <v>414.54</v>
      </c>
      <c r="Q380" s="745">
        <v>1</v>
      </c>
      <c r="R380" s="727">
        <v>2</v>
      </c>
      <c r="S380" s="745">
        <v>1</v>
      </c>
      <c r="T380" s="812">
        <v>0.5</v>
      </c>
      <c r="U380" s="768">
        <v>1</v>
      </c>
    </row>
    <row r="381" spans="1:21" ht="14.4" customHeight="1" x14ac:dyDescent="0.3">
      <c r="A381" s="726">
        <v>4</v>
      </c>
      <c r="B381" s="727" t="s">
        <v>2287</v>
      </c>
      <c r="C381" s="727" t="s">
        <v>2294</v>
      </c>
      <c r="D381" s="810" t="s">
        <v>4735</v>
      </c>
      <c r="E381" s="811" t="s">
        <v>2305</v>
      </c>
      <c r="F381" s="727" t="s">
        <v>2288</v>
      </c>
      <c r="G381" s="727" t="s">
        <v>2704</v>
      </c>
      <c r="H381" s="727" t="s">
        <v>571</v>
      </c>
      <c r="I381" s="727" t="s">
        <v>2750</v>
      </c>
      <c r="J381" s="727" t="s">
        <v>630</v>
      </c>
      <c r="K381" s="727" t="s">
        <v>2697</v>
      </c>
      <c r="L381" s="728">
        <v>103.64</v>
      </c>
      <c r="M381" s="728">
        <v>207.28</v>
      </c>
      <c r="N381" s="727">
        <v>2</v>
      </c>
      <c r="O381" s="812">
        <v>0.5</v>
      </c>
      <c r="P381" s="728"/>
      <c r="Q381" s="745">
        <v>0</v>
      </c>
      <c r="R381" s="727"/>
      <c r="S381" s="745">
        <v>0</v>
      </c>
      <c r="T381" s="812"/>
      <c r="U381" s="768">
        <v>0</v>
      </c>
    </row>
    <row r="382" spans="1:21" ht="14.4" customHeight="1" x14ac:dyDescent="0.3">
      <c r="A382" s="726">
        <v>4</v>
      </c>
      <c r="B382" s="727" t="s">
        <v>2287</v>
      </c>
      <c r="C382" s="727" t="s">
        <v>2294</v>
      </c>
      <c r="D382" s="810" t="s">
        <v>4735</v>
      </c>
      <c r="E382" s="811" t="s">
        <v>2305</v>
      </c>
      <c r="F382" s="727" t="s">
        <v>2288</v>
      </c>
      <c r="G382" s="727" t="s">
        <v>2355</v>
      </c>
      <c r="H382" s="727" t="s">
        <v>642</v>
      </c>
      <c r="I382" s="727" t="s">
        <v>2043</v>
      </c>
      <c r="J382" s="727" t="s">
        <v>965</v>
      </c>
      <c r="K382" s="727" t="s">
        <v>2044</v>
      </c>
      <c r="L382" s="728">
        <v>154.36000000000001</v>
      </c>
      <c r="M382" s="728">
        <v>308.72000000000003</v>
      </c>
      <c r="N382" s="727">
        <v>2</v>
      </c>
      <c r="O382" s="812">
        <v>0.5</v>
      </c>
      <c r="P382" s="728">
        <v>308.72000000000003</v>
      </c>
      <c r="Q382" s="745">
        <v>1</v>
      </c>
      <c r="R382" s="727">
        <v>2</v>
      </c>
      <c r="S382" s="745">
        <v>1</v>
      </c>
      <c r="T382" s="812">
        <v>0.5</v>
      </c>
      <c r="U382" s="768">
        <v>1</v>
      </c>
    </row>
    <row r="383" spans="1:21" ht="14.4" customHeight="1" x14ac:dyDescent="0.3">
      <c r="A383" s="726">
        <v>4</v>
      </c>
      <c r="B383" s="727" t="s">
        <v>2287</v>
      </c>
      <c r="C383" s="727" t="s">
        <v>2294</v>
      </c>
      <c r="D383" s="810" t="s">
        <v>4735</v>
      </c>
      <c r="E383" s="811" t="s">
        <v>2305</v>
      </c>
      <c r="F383" s="727" t="s">
        <v>2288</v>
      </c>
      <c r="G383" s="727" t="s">
        <v>2751</v>
      </c>
      <c r="H383" s="727" t="s">
        <v>642</v>
      </c>
      <c r="I383" s="727" t="s">
        <v>2752</v>
      </c>
      <c r="J383" s="727" t="s">
        <v>1887</v>
      </c>
      <c r="K383" s="727" t="s">
        <v>2753</v>
      </c>
      <c r="L383" s="728">
        <v>70.540000000000006</v>
      </c>
      <c r="M383" s="728">
        <v>70.540000000000006</v>
      </c>
      <c r="N383" s="727">
        <v>1</v>
      </c>
      <c r="O383" s="812">
        <v>0.5</v>
      </c>
      <c r="P383" s="728">
        <v>70.540000000000006</v>
      </c>
      <c r="Q383" s="745">
        <v>1</v>
      </c>
      <c r="R383" s="727">
        <v>1</v>
      </c>
      <c r="S383" s="745">
        <v>1</v>
      </c>
      <c r="T383" s="812">
        <v>0.5</v>
      </c>
      <c r="U383" s="768">
        <v>1</v>
      </c>
    </row>
    <row r="384" spans="1:21" ht="14.4" customHeight="1" x14ac:dyDescent="0.3">
      <c r="A384" s="726">
        <v>4</v>
      </c>
      <c r="B384" s="727" t="s">
        <v>2287</v>
      </c>
      <c r="C384" s="727" t="s">
        <v>2294</v>
      </c>
      <c r="D384" s="810" t="s">
        <v>4735</v>
      </c>
      <c r="E384" s="811" t="s">
        <v>2305</v>
      </c>
      <c r="F384" s="727" t="s">
        <v>2288</v>
      </c>
      <c r="G384" s="727" t="s">
        <v>2682</v>
      </c>
      <c r="H384" s="727" t="s">
        <v>642</v>
      </c>
      <c r="I384" s="727" t="s">
        <v>1971</v>
      </c>
      <c r="J384" s="727" t="s">
        <v>914</v>
      </c>
      <c r="K384" s="727" t="s">
        <v>1972</v>
      </c>
      <c r="L384" s="728">
        <v>69.16</v>
      </c>
      <c r="M384" s="728">
        <v>138.32</v>
      </c>
      <c r="N384" s="727">
        <v>2</v>
      </c>
      <c r="O384" s="812">
        <v>0.5</v>
      </c>
      <c r="P384" s="728">
        <v>138.32</v>
      </c>
      <c r="Q384" s="745">
        <v>1</v>
      </c>
      <c r="R384" s="727">
        <v>2</v>
      </c>
      <c r="S384" s="745">
        <v>1</v>
      </c>
      <c r="T384" s="812">
        <v>0.5</v>
      </c>
      <c r="U384" s="768">
        <v>1</v>
      </c>
    </row>
    <row r="385" spans="1:21" ht="14.4" customHeight="1" x14ac:dyDescent="0.3">
      <c r="A385" s="726">
        <v>4</v>
      </c>
      <c r="B385" s="727" t="s">
        <v>2287</v>
      </c>
      <c r="C385" s="727" t="s">
        <v>2294</v>
      </c>
      <c r="D385" s="810" t="s">
        <v>4735</v>
      </c>
      <c r="E385" s="811" t="s">
        <v>2305</v>
      </c>
      <c r="F385" s="727" t="s">
        <v>2288</v>
      </c>
      <c r="G385" s="727" t="s">
        <v>2754</v>
      </c>
      <c r="H385" s="727" t="s">
        <v>571</v>
      </c>
      <c r="I385" s="727" t="s">
        <v>2755</v>
      </c>
      <c r="J385" s="727" t="s">
        <v>2756</v>
      </c>
      <c r="K385" s="727" t="s">
        <v>2757</v>
      </c>
      <c r="L385" s="728">
        <v>46.75</v>
      </c>
      <c r="M385" s="728">
        <v>140.25</v>
      </c>
      <c r="N385" s="727">
        <v>3</v>
      </c>
      <c r="O385" s="812">
        <v>0.5</v>
      </c>
      <c r="P385" s="728">
        <v>140.25</v>
      </c>
      <c r="Q385" s="745">
        <v>1</v>
      </c>
      <c r="R385" s="727">
        <v>3</v>
      </c>
      <c r="S385" s="745">
        <v>1</v>
      </c>
      <c r="T385" s="812">
        <v>0.5</v>
      </c>
      <c r="U385" s="768">
        <v>1</v>
      </c>
    </row>
    <row r="386" spans="1:21" ht="14.4" customHeight="1" x14ac:dyDescent="0.3">
      <c r="A386" s="726">
        <v>4</v>
      </c>
      <c r="B386" s="727" t="s">
        <v>2287</v>
      </c>
      <c r="C386" s="727" t="s">
        <v>2294</v>
      </c>
      <c r="D386" s="810" t="s">
        <v>4735</v>
      </c>
      <c r="E386" s="811" t="s">
        <v>2305</v>
      </c>
      <c r="F386" s="727" t="s">
        <v>2288</v>
      </c>
      <c r="G386" s="727" t="s">
        <v>2758</v>
      </c>
      <c r="H386" s="727" t="s">
        <v>571</v>
      </c>
      <c r="I386" s="727" t="s">
        <v>2759</v>
      </c>
      <c r="J386" s="727" t="s">
        <v>2760</v>
      </c>
      <c r="K386" s="727" t="s">
        <v>2761</v>
      </c>
      <c r="L386" s="728">
        <v>159.16999999999999</v>
      </c>
      <c r="M386" s="728">
        <v>477.51</v>
      </c>
      <c r="N386" s="727">
        <v>3</v>
      </c>
      <c r="O386" s="812">
        <v>1.5</v>
      </c>
      <c r="P386" s="728">
        <v>477.51</v>
      </c>
      <c r="Q386" s="745">
        <v>1</v>
      </c>
      <c r="R386" s="727">
        <v>3</v>
      </c>
      <c r="S386" s="745">
        <v>1</v>
      </c>
      <c r="T386" s="812">
        <v>1.5</v>
      </c>
      <c r="U386" s="768">
        <v>1</v>
      </c>
    </row>
    <row r="387" spans="1:21" ht="14.4" customHeight="1" x14ac:dyDescent="0.3">
      <c r="A387" s="726">
        <v>4</v>
      </c>
      <c r="B387" s="727" t="s">
        <v>2287</v>
      </c>
      <c r="C387" s="727" t="s">
        <v>2294</v>
      </c>
      <c r="D387" s="810" t="s">
        <v>4735</v>
      </c>
      <c r="E387" s="811" t="s">
        <v>2305</v>
      </c>
      <c r="F387" s="727" t="s">
        <v>2288</v>
      </c>
      <c r="G387" s="727" t="s">
        <v>2762</v>
      </c>
      <c r="H387" s="727" t="s">
        <v>571</v>
      </c>
      <c r="I387" s="727" t="s">
        <v>2763</v>
      </c>
      <c r="J387" s="727" t="s">
        <v>2764</v>
      </c>
      <c r="K387" s="727" t="s">
        <v>2765</v>
      </c>
      <c r="L387" s="728">
        <v>2348.11</v>
      </c>
      <c r="M387" s="728">
        <v>2348.11</v>
      </c>
      <c r="N387" s="727">
        <v>1</v>
      </c>
      <c r="O387" s="812">
        <v>0.5</v>
      </c>
      <c r="P387" s="728">
        <v>2348.11</v>
      </c>
      <c r="Q387" s="745">
        <v>1</v>
      </c>
      <c r="R387" s="727">
        <v>1</v>
      </c>
      <c r="S387" s="745">
        <v>1</v>
      </c>
      <c r="T387" s="812">
        <v>0.5</v>
      </c>
      <c r="U387" s="768">
        <v>1</v>
      </c>
    </row>
    <row r="388" spans="1:21" ht="14.4" customHeight="1" x14ac:dyDescent="0.3">
      <c r="A388" s="726">
        <v>4</v>
      </c>
      <c r="B388" s="727" t="s">
        <v>2287</v>
      </c>
      <c r="C388" s="727" t="s">
        <v>2294</v>
      </c>
      <c r="D388" s="810" t="s">
        <v>4735</v>
      </c>
      <c r="E388" s="811" t="s">
        <v>2305</v>
      </c>
      <c r="F388" s="727" t="s">
        <v>2288</v>
      </c>
      <c r="G388" s="727" t="s">
        <v>2766</v>
      </c>
      <c r="H388" s="727" t="s">
        <v>571</v>
      </c>
      <c r="I388" s="727" t="s">
        <v>2767</v>
      </c>
      <c r="J388" s="727" t="s">
        <v>2768</v>
      </c>
      <c r="K388" s="727" t="s">
        <v>2769</v>
      </c>
      <c r="L388" s="728">
        <v>107.27</v>
      </c>
      <c r="M388" s="728">
        <v>214.54</v>
      </c>
      <c r="N388" s="727">
        <v>2</v>
      </c>
      <c r="O388" s="812">
        <v>1</v>
      </c>
      <c r="P388" s="728">
        <v>214.54</v>
      </c>
      <c r="Q388" s="745">
        <v>1</v>
      </c>
      <c r="R388" s="727">
        <v>2</v>
      </c>
      <c r="S388" s="745">
        <v>1</v>
      </c>
      <c r="T388" s="812">
        <v>1</v>
      </c>
      <c r="U388" s="768">
        <v>1</v>
      </c>
    </row>
    <row r="389" spans="1:21" ht="14.4" customHeight="1" x14ac:dyDescent="0.3">
      <c r="A389" s="726">
        <v>4</v>
      </c>
      <c r="B389" s="727" t="s">
        <v>2287</v>
      </c>
      <c r="C389" s="727" t="s">
        <v>2294</v>
      </c>
      <c r="D389" s="810" t="s">
        <v>4735</v>
      </c>
      <c r="E389" s="811" t="s">
        <v>2305</v>
      </c>
      <c r="F389" s="727" t="s">
        <v>2288</v>
      </c>
      <c r="G389" s="727" t="s">
        <v>2766</v>
      </c>
      <c r="H389" s="727" t="s">
        <v>571</v>
      </c>
      <c r="I389" s="727" t="s">
        <v>2770</v>
      </c>
      <c r="J389" s="727" t="s">
        <v>2768</v>
      </c>
      <c r="K389" s="727" t="s">
        <v>2769</v>
      </c>
      <c r="L389" s="728">
        <v>107.27</v>
      </c>
      <c r="M389" s="728">
        <v>214.54</v>
      </c>
      <c r="N389" s="727">
        <v>2</v>
      </c>
      <c r="O389" s="812">
        <v>0.5</v>
      </c>
      <c r="P389" s="728">
        <v>214.54</v>
      </c>
      <c r="Q389" s="745">
        <v>1</v>
      </c>
      <c r="R389" s="727">
        <v>2</v>
      </c>
      <c r="S389" s="745">
        <v>1</v>
      </c>
      <c r="T389" s="812">
        <v>0.5</v>
      </c>
      <c r="U389" s="768">
        <v>1</v>
      </c>
    </row>
    <row r="390" spans="1:21" ht="14.4" customHeight="1" x14ac:dyDescent="0.3">
      <c r="A390" s="726">
        <v>4</v>
      </c>
      <c r="B390" s="727" t="s">
        <v>2287</v>
      </c>
      <c r="C390" s="727" t="s">
        <v>2294</v>
      </c>
      <c r="D390" s="810" t="s">
        <v>4735</v>
      </c>
      <c r="E390" s="811" t="s">
        <v>2305</v>
      </c>
      <c r="F390" s="727" t="s">
        <v>2288</v>
      </c>
      <c r="G390" s="727" t="s">
        <v>2771</v>
      </c>
      <c r="H390" s="727" t="s">
        <v>571</v>
      </c>
      <c r="I390" s="727" t="s">
        <v>2772</v>
      </c>
      <c r="J390" s="727" t="s">
        <v>1297</v>
      </c>
      <c r="K390" s="727" t="s">
        <v>2412</v>
      </c>
      <c r="L390" s="728">
        <v>98.75</v>
      </c>
      <c r="M390" s="728">
        <v>197.5</v>
      </c>
      <c r="N390" s="727">
        <v>2</v>
      </c>
      <c r="O390" s="812">
        <v>0.5</v>
      </c>
      <c r="P390" s="728">
        <v>197.5</v>
      </c>
      <c r="Q390" s="745">
        <v>1</v>
      </c>
      <c r="R390" s="727">
        <v>2</v>
      </c>
      <c r="S390" s="745">
        <v>1</v>
      </c>
      <c r="T390" s="812">
        <v>0.5</v>
      </c>
      <c r="U390" s="768">
        <v>1</v>
      </c>
    </row>
    <row r="391" spans="1:21" ht="14.4" customHeight="1" x14ac:dyDescent="0.3">
      <c r="A391" s="726">
        <v>4</v>
      </c>
      <c r="B391" s="727" t="s">
        <v>2287</v>
      </c>
      <c r="C391" s="727" t="s">
        <v>2294</v>
      </c>
      <c r="D391" s="810" t="s">
        <v>4735</v>
      </c>
      <c r="E391" s="811" t="s">
        <v>2305</v>
      </c>
      <c r="F391" s="727" t="s">
        <v>2288</v>
      </c>
      <c r="G391" s="727" t="s">
        <v>2773</v>
      </c>
      <c r="H391" s="727" t="s">
        <v>571</v>
      </c>
      <c r="I391" s="727" t="s">
        <v>2774</v>
      </c>
      <c r="J391" s="727" t="s">
        <v>2775</v>
      </c>
      <c r="K391" s="727" t="s">
        <v>2776</v>
      </c>
      <c r="L391" s="728">
        <v>126.59</v>
      </c>
      <c r="M391" s="728">
        <v>126.59</v>
      </c>
      <c r="N391" s="727">
        <v>1</v>
      </c>
      <c r="O391" s="812">
        <v>0.5</v>
      </c>
      <c r="P391" s="728">
        <v>126.59</v>
      </c>
      <c r="Q391" s="745">
        <v>1</v>
      </c>
      <c r="R391" s="727">
        <v>1</v>
      </c>
      <c r="S391" s="745">
        <v>1</v>
      </c>
      <c r="T391" s="812">
        <v>0.5</v>
      </c>
      <c r="U391" s="768">
        <v>1</v>
      </c>
    </row>
    <row r="392" spans="1:21" ht="14.4" customHeight="1" x14ac:dyDescent="0.3">
      <c r="A392" s="726">
        <v>4</v>
      </c>
      <c r="B392" s="727" t="s">
        <v>2287</v>
      </c>
      <c r="C392" s="727" t="s">
        <v>2294</v>
      </c>
      <c r="D392" s="810" t="s">
        <v>4735</v>
      </c>
      <c r="E392" s="811" t="s">
        <v>2305</v>
      </c>
      <c r="F392" s="727" t="s">
        <v>2288</v>
      </c>
      <c r="G392" s="727" t="s">
        <v>2777</v>
      </c>
      <c r="H392" s="727" t="s">
        <v>571</v>
      </c>
      <c r="I392" s="727" t="s">
        <v>2778</v>
      </c>
      <c r="J392" s="727" t="s">
        <v>1085</v>
      </c>
      <c r="K392" s="727" t="s">
        <v>2779</v>
      </c>
      <c r="L392" s="728">
        <v>94.84</v>
      </c>
      <c r="M392" s="728">
        <v>94.84</v>
      </c>
      <c r="N392" s="727">
        <v>1</v>
      </c>
      <c r="O392" s="812">
        <v>1</v>
      </c>
      <c r="P392" s="728">
        <v>94.84</v>
      </c>
      <c r="Q392" s="745">
        <v>1</v>
      </c>
      <c r="R392" s="727">
        <v>1</v>
      </c>
      <c r="S392" s="745">
        <v>1</v>
      </c>
      <c r="T392" s="812">
        <v>1</v>
      </c>
      <c r="U392" s="768">
        <v>1</v>
      </c>
    </row>
    <row r="393" spans="1:21" ht="14.4" customHeight="1" x14ac:dyDescent="0.3">
      <c r="A393" s="726">
        <v>4</v>
      </c>
      <c r="B393" s="727" t="s">
        <v>2287</v>
      </c>
      <c r="C393" s="727" t="s">
        <v>2294</v>
      </c>
      <c r="D393" s="810" t="s">
        <v>4735</v>
      </c>
      <c r="E393" s="811" t="s">
        <v>2305</v>
      </c>
      <c r="F393" s="727" t="s">
        <v>2288</v>
      </c>
      <c r="G393" s="727" t="s">
        <v>2780</v>
      </c>
      <c r="H393" s="727" t="s">
        <v>571</v>
      </c>
      <c r="I393" s="727" t="s">
        <v>2781</v>
      </c>
      <c r="J393" s="727" t="s">
        <v>2782</v>
      </c>
      <c r="K393" s="727" t="s">
        <v>2783</v>
      </c>
      <c r="L393" s="728">
        <v>0</v>
      </c>
      <c r="M393" s="728">
        <v>0</v>
      </c>
      <c r="N393" s="727">
        <v>2</v>
      </c>
      <c r="O393" s="812">
        <v>1</v>
      </c>
      <c r="P393" s="728">
        <v>0</v>
      </c>
      <c r="Q393" s="745"/>
      <c r="R393" s="727">
        <v>2</v>
      </c>
      <c r="S393" s="745">
        <v>1</v>
      </c>
      <c r="T393" s="812">
        <v>1</v>
      </c>
      <c r="U393" s="768">
        <v>1</v>
      </c>
    </row>
    <row r="394" spans="1:21" ht="14.4" customHeight="1" x14ac:dyDescent="0.3">
      <c r="A394" s="726">
        <v>4</v>
      </c>
      <c r="B394" s="727" t="s">
        <v>2287</v>
      </c>
      <c r="C394" s="727" t="s">
        <v>2294</v>
      </c>
      <c r="D394" s="810" t="s">
        <v>4735</v>
      </c>
      <c r="E394" s="811" t="s">
        <v>2305</v>
      </c>
      <c r="F394" s="727" t="s">
        <v>2288</v>
      </c>
      <c r="G394" s="727" t="s">
        <v>2730</v>
      </c>
      <c r="H394" s="727" t="s">
        <v>642</v>
      </c>
      <c r="I394" s="727" t="s">
        <v>2072</v>
      </c>
      <c r="J394" s="727" t="s">
        <v>1055</v>
      </c>
      <c r="K394" s="727" t="s">
        <v>1523</v>
      </c>
      <c r="L394" s="728">
        <v>48.42</v>
      </c>
      <c r="M394" s="728">
        <v>193.68</v>
      </c>
      <c r="N394" s="727">
        <v>4</v>
      </c>
      <c r="O394" s="812">
        <v>2</v>
      </c>
      <c r="P394" s="728">
        <v>193.68</v>
      </c>
      <c r="Q394" s="745">
        <v>1</v>
      </c>
      <c r="R394" s="727">
        <v>4</v>
      </c>
      <c r="S394" s="745">
        <v>1</v>
      </c>
      <c r="T394" s="812">
        <v>2</v>
      </c>
      <c r="U394" s="768">
        <v>1</v>
      </c>
    </row>
    <row r="395" spans="1:21" ht="14.4" customHeight="1" x14ac:dyDescent="0.3">
      <c r="A395" s="726">
        <v>4</v>
      </c>
      <c r="B395" s="727" t="s">
        <v>2287</v>
      </c>
      <c r="C395" s="727" t="s">
        <v>2294</v>
      </c>
      <c r="D395" s="810" t="s">
        <v>4735</v>
      </c>
      <c r="E395" s="811" t="s">
        <v>2305</v>
      </c>
      <c r="F395" s="727" t="s">
        <v>2288</v>
      </c>
      <c r="G395" s="727" t="s">
        <v>2784</v>
      </c>
      <c r="H395" s="727" t="s">
        <v>571</v>
      </c>
      <c r="I395" s="727" t="s">
        <v>2785</v>
      </c>
      <c r="J395" s="727" t="s">
        <v>1301</v>
      </c>
      <c r="K395" s="727" t="s">
        <v>2786</v>
      </c>
      <c r="L395" s="728">
        <v>168.9</v>
      </c>
      <c r="M395" s="728">
        <v>168.9</v>
      </c>
      <c r="N395" s="727">
        <v>1</v>
      </c>
      <c r="O395" s="812">
        <v>1</v>
      </c>
      <c r="P395" s="728">
        <v>168.9</v>
      </c>
      <c r="Q395" s="745">
        <v>1</v>
      </c>
      <c r="R395" s="727">
        <v>1</v>
      </c>
      <c r="S395" s="745">
        <v>1</v>
      </c>
      <c r="T395" s="812">
        <v>1</v>
      </c>
      <c r="U395" s="768">
        <v>1</v>
      </c>
    </row>
    <row r="396" spans="1:21" ht="14.4" customHeight="1" x14ac:dyDescent="0.3">
      <c r="A396" s="726">
        <v>4</v>
      </c>
      <c r="B396" s="727" t="s">
        <v>2287</v>
      </c>
      <c r="C396" s="727" t="s">
        <v>2294</v>
      </c>
      <c r="D396" s="810" t="s">
        <v>4735</v>
      </c>
      <c r="E396" s="811" t="s">
        <v>2305</v>
      </c>
      <c r="F396" s="727" t="s">
        <v>2288</v>
      </c>
      <c r="G396" s="727" t="s">
        <v>2787</v>
      </c>
      <c r="H396" s="727" t="s">
        <v>571</v>
      </c>
      <c r="I396" s="727" t="s">
        <v>2788</v>
      </c>
      <c r="J396" s="727" t="s">
        <v>2789</v>
      </c>
      <c r="K396" s="727" t="s">
        <v>2790</v>
      </c>
      <c r="L396" s="728">
        <v>78.33</v>
      </c>
      <c r="M396" s="728">
        <v>78.33</v>
      </c>
      <c r="N396" s="727">
        <v>1</v>
      </c>
      <c r="O396" s="812">
        <v>1</v>
      </c>
      <c r="P396" s="728">
        <v>78.33</v>
      </c>
      <c r="Q396" s="745">
        <v>1</v>
      </c>
      <c r="R396" s="727">
        <v>1</v>
      </c>
      <c r="S396" s="745">
        <v>1</v>
      </c>
      <c r="T396" s="812">
        <v>1</v>
      </c>
      <c r="U396" s="768">
        <v>1</v>
      </c>
    </row>
    <row r="397" spans="1:21" ht="14.4" customHeight="1" x14ac:dyDescent="0.3">
      <c r="A397" s="726">
        <v>4</v>
      </c>
      <c r="B397" s="727" t="s">
        <v>2287</v>
      </c>
      <c r="C397" s="727" t="s">
        <v>2294</v>
      </c>
      <c r="D397" s="810" t="s">
        <v>4735</v>
      </c>
      <c r="E397" s="811" t="s">
        <v>2305</v>
      </c>
      <c r="F397" s="727" t="s">
        <v>2288</v>
      </c>
      <c r="G397" s="727" t="s">
        <v>2421</v>
      </c>
      <c r="H397" s="727" t="s">
        <v>571</v>
      </c>
      <c r="I397" s="727" t="s">
        <v>2458</v>
      </c>
      <c r="J397" s="727" t="s">
        <v>1121</v>
      </c>
      <c r="K397" s="727" t="s">
        <v>2423</v>
      </c>
      <c r="L397" s="728">
        <v>301.2</v>
      </c>
      <c r="M397" s="728">
        <v>903.59999999999991</v>
      </c>
      <c r="N397" s="727">
        <v>3</v>
      </c>
      <c r="O397" s="812">
        <v>1.5</v>
      </c>
      <c r="P397" s="728">
        <v>903.59999999999991</v>
      </c>
      <c r="Q397" s="745">
        <v>1</v>
      </c>
      <c r="R397" s="727">
        <v>3</v>
      </c>
      <c r="S397" s="745">
        <v>1</v>
      </c>
      <c r="T397" s="812">
        <v>1.5</v>
      </c>
      <c r="U397" s="768">
        <v>1</v>
      </c>
    </row>
    <row r="398" spans="1:21" ht="14.4" customHeight="1" x14ac:dyDescent="0.3">
      <c r="A398" s="726">
        <v>4</v>
      </c>
      <c r="B398" s="727" t="s">
        <v>2287</v>
      </c>
      <c r="C398" s="727" t="s">
        <v>2294</v>
      </c>
      <c r="D398" s="810" t="s">
        <v>4735</v>
      </c>
      <c r="E398" s="811" t="s">
        <v>2305</v>
      </c>
      <c r="F398" s="727" t="s">
        <v>2288</v>
      </c>
      <c r="G398" s="727" t="s">
        <v>2791</v>
      </c>
      <c r="H398" s="727" t="s">
        <v>571</v>
      </c>
      <c r="I398" s="727" t="s">
        <v>2792</v>
      </c>
      <c r="J398" s="727" t="s">
        <v>2793</v>
      </c>
      <c r="K398" s="727" t="s">
        <v>2382</v>
      </c>
      <c r="L398" s="728">
        <v>115.27</v>
      </c>
      <c r="M398" s="728">
        <v>345.81</v>
      </c>
      <c r="N398" s="727">
        <v>3</v>
      </c>
      <c r="O398" s="812">
        <v>0.5</v>
      </c>
      <c r="P398" s="728">
        <v>345.81</v>
      </c>
      <c r="Q398" s="745">
        <v>1</v>
      </c>
      <c r="R398" s="727">
        <v>3</v>
      </c>
      <c r="S398" s="745">
        <v>1</v>
      </c>
      <c r="T398" s="812">
        <v>0.5</v>
      </c>
      <c r="U398" s="768">
        <v>1</v>
      </c>
    </row>
    <row r="399" spans="1:21" ht="14.4" customHeight="1" x14ac:dyDescent="0.3">
      <c r="A399" s="726">
        <v>4</v>
      </c>
      <c r="B399" s="727" t="s">
        <v>2287</v>
      </c>
      <c r="C399" s="727" t="s">
        <v>2294</v>
      </c>
      <c r="D399" s="810" t="s">
        <v>4735</v>
      </c>
      <c r="E399" s="811" t="s">
        <v>2305</v>
      </c>
      <c r="F399" s="727" t="s">
        <v>2288</v>
      </c>
      <c r="G399" s="727" t="s">
        <v>2794</v>
      </c>
      <c r="H399" s="727" t="s">
        <v>571</v>
      </c>
      <c r="I399" s="727" t="s">
        <v>2795</v>
      </c>
      <c r="J399" s="727" t="s">
        <v>2796</v>
      </c>
      <c r="K399" s="727" t="s">
        <v>2797</v>
      </c>
      <c r="L399" s="728">
        <v>0</v>
      </c>
      <c r="M399" s="728">
        <v>0</v>
      </c>
      <c r="N399" s="727">
        <v>2</v>
      </c>
      <c r="O399" s="812">
        <v>1</v>
      </c>
      <c r="P399" s="728"/>
      <c r="Q399" s="745"/>
      <c r="R399" s="727"/>
      <c r="S399" s="745">
        <v>0</v>
      </c>
      <c r="T399" s="812"/>
      <c r="U399" s="768">
        <v>0</v>
      </c>
    </row>
    <row r="400" spans="1:21" ht="14.4" customHeight="1" x14ac:dyDescent="0.3">
      <c r="A400" s="726">
        <v>4</v>
      </c>
      <c r="B400" s="727" t="s">
        <v>2287</v>
      </c>
      <c r="C400" s="727" t="s">
        <v>2294</v>
      </c>
      <c r="D400" s="810" t="s">
        <v>4735</v>
      </c>
      <c r="E400" s="811" t="s">
        <v>2305</v>
      </c>
      <c r="F400" s="727" t="s">
        <v>2288</v>
      </c>
      <c r="G400" s="727" t="s">
        <v>2798</v>
      </c>
      <c r="H400" s="727" t="s">
        <v>571</v>
      </c>
      <c r="I400" s="727" t="s">
        <v>2799</v>
      </c>
      <c r="J400" s="727" t="s">
        <v>2031</v>
      </c>
      <c r="K400" s="727" t="s">
        <v>2800</v>
      </c>
      <c r="L400" s="728">
        <v>543.36</v>
      </c>
      <c r="M400" s="728">
        <v>1086.72</v>
      </c>
      <c r="N400" s="727">
        <v>2</v>
      </c>
      <c r="O400" s="812">
        <v>0.5</v>
      </c>
      <c r="P400" s="728">
        <v>1086.72</v>
      </c>
      <c r="Q400" s="745">
        <v>1</v>
      </c>
      <c r="R400" s="727">
        <v>2</v>
      </c>
      <c r="S400" s="745">
        <v>1</v>
      </c>
      <c r="T400" s="812">
        <v>0.5</v>
      </c>
      <c r="U400" s="768">
        <v>1</v>
      </c>
    </row>
    <row r="401" spans="1:21" ht="14.4" customHeight="1" x14ac:dyDescent="0.3">
      <c r="A401" s="726">
        <v>4</v>
      </c>
      <c r="B401" s="727" t="s">
        <v>2287</v>
      </c>
      <c r="C401" s="727" t="s">
        <v>2294</v>
      </c>
      <c r="D401" s="810" t="s">
        <v>4735</v>
      </c>
      <c r="E401" s="811" t="s">
        <v>2305</v>
      </c>
      <c r="F401" s="727" t="s">
        <v>2288</v>
      </c>
      <c r="G401" s="727" t="s">
        <v>2798</v>
      </c>
      <c r="H401" s="727" t="s">
        <v>571</v>
      </c>
      <c r="I401" s="727" t="s">
        <v>2799</v>
      </c>
      <c r="J401" s="727" t="s">
        <v>2031</v>
      </c>
      <c r="K401" s="727" t="s">
        <v>2800</v>
      </c>
      <c r="L401" s="728">
        <v>430.05</v>
      </c>
      <c r="M401" s="728">
        <v>430.05</v>
      </c>
      <c r="N401" s="727">
        <v>1</v>
      </c>
      <c r="O401" s="812">
        <v>0.5</v>
      </c>
      <c r="P401" s="728">
        <v>430.05</v>
      </c>
      <c r="Q401" s="745">
        <v>1</v>
      </c>
      <c r="R401" s="727">
        <v>1</v>
      </c>
      <c r="S401" s="745">
        <v>1</v>
      </c>
      <c r="T401" s="812">
        <v>0.5</v>
      </c>
      <c r="U401" s="768">
        <v>1</v>
      </c>
    </row>
    <row r="402" spans="1:21" ht="14.4" customHeight="1" x14ac:dyDescent="0.3">
      <c r="A402" s="726">
        <v>4</v>
      </c>
      <c r="B402" s="727" t="s">
        <v>2287</v>
      </c>
      <c r="C402" s="727" t="s">
        <v>2294</v>
      </c>
      <c r="D402" s="810" t="s">
        <v>4735</v>
      </c>
      <c r="E402" s="811" t="s">
        <v>2305</v>
      </c>
      <c r="F402" s="727" t="s">
        <v>2288</v>
      </c>
      <c r="G402" s="727" t="s">
        <v>2582</v>
      </c>
      <c r="H402" s="727" t="s">
        <v>571</v>
      </c>
      <c r="I402" s="727" t="s">
        <v>2583</v>
      </c>
      <c r="J402" s="727" t="s">
        <v>704</v>
      </c>
      <c r="K402" s="727" t="s">
        <v>2584</v>
      </c>
      <c r="L402" s="728">
        <v>0</v>
      </c>
      <c r="M402" s="728">
        <v>0</v>
      </c>
      <c r="N402" s="727">
        <v>2</v>
      </c>
      <c r="O402" s="812">
        <v>1.5</v>
      </c>
      <c r="P402" s="728">
        <v>0</v>
      </c>
      <c r="Q402" s="745"/>
      <c r="R402" s="727">
        <v>1</v>
      </c>
      <c r="S402" s="745">
        <v>0.5</v>
      </c>
      <c r="T402" s="812">
        <v>0.5</v>
      </c>
      <c r="U402" s="768">
        <v>0.33333333333333331</v>
      </c>
    </row>
    <row r="403" spans="1:21" ht="14.4" customHeight="1" x14ac:dyDescent="0.3">
      <c r="A403" s="726">
        <v>4</v>
      </c>
      <c r="B403" s="727" t="s">
        <v>2287</v>
      </c>
      <c r="C403" s="727" t="s">
        <v>2294</v>
      </c>
      <c r="D403" s="810" t="s">
        <v>4735</v>
      </c>
      <c r="E403" s="811" t="s">
        <v>2305</v>
      </c>
      <c r="F403" s="727" t="s">
        <v>2288</v>
      </c>
      <c r="G403" s="727" t="s">
        <v>2801</v>
      </c>
      <c r="H403" s="727" t="s">
        <v>571</v>
      </c>
      <c r="I403" s="727" t="s">
        <v>2802</v>
      </c>
      <c r="J403" s="727" t="s">
        <v>2803</v>
      </c>
      <c r="K403" s="727" t="s">
        <v>2804</v>
      </c>
      <c r="L403" s="728">
        <v>0</v>
      </c>
      <c r="M403" s="728">
        <v>0</v>
      </c>
      <c r="N403" s="727">
        <v>3</v>
      </c>
      <c r="O403" s="812">
        <v>2</v>
      </c>
      <c r="P403" s="728">
        <v>0</v>
      </c>
      <c r="Q403" s="745"/>
      <c r="R403" s="727">
        <v>2</v>
      </c>
      <c r="S403" s="745">
        <v>0.66666666666666663</v>
      </c>
      <c r="T403" s="812">
        <v>1.5</v>
      </c>
      <c r="U403" s="768">
        <v>0.75</v>
      </c>
    </row>
    <row r="404" spans="1:21" ht="14.4" customHeight="1" x14ac:dyDescent="0.3">
      <c r="A404" s="726">
        <v>4</v>
      </c>
      <c r="B404" s="727" t="s">
        <v>2287</v>
      </c>
      <c r="C404" s="727" t="s">
        <v>2294</v>
      </c>
      <c r="D404" s="810" t="s">
        <v>4735</v>
      </c>
      <c r="E404" s="811" t="s">
        <v>2305</v>
      </c>
      <c r="F404" s="727" t="s">
        <v>2288</v>
      </c>
      <c r="G404" s="727" t="s">
        <v>2545</v>
      </c>
      <c r="H404" s="727" t="s">
        <v>571</v>
      </c>
      <c r="I404" s="727" t="s">
        <v>2805</v>
      </c>
      <c r="J404" s="727" t="s">
        <v>1081</v>
      </c>
      <c r="K404" s="727" t="s">
        <v>2806</v>
      </c>
      <c r="L404" s="728">
        <v>43.94</v>
      </c>
      <c r="M404" s="728">
        <v>263.64</v>
      </c>
      <c r="N404" s="727">
        <v>6</v>
      </c>
      <c r="O404" s="812">
        <v>2</v>
      </c>
      <c r="P404" s="728">
        <v>263.64</v>
      </c>
      <c r="Q404" s="745">
        <v>1</v>
      </c>
      <c r="R404" s="727">
        <v>6</v>
      </c>
      <c r="S404" s="745">
        <v>1</v>
      </c>
      <c r="T404" s="812">
        <v>2</v>
      </c>
      <c r="U404" s="768">
        <v>1</v>
      </c>
    </row>
    <row r="405" spans="1:21" ht="14.4" customHeight="1" x14ac:dyDescent="0.3">
      <c r="A405" s="726">
        <v>4</v>
      </c>
      <c r="B405" s="727" t="s">
        <v>2287</v>
      </c>
      <c r="C405" s="727" t="s">
        <v>2294</v>
      </c>
      <c r="D405" s="810" t="s">
        <v>4735</v>
      </c>
      <c r="E405" s="811" t="s">
        <v>2305</v>
      </c>
      <c r="F405" s="727" t="s">
        <v>2290</v>
      </c>
      <c r="G405" s="727" t="s">
        <v>2807</v>
      </c>
      <c r="H405" s="727" t="s">
        <v>571</v>
      </c>
      <c r="I405" s="727" t="s">
        <v>2808</v>
      </c>
      <c r="J405" s="727" t="s">
        <v>2809</v>
      </c>
      <c r="K405" s="727" t="s">
        <v>2810</v>
      </c>
      <c r="L405" s="728">
        <v>410</v>
      </c>
      <c r="M405" s="728">
        <v>410</v>
      </c>
      <c r="N405" s="727">
        <v>1</v>
      </c>
      <c r="O405" s="812">
        <v>1</v>
      </c>
      <c r="P405" s="728">
        <v>410</v>
      </c>
      <c r="Q405" s="745">
        <v>1</v>
      </c>
      <c r="R405" s="727">
        <v>1</v>
      </c>
      <c r="S405" s="745">
        <v>1</v>
      </c>
      <c r="T405" s="812">
        <v>1</v>
      </c>
      <c r="U405" s="768">
        <v>1</v>
      </c>
    </row>
    <row r="406" spans="1:21" ht="14.4" customHeight="1" x14ac:dyDescent="0.3">
      <c r="A406" s="726">
        <v>4</v>
      </c>
      <c r="B406" s="727" t="s">
        <v>2287</v>
      </c>
      <c r="C406" s="727" t="s">
        <v>2294</v>
      </c>
      <c r="D406" s="810" t="s">
        <v>4735</v>
      </c>
      <c r="E406" s="811" t="s">
        <v>2306</v>
      </c>
      <c r="F406" s="727" t="s">
        <v>2288</v>
      </c>
      <c r="G406" s="727" t="s">
        <v>2811</v>
      </c>
      <c r="H406" s="727" t="s">
        <v>571</v>
      </c>
      <c r="I406" s="727" t="s">
        <v>2812</v>
      </c>
      <c r="J406" s="727" t="s">
        <v>2813</v>
      </c>
      <c r="K406" s="727" t="s">
        <v>2814</v>
      </c>
      <c r="L406" s="728">
        <v>115.26</v>
      </c>
      <c r="M406" s="728">
        <v>115.26</v>
      </c>
      <c r="N406" s="727">
        <v>1</v>
      </c>
      <c r="O406" s="812">
        <v>1</v>
      </c>
      <c r="P406" s="728">
        <v>115.26</v>
      </c>
      <c r="Q406" s="745">
        <v>1</v>
      </c>
      <c r="R406" s="727">
        <v>1</v>
      </c>
      <c r="S406" s="745">
        <v>1</v>
      </c>
      <c r="T406" s="812">
        <v>1</v>
      </c>
      <c r="U406" s="768">
        <v>1</v>
      </c>
    </row>
    <row r="407" spans="1:21" ht="14.4" customHeight="1" x14ac:dyDescent="0.3">
      <c r="A407" s="726">
        <v>4</v>
      </c>
      <c r="B407" s="727" t="s">
        <v>2287</v>
      </c>
      <c r="C407" s="727" t="s">
        <v>2294</v>
      </c>
      <c r="D407" s="810" t="s">
        <v>4735</v>
      </c>
      <c r="E407" s="811" t="s">
        <v>2306</v>
      </c>
      <c r="F407" s="727" t="s">
        <v>2288</v>
      </c>
      <c r="G407" s="727" t="s">
        <v>2815</v>
      </c>
      <c r="H407" s="727" t="s">
        <v>571</v>
      </c>
      <c r="I407" s="727" t="s">
        <v>2816</v>
      </c>
      <c r="J407" s="727" t="s">
        <v>2817</v>
      </c>
      <c r="K407" s="727" t="s">
        <v>2818</v>
      </c>
      <c r="L407" s="728">
        <v>58.86</v>
      </c>
      <c r="M407" s="728">
        <v>58.86</v>
      </c>
      <c r="N407" s="727">
        <v>1</v>
      </c>
      <c r="O407" s="812">
        <v>0.5</v>
      </c>
      <c r="P407" s="728"/>
      <c r="Q407" s="745">
        <v>0</v>
      </c>
      <c r="R407" s="727"/>
      <c r="S407" s="745">
        <v>0</v>
      </c>
      <c r="T407" s="812"/>
      <c r="U407" s="768">
        <v>0</v>
      </c>
    </row>
    <row r="408" spans="1:21" ht="14.4" customHeight="1" x14ac:dyDescent="0.3">
      <c r="A408" s="726">
        <v>4</v>
      </c>
      <c r="B408" s="727" t="s">
        <v>2287</v>
      </c>
      <c r="C408" s="727" t="s">
        <v>2294</v>
      </c>
      <c r="D408" s="810" t="s">
        <v>4735</v>
      </c>
      <c r="E408" s="811" t="s">
        <v>2306</v>
      </c>
      <c r="F408" s="727" t="s">
        <v>2288</v>
      </c>
      <c r="G408" s="727" t="s">
        <v>2819</v>
      </c>
      <c r="H408" s="727" t="s">
        <v>571</v>
      </c>
      <c r="I408" s="727" t="s">
        <v>2820</v>
      </c>
      <c r="J408" s="727" t="s">
        <v>2821</v>
      </c>
      <c r="K408" s="727" t="s">
        <v>2822</v>
      </c>
      <c r="L408" s="728">
        <v>207.45</v>
      </c>
      <c r="M408" s="728">
        <v>207.45</v>
      </c>
      <c r="N408" s="727">
        <v>1</v>
      </c>
      <c r="O408" s="812">
        <v>0.5</v>
      </c>
      <c r="P408" s="728">
        <v>207.45</v>
      </c>
      <c r="Q408" s="745">
        <v>1</v>
      </c>
      <c r="R408" s="727">
        <v>1</v>
      </c>
      <c r="S408" s="745">
        <v>1</v>
      </c>
      <c r="T408" s="812">
        <v>0.5</v>
      </c>
      <c r="U408" s="768">
        <v>1</v>
      </c>
    </row>
    <row r="409" spans="1:21" ht="14.4" customHeight="1" x14ac:dyDescent="0.3">
      <c r="A409" s="726">
        <v>4</v>
      </c>
      <c r="B409" s="727" t="s">
        <v>2287</v>
      </c>
      <c r="C409" s="727" t="s">
        <v>2294</v>
      </c>
      <c r="D409" s="810" t="s">
        <v>4735</v>
      </c>
      <c r="E409" s="811" t="s">
        <v>2306</v>
      </c>
      <c r="F409" s="727" t="s">
        <v>2288</v>
      </c>
      <c r="G409" s="727" t="s">
        <v>2823</v>
      </c>
      <c r="H409" s="727" t="s">
        <v>571</v>
      </c>
      <c r="I409" s="727" t="s">
        <v>2824</v>
      </c>
      <c r="J409" s="727" t="s">
        <v>1314</v>
      </c>
      <c r="K409" s="727" t="s">
        <v>2825</v>
      </c>
      <c r="L409" s="728">
        <v>1515.62</v>
      </c>
      <c r="M409" s="728">
        <v>1515.62</v>
      </c>
      <c r="N409" s="727">
        <v>1</v>
      </c>
      <c r="O409" s="812">
        <v>0.5</v>
      </c>
      <c r="P409" s="728"/>
      <c r="Q409" s="745">
        <v>0</v>
      </c>
      <c r="R409" s="727"/>
      <c r="S409" s="745">
        <v>0</v>
      </c>
      <c r="T409" s="812"/>
      <c r="U409" s="768">
        <v>0</v>
      </c>
    </row>
    <row r="410" spans="1:21" ht="14.4" customHeight="1" x14ac:dyDescent="0.3">
      <c r="A410" s="726">
        <v>4</v>
      </c>
      <c r="B410" s="727" t="s">
        <v>2287</v>
      </c>
      <c r="C410" s="727" t="s">
        <v>2294</v>
      </c>
      <c r="D410" s="810" t="s">
        <v>4735</v>
      </c>
      <c r="E410" s="811" t="s">
        <v>2306</v>
      </c>
      <c r="F410" s="727" t="s">
        <v>2288</v>
      </c>
      <c r="G410" s="727" t="s">
        <v>2483</v>
      </c>
      <c r="H410" s="727" t="s">
        <v>571</v>
      </c>
      <c r="I410" s="727" t="s">
        <v>2484</v>
      </c>
      <c r="J410" s="727" t="s">
        <v>904</v>
      </c>
      <c r="K410" s="727" t="s">
        <v>2485</v>
      </c>
      <c r="L410" s="728">
        <v>760.22</v>
      </c>
      <c r="M410" s="728">
        <v>760.22</v>
      </c>
      <c r="N410" s="727">
        <v>1</v>
      </c>
      <c r="O410" s="812">
        <v>0.5</v>
      </c>
      <c r="P410" s="728"/>
      <c r="Q410" s="745">
        <v>0</v>
      </c>
      <c r="R410" s="727"/>
      <c r="S410" s="745">
        <v>0</v>
      </c>
      <c r="T410" s="812"/>
      <c r="U410" s="768">
        <v>0</v>
      </c>
    </row>
    <row r="411" spans="1:21" ht="14.4" customHeight="1" x14ac:dyDescent="0.3">
      <c r="A411" s="726">
        <v>4</v>
      </c>
      <c r="B411" s="727" t="s">
        <v>2287</v>
      </c>
      <c r="C411" s="727" t="s">
        <v>2294</v>
      </c>
      <c r="D411" s="810" t="s">
        <v>4735</v>
      </c>
      <c r="E411" s="811" t="s">
        <v>2306</v>
      </c>
      <c r="F411" s="727" t="s">
        <v>2288</v>
      </c>
      <c r="G411" s="727" t="s">
        <v>2826</v>
      </c>
      <c r="H411" s="727" t="s">
        <v>642</v>
      </c>
      <c r="I411" s="727" t="s">
        <v>2115</v>
      </c>
      <c r="J411" s="727" t="s">
        <v>1109</v>
      </c>
      <c r="K411" s="727" t="s">
        <v>2116</v>
      </c>
      <c r="L411" s="728">
        <v>69.16</v>
      </c>
      <c r="M411" s="728">
        <v>69.16</v>
      </c>
      <c r="N411" s="727">
        <v>1</v>
      </c>
      <c r="O411" s="812">
        <v>0.5</v>
      </c>
      <c r="P411" s="728"/>
      <c r="Q411" s="745">
        <v>0</v>
      </c>
      <c r="R411" s="727"/>
      <c r="S411" s="745">
        <v>0</v>
      </c>
      <c r="T411" s="812"/>
      <c r="U411" s="768">
        <v>0</v>
      </c>
    </row>
    <row r="412" spans="1:21" ht="14.4" customHeight="1" x14ac:dyDescent="0.3">
      <c r="A412" s="726">
        <v>4</v>
      </c>
      <c r="B412" s="727" t="s">
        <v>2287</v>
      </c>
      <c r="C412" s="727" t="s">
        <v>2294</v>
      </c>
      <c r="D412" s="810" t="s">
        <v>4735</v>
      </c>
      <c r="E412" s="811" t="s">
        <v>2306</v>
      </c>
      <c r="F412" s="727" t="s">
        <v>2288</v>
      </c>
      <c r="G412" s="727" t="s">
        <v>2777</v>
      </c>
      <c r="H412" s="727" t="s">
        <v>571</v>
      </c>
      <c r="I412" s="727" t="s">
        <v>2827</v>
      </c>
      <c r="J412" s="727" t="s">
        <v>2828</v>
      </c>
      <c r="K412" s="727" t="s">
        <v>2829</v>
      </c>
      <c r="L412" s="728">
        <v>141.25</v>
      </c>
      <c r="M412" s="728">
        <v>141.25</v>
      </c>
      <c r="N412" s="727">
        <v>1</v>
      </c>
      <c r="O412" s="812">
        <v>0.5</v>
      </c>
      <c r="P412" s="728">
        <v>141.25</v>
      </c>
      <c r="Q412" s="745">
        <v>1</v>
      </c>
      <c r="R412" s="727">
        <v>1</v>
      </c>
      <c r="S412" s="745">
        <v>1</v>
      </c>
      <c r="T412" s="812">
        <v>0.5</v>
      </c>
      <c r="U412" s="768">
        <v>1</v>
      </c>
    </row>
    <row r="413" spans="1:21" ht="14.4" customHeight="1" x14ac:dyDescent="0.3">
      <c r="A413" s="726">
        <v>4</v>
      </c>
      <c r="B413" s="727" t="s">
        <v>2287</v>
      </c>
      <c r="C413" s="727" t="s">
        <v>2294</v>
      </c>
      <c r="D413" s="810" t="s">
        <v>4735</v>
      </c>
      <c r="E413" s="811" t="s">
        <v>2306</v>
      </c>
      <c r="F413" s="727" t="s">
        <v>2288</v>
      </c>
      <c r="G413" s="727" t="s">
        <v>2830</v>
      </c>
      <c r="H413" s="727" t="s">
        <v>571</v>
      </c>
      <c r="I413" s="727" t="s">
        <v>2831</v>
      </c>
      <c r="J413" s="727" t="s">
        <v>1364</v>
      </c>
      <c r="K413" s="727" t="s">
        <v>2832</v>
      </c>
      <c r="L413" s="728">
        <v>77.62</v>
      </c>
      <c r="M413" s="728">
        <v>77.62</v>
      </c>
      <c r="N413" s="727">
        <v>1</v>
      </c>
      <c r="O413" s="812">
        <v>0.5</v>
      </c>
      <c r="P413" s="728"/>
      <c r="Q413" s="745">
        <v>0</v>
      </c>
      <c r="R413" s="727"/>
      <c r="S413" s="745">
        <v>0</v>
      </c>
      <c r="T413" s="812"/>
      <c r="U413" s="768">
        <v>0</v>
      </c>
    </row>
    <row r="414" spans="1:21" ht="14.4" customHeight="1" x14ac:dyDescent="0.3">
      <c r="A414" s="726">
        <v>4</v>
      </c>
      <c r="B414" s="727" t="s">
        <v>2287</v>
      </c>
      <c r="C414" s="727" t="s">
        <v>2294</v>
      </c>
      <c r="D414" s="810" t="s">
        <v>4735</v>
      </c>
      <c r="E414" s="811" t="s">
        <v>2306</v>
      </c>
      <c r="F414" s="727" t="s">
        <v>2288</v>
      </c>
      <c r="G414" s="727" t="s">
        <v>2787</v>
      </c>
      <c r="H414" s="727" t="s">
        <v>571</v>
      </c>
      <c r="I414" s="727" t="s">
        <v>2788</v>
      </c>
      <c r="J414" s="727" t="s">
        <v>2789</v>
      </c>
      <c r="K414" s="727" t="s">
        <v>2790</v>
      </c>
      <c r="L414" s="728">
        <v>78.33</v>
      </c>
      <c r="M414" s="728">
        <v>78.33</v>
      </c>
      <c r="N414" s="727">
        <v>1</v>
      </c>
      <c r="O414" s="812">
        <v>1</v>
      </c>
      <c r="P414" s="728">
        <v>78.33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4</v>
      </c>
      <c r="B415" s="727" t="s">
        <v>2287</v>
      </c>
      <c r="C415" s="727" t="s">
        <v>2294</v>
      </c>
      <c r="D415" s="810" t="s">
        <v>4735</v>
      </c>
      <c r="E415" s="811" t="s">
        <v>2306</v>
      </c>
      <c r="F415" s="727" t="s">
        <v>2288</v>
      </c>
      <c r="G415" s="727" t="s">
        <v>2383</v>
      </c>
      <c r="H415" s="727" t="s">
        <v>571</v>
      </c>
      <c r="I415" s="727" t="s">
        <v>2384</v>
      </c>
      <c r="J415" s="727" t="s">
        <v>616</v>
      </c>
      <c r="K415" s="727" t="s">
        <v>2385</v>
      </c>
      <c r="L415" s="728">
        <v>108.44</v>
      </c>
      <c r="M415" s="728">
        <v>108.44</v>
      </c>
      <c r="N415" s="727">
        <v>1</v>
      </c>
      <c r="O415" s="812">
        <v>1</v>
      </c>
      <c r="P415" s="728"/>
      <c r="Q415" s="745">
        <v>0</v>
      </c>
      <c r="R415" s="727"/>
      <c r="S415" s="745">
        <v>0</v>
      </c>
      <c r="T415" s="812"/>
      <c r="U415" s="768">
        <v>0</v>
      </c>
    </row>
    <row r="416" spans="1:21" ht="14.4" customHeight="1" x14ac:dyDescent="0.3">
      <c r="A416" s="726">
        <v>4</v>
      </c>
      <c r="B416" s="727" t="s">
        <v>2287</v>
      </c>
      <c r="C416" s="727" t="s">
        <v>2294</v>
      </c>
      <c r="D416" s="810" t="s">
        <v>4735</v>
      </c>
      <c r="E416" s="811" t="s">
        <v>2306</v>
      </c>
      <c r="F416" s="727" t="s">
        <v>2288</v>
      </c>
      <c r="G416" s="727" t="s">
        <v>2833</v>
      </c>
      <c r="H416" s="727" t="s">
        <v>571</v>
      </c>
      <c r="I416" s="727" t="s">
        <v>2834</v>
      </c>
      <c r="J416" s="727" t="s">
        <v>2835</v>
      </c>
      <c r="K416" s="727" t="s">
        <v>2836</v>
      </c>
      <c r="L416" s="728">
        <v>79.099999999999994</v>
      </c>
      <c r="M416" s="728">
        <v>79.099999999999994</v>
      </c>
      <c r="N416" s="727">
        <v>1</v>
      </c>
      <c r="O416" s="812">
        <v>0.5</v>
      </c>
      <c r="P416" s="728"/>
      <c r="Q416" s="745">
        <v>0</v>
      </c>
      <c r="R416" s="727"/>
      <c r="S416" s="745">
        <v>0</v>
      </c>
      <c r="T416" s="812"/>
      <c r="U416" s="768">
        <v>0</v>
      </c>
    </row>
    <row r="417" spans="1:21" ht="14.4" customHeight="1" x14ac:dyDescent="0.3">
      <c r="A417" s="726">
        <v>4</v>
      </c>
      <c r="B417" s="727" t="s">
        <v>2287</v>
      </c>
      <c r="C417" s="727" t="s">
        <v>2294</v>
      </c>
      <c r="D417" s="810" t="s">
        <v>4735</v>
      </c>
      <c r="E417" s="811" t="s">
        <v>2306</v>
      </c>
      <c r="F417" s="727" t="s">
        <v>2288</v>
      </c>
      <c r="G417" s="727" t="s">
        <v>2837</v>
      </c>
      <c r="H417" s="727" t="s">
        <v>571</v>
      </c>
      <c r="I417" s="727" t="s">
        <v>2838</v>
      </c>
      <c r="J417" s="727" t="s">
        <v>2839</v>
      </c>
      <c r="K417" s="727" t="s">
        <v>2840</v>
      </c>
      <c r="L417" s="728">
        <v>0</v>
      </c>
      <c r="M417" s="728">
        <v>0</v>
      </c>
      <c r="N417" s="727">
        <v>2</v>
      </c>
      <c r="O417" s="812">
        <v>2</v>
      </c>
      <c r="P417" s="728">
        <v>0</v>
      </c>
      <c r="Q417" s="745"/>
      <c r="R417" s="727">
        <v>2</v>
      </c>
      <c r="S417" s="745">
        <v>1</v>
      </c>
      <c r="T417" s="812">
        <v>2</v>
      </c>
      <c r="U417" s="768">
        <v>1</v>
      </c>
    </row>
    <row r="418" spans="1:21" ht="14.4" customHeight="1" x14ac:dyDescent="0.3">
      <c r="A418" s="726">
        <v>4</v>
      </c>
      <c r="B418" s="727" t="s">
        <v>2287</v>
      </c>
      <c r="C418" s="727" t="s">
        <v>2294</v>
      </c>
      <c r="D418" s="810" t="s">
        <v>4735</v>
      </c>
      <c r="E418" s="811" t="s">
        <v>2306</v>
      </c>
      <c r="F418" s="727" t="s">
        <v>2290</v>
      </c>
      <c r="G418" s="727" t="s">
        <v>2399</v>
      </c>
      <c r="H418" s="727" t="s">
        <v>571</v>
      </c>
      <c r="I418" s="727" t="s">
        <v>2841</v>
      </c>
      <c r="J418" s="727" t="s">
        <v>2842</v>
      </c>
      <c r="K418" s="727" t="s">
        <v>2843</v>
      </c>
      <c r="L418" s="728">
        <v>255.41</v>
      </c>
      <c r="M418" s="728">
        <v>255.41</v>
      </c>
      <c r="N418" s="727">
        <v>1</v>
      </c>
      <c r="O418" s="812">
        <v>1</v>
      </c>
      <c r="P418" s="728">
        <v>255.41</v>
      </c>
      <c r="Q418" s="745">
        <v>1</v>
      </c>
      <c r="R418" s="727">
        <v>1</v>
      </c>
      <c r="S418" s="745">
        <v>1</v>
      </c>
      <c r="T418" s="812">
        <v>1</v>
      </c>
      <c r="U418" s="768">
        <v>1</v>
      </c>
    </row>
    <row r="419" spans="1:21" ht="14.4" customHeight="1" x14ac:dyDescent="0.3">
      <c r="A419" s="726">
        <v>4</v>
      </c>
      <c r="B419" s="727" t="s">
        <v>2287</v>
      </c>
      <c r="C419" s="727" t="s">
        <v>2294</v>
      </c>
      <c r="D419" s="810" t="s">
        <v>4735</v>
      </c>
      <c r="E419" s="811" t="s">
        <v>2306</v>
      </c>
      <c r="F419" s="727" t="s">
        <v>2290</v>
      </c>
      <c r="G419" s="727" t="s">
        <v>2399</v>
      </c>
      <c r="H419" s="727" t="s">
        <v>571</v>
      </c>
      <c r="I419" s="727" t="s">
        <v>2400</v>
      </c>
      <c r="J419" s="727" t="s">
        <v>2401</v>
      </c>
      <c r="K419" s="727" t="s">
        <v>2402</v>
      </c>
      <c r="L419" s="728">
        <v>100</v>
      </c>
      <c r="M419" s="728">
        <v>400</v>
      </c>
      <c r="N419" s="727">
        <v>4</v>
      </c>
      <c r="O419" s="812">
        <v>1</v>
      </c>
      <c r="P419" s="728">
        <v>400</v>
      </c>
      <c r="Q419" s="745">
        <v>1</v>
      </c>
      <c r="R419" s="727">
        <v>4</v>
      </c>
      <c r="S419" s="745">
        <v>1</v>
      </c>
      <c r="T419" s="812">
        <v>1</v>
      </c>
      <c r="U419" s="768">
        <v>1</v>
      </c>
    </row>
    <row r="420" spans="1:21" ht="14.4" customHeight="1" x14ac:dyDescent="0.3">
      <c r="A420" s="726">
        <v>4</v>
      </c>
      <c r="B420" s="727" t="s">
        <v>2287</v>
      </c>
      <c r="C420" s="727" t="s">
        <v>2294</v>
      </c>
      <c r="D420" s="810" t="s">
        <v>4735</v>
      </c>
      <c r="E420" s="811" t="s">
        <v>2306</v>
      </c>
      <c r="F420" s="727" t="s">
        <v>2290</v>
      </c>
      <c r="G420" s="727" t="s">
        <v>2399</v>
      </c>
      <c r="H420" s="727" t="s">
        <v>571</v>
      </c>
      <c r="I420" s="727" t="s">
        <v>2844</v>
      </c>
      <c r="J420" s="727" t="s">
        <v>2845</v>
      </c>
      <c r="K420" s="727" t="s">
        <v>2846</v>
      </c>
      <c r="L420" s="728">
        <v>277.88</v>
      </c>
      <c r="M420" s="728">
        <v>555.76</v>
      </c>
      <c r="N420" s="727">
        <v>2</v>
      </c>
      <c r="O420" s="812">
        <v>1</v>
      </c>
      <c r="P420" s="728"/>
      <c r="Q420" s="745">
        <v>0</v>
      </c>
      <c r="R420" s="727"/>
      <c r="S420" s="745">
        <v>0</v>
      </c>
      <c r="T420" s="812"/>
      <c r="U420" s="768">
        <v>0</v>
      </c>
    </row>
    <row r="421" spans="1:21" ht="14.4" customHeight="1" x14ac:dyDescent="0.3">
      <c r="A421" s="726">
        <v>4</v>
      </c>
      <c r="B421" s="727" t="s">
        <v>2287</v>
      </c>
      <c r="C421" s="727" t="s">
        <v>2294</v>
      </c>
      <c r="D421" s="810" t="s">
        <v>4735</v>
      </c>
      <c r="E421" s="811" t="s">
        <v>2306</v>
      </c>
      <c r="F421" s="727" t="s">
        <v>2290</v>
      </c>
      <c r="G421" s="727" t="s">
        <v>2399</v>
      </c>
      <c r="H421" s="727" t="s">
        <v>571</v>
      </c>
      <c r="I421" s="727" t="s">
        <v>2847</v>
      </c>
      <c r="J421" s="727" t="s">
        <v>2848</v>
      </c>
      <c r="K421" s="727" t="s">
        <v>2849</v>
      </c>
      <c r="L421" s="728">
        <v>584.38</v>
      </c>
      <c r="M421" s="728">
        <v>2921.8999999999996</v>
      </c>
      <c r="N421" s="727">
        <v>5</v>
      </c>
      <c r="O421" s="812">
        <v>2</v>
      </c>
      <c r="P421" s="728">
        <v>1168.76</v>
      </c>
      <c r="Q421" s="745">
        <v>0.4</v>
      </c>
      <c r="R421" s="727">
        <v>2</v>
      </c>
      <c r="S421" s="745">
        <v>0.4</v>
      </c>
      <c r="T421" s="812">
        <v>1</v>
      </c>
      <c r="U421" s="768">
        <v>0.5</v>
      </c>
    </row>
    <row r="422" spans="1:21" ht="14.4" customHeight="1" x14ac:dyDescent="0.3">
      <c r="A422" s="726">
        <v>4</v>
      </c>
      <c r="B422" s="727" t="s">
        <v>2287</v>
      </c>
      <c r="C422" s="727" t="s">
        <v>2294</v>
      </c>
      <c r="D422" s="810" t="s">
        <v>4735</v>
      </c>
      <c r="E422" s="811" t="s">
        <v>2306</v>
      </c>
      <c r="F422" s="727" t="s">
        <v>2290</v>
      </c>
      <c r="G422" s="727" t="s">
        <v>2807</v>
      </c>
      <c r="H422" s="727" t="s">
        <v>571</v>
      </c>
      <c r="I422" s="727" t="s">
        <v>2850</v>
      </c>
      <c r="J422" s="727" t="s">
        <v>2809</v>
      </c>
      <c r="K422" s="727" t="s">
        <v>2851</v>
      </c>
      <c r="L422" s="728">
        <v>410</v>
      </c>
      <c r="M422" s="728">
        <v>410</v>
      </c>
      <c r="N422" s="727">
        <v>1</v>
      </c>
      <c r="O422" s="812">
        <v>1</v>
      </c>
      <c r="P422" s="728"/>
      <c r="Q422" s="745">
        <v>0</v>
      </c>
      <c r="R422" s="727"/>
      <c r="S422" s="745">
        <v>0</v>
      </c>
      <c r="T422" s="812"/>
      <c r="U422" s="768">
        <v>0</v>
      </c>
    </row>
    <row r="423" spans="1:21" ht="14.4" customHeight="1" x14ac:dyDescent="0.3">
      <c r="A423" s="726">
        <v>4</v>
      </c>
      <c r="B423" s="727" t="s">
        <v>2287</v>
      </c>
      <c r="C423" s="727" t="s">
        <v>2294</v>
      </c>
      <c r="D423" s="810" t="s">
        <v>4735</v>
      </c>
      <c r="E423" s="811" t="s">
        <v>2306</v>
      </c>
      <c r="F423" s="727" t="s">
        <v>2290</v>
      </c>
      <c r="G423" s="727" t="s">
        <v>2807</v>
      </c>
      <c r="H423" s="727" t="s">
        <v>571</v>
      </c>
      <c r="I423" s="727" t="s">
        <v>2852</v>
      </c>
      <c r="J423" s="727" t="s">
        <v>2853</v>
      </c>
      <c r="K423" s="727" t="s">
        <v>2854</v>
      </c>
      <c r="L423" s="728">
        <v>566</v>
      </c>
      <c r="M423" s="728">
        <v>566</v>
      </c>
      <c r="N423" s="727">
        <v>1</v>
      </c>
      <c r="O423" s="812">
        <v>1</v>
      </c>
      <c r="P423" s="728"/>
      <c r="Q423" s="745">
        <v>0</v>
      </c>
      <c r="R423" s="727"/>
      <c r="S423" s="745">
        <v>0</v>
      </c>
      <c r="T423" s="812"/>
      <c r="U423" s="768">
        <v>0</v>
      </c>
    </row>
    <row r="424" spans="1:21" ht="14.4" customHeight="1" x14ac:dyDescent="0.3">
      <c r="A424" s="726">
        <v>4</v>
      </c>
      <c r="B424" s="727" t="s">
        <v>2287</v>
      </c>
      <c r="C424" s="727" t="s">
        <v>2294</v>
      </c>
      <c r="D424" s="810" t="s">
        <v>4735</v>
      </c>
      <c r="E424" s="811" t="s">
        <v>2311</v>
      </c>
      <c r="F424" s="727" t="s">
        <v>2288</v>
      </c>
      <c r="G424" s="727" t="s">
        <v>2855</v>
      </c>
      <c r="H424" s="727" t="s">
        <v>571</v>
      </c>
      <c r="I424" s="727" t="s">
        <v>2856</v>
      </c>
      <c r="J424" s="727" t="s">
        <v>2857</v>
      </c>
      <c r="K424" s="727" t="s">
        <v>2858</v>
      </c>
      <c r="L424" s="728">
        <v>1295.6400000000001</v>
      </c>
      <c r="M424" s="728">
        <v>1295.6400000000001</v>
      </c>
      <c r="N424" s="727">
        <v>1</v>
      </c>
      <c r="O424" s="812">
        <v>0.5</v>
      </c>
      <c r="P424" s="728"/>
      <c r="Q424" s="745">
        <v>0</v>
      </c>
      <c r="R424" s="727"/>
      <c r="S424" s="745">
        <v>0</v>
      </c>
      <c r="T424" s="812"/>
      <c r="U424" s="768">
        <v>0</v>
      </c>
    </row>
    <row r="425" spans="1:21" ht="14.4" customHeight="1" x14ac:dyDescent="0.3">
      <c r="A425" s="726">
        <v>4</v>
      </c>
      <c r="B425" s="727" t="s">
        <v>2287</v>
      </c>
      <c r="C425" s="727" t="s">
        <v>2294</v>
      </c>
      <c r="D425" s="810" t="s">
        <v>4735</v>
      </c>
      <c r="E425" s="811" t="s">
        <v>2311</v>
      </c>
      <c r="F425" s="727" t="s">
        <v>2288</v>
      </c>
      <c r="G425" s="727" t="s">
        <v>2674</v>
      </c>
      <c r="H425" s="727" t="s">
        <v>571</v>
      </c>
      <c r="I425" s="727" t="s">
        <v>2859</v>
      </c>
      <c r="J425" s="727" t="s">
        <v>1239</v>
      </c>
      <c r="K425" s="727" t="s">
        <v>2860</v>
      </c>
      <c r="L425" s="728">
        <v>385.3</v>
      </c>
      <c r="M425" s="728">
        <v>770.6</v>
      </c>
      <c r="N425" s="727">
        <v>2</v>
      </c>
      <c r="O425" s="812">
        <v>1</v>
      </c>
      <c r="P425" s="728">
        <v>770.6</v>
      </c>
      <c r="Q425" s="745">
        <v>1</v>
      </c>
      <c r="R425" s="727">
        <v>2</v>
      </c>
      <c r="S425" s="745">
        <v>1</v>
      </c>
      <c r="T425" s="812">
        <v>1</v>
      </c>
      <c r="U425" s="768">
        <v>1</v>
      </c>
    </row>
    <row r="426" spans="1:21" ht="14.4" customHeight="1" x14ac:dyDescent="0.3">
      <c r="A426" s="726">
        <v>4</v>
      </c>
      <c r="B426" s="727" t="s">
        <v>2287</v>
      </c>
      <c r="C426" s="727" t="s">
        <v>2294</v>
      </c>
      <c r="D426" s="810" t="s">
        <v>4735</v>
      </c>
      <c r="E426" s="811" t="s">
        <v>2311</v>
      </c>
      <c r="F426" s="727" t="s">
        <v>2288</v>
      </c>
      <c r="G426" s="727" t="s">
        <v>2861</v>
      </c>
      <c r="H426" s="727" t="s">
        <v>642</v>
      </c>
      <c r="I426" s="727" t="s">
        <v>2203</v>
      </c>
      <c r="J426" s="727" t="s">
        <v>2204</v>
      </c>
      <c r="K426" s="727" t="s">
        <v>2205</v>
      </c>
      <c r="L426" s="728">
        <v>9.4</v>
      </c>
      <c r="M426" s="728">
        <v>18.8</v>
      </c>
      <c r="N426" s="727">
        <v>2</v>
      </c>
      <c r="O426" s="812">
        <v>0.5</v>
      </c>
      <c r="P426" s="728"/>
      <c r="Q426" s="745">
        <v>0</v>
      </c>
      <c r="R426" s="727"/>
      <c r="S426" s="745">
        <v>0</v>
      </c>
      <c r="T426" s="812"/>
      <c r="U426" s="768">
        <v>0</v>
      </c>
    </row>
    <row r="427" spans="1:21" ht="14.4" customHeight="1" x14ac:dyDescent="0.3">
      <c r="A427" s="726">
        <v>4</v>
      </c>
      <c r="B427" s="727" t="s">
        <v>2287</v>
      </c>
      <c r="C427" s="727" t="s">
        <v>2294</v>
      </c>
      <c r="D427" s="810" t="s">
        <v>4735</v>
      </c>
      <c r="E427" s="811" t="s">
        <v>2311</v>
      </c>
      <c r="F427" s="727" t="s">
        <v>2288</v>
      </c>
      <c r="G427" s="727" t="s">
        <v>2599</v>
      </c>
      <c r="H427" s="727" t="s">
        <v>642</v>
      </c>
      <c r="I427" s="727" t="s">
        <v>1804</v>
      </c>
      <c r="J427" s="727" t="s">
        <v>673</v>
      </c>
      <c r="K427" s="727" t="s">
        <v>1805</v>
      </c>
      <c r="L427" s="728">
        <v>144.01</v>
      </c>
      <c r="M427" s="728">
        <v>576.04</v>
      </c>
      <c r="N427" s="727">
        <v>4</v>
      </c>
      <c r="O427" s="812">
        <v>2.5</v>
      </c>
      <c r="P427" s="728">
        <v>576.04</v>
      </c>
      <c r="Q427" s="745">
        <v>1</v>
      </c>
      <c r="R427" s="727">
        <v>4</v>
      </c>
      <c r="S427" s="745">
        <v>1</v>
      </c>
      <c r="T427" s="812">
        <v>2.5</v>
      </c>
      <c r="U427" s="768">
        <v>1</v>
      </c>
    </row>
    <row r="428" spans="1:21" ht="14.4" customHeight="1" x14ac:dyDescent="0.3">
      <c r="A428" s="726">
        <v>4</v>
      </c>
      <c r="B428" s="727" t="s">
        <v>2287</v>
      </c>
      <c r="C428" s="727" t="s">
        <v>2294</v>
      </c>
      <c r="D428" s="810" t="s">
        <v>4735</v>
      </c>
      <c r="E428" s="811" t="s">
        <v>2311</v>
      </c>
      <c r="F428" s="727" t="s">
        <v>2288</v>
      </c>
      <c r="G428" s="727" t="s">
        <v>2355</v>
      </c>
      <c r="H428" s="727" t="s">
        <v>642</v>
      </c>
      <c r="I428" s="727" t="s">
        <v>2043</v>
      </c>
      <c r="J428" s="727" t="s">
        <v>965</v>
      </c>
      <c r="K428" s="727" t="s">
        <v>2044</v>
      </c>
      <c r="L428" s="728">
        <v>154.36000000000001</v>
      </c>
      <c r="M428" s="728">
        <v>463.08000000000004</v>
      </c>
      <c r="N428" s="727">
        <v>3</v>
      </c>
      <c r="O428" s="812">
        <v>2.5</v>
      </c>
      <c r="P428" s="728">
        <v>308.72000000000003</v>
      </c>
      <c r="Q428" s="745">
        <v>0.66666666666666663</v>
      </c>
      <c r="R428" s="727">
        <v>2</v>
      </c>
      <c r="S428" s="745">
        <v>0.66666666666666663</v>
      </c>
      <c r="T428" s="812">
        <v>1.5</v>
      </c>
      <c r="U428" s="768">
        <v>0.6</v>
      </c>
    </row>
    <row r="429" spans="1:21" ht="14.4" customHeight="1" x14ac:dyDescent="0.3">
      <c r="A429" s="726">
        <v>4</v>
      </c>
      <c r="B429" s="727" t="s">
        <v>2287</v>
      </c>
      <c r="C429" s="727" t="s">
        <v>2294</v>
      </c>
      <c r="D429" s="810" t="s">
        <v>4735</v>
      </c>
      <c r="E429" s="811" t="s">
        <v>2311</v>
      </c>
      <c r="F429" s="727" t="s">
        <v>2288</v>
      </c>
      <c r="G429" s="727" t="s">
        <v>2751</v>
      </c>
      <c r="H429" s="727" t="s">
        <v>571</v>
      </c>
      <c r="I429" s="727" t="s">
        <v>2862</v>
      </c>
      <c r="J429" s="727" t="s">
        <v>2863</v>
      </c>
      <c r="K429" s="727" t="s">
        <v>2864</v>
      </c>
      <c r="L429" s="728">
        <v>0</v>
      </c>
      <c r="M429" s="728">
        <v>0</v>
      </c>
      <c r="N429" s="727">
        <v>1</v>
      </c>
      <c r="O429" s="812">
        <v>1</v>
      </c>
      <c r="P429" s="728"/>
      <c r="Q429" s="745"/>
      <c r="R429" s="727"/>
      <c r="S429" s="745">
        <v>0</v>
      </c>
      <c r="T429" s="812"/>
      <c r="U429" s="768">
        <v>0</v>
      </c>
    </row>
    <row r="430" spans="1:21" ht="14.4" customHeight="1" x14ac:dyDescent="0.3">
      <c r="A430" s="726">
        <v>4</v>
      </c>
      <c r="B430" s="727" t="s">
        <v>2287</v>
      </c>
      <c r="C430" s="727" t="s">
        <v>2294</v>
      </c>
      <c r="D430" s="810" t="s">
        <v>4735</v>
      </c>
      <c r="E430" s="811" t="s">
        <v>2311</v>
      </c>
      <c r="F430" s="727" t="s">
        <v>2288</v>
      </c>
      <c r="G430" s="727" t="s">
        <v>2865</v>
      </c>
      <c r="H430" s="727" t="s">
        <v>571</v>
      </c>
      <c r="I430" s="727" t="s">
        <v>2866</v>
      </c>
      <c r="J430" s="727" t="s">
        <v>2867</v>
      </c>
      <c r="K430" s="727" t="s">
        <v>2868</v>
      </c>
      <c r="L430" s="728">
        <v>0</v>
      </c>
      <c r="M430" s="728">
        <v>0</v>
      </c>
      <c r="N430" s="727">
        <v>1</v>
      </c>
      <c r="O430" s="812">
        <v>1</v>
      </c>
      <c r="P430" s="728"/>
      <c r="Q430" s="745"/>
      <c r="R430" s="727"/>
      <c r="S430" s="745">
        <v>0</v>
      </c>
      <c r="T430" s="812"/>
      <c r="U430" s="768">
        <v>0</v>
      </c>
    </row>
    <row r="431" spans="1:21" ht="14.4" customHeight="1" x14ac:dyDescent="0.3">
      <c r="A431" s="726">
        <v>4</v>
      </c>
      <c r="B431" s="727" t="s">
        <v>2287</v>
      </c>
      <c r="C431" s="727" t="s">
        <v>2294</v>
      </c>
      <c r="D431" s="810" t="s">
        <v>4735</v>
      </c>
      <c r="E431" s="811" t="s">
        <v>2311</v>
      </c>
      <c r="F431" s="727" t="s">
        <v>2288</v>
      </c>
      <c r="G431" s="727" t="s">
        <v>2466</v>
      </c>
      <c r="H431" s="727" t="s">
        <v>571</v>
      </c>
      <c r="I431" s="727" t="s">
        <v>2741</v>
      </c>
      <c r="J431" s="727" t="s">
        <v>2699</v>
      </c>
      <c r="K431" s="727" t="s">
        <v>1870</v>
      </c>
      <c r="L431" s="728">
        <v>78.33</v>
      </c>
      <c r="M431" s="728">
        <v>234.99</v>
      </c>
      <c r="N431" s="727">
        <v>3</v>
      </c>
      <c r="O431" s="812">
        <v>1.5</v>
      </c>
      <c r="P431" s="728">
        <v>234.99</v>
      </c>
      <c r="Q431" s="745">
        <v>1</v>
      </c>
      <c r="R431" s="727">
        <v>3</v>
      </c>
      <c r="S431" s="745">
        <v>1</v>
      </c>
      <c r="T431" s="812">
        <v>1.5</v>
      </c>
      <c r="U431" s="768">
        <v>1</v>
      </c>
    </row>
    <row r="432" spans="1:21" ht="14.4" customHeight="1" x14ac:dyDescent="0.3">
      <c r="A432" s="726">
        <v>4</v>
      </c>
      <c r="B432" s="727" t="s">
        <v>2287</v>
      </c>
      <c r="C432" s="727" t="s">
        <v>2294</v>
      </c>
      <c r="D432" s="810" t="s">
        <v>4735</v>
      </c>
      <c r="E432" s="811" t="s">
        <v>2311</v>
      </c>
      <c r="F432" s="727" t="s">
        <v>2288</v>
      </c>
      <c r="G432" s="727" t="s">
        <v>2466</v>
      </c>
      <c r="H432" s="727" t="s">
        <v>571</v>
      </c>
      <c r="I432" s="727" t="s">
        <v>2698</v>
      </c>
      <c r="J432" s="727" t="s">
        <v>2699</v>
      </c>
      <c r="K432" s="727" t="s">
        <v>2700</v>
      </c>
      <c r="L432" s="728">
        <v>391.67</v>
      </c>
      <c r="M432" s="728">
        <v>783.34</v>
      </c>
      <c r="N432" s="727">
        <v>2</v>
      </c>
      <c r="O432" s="812">
        <v>1</v>
      </c>
      <c r="P432" s="728"/>
      <c r="Q432" s="745">
        <v>0</v>
      </c>
      <c r="R432" s="727"/>
      <c r="S432" s="745">
        <v>0</v>
      </c>
      <c r="T432" s="812"/>
      <c r="U432" s="768">
        <v>0</v>
      </c>
    </row>
    <row r="433" spans="1:21" ht="14.4" customHeight="1" x14ac:dyDescent="0.3">
      <c r="A433" s="726">
        <v>4</v>
      </c>
      <c r="B433" s="727" t="s">
        <v>2287</v>
      </c>
      <c r="C433" s="727" t="s">
        <v>2294</v>
      </c>
      <c r="D433" s="810" t="s">
        <v>4735</v>
      </c>
      <c r="E433" s="811" t="s">
        <v>2311</v>
      </c>
      <c r="F433" s="727" t="s">
        <v>2288</v>
      </c>
      <c r="G433" s="727" t="s">
        <v>2869</v>
      </c>
      <c r="H433" s="727" t="s">
        <v>571</v>
      </c>
      <c r="I433" s="727" t="s">
        <v>2870</v>
      </c>
      <c r="J433" s="727" t="s">
        <v>2871</v>
      </c>
      <c r="K433" s="727" t="s">
        <v>2872</v>
      </c>
      <c r="L433" s="728">
        <v>1887.9</v>
      </c>
      <c r="M433" s="728">
        <v>9439.5</v>
      </c>
      <c r="N433" s="727">
        <v>5</v>
      </c>
      <c r="O433" s="812">
        <v>3.5</v>
      </c>
      <c r="P433" s="728">
        <v>9439.5</v>
      </c>
      <c r="Q433" s="745">
        <v>1</v>
      </c>
      <c r="R433" s="727">
        <v>5</v>
      </c>
      <c r="S433" s="745">
        <v>1</v>
      </c>
      <c r="T433" s="812">
        <v>3.5</v>
      </c>
      <c r="U433" s="768">
        <v>1</v>
      </c>
    </row>
    <row r="434" spans="1:21" ht="14.4" customHeight="1" x14ac:dyDescent="0.3">
      <c r="A434" s="726">
        <v>4</v>
      </c>
      <c r="B434" s="727" t="s">
        <v>2287</v>
      </c>
      <c r="C434" s="727" t="s">
        <v>2294</v>
      </c>
      <c r="D434" s="810" t="s">
        <v>4735</v>
      </c>
      <c r="E434" s="811" t="s">
        <v>2311</v>
      </c>
      <c r="F434" s="727" t="s">
        <v>2288</v>
      </c>
      <c r="G434" s="727" t="s">
        <v>2869</v>
      </c>
      <c r="H434" s="727" t="s">
        <v>571</v>
      </c>
      <c r="I434" s="727" t="s">
        <v>2873</v>
      </c>
      <c r="J434" s="727" t="s">
        <v>2871</v>
      </c>
      <c r="K434" s="727" t="s">
        <v>2874</v>
      </c>
      <c r="L434" s="728">
        <v>1544.99</v>
      </c>
      <c r="M434" s="728">
        <v>3089.98</v>
      </c>
      <c r="N434" s="727">
        <v>2</v>
      </c>
      <c r="O434" s="812">
        <v>0.5</v>
      </c>
      <c r="P434" s="728">
        <v>3089.98</v>
      </c>
      <c r="Q434" s="745">
        <v>1</v>
      </c>
      <c r="R434" s="727">
        <v>2</v>
      </c>
      <c r="S434" s="745">
        <v>1</v>
      </c>
      <c r="T434" s="812">
        <v>0.5</v>
      </c>
      <c r="U434" s="768">
        <v>1</v>
      </c>
    </row>
    <row r="435" spans="1:21" ht="14.4" customHeight="1" x14ac:dyDescent="0.3">
      <c r="A435" s="726">
        <v>4</v>
      </c>
      <c r="B435" s="727" t="s">
        <v>2287</v>
      </c>
      <c r="C435" s="727" t="s">
        <v>2294</v>
      </c>
      <c r="D435" s="810" t="s">
        <v>4735</v>
      </c>
      <c r="E435" s="811" t="s">
        <v>2311</v>
      </c>
      <c r="F435" s="727" t="s">
        <v>2288</v>
      </c>
      <c r="G435" s="727" t="s">
        <v>2605</v>
      </c>
      <c r="H435" s="727" t="s">
        <v>571</v>
      </c>
      <c r="I435" s="727" t="s">
        <v>2606</v>
      </c>
      <c r="J435" s="727" t="s">
        <v>681</v>
      </c>
      <c r="K435" s="727" t="s">
        <v>2607</v>
      </c>
      <c r="L435" s="728">
        <v>37.61</v>
      </c>
      <c r="M435" s="728">
        <v>37.61</v>
      </c>
      <c r="N435" s="727">
        <v>1</v>
      </c>
      <c r="O435" s="812">
        <v>1</v>
      </c>
      <c r="P435" s="728"/>
      <c r="Q435" s="745">
        <v>0</v>
      </c>
      <c r="R435" s="727"/>
      <c r="S435" s="745">
        <v>0</v>
      </c>
      <c r="T435" s="812"/>
      <c r="U435" s="768">
        <v>0</v>
      </c>
    </row>
    <row r="436" spans="1:21" ht="14.4" customHeight="1" x14ac:dyDescent="0.3">
      <c r="A436" s="726">
        <v>4</v>
      </c>
      <c r="B436" s="727" t="s">
        <v>2287</v>
      </c>
      <c r="C436" s="727" t="s">
        <v>2294</v>
      </c>
      <c r="D436" s="810" t="s">
        <v>4735</v>
      </c>
      <c r="E436" s="811" t="s">
        <v>2311</v>
      </c>
      <c r="F436" s="727" t="s">
        <v>2288</v>
      </c>
      <c r="G436" s="727" t="s">
        <v>2875</v>
      </c>
      <c r="H436" s="727" t="s">
        <v>571</v>
      </c>
      <c r="I436" s="727" t="s">
        <v>2876</v>
      </c>
      <c r="J436" s="727" t="s">
        <v>1067</v>
      </c>
      <c r="K436" s="727" t="s">
        <v>2877</v>
      </c>
      <c r="L436" s="728">
        <v>91.11</v>
      </c>
      <c r="M436" s="728">
        <v>91.11</v>
      </c>
      <c r="N436" s="727">
        <v>1</v>
      </c>
      <c r="O436" s="812">
        <v>1</v>
      </c>
      <c r="P436" s="728">
        <v>91.11</v>
      </c>
      <c r="Q436" s="745">
        <v>1</v>
      </c>
      <c r="R436" s="727">
        <v>1</v>
      </c>
      <c r="S436" s="745">
        <v>1</v>
      </c>
      <c r="T436" s="812">
        <v>1</v>
      </c>
      <c r="U436" s="768">
        <v>1</v>
      </c>
    </row>
    <row r="437" spans="1:21" ht="14.4" customHeight="1" x14ac:dyDescent="0.3">
      <c r="A437" s="726">
        <v>4</v>
      </c>
      <c r="B437" s="727" t="s">
        <v>2287</v>
      </c>
      <c r="C437" s="727" t="s">
        <v>2294</v>
      </c>
      <c r="D437" s="810" t="s">
        <v>4735</v>
      </c>
      <c r="E437" s="811" t="s">
        <v>2311</v>
      </c>
      <c r="F437" s="727" t="s">
        <v>2288</v>
      </c>
      <c r="G437" s="727" t="s">
        <v>2878</v>
      </c>
      <c r="H437" s="727" t="s">
        <v>571</v>
      </c>
      <c r="I437" s="727" t="s">
        <v>2879</v>
      </c>
      <c r="J437" s="727" t="s">
        <v>2880</v>
      </c>
      <c r="K437" s="727" t="s">
        <v>2881</v>
      </c>
      <c r="L437" s="728">
        <v>0</v>
      </c>
      <c r="M437" s="728">
        <v>0</v>
      </c>
      <c r="N437" s="727">
        <v>1</v>
      </c>
      <c r="O437" s="812">
        <v>1</v>
      </c>
      <c r="P437" s="728">
        <v>0</v>
      </c>
      <c r="Q437" s="745"/>
      <c r="R437" s="727">
        <v>1</v>
      </c>
      <c r="S437" s="745">
        <v>1</v>
      </c>
      <c r="T437" s="812">
        <v>1</v>
      </c>
      <c r="U437" s="768">
        <v>1</v>
      </c>
    </row>
    <row r="438" spans="1:21" ht="14.4" customHeight="1" x14ac:dyDescent="0.3">
      <c r="A438" s="726">
        <v>4</v>
      </c>
      <c r="B438" s="727" t="s">
        <v>2287</v>
      </c>
      <c r="C438" s="727" t="s">
        <v>2294</v>
      </c>
      <c r="D438" s="810" t="s">
        <v>4735</v>
      </c>
      <c r="E438" s="811" t="s">
        <v>2311</v>
      </c>
      <c r="F438" s="727" t="s">
        <v>2288</v>
      </c>
      <c r="G438" s="727" t="s">
        <v>2766</v>
      </c>
      <c r="H438" s="727" t="s">
        <v>571</v>
      </c>
      <c r="I438" s="727" t="s">
        <v>2767</v>
      </c>
      <c r="J438" s="727" t="s">
        <v>2768</v>
      </c>
      <c r="K438" s="727" t="s">
        <v>2769</v>
      </c>
      <c r="L438" s="728">
        <v>107.27</v>
      </c>
      <c r="M438" s="728">
        <v>321.81</v>
      </c>
      <c r="N438" s="727">
        <v>3</v>
      </c>
      <c r="O438" s="812">
        <v>1</v>
      </c>
      <c r="P438" s="728"/>
      <c r="Q438" s="745">
        <v>0</v>
      </c>
      <c r="R438" s="727"/>
      <c r="S438" s="745">
        <v>0</v>
      </c>
      <c r="T438" s="812"/>
      <c r="U438" s="768">
        <v>0</v>
      </c>
    </row>
    <row r="439" spans="1:21" ht="14.4" customHeight="1" x14ac:dyDescent="0.3">
      <c r="A439" s="726">
        <v>4</v>
      </c>
      <c r="B439" s="727" t="s">
        <v>2287</v>
      </c>
      <c r="C439" s="727" t="s">
        <v>2294</v>
      </c>
      <c r="D439" s="810" t="s">
        <v>4735</v>
      </c>
      <c r="E439" s="811" t="s">
        <v>2311</v>
      </c>
      <c r="F439" s="727" t="s">
        <v>2288</v>
      </c>
      <c r="G439" s="727" t="s">
        <v>2376</v>
      </c>
      <c r="H439" s="727" t="s">
        <v>642</v>
      </c>
      <c r="I439" s="727" t="s">
        <v>2135</v>
      </c>
      <c r="J439" s="727" t="s">
        <v>2136</v>
      </c>
      <c r="K439" s="727" t="s">
        <v>2137</v>
      </c>
      <c r="L439" s="728">
        <v>93.43</v>
      </c>
      <c r="M439" s="728">
        <v>93.43</v>
      </c>
      <c r="N439" s="727">
        <v>1</v>
      </c>
      <c r="O439" s="812">
        <v>1</v>
      </c>
      <c r="P439" s="728">
        <v>93.43</v>
      </c>
      <c r="Q439" s="745">
        <v>1</v>
      </c>
      <c r="R439" s="727">
        <v>1</v>
      </c>
      <c r="S439" s="745">
        <v>1</v>
      </c>
      <c r="T439" s="812">
        <v>1</v>
      </c>
      <c r="U439" s="768">
        <v>1</v>
      </c>
    </row>
    <row r="440" spans="1:21" ht="14.4" customHeight="1" x14ac:dyDescent="0.3">
      <c r="A440" s="726">
        <v>4</v>
      </c>
      <c r="B440" s="727" t="s">
        <v>2287</v>
      </c>
      <c r="C440" s="727" t="s">
        <v>2294</v>
      </c>
      <c r="D440" s="810" t="s">
        <v>4735</v>
      </c>
      <c r="E440" s="811" t="s">
        <v>2311</v>
      </c>
      <c r="F440" s="727" t="s">
        <v>2288</v>
      </c>
      <c r="G440" s="727" t="s">
        <v>2620</v>
      </c>
      <c r="H440" s="727" t="s">
        <v>571</v>
      </c>
      <c r="I440" s="727" t="s">
        <v>2621</v>
      </c>
      <c r="J440" s="727" t="s">
        <v>2622</v>
      </c>
      <c r="K440" s="727" t="s">
        <v>2623</v>
      </c>
      <c r="L440" s="728">
        <v>88.76</v>
      </c>
      <c r="M440" s="728">
        <v>798.84000000000015</v>
      </c>
      <c r="N440" s="727">
        <v>9</v>
      </c>
      <c r="O440" s="812">
        <v>2.5</v>
      </c>
      <c r="P440" s="728"/>
      <c r="Q440" s="745">
        <v>0</v>
      </c>
      <c r="R440" s="727"/>
      <c r="S440" s="745">
        <v>0</v>
      </c>
      <c r="T440" s="812"/>
      <c r="U440" s="768">
        <v>0</v>
      </c>
    </row>
    <row r="441" spans="1:21" ht="14.4" customHeight="1" x14ac:dyDescent="0.3">
      <c r="A441" s="726">
        <v>4</v>
      </c>
      <c r="B441" s="727" t="s">
        <v>2287</v>
      </c>
      <c r="C441" s="727" t="s">
        <v>2294</v>
      </c>
      <c r="D441" s="810" t="s">
        <v>4735</v>
      </c>
      <c r="E441" s="811" t="s">
        <v>2311</v>
      </c>
      <c r="F441" s="727" t="s">
        <v>2288</v>
      </c>
      <c r="G441" s="727" t="s">
        <v>2882</v>
      </c>
      <c r="H441" s="727" t="s">
        <v>571</v>
      </c>
      <c r="I441" s="727" t="s">
        <v>2883</v>
      </c>
      <c r="J441" s="727" t="s">
        <v>721</v>
      </c>
      <c r="K441" s="727" t="s">
        <v>2884</v>
      </c>
      <c r="L441" s="728">
        <v>256.67</v>
      </c>
      <c r="M441" s="728">
        <v>3593.38</v>
      </c>
      <c r="N441" s="727">
        <v>14</v>
      </c>
      <c r="O441" s="812">
        <v>13.5</v>
      </c>
      <c r="P441" s="728">
        <v>2310.0300000000002</v>
      </c>
      <c r="Q441" s="745">
        <v>0.6428571428571429</v>
      </c>
      <c r="R441" s="727">
        <v>9</v>
      </c>
      <c r="S441" s="745">
        <v>0.6428571428571429</v>
      </c>
      <c r="T441" s="812">
        <v>8.5</v>
      </c>
      <c r="U441" s="768">
        <v>0.62962962962962965</v>
      </c>
    </row>
    <row r="442" spans="1:21" ht="14.4" customHeight="1" x14ac:dyDescent="0.3">
      <c r="A442" s="726">
        <v>4</v>
      </c>
      <c r="B442" s="727" t="s">
        <v>2287</v>
      </c>
      <c r="C442" s="727" t="s">
        <v>2294</v>
      </c>
      <c r="D442" s="810" t="s">
        <v>4735</v>
      </c>
      <c r="E442" s="811" t="s">
        <v>2311</v>
      </c>
      <c r="F442" s="727" t="s">
        <v>2288</v>
      </c>
      <c r="G442" s="727" t="s">
        <v>2418</v>
      </c>
      <c r="H442" s="727" t="s">
        <v>571</v>
      </c>
      <c r="I442" s="727" t="s">
        <v>2419</v>
      </c>
      <c r="J442" s="727" t="s">
        <v>676</v>
      </c>
      <c r="K442" s="727" t="s">
        <v>2420</v>
      </c>
      <c r="L442" s="728">
        <v>53.57</v>
      </c>
      <c r="M442" s="728">
        <v>53.57</v>
      </c>
      <c r="N442" s="727">
        <v>1</v>
      </c>
      <c r="O442" s="812">
        <v>0.5</v>
      </c>
      <c r="P442" s="728">
        <v>53.57</v>
      </c>
      <c r="Q442" s="745">
        <v>1</v>
      </c>
      <c r="R442" s="727">
        <v>1</v>
      </c>
      <c r="S442" s="745">
        <v>1</v>
      </c>
      <c r="T442" s="812">
        <v>0.5</v>
      </c>
      <c r="U442" s="768">
        <v>1</v>
      </c>
    </row>
    <row r="443" spans="1:21" ht="14.4" customHeight="1" x14ac:dyDescent="0.3">
      <c r="A443" s="726">
        <v>4</v>
      </c>
      <c r="B443" s="727" t="s">
        <v>2287</v>
      </c>
      <c r="C443" s="727" t="s">
        <v>2294</v>
      </c>
      <c r="D443" s="810" t="s">
        <v>4735</v>
      </c>
      <c r="E443" s="811" t="s">
        <v>2311</v>
      </c>
      <c r="F443" s="727" t="s">
        <v>2288</v>
      </c>
      <c r="G443" s="727" t="s">
        <v>2535</v>
      </c>
      <c r="H443" s="727" t="s">
        <v>642</v>
      </c>
      <c r="I443" s="727" t="s">
        <v>2885</v>
      </c>
      <c r="J443" s="727" t="s">
        <v>2537</v>
      </c>
      <c r="K443" s="727" t="s">
        <v>2363</v>
      </c>
      <c r="L443" s="728">
        <v>35.11</v>
      </c>
      <c r="M443" s="728">
        <v>35.11</v>
      </c>
      <c r="N443" s="727">
        <v>1</v>
      </c>
      <c r="O443" s="812">
        <v>0.5</v>
      </c>
      <c r="P443" s="728">
        <v>35.11</v>
      </c>
      <c r="Q443" s="745">
        <v>1</v>
      </c>
      <c r="R443" s="727">
        <v>1</v>
      </c>
      <c r="S443" s="745">
        <v>1</v>
      </c>
      <c r="T443" s="812">
        <v>0.5</v>
      </c>
      <c r="U443" s="768">
        <v>1</v>
      </c>
    </row>
    <row r="444" spans="1:21" ht="14.4" customHeight="1" x14ac:dyDescent="0.3">
      <c r="A444" s="726">
        <v>4</v>
      </c>
      <c r="B444" s="727" t="s">
        <v>2287</v>
      </c>
      <c r="C444" s="727" t="s">
        <v>2294</v>
      </c>
      <c r="D444" s="810" t="s">
        <v>4735</v>
      </c>
      <c r="E444" s="811" t="s">
        <v>2311</v>
      </c>
      <c r="F444" s="727" t="s">
        <v>2288</v>
      </c>
      <c r="G444" s="727" t="s">
        <v>2535</v>
      </c>
      <c r="H444" s="727" t="s">
        <v>571</v>
      </c>
      <c r="I444" s="727" t="s">
        <v>2886</v>
      </c>
      <c r="J444" s="727" t="s">
        <v>2887</v>
      </c>
      <c r="K444" s="727" t="s">
        <v>2888</v>
      </c>
      <c r="L444" s="728">
        <v>16.5</v>
      </c>
      <c r="M444" s="728">
        <v>33</v>
      </c>
      <c r="N444" s="727">
        <v>2</v>
      </c>
      <c r="O444" s="812">
        <v>1.5</v>
      </c>
      <c r="P444" s="728">
        <v>33</v>
      </c>
      <c r="Q444" s="745">
        <v>1</v>
      </c>
      <c r="R444" s="727">
        <v>2</v>
      </c>
      <c r="S444" s="745">
        <v>1</v>
      </c>
      <c r="T444" s="812">
        <v>1.5</v>
      </c>
      <c r="U444" s="768">
        <v>1</v>
      </c>
    </row>
    <row r="445" spans="1:21" ht="14.4" customHeight="1" x14ac:dyDescent="0.3">
      <c r="A445" s="726">
        <v>4</v>
      </c>
      <c r="B445" s="727" t="s">
        <v>2287</v>
      </c>
      <c r="C445" s="727" t="s">
        <v>2294</v>
      </c>
      <c r="D445" s="810" t="s">
        <v>4735</v>
      </c>
      <c r="E445" s="811" t="s">
        <v>2311</v>
      </c>
      <c r="F445" s="727" t="s">
        <v>2288</v>
      </c>
      <c r="G445" s="727" t="s">
        <v>2535</v>
      </c>
      <c r="H445" s="727" t="s">
        <v>571</v>
      </c>
      <c r="I445" s="727" t="s">
        <v>2889</v>
      </c>
      <c r="J445" s="727" t="s">
        <v>2887</v>
      </c>
      <c r="K445" s="727" t="s">
        <v>2888</v>
      </c>
      <c r="L445" s="728">
        <v>16.5</v>
      </c>
      <c r="M445" s="728">
        <v>16.5</v>
      </c>
      <c r="N445" s="727">
        <v>1</v>
      </c>
      <c r="O445" s="812">
        <v>1</v>
      </c>
      <c r="P445" s="728">
        <v>16.5</v>
      </c>
      <c r="Q445" s="745">
        <v>1</v>
      </c>
      <c r="R445" s="727">
        <v>1</v>
      </c>
      <c r="S445" s="745">
        <v>1</v>
      </c>
      <c r="T445" s="812">
        <v>1</v>
      </c>
      <c r="U445" s="768">
        <v>1</v>
      </c>
    </row>
    <row r="446" spans="1:21" ht="14.4" customHeight="1" x14ac:dyDescent="0.3">
      <c r="A446" s="726">
        <v>4</v>
      </c>
      <c r="B446" s="727" t="s">
        <v>2287</v>
      </c>
      <c r="C446" s="727" t="s">
        <v>2294</v>
      </c>
      <c r="D446" s="810" t="s">
        <v>4735</v>
      </c>
      <c r="E446" s="811" t="s">
        <v>2311</v>
      </c>
      <c r="F446" s="727" t="s">
        <v>2288</v>
      </c>
      <c r="G446" s="727" t="s">
        <v>2367</v>
      </c>
      <c r="H446" s="727" t="s">
        <v>571</v>
      </c>
      <c r="I446" s="727" t="s">
        <v>2455</v>
      </c>
      <c r="J446" s="727" t="s">
        <v>1157</v>
      </c>
      <c r="K446" s="727" t="s">
        <v>2369</v>
      </c>
      <c r="L446" s="728">
        <v>374.79</v>
      </c>
      <c r="M446" s="728">
        <v>749.58</v>
      </c>
      <c r="N446" s="727">
        <v>2</v>
      </c>
      <c r="O446" s="812">
        <v>1</v>
      </c>
      <c r="P446" s="728"/>
      <c r="Q446" s="745">
        <v>0</v>
      </c>
      <c r="R446" s="727"/>
      <c r="S446" s="745">
        <v>0</v>
      </c>
      <c r="T446" s="812"/>
      <c r="U446" s="768">
        <v>0</v>
      </c>
    </row>
    <row r="447" spans="1:21" ht="14.4" customHeight="1" x14ac:dyDescent="0.3">
      <c r="A447" s="726">
        <v>4</v>
      </c>
      <c r="B447" s="727" t="s">
        <v>2287</v>
      </c>
      <c r="C447" s="727" t="s">
        <v>2294</v>
      </c>
      <c r="D447" s="810" t="s">
        <v>4735</v>
      </c>
      <c r="E447" s="811" t="s">
        <v>2311</v>
      </c>
      <c r="F447" s="727" t="s">
        <v>2288</v>
      </c>
      <c r="G447" s="727" t="s">
        <v>2367</v>
      </c>
      <c r="H447" s="727" t="s">
        <v>571</v>
      </c>
      <c r="I447" s="727" t="s">
        <v>2368</v>
      </c>
      <c r="J447" s="727" t="s">
        <v>1157</v>
      </c>
      <c r="K447" s="727" t="s">
        <v>2369</v>
      </c>
      <c r="L447" s="728">
        <v>374.79</v>
      </c>
      <c r="M447" s="728">
        <v>1873.9500000000003</v>
      </c>
      <c r="N447" s="727">
        <v>5</v>
      </c>
      <c r="O447" s="812">
        <v>2</v>
      </c>
      <c r="P447" s="728">
        <v>1124.3700000000001</v>
      </c>
      <c r="Q447" s="745">
        <v>0.6</v>
      </c>
      <c r="R447" s="727">
        <v>3</v>
      </c>
      <c r="S447" s="745">
        <v>0.6</v>
      </c>
      <c r="T447" s="812">
        <v>1</v>
      </c>
      <c r="U447" s="768">
        <v>0.5</v>
      </c>
    </row>
    <row r="448" spans="1:21" ht="14.4" customHeight="1" x14ac:dyDescent="0.3">
      <c r="A448" s="726">
        <v>4</v>
      </c>
      <c r="B448" s="727" t="s">
        <v>2287</v>
      </c>
      <c r="C448" s="727" t="s">
        <v>2294</v>
      </c>
      <c r="D448" s="810" t="s">
        <v>4735</v>
      </c>
      <c r="E448" s="811" t="s">
        <v>2311</v>
      </c>
      <c r="F448" s="727" t="s">
        <v>2288</v>
      </c>
      <c r="G448" s="727" t="s">
        <v>2890</v>
      </c>
      <c r="H448" s="727" t="s">
        <v>571</v>
      </c>
      <c r="I448" s="727" t="s">
        <v>2891</v>
      </c>
      <c r="J448" s="727" t="s">
        <v>871</v>
      </c>
      <c r="K448" s="727" t="s">
        <v>2892</v>
      </c>
      <c r="L448" s="728">
        <v>65.22</v>
      </c>
      <c r="M448" s="728">
        <v>65.22</v>
      </c>
      <c r="N448" s="727">
        <v>1</v>
      </c>
      <c r="O448" s="812">
        <v>0.5</v>
      </c>
      <c r="P448" s="728">
        <v>65.22</v>
      </c>
      <c r="Q448" s="745">
        <v>1</v>
      </c>
      <c r="R448" s="727">
        <v>1</v>
      </c>
      <c r="S448" s="745">
        <v>1</v>
      </c>
      <c r="T448" s="812">
        <v>0.5</v>
      </c>
      <c r="U448" s="768">
        <v>1</v>
      </c>
    </row>
    <row r="449" spans="1:21" ht="14.4" customHeight="1" x14ac:dyDescent="0.3">
      <c r="A449" s="726">
        <v>4</v>
      </c>
      <c r="B449" s="727" t="s">
        <v>2287</v>
      </c>
      <c r="C449" s="727" t="s">
        <v>2294</v>
      </c>
      <c r="D449" s="810" t="s">
        <v>4735</v>
      </c>
      <c r="E449" s="811" t="s">
        <v>2311</v>
      </c>
      <c r="F449" s="727" t="s">
        <v>2288</v>
      </c>
      <c r="G449" s="727" t="s">
        <v>2730</v>
      </c>
      <c r="H449" s="727" t="s">
        <v>642</v>
      </c>
      <c r="I449" s="727" t="s">
        <v>2072</v>
      </c>
      <c r="J449" s="727" t="s">
        <v>1055</v>
      </c>
      <c r="K449" s="727" t="s">
        <v>1523</v>
      </c>
      <c r="L449" s="728">
        <v>48.42</v>
      </c>
      <c r="M449" s="728">
        <v>145.26</v>
      </c>
      <c r="N449" s="727">
        <v>3</v>
      </c>
      <c r="O449" s="812">
        <v>2</v>
      </c>
      <c r="P449" s="728"/>
      <c r="Q449" s="745">
        <v>0</v>
      </c>
      <c r="R449" s="727"/>
      <c r="S449" s="745">
        <v>0</v>
      </c>
      <c r="T449" s="812"/>
      <c r="U449" s="768">
        <v>0</v>
      </c>
    </row>
    <row r="450" spans="1:21" ht="14.4" customHeight="1" x14ac:dyDescent="0.3">
      <c r="A450" s="726">
        <v>4</v>
      </c>
      <c r="B450" s="727" t="s">
        <v>2287</v>
      </c>
      <c r="C450" s="727" t="s">
        <v>2294</v>
      </c>
      <c r="D450" s="810" t="s">
        <v>4735</v>
      </c>
      <c r="E450" s="811" t="s">
        <v>2311</v>
      </c>
      <c r="F450" s="727" t="s">
        <v>2288</v>
      </c>
      <c r="G450" s="727" t="s">
        <v>2421</v>
      </c>
      <c r="H450" s="727" t="s">
        <v>571</v>
      </c>
      <c r="I450" s="727" t="s">
        <v>2893</v>
      </c>
      <c r="J450" s="727" t="s">
        <v>2894</v>
      </c>
      <c r="K450" s="727" t="s">
        <v>2895</v>
      </c>
      <c r="L450" s="728">
        <v>115.18</v>
      </c>
      <c r="M450" s="728">
        <v>230.36</v>
      </c>
      <c r="N450" s="727">
        <v>2</v>
      </c>
      <c r="O450" s="812">
        <v>2</v>
      </c>
      <c r="P450" s="728">
        <v>230.36</v>
      </c>
      <c r="Q450" s="745">
        <v>1</v>
      </c>
      <c r="R450" s="727">
        <v>2</v>
      </c>
      <c r="S450" s="745">
        <v>1</v>
      </c>
      <c r="T450" s="812">
        <v>2</v>
      </c>
      <c r="U450" s="768">
        <v>1</v>
      </c>
    </row>
    <row r="451" spans="1:21" ht="14.4" customHeight="1" x14ac:dyDescent="0.3">
      <c r="A451" s="726">
        <v>4</v>
      </c>
      <c r="B451" s="727" t="s">
        <v>2287</v>
      </c>
      <c r="C451" s="727" t="s">
        <v>2294</v>
      </c>
      <c r="D451" s="810" t="s">
        <v>4735</v>
      </c>
      <c r="E451" s="811" t="s">
        <v>2311</v>
      </c>
      <c r="F451" s="727" t="s">
        <v>2288</v>
      </c>
      <c r="G451" s="727" t="s">
        <v>2421</v>
      </c>
      <c r="H451" s="727" t="s">
        <v>571</v>
      </c>
      <c r="I451" s="727" t="s">
        <v>2893</v>
      </c>
      <c r="J451" s="727" t="s">
        <v>2894</v>
      </c>
      <c r="K451" s="727" t="s">
        <v>2895</v>
      </c>
      <c r="L451" s="728">
        <v>205.84</v>
      </c>
      <c r="M451" s="728">
        <v>205.84</v>
      </c>
      <c r="N451" s="727">
        <v>1</v>
      </c>
      <c r="O451" s="812">
        <v>1</v>
      </c>
      <c r="P451" s="728"/>
      <c r="Q451" s="745">
        <v>0</v>
      </c>
      <c r="R451" s="727"/>
      <c r="S451" s="745">
        <v>0</v>
      </c>
      <c r="T451" s="812"/>
      <c r="U451" s="768">
        <v>0</v>
      </c>
    </row>
    <row r="452" spans="1:21" ht="14.4" customHeight="1" x14ac:dyDescent="0.3">
      <c r="A452" s="726">
        <v>4</v>
      </c>
      <c r="B452" s="727" t="s">
        <v>2287</v>
      </c>
      <c r="C452" s="727" t="s">
        <v>2294</v>
      </c>
      <c r="D452" s="810" t="s">
        <v>4735</v>
      </c>
      <c r="E452" s="811" t="s">
        <v>2311</v>
      </c>
      <c r="F452" s="727" t="s">
        <v>2288</v>
      </c>
      <c r="G452" s="727" t="s">
        <v>2380</v>
      </c>
      <c r="H452" s="727" t="s">
        <v>642</v>
      </c>
      <c r="I452" s="727" t="s">
        <v>2747</v>
      </c>
      <c r="J452" s="727" t="s">
        <v>1772</v>
      </c>
      <c r="K452" s="727" t="s">
        <v>2628</v>
      </c>
      <c r="L452" s="728">
        <v>28.81</v>
      </c>
      <c r="M452" s="728">
        <v>57.62</v>
      </c>
      <c r="N452" s="727">
        <v>2</v>
      </c>
      <c r="O452" s="812">
        <v>1</v>
      </c>
      <c r="P452" s="728">
        <v>57.62</v>
      </c>
      <c r="Q452" s="745">
        <v>1</v>
      </c>
      <c r="R452" s="727">
        <v>2</v>
      </c>
      <c r="S452" s="745">
        <v>1</v>
      </c>
      <c r="T452" s="812">
        <v>1</v>
      </c>
      <c r="U452" s="768">
        <v>1</v>
      </c>
    </row>
    <row r="453" spans="1:21" ht="14.4" customHeight="1" x14ac:dyDescent="0.3">
      <c r="A453" s="726">
        <v>4</v>
      </c>
      <c r="B453" s="727" t="s">
        <v>2287</v>
      </c>
      <c r="C453" s="727" t="s">
        <v>2294</v>
      </c>
      <c r="D453" s="810" t="s">
        <v>4735</v>
      </c>
      <c r="E453" s="811" t="s">
        <v>2311</v>
      </c>
      <c r="F453" s="727" t="s">
        <v>2288</v>
      </c>
      <c r="G453" s="727" t="s">
        <v>2380</v>
      </c>
      <c r="H453" s="727" t="s">
        <v>642</v>
      </c>
      <c r="I453" s="727" t="s">
        <v>2695</v>
      </c>
      <c r="J453" s="727" t="s">
        <v>1772</v>
      </c>
      <c r="K453" s="727" t="s">
        <v>1773</v>
      </c>
      <c r="L453" s="728">
        <v>57.6</v>
      </c>
      <c r="M453" s="728">
        <v>57.6</v>
      </c>
      <c r="N453" s="727">
        <v>1</v>
      </c>
      <c r="O453" s="812">
        <v>1</v>
      </c>
      <c r="P453" s="728">
        <v>57.6</v>
      </c>
      <c r="Q453" s="745">
        <v>1</v>
      </c>
      <c r="R453" s="727">
        <v>1</v>
      </c>
      <c r="S453" s="745">
        <v>1</v>
      </c>
      <c r="T453" s="812">
        <v>1</v>
      </c>
      <c r="U453" s="768">
        <v>1</v>
      </c>
    </row>
    <row r="454" spans="1:21" ht="14.4" customHeight="1" x14ac:dyDescent="0.3">
      <c r="A454" s="726">
        <v>4</v>
      </c>
      <c r="B454" s="727" t="s">
        <v>2287</v>
      </c>
      <c r="C454" s="727" t="s">
        <v>2294</v>
      </c>
      <c r="D454" s="810" t="s">
        <v>4735</v>
      </c>
      <c r="E454" s="811" t="s">
        <v>2311</v>
      </c>
      <c r="F454" s="727" t="s">
        <v>2288</v>
      </c>
      <c r="G454" s="727" t="s">
        <v>2380</v>
      </c>
      <c r="H454" s="727" t="s">
        <v>642</v>
      </c>
      <c r="I454" s="727" t="s">
        <v>2896</v>
      </c>
      <c r="J454" s="727" t="s">
        <v>1772</v>
      </c>
      <c r="K454" s="727" t="s">
        <v>2897</v>
      </c>
      <c r="L454" s="728">
        <v>0</v>
      </c>
      <c r="M454" s="728">
        <v>0</v>
      </c>
      <c r="N454" s="727">
        <v>1</v>
      </c>
      <c r="O454" s="812">
        <v>1</v>
      </c>
      <c r="P454" s="728">
        <v>0</v>
      </c>
      <c r="Q454" s="745"/>
      <c r="R454" s="727">
        <v>1</v>
      </c>
      <c r="S454" s="745">
        <v>1</v>
      </c>
      <c r="T454" s="812">
        <v>1</v>
      </c>
      <c r="U454" s="768">
        <v>1</v>
      </c>
    </row>
    <row r="455" spans="1:21" ht="14.4" customHeight="1" x14ac:dyDescent="0.3">
      <c r="A455" s="726">
        <v>4</v>
      </c>
      <c r="B455" s="727" t="s">
        <v>2287</v>
      </c>
      <c r="C455" s="727" t="s">
        <v>2294</v>
      </c>
      <c r="D455" s="810" t="s">
        <v>4735</v>
      </c>
      <c r="E455" s="811" t="s">
        <v>2311</v>
      </c>
      <c r="F455" s="727" t="s">
        <v>2288</v>
      </c>
      <c r="G455" s="727" t="s">
        <v>2543</v>
      </c>
      <c r="H455" s="727" t="s">
        <v>642</v>
      </c>
      <c r="I455" s="727" t="s">
        <v>2898</v>
      </c>
      <c r="J455" s="727" t="s">
        <v>844</v>
      </c>
      <c r="K455" s="727" t="s">
        <v>2899</v>
      </c>
      <c r="L455" s="728">
        <v>144.81</v>
      </c>
      <c r="M455" s="728">
        <v>144.81</v>
      </c>
      <c r="N455" s="727">
        <v>1</v>
      </c>
      <c r="O455" s="812">
        <v>1</v>
      </c>
      <c r="P455" s="728">
        <v>144.81</v>
      </c>
      <c r="Q455" s="745">
        <v>1</v>
      </c>
      <c r="R455" s="727">
        <v>1</v>
      </c>
      <c r="S455" s="745">
        <v>1</v>
      </c>
      <c r="T455" s="812">
        <v>1</v>
      </c>
      <c r="U455" s="768">
        <v>1</v>
      </c>
    </row>
    <row r="456" spans="1:21" ht="14.4" customHeight="1" x14ac:dyDescent="0.3">
      <c r="A456" s="726">
        <v>4</v>
      </c>
      <c r="B456" s="727" t="s">
        <v>2287</v>
      </c>
      <c r="C456" s="727" t="s">
        <v>2294</v>
      </c>
      <c r="D456" s="810" t="s">
        <v>4735</v>
      </c>
      <c r="E456" s="811" t="s">
        <v>2311</v>
      </c>
      <c r="F456" s="727" t="s">
        <v>2288</v>
      </c>
      <c r="G456" s="727" t="s">
        <v>2543</v>
      </c>
      <c r="H456" s="727" t="s">
        <v>642</v>
      </c>
      <c r="I456" s="727" t="s">
        <v>2898</v>
      </c>
      <c r="J456" s="727" t="s">
        <v>844</v>
      </c>
      <c r="K456" s="727" t="s">
        <v>2899</v>
      </c>
      <c r="L456" s="728">
        <v>143.09</v>
      </c>
      <c r="M456" s="728">
        <v>143.09</v>
      </c>
      <c r="N456" s="727">
        <v>1</v>
      </c>
      <c r="O456" s="812">
        <v>0.5</v>
      </c>
      <c r="P456" s="728">
        <v>143.09</v>
      </c>
      <c r="Q456" s="745">
        <v>1</v>
      </c>
      <c r="R456" s="727">
        <v>1</v>
      </c>
      <c r="S456" s="745">
        <v>1</v>
      </c>
      <c r="T456" s="812">
        <v>0.5</v>
      </c>
      <c r="U456" s="768">
        <v>1</v>
      </c>
    </row>
    <row r="457" spans="1:21" ht="14.4" customHeight="1" x14ac:dyDescent="0.3">
      <c r="A457" s="726">
        <v>4</v>
      </c>
      <c r="B457" s="727" t="s">
        <v>2287</v>
      </c>
      <c r="C457" s="727" t="s">
        <v>2294</v>
      </c>
      <c r="D457" s="810" t="s">
        <v>4735</v>
      </c>
      <c r="E457" s="811" t="s">
        <v>2311</v>
      </c>
      <c r="F457" s="727" t="s">
        <v>2288</v>
      </c>
      <c r="G457" s="727" t="s">
        <v>2900</v>
      </c>
      <c r="H457" s="727" t="s">
        <v>571</v>
      </c>
      <c r="I457" s="727" t="s">
        <v>2901</v>
      </c>
      <c r="J457" s="727" t="s">
        <v>1551</v>
      </c>
      <c r="K457" s="727" t="s">
        <v>2902</v>
      </c>
      <c r="L457" s="728">
        <v>256.67</v>
      </c>
      <c r="M457" s="728">
        <v>256.67</v>
      </c>
      <c r="N457" s="727">
        <v>1</v>
      </c>
      <c r="O457" s="812">
        <v>1</v>
      </c>
      <c r="P457" s="728">
        <v>256.67</v>
      </c>
      <c r="Q457" s="745">
        <v>1</v>
      </c>
      <c r="R457" s="727">
        <v>1</v>
      </c>
      <c r="S457" s="745">
        <v>1</v>
      </c>
      <c r="T457" s="812">
        <v>1</v>
      </c>
      <c r="U457" s="768">
        <v>1</v>
      </c>
    </row>
    <row r="458" spans="1:21" ht="14.4" customHeight="1" x14ac:dyDescent="0.3">
      <c r="A458" s="726">
        <v>4</v>
      </c>
      <c r="B458" s="727" t="s">
        <v>2287</v>
      </c>
      <c r="C458" s="727" t="s">
        <v>2294</v>
      </c>
      <c r="D458" s="810" t="s">
        <v>4735</v>
      </c>
      <c r="E458" s="811" t="s">
        <v>2311</v>
      </c>
      <c r="F458" s="727" t="s">
        <v>2288</v>
      </c>
      <c r="G458" s="727" t="s">
        <v>2900</v>
      </c>
      <c r="H458" s="727" t="s">
        <v>571</v>
      </c>
      <c r="I458" s="727" t="s">
        <v>2903</v>
      </c>
      <c r="J458" s="727" t="s">
        <v>2904</v>
      </c>
      <c r="K458" s="727" t="s">
        <v>2902</v>
      </c>
      <c r="L458" s="728">
        <v>256.67</v>
      </c>
      <c r="M458" s="728">
        <v>770.01</v>
      </c>
      <c r="N458" s="727">
        <v>3</v>
      </c>
      <c r="O458" s="812">
        <v>2.5</v>
      </c>
      <c r="P458" s="728">
        <v>256.67</v>
      </c>
      <c r="Q458" s="745">
        <v>0.33333333333333337</v>
      </c>
      <c r="R458" s="727">
        <v>1</v>
      </c>
      <c r="S458" s="745">
        <v>0.33333333333333331</v>
      </c>
      <c r="T458" s="812">
        <v>0.5</v>
      </c>
      <c r="U458" s="768">
        <v>0.2</v>
      </c>
    </row>
    <row r="459" spans="1:21" ht="14.4" customHeight="1" x14ac:dyDescent="0.3">
      <c r="A459" s="726">
        <v>4</v>
      </c>
      <c r="B459" s="727" t="s">
        <v>2287</v>
      </c>
      <c r="C459" s="727" t="s">
        <v>2294</v>
      </c>
      <c r="D459" s="810" t="s">
        <v>4735</v>
      </c>
      <c r="E459" s="811" t="s">
        <v>2311</v>
      </c>
      <c r="F459" s="727" t="s">
        <v>2288</v>
      </c>
      <c r="G459" s="727" t="s">
        <v>2383</v>
      </c>
      <c r="H459" s="727" t="s">
        <v>571</v>
      </c>
      <c r="I459" s="727" t="s">
        <v>2384</v>
      </c>
      <c r="J459" s="727" t="s">
        <v>616</v>
      </c>
      <c r="K459" s="727" t="s">
        <v>2385</v>
      </c>
      <c r="L459" s="728">
        <v>108.44</v>
      </c>
      <c r="M459" s="728">
        <v>108.44</v>
      </c>
      <c r="N459" s="727">
        <v>1</v>
      </c>
      <c r="O459" s="812">
        <v>0.5</v>
      </c>
      <c r="P459" s="728">
        <v>108.44</v>
      </c>
      <c r="Q459" s="745">
        <v>1</v>
      </c>
      <c r="R459" s="727">
        <v>1</v>
      </c>
      <c r="S459" s="745">
        <v>1</v>
      </c>
      <c r="T459" s="812">
        <v>0.5</v>
      </c>
      <c r="U459" s="768">
        <v>1</v>
      </c>
    </row>
    <row r="460" spans="1:21" ht="14.4" customHeight="1" x14ac:dyDescent="0.3">
      <c r="A460" s="726">
        <v>4</v>
      </c>
      <c r="B460" s="727" t="s">
        <v>2287</v>
      </c>
      <c r="C460" s="727" t="s">
        <v>2294</v>
      </c>
      <c r="D460" s="810" t="s">
        <v>4735</v>
      </c>
      <c r="E460" s="811" t="s">
        <v>2311</v>
      </c>
      <c r="F460" s="727" t="s">
        <v>2288</v>
      </c>
      <c r="G460" s="727" t="s">
        <v>2905</v>
      </c>
      <c r="H460" s="727" t="s">
        <v>571</v>
      </c>
      <c r="I460" s="727" t="s">
        <v>2906</v>
      </c>
      <c r="J460" s="727" t="s">
        <v>1213</v>
      </c>
      <c r="K460" s="727" t="s">
        <v>2907</v>
      </c>
      <c r="L460" s="728">
        <v>54.55</v>
      </c>
      <c r="M460" s="728">
        <v>54.55</v>
      </c>
      <c r="N460" s="727">
        <v>1</v>
      </c>
      <c r="O460" s="812">
        <v>1</v>
      </c>
      <c r="P460" s="728">
        <v>54.55</v>
      </c>
      <c r="Q460" s="745">
        <v>1</v>
      </c>
      <c r="R460" s="727">
        <v>1</v>
      </c>
      <c r="S460" s="745">
        <v>1</v>
      </c>
      <c r="T460" s="812">
        <v>1</v>
      </c>
      <c r="U460" s="768">
        <v>1</v>
      </c>
    </row>
    <row r="461" spans="1:21" ht="14.4" customHeight="1" x14ac:dyDescent="0.3">
      <c r="A461" s="726">
        <v>4</v>
      </c>
      <c r="B461" s="727" t="s">
        <v>2287</v>
      </c>
      <c r="C461" s="727" t="s">
        <v>2294</v>
      </c>
      <c r="D461" s="810" t="s">
        <v>4735</v>
      </c>
      <c r="E461" s="811" t="s">
        <v>2311</v>
      </c>
      <c r="F461" s="727" t="s">
        <v>2288</v>
      </c>
      <c r="G461" s="727" t="s">
        <v>2710</v>
      </c>
      <c r="H461" s="727" t="s">
        <v>571</v>
      </c>
      <c r="I461" s="727" t="s">
        <v>2711</v>
      </c>
      <c r="J461" s="727" t="s">
        <v>1497</v>
      </c>
      <c r="K461" s="727" t="s">
        <v>2712</v>
      </c>
      <c r="L461" s="728">
        <v>453.79</v>
      </c>
      <c r="M461" s="728">
        <v>453.79</v>
      </c>
      <c r="N461" s="727">
        <v>1</v>
      </c>
      <c r="O461" s="812">
        <v>0.5</v>
      </c>
      <c r="P461" s="728">
        <v>453.79</v>
      </c>
      <c r="Q461" s="745">
        <v>1</v>
      </c>
      <c r="R461" s="727">
        <v>1</v>
      </c>
      <c r="S461" s="745">
        <v>1</v>
      </c>
      <c r="T461" s="812">
        <v>0.5</v>
      </c>
      <c r="U461" s="768">
        <v>1</v>
      </c>
    </row>
    <row r="462" spans="1:21" ht="14.4" customHeight="1" x14ac:dyDescent="0.3">
      <c r="A462" s="726">
        <v>4</v>
      </c>
      <c r="B462" s="727" t="s">
        <v>2287</v>
      </c>
      <c r="C462" s="727" t="s">
        <v>2294</v>
      </c>
      <c r="D462" s="810" t="s">
        <v>4735</v>
      </c>
      <c r="E462" s="811" t="s">
        <v>2311</v>
      </c>
      <c r="F462" s="727" t="s">
        <v>2288</v>
      </c>
      <c r="G462" s="727" t="s">
        <v>2794</v>
      </c>
      <c r="H462" s="727" t="s">
        <v>571</v>
      </c>
      <c r="I462" s="727" t="s">
        <v>2908</v>
      </c>
      <c r="J462" s="727" t="s">
        <v>2796</v>
      </c>
      <c r="K462" s="727" t="s">
        <v>2909</v>
      </c>
      <c r="L462" s="728">
        <v>1982.3</v>
      </c>
      <c r="M462" s="728">
        <v>3964.6</v>
      </c>
      <c r="N462" s="727">
        <v>2</v>
      </c>
      <c r="O462" s="812">
        <v>1</v>
      </c>
      <c r="P462" s="728">
        <v>3964.6</v>
      </c>
      <c r="Q462" s="745">
        <v>1</v>
      </c>
      <c r="R462" s="727">
        <v>2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4</v>
      </c>
      <c r="B463" s="727" t="s">
        <v>2287</v>
      </c>
      <c r="C463" s="727" t="s">
        <v>2294</v>
      </c>
      <c r="D463" s="810" t="s">
        <v>4735</v>
      </c>
      <c r="E463" s="811" t="s">
        <v>2311</v>
      </c>
      <c r="F463" s="727" t="s">
        <v>2288</v>
      </c>
      <c r="G463" s="727" t="s">
        <v>2794</v>
      </c>
      <c r="H463" s="727" t="s">
        <v>571</v>
      </c>
      <c r="I463" s="727" t="s">
        <v>2910</v>
      </c>
      <c r="J463" s="727" t="s">
        <v>2796</v>
      </c>
      <c r="K463" s="727" t="s">
        <v>2911</v>
      </c>
      <c r="L463" s="728">
        <v>1762.05</v>
      </c>
      <c r="M463" s="728">
        <v>7048.2</v>
      </c>
      <c r="N463" s="727">
        <v>4</v>
      </c>
      <c r="O463" s="812">
        <v>2</v>
      </c>
      <c r="P463" s="728">
        <v>7048.2</v>
      </c>
      <c r="Q463" s="745">
        <v>1</v>
      </c>
      <c r="R463" s="727">
        <v>4</v>
      </c>
      <c r="S463" s="745">
        <v>1</v>
      </c>
      <c r="T463" s="812">
        <v>2</v>
      </c>
      <c r="U463" s="768">
        <v>1</v>
      </c>
    </row>
    <row r="464" spans="1:21" ht="14.4" customHeight="1" x14ac:dyDescent="0.3">
      <c r="A464" s="726">
        <v>4</v>
      </c>
      <c r="B464" s="727" t="s">
        <v>2287</v>
      </c>
      <c r="C464" s="727" t="s">
        <v>2294</v>
      </c>
      <c r="D464" s="810" t="s">
        <v>4735</v>
      </c>
      <c r="E464" s="811" t="s">
        <v>2311</v>
      </c>
      <c r="F464" s="727" t="s">
        <v>2288</v>
      </c>
      <c r="G464" s="727" t="s">
        <v>2912</v>
      </c>
      <c r="H464" s="727" t="s">
        <v>642</v>
      </c>
      <c r="I464" s="727" t="s">
        <v>2097</v>
      </c>
      <c r="J464" s="727" t="s">
        <v>2098</v>
      </c>
      <c r="K464" s="727" t="s">
        <v>2099</v>
      </c>
      <c r="L464" s="728">
        <v>122.96</v>
      </c>
      <c r="M464" s="728">
        <v>491.84</v>
      </c>
      <c r="N464" s="727">
        <v>4</v>
      </c>
      <c r="O464" s="812">
        <v>2</v>
      </c>
      <c r="P464" s="728">
        <v>245.92</v>
      </c>
      <c r="Q464" s="745">
        <v>0.5</v>
      </c>
      <c r="R464" s="727">
        <v>2</v>
      </c>
      <c r="S464" s="745">
        <v>0.5</v>
      </c>
      <c r="T464" s="812">
        <v>1</v>
      </c>
      <c r="U464" s="768">
        <v>0.5</v>
      </c>
    </row>
    <row r="465" spans="1:21" ht="14.4" customHeight="1" x14ac:dyDescent="0.3">
      <c r="A465" s="726">
        <v>4</v>
      </c>
      <c r="B465" s="727" t="s">
        <v>2287</v>
      </c>
      <c r="C465" s="727" t="s">
        <v>2294</v>
      </c>
      <c r="D465" s="810" t="s">
        <v>4735</v>
      </c>
      <c r="E465" s="811" t="s">
        <v>2311</v>
      </c>
      <c r="F465" s="727" t="s">
        <v>2288</v>
      </c>
      <c r="G465" s="727" t="s">
        <v>2359</v>
      </c>
      <c r="H465" s="727" t="s">
        <v>642</v>
      </c>
      <c r="I465" s="727" t="s">
        <v>1934</v>
      </c>
      <c r="J465" s="727" t="s">
        <v>1935</v>
      </c>
      <c r="K465" s="727" t="s">
        <v>1936</v>
      </c>
      <c r="L465" s="728">
        <v>0</v>
      </c>
      <c r="M465" s="728">
        <v>0</v>
      </c>
      <c r="N465" s="727">
        <v>1</v>
      </c>
      <c r="O465" s="812">
        <v>1</v>
      </c>
      <c r="P465" s="728"/>
      <c r="Q465" s="745"/>
      <c r="R465" s="727"/>
      <c r="S465" s="745">
        <v>0</v>
      </c>
      <c r="T465" s="812"/>
      <c r="U465" s="768">
        <v>0</v>
      </c>
    </row>
    <row r="466" spans="1:21" ht="14.4" customHeight="1" x14ac:dyDescent="0.3">
      <c r="A466" s="726">
        <v>4</v>
      </c>
      <c r="B466" s="727" t="s">
        <v>2287</v>
      </c>
      <c r="C466" s="727" t="s">
        <v>2294</v>
      </c>
      <c r="D466" s="810" t="s">
        <v>4735</v>
      </c>
      <c r="E466" s="811" t="s">
        <v>2311</v>
      </c>
      <c r="F466" s="727" t="s">
        <v>2288</v>
      </c>
      <c r="G466" s="727" t="s">
        <v>2913</v>
      </c>
      <c r="H466" s="727" t="s">
        <v>571</v>
      </c>
      <c r="I466" s="727" t="s">
        <v>2094</v>
      </c>
      <c r="J466" s="727" t="s">
        <v>1954</v>
      </c>
      <c r="K466" s="727" t="s">
        <v>1950</v>
      </c>
      <c r="L466" s="728">
        <v>0</v>
      </c>
      <c r="M466" s="728">
        <v>0</v>
      </c>
      <c r="N466" s="727">
        <v>2</v>
      </c>
      <c r="O466" s="812">
        <v>2</v>
      </c>
      <c r="P466" s="728">
        <v>0</v>
      </c>
      <c r="Q466" s="745"/>
      <c r="R466" s="727">
        <v>2</v>
      </c>
      <c r="S466" s="745">
        <v>1</v>
      </c>
      <c r="T466" s="812">
        <v>2</v>
      </c>
      <c r="U466" s="768">
        <v>1</v>
      </c>
    </row>
    <row r="467" spans="1:21" ht="14.4" customHeight="1" x14ac:dyDescent="0.3">
      <c r="A467" s="726">
        <v>4</v>
      </c>
      <c r="B467" s="727" t="s">
        <v>2287</v>
      </c>
      <c r="C467" s="727" t="s">
        <v>2294</v>
      </c>
      <c r="D467" s="810" t="s">
        <v>4735</v>
      </c>
      <c r="E467" s="811" t="s">
        <v>2311</v>
      </c>
      <c r="F467" s="727" t="s">
        <v>2288</v>
      </c>
      <c r="G467" s="727" t="s">
        <v>2914</v>
      </c>
      <c r="H467" s="727" t="s">
        <v>571</v>
      </c>
      <c r="I467" s="727" t="s">
        <v>2915</v>
      </c>
      <c r="J467" s="727" t="s">
        <v>2916</v>
      </c>
      <c r="K467" s="727" t="s">
        <v>2917</v>
      </c>
      <c r="L467" s="728">
        <v>256.67</v>
      </c>
      <c r="M467" s="728">
        <v>256.67</v>
      </c>
      <c r="N467" s="727">
        <v>1</v>
      </c>
      <c r="O467" s="812">
        <v>1</v>
      </c>
      <c r="P467" s="728">
        <v>256.67</v>
      </c>
      <c r="Q467" s="745">
        <v>1</v>
      </c>
      <c r="R467" s="727">
        <v>1</v>
      </c>
      <c r="S467" s="745">
        <v>1</v>
      </c>
      <c r="T467" s="812">
        <v>1</v>
      </c>
      <c r="U467" s="768">
        <v>1</v>
      </c>
    </row>
    <row r="468" spans="1:21" ht="14.4" customHeight="1" x14ac:dyDescent="0.3">
      <c r="A468" s="726">
        <v>4</v>
      </c>
      <c r="B468" s="727" t="s">
        <v>2287</v>
      </c>
      <c r="C468" s="727" t="s">
        <v>2294</v>
      </c>
      <c r="D468" s="810" t="s">
        <v>4735</v>
      </c>
      <c r="E468" s="811" t="s">
        <v>2311</v>
      </c>
      <c r="F468" s="727" t="s">
        <v>2289</v>
      </c>
      <c r="G468" s="727" t="s">
        <v>2364</v>
      </c>
      <c r="H468" s="727" t="s">
        <v>571</v>
      </c>
      <c r="I468" s="727" t="s">
        <v>2454</v>
      </c>
      <c r="J468" s="727" t="s">
        <v>2366</v>
      </c>
      <c r="K468" s="727"/>
      <c r="L468" s="728">
        <v>0</v>
      </c>
      <c r="M468" s="728">
        <v>0</v>
      </c>
      <c r="N468" s="727">
        <v>6</v>
      </c>
      <c r="O468" s="812">
        <v>4.5</v>
      </c>
      <c r="P468" s="728">
        <v>0</v>
      </c>
      <c r="Q468" s="745"/>
      <c r="R468" s="727">
        <v>4</v>
      </c>
      <c r="S468" s="745">
        <v>0.66666666666666663</v>
      </c>
      <c r="T468" s="812">
        <v>3</v>
      </c>
      <c r="U468" s="768">
        <v>0.66666666666666663</v>
      </c>
    </row>
    <row r="469" spans="1:21" ht="14.4" customHeight="1" x14ac:dyDescent="0.3">
      <c r="A469" s="726">
        <v>4</v>
      </c>
      <c r="B469" s="727" t="s">
        <v>2287</v>
      </c>
      <c r="C469" s="727" t="s">
        <v>2294</v>
      </c>
      <c r="D469" s="810" t="s">
        <v>4735</v>
      </c>
      <c r="E469" s="811" t="s">
        <v>2311</v>
      </c>
      <c r="F469" s="727" t="s">
        <v>2289</v>
      </c>
      <c r="G469" s="727" t="s">
        <v>2364</v>
      </c>
      <c r="H469" s="727" t="s">
        <v>571</v>
      </c>
      <c r="I469" s="727" t="s">
        <v>2365</v>
      </c>
      <c r="J469" s="727" t="s">
        <v>2366</v>
      </c>
      <c r="K469" s="727"/>
      <c r="L469" s="728">
        <v>0</v>
      </c>
      <c r="M469" s="728">
        <v>0</v>
      </c>
      <c r="N469" s="727">
        <v>9</v>
      </c>
      <c r="O469" s="812">
        <v>9</v>
      </c>
      <c r="P469" s="728">
        <v>0</v>
      </c>
      <c r="Q469" s="745"/>
      <c r="R469" s="727">
        <v>8</v>
      </c>
      <c r="S469" s="745">
        <v>0.88888888888888884</v>
      </c>
      <c r="T469" s="812">
        <v>8</v>
      </c>
      <c r="U469" s="768">
        <v>0.88888888888888884</v>
      </c>
    </row>
    <row r="470" spans="1:21" ht="14.4" customHeight="1" x14ac:dyDescent="0.3">
      <c r="A470" s="726">
        <v>4</v>
      </c>
      <c r="B470" s="727" t="s">
        <v>2287</v>
      </c>
      <c r="C470" s="727" t="s">
        <v>2294</v>
      </c>
      <c r="D470" s="810" t="s">
        <v>4735</v>
      </c>
      <c r="E470" s="811" t="s">
        <v>2311</v>
      </c>
      <c r="F470" s="727" t="s">
        <v>2290</v>
      </c>
      <c r="G470" s="727" t="s">
        <v>2523</v>
      </c>
      <c r="H470" s="727" t="s">
        <v>571</v>
      </c>
      <c r="I470" s="727" t="s">
        <v>2918</v>
      </c>
      <c r="J470" s="727" t="s">
        <v>2919</v>
      </c>
      <c r="K470" s="727" t="s">
        <v>2920</v>
      </c>
      <c r="L470" s="728">
        <v>500</v>
      </c>
      <c r="M470" s="728">
        <v>4500</v>
      </c>
      <c r="N470" s="727">
        <v>9</v>
      </c>
      <c r="O470" s="812">
        <v>9</v>
      </c>
      <c r="P470" s="728">
        <v>4500</v>
      </c>
      <c r="Q470" s="745">
        <v>1</v>
      </c>
      <c r="R470" s="727">
        <v>9</v>
      </c>
      <c r="S470" s="745">
        <v>1</v>
      </c>
      <c r="T470" s="812">
        <v>9</v>
      </c>
      <c r="U470" s="768">
        <v>1</v>
      </c>
    </row>
    <row r="471" spans="1:21" ht="14.4" customHeight="1" x14ac:dyDescent="0.3">
      <c r="A471" s="726">
        <v>4</v>
      </c>
      <c r="B471" s="727" t="s">
        <v>2287</v>
      </c>
      <c r="C471" s="727" t="s">
        <v>2294</v>
      </c>
      <c r="D471" s="810" t="s">
        <v>4735</v>
      </c>
      <c r="E471" s="811" t="s">
        <v>2311</v>
      </c>
      <c r="F471" s="727" t="s">
        <v>2290</v>
      </c>
      <c r="G471" s="727" t="s">
        <v>2523</v>
      </c>
      <c r="H471" s="727" t="s">
        <v>571</v>
      </c>
      <c r="I471" s="727" t="s">
        <v>2921</v>
      </c>
      <c r="J471" s="727" t="s">
        <v>2922</v>
      </c>
      <c r="K471" s="727" t="s">
        <v>2923</v>
      </c>
      <c r="L471" s="728">
        <v>287</v>
      </c>
      <c r="M471" s="728">
        <v>24969</v>
      </c>
      <c r="N471" s="727">
        <v>87</v>
      </c>
      <c r="O471" s="812">
        <v>44</v>
      </c>
      <c r="P471" s="728">
        <v>22960</v>
      </c>
      <c r="Q471" s="745">
        <v>0.91954022988505746</v>
      </c>
      <c r="R471" s="727">
        <v>80</v>
      </c>
      <c r="S471" s="745">
        <v>0.91954022988505746</v>
      </c>
      <c r="T471" s="812">
        <v>41</v>
      </c>
      <c r="U471" s="768">
        <v>0.93181818181818177</v>
      </c>
    </row>
    <row r="472" spans="1:21" ht="14.4" customHeight="1" x14ac:dyDescent="0.3">
      <c r="A472" s="726">
        <v>4</v>
      </c>
      <c r="B472" s="727" t="s">
        <v>2287</v>
      </c>
      <c r="C472" s="727" t="s">
        <v>2294</v>
      </c>
      <c r="D472" s="810" t="s">
        <v>4735</v>
      </c>
      <c r="E472" s="811" t="s">
        <v>2311</v>
      </c>
      <c r="F472" s="727" t="s">
        <v>2290</v>
      </c>
      <c r="G472" s="727" t="s">
        <v>2523</v>
      </c>
      <c r="H472" s="727" t="s">
        <v>571</v>
      </c>
      <c r="I472" s="727" t="s">
        <v>2924</v>
      </c>
      <c r="J472" s="727" t="s">
        <v>2925</v>
      </c>
      <c r="K472" s="727" t="s">
        <v>2926</v>
      </c>
      <c r="L472" s="728">
        <v>253</v>
      </c>
      <c r="M472" s="728">
        <v>4807</v>
      </c>
      <c r="N472" s="727">
        <v>19</v>
      </c>
      <c r="O472" s="812">
        <v>13</v>
      </c>
      <c r="P472" s="728">
        <v>4301</v>
      </c>
      <c r="Q472" s="745">
        <v>0.89473684210526316</v>
      </c>
      <c r="R472" s="727">
        <v>17</v>
      </c>
      <c r="S472" s="745">
        <v>0.89473684210526316</v>
      </c>
      <c r="T472" s="812">
        <v>12</v>
      </c>
      <c r="U472" s="768">
        <v>0.92307692307692313</v>
      </c>
    </row>
    <row r="473" spans="1:21" ht="14.4" customHeight="1" x14ac:dyDescent="0.3">
      <c r="A473" s="726">
        <v>4</v>
      </c>
      <c r="B473" s="727" t="s">
        <v>2287</v>
      </c>
      <c r="C473" s="727" t="s">
        <v>2294</v>
      </c>
      <c r="D473" s="810" t="s">
        <v>4735</v>
      </c>
      <c r="E473" s="811" t="s">
        <v>2311</v>
      </c>
      <c r="F473" s="727" t="s">
        <v>2290</v>
      </c>
      <c r="G473" s="727" t="s">
        <v>2523</v>
      </c>
      <c r="H473" s="727" t="s">
        <v>571</v>
      </c>
      <c r="I473" s="727" t="s">
        <v>2927</v>
      </c>
      <c r="J473" s="727" t="s">
        <v>2928</v>
      </c>
      <c r="K473" s="727" t="s">
        <v>2929</v>
      </c>
      <c r="L473" s="728">
        <v>124</v>
      </c>
      <c r="M473" s="728">
        <v>124</v>
      </c>
      <c r="N473" s="727">
        <v>1</v>
      </c>
      <c r="O473" s="812">
        <v>1</v>
      </c>
      <c r="P473" s="728">
        <v>124</v>
      </c>
      <c r="Q473" s="745">
        <v>1</v>
      </c>
      <c r="R473" s="727">
        <v>1</v>
      </c>
      <c r="S473" s="745">
        <v>1</v>
      </c>
      <c r="T473" s="812">
        <v>1</v>
      </c>
      <c r="U473" s="768">
        <v>1</v>
      </c>
    </row>
    <row r="474" spans="1:21" ht="14.4" customHeight="1" x14ac:dyDescent="0.3">
      <c r="A474" s="726">
        <v>4</v>
      </c>
      <c r="B474" s="727" t="s">
        <v>2287</v>
      </c>
      <c r="C474" s="727" t="s">
        <v>2294</v>
      </c>
      <c r="D474" s="810" t="s">
        <v>4735</v>
      </c>
      <c r="E474" s="811" t="s">
        <v>2311</v>
      </c>
      <c r="F474" s="727" t="s">
        <v>2290</v>
      </c>
      <c r="G474" s="727" t="s">
        <v>2523</v>
      </c>
      <c r="H474" s="727" t="s">
        <v>571</v>
      </c>
      <c r="I474" s="727" t="s">
        <v>2930</v>
      </c>
      <c r="J474" s="727" t="s">
        <v>2931</v>
      </c>
      <c r="K474" s="727" t="s">
        <v>2932</v>
      </c>
      <c r="L474" s="728">
        <v>2304</v>
      </c>
      <c r="M474" s="728">
        <v>64512</v>
      </c>
      <c r="N474" s="727">
        <v>28</v>
      </c>
      <c r="O474" s="812">
        <v>4</v>
      </c>
      <c r="P474" s="728">
        <v>64512</v>
      </c>
      <c r="Q474" s="745">
        <v>1</v>
      </c>
      <c r="R474" s="727">
        <v>28</v>
      </c>
      <c r="S474" s="745">
        <v>1</v>
      </c>
      <c r="T474" s="812">
        <v>4</v>
      </c>
      <c r="U474" s="768">
        <v>1</v>
      </c>
    </row>
    <row r="475" spans="1:21" ht="14.4" customHeight="1" x14ac:dyDescent="0.3">
      <c r="A475" s="726">
        <v>4</v>
      </c>
      <c r="B475" s="727" t="s">
        <v>2287</v>
      </c>
      <c r="C475" s="727" t="s">
        <v>2294</v>
      </c>
      <c r="D475" s="810" t="s">
        <v>4735</v>
      </c>
      <c r="E475" s="811" t="s">
        <v>2311</v>
      </c>
      <c r="F475" s="727" t="s">
        <v>2290</v>
      </c>
      <c r="G475" s="727" t="s">
        <v>2523</v>
      </c>
      <c r="H475" s="727" t="s">
        <v>571</v>
      </c>
      <c r="I475" s="727" t="s">
        <v>2933</v>
      </c>
      <c r="J475" s="727" t="s">
        <v>2934</v>
      </c>
      <c r="K475" s="727" t="s">
        <v>2935</v>
      </c>
      <c r="L475" s="728">
        <v>2094.4899999999998</v>
      </c>
      <c r="M475" s="728">
        <v>14661.429999999998</v>
      </c>
      <c r="N475" s="727">
        <v>7</v>
      </c>
      <c r="O475" s="812">
        <v>2</v>
      </c>
      <c r="P475" s="728">
        <v>14661.429999999998</v>
      </c>
      <c r="Q475" s="745">
        <v>1</v>
      </c>
      <c r="R475" s="727">
        <v>7</v>
      </c>
      <c r="S475" s="745">
        <v>1</v>
      </c>
      <c r="T475" s="812">
        <v>2</v>
      </c>
      <c r="U475" s="768">
        <v>1</v>
      </c>
    </row>
    <row r="476" spans="1:21" ht="14.4" customHeight="1" x14ac:dyDescent="0.3">
      <c r="A476" s="726">
        <v>4</v>
      </c>
      <c r="B476" s="727" t="s">
        <v>2287</v>
      </c>
      <c r="C476" s="727" t="s">
        <v>2294</v>
      </c>
      <c r="D476" s="810" t="s">
        <v>4735</v>
      </c>
      <c r="E476" s="811" t="s">
        <v>2311</v>
      </c>
      <c r="F476" s="727" t="s">
        <v>2290</v>
      </c>
      <c r="G476" s="727" t="s">
        <v>2523</v>
      </c>
      <c r="H476" s="727" t="s">
        <v>571</v>
      </c>
      <c r="I476" s="727" t="s">
        <v>2936</v>
      </c>
      <c r="J476" s="727" t="s">
        <v>2937</v>
      </c>
      <c r="K476" s="727" t="s">
        <v>2938</v>
      </c>
      <c r="L476" s="728">
        <v>315.5</v>
      </c>
      <c r="M476" s="728">
        <v>7572</v>
      </c>
      <c r="N476" s="727">
        <v>24</v>
      </c>
      <c r="O476" s="812">
        <v>19</v>
      </c>
      <c r="P476" s="728">
        <v>7572</v>
      </c>
      <c r="Q476" s="745">
        <v>1</v>
      </c>
      <c r="R476" s="727">
        <v>24</v>
      </c>
      <c r="S476" s="745">
        <v>1</v>
      </c>
      <c r="T476" s="812">
        <v>19</v>
      </c>
      <c r="U476" s="768">
        <v>1</v>
      </c>
    </row>
    <row r="477" spans="1:21" ht="14.4" customHeight="1" x14ac:dyDescent="0.3">
      <c r="A477" s="726">
        <v>4</v>
      </c>
      <c r="B477" s="727" t="s">
        <v>2287</v>
      </c>
      <c r="C477" s="727" t="s">
        <v>2294</v>
      </c>
      <c r="D477" s="810" t="s">
        <v>4735</v>
      </c>
      <c r="E477" s="811" t="s">
        <v>2311</v>
      </c>
      <c r="F477" s="727" t="s">
        <v>2290</v>
      </c>
      <c r="G477" s="727" t="s">
        <v>2523</v>
      </c>
      <c r="H477" s="727" t="s">
        <v>571</v>
      </c>
      <c r="I477" s="727" t="s">
        <v>2939</v>
      </c>
      <c r="J477" s="727" t="s">
        <v>2940</v>
      </c>
      <c r="K477" s="727" t="s">
        <v>2941</v>
      </c>
      <c r="L477" s="728">
        <v>484.6</v>
      </c>
      <c r="M477" s="728">
        <v>484.6</v>
      </c>
      <c r="N477" s="727">
        <v>1</v>
      </c>
      <c r="O477" s="812">
        <v>1</v>
      </c>
      <c r="P477" s="728">
        <v>484.6</v>
      </c>
      <c r="Q477" s="745">
        <v>1</v>
      </c>
      <c r="R477" s="727">
        <v>1</v>
      </c>
      <c r="S477" s="745">
        <v>1</v>
      </c>
      <c r="T477" s="812">
        <v>1</v>
      </c>
      <c r="U477" s="768">
        <v>1</v>
      </c>
    </row>
    <row r="478" spans="1:21" ht="14.4" customHeight="1" x14ac:dyDescent="0.3">
      <c r="A478" s="726">
        <v>4</v>
      </c>
      <c r="B478" s="727" t="s">
        <v>2287</v>
      </c>
      <c r="C478" s="727" t="s">
        <v>2294</v>
      </c>
      <c r="D478" s="810" t="s">
        <v>4735</v>
      </c>
      <c r="E478" s="811" t="s">
        <v>2311</v>
      </c>
      <c r="F478" s="727" t="s">
        <v>2290</v>
      </c>
      <c r="G478" s="727" t="s">
        <v>2523</v>
      </c>
      <c r="H478" s="727" t="s">
        <v>571</v>
      </c>
      <c r="I478" s="727" t="s">
        <v>2942</v>
      </c>
      <c r="J478" s="727" t="s">
        <v>2943</v>
      </c>
      <c r="K478" s="727" t="s">
        <v>2944</v>
      </c>
      <c r="L478" s="728">
        <v>291.2</v>
      </c>
      <c r="M478" s="728">
        <v>4076.7999999999997</v>
      </c>
      <c r="N478" s="727">
        <v>14</v>
      </c>
      <c r="O478" s="812">
        <v>7</v>
      </c>
      <c r="P478" s="728">
        <v>4076.7999999999997</v>
      </c>
      <c r="Q478" s="745">
        <v>1</v>
      </c>
      <c r="R478" s="727">
        <v>14</v>
      </c>
      <c r="S478" s="745">
        <v>1</v>
      </c>
      <c r="T478" s="812">
        <v>7</v>
      </c>
      <c r="U478" s="768">
        <v>1</v>
      </c>
    </row>
    <row r="479" spans="1:21" ht="14.4" customHeight="1" x14ac:dyDescent="0.3">
      <c r="A479" s="726">
        <v>4</v>
      </c>
      <c r="B479" s="727" t="s">
        <v>2287</v>
      </c>
      <c r="C479" s="727" t="s">
        <v>2294</v>
      </c>
      <c r="D479" s="810" t="s">
        <v>4735</v>
      </c>
      <c r="E479" s="811" t="s">
        <v>2311</v>
      </c>
      <c r="F479" s="727" t="s">
        <v>2290</v>
      </c>
      <c r="G479" s="727" t="s">
        <v>2523</v>
      </c>
      <c r="H479" s="727" t="s">
        <v>571</v>
      </c>
      <c r="I479" s="727" t="s">
        <v>2945</v>
      </c>
      <c r="J479" s="727" t="s">
        <v>2946</v>
      </c>
      <c r="K479" s="727" t="s">
        <v>2947</v>
      </c>
      <c r="L479" s="728">
        <v>201.3</v>
      </c>
      <c r="M479" s="728">
        <v>402.6</v>
      </c>
      <c r="N479" s="727">
        <v>2</v>
      </c>
      <c r="O479" s="812">
        <v>2</v>
      </c>
      <c r="P479" s="728">
        <v>402.6</v>
      </c>
      <c r="Q479" s="745">
        <v>1</v>
      </c>
      <c r="R479" s="727">
        <v>2</v>
      </c>
      <c r="S479" s="745">
        <v>1</v>
      </c>
      <c r="T479" s="812">
        <v>2</v>
      </c>
      <c r="U479" s="768">
        <v>1</v>
      </c>
    </row>
    <row r="480" spans="1:21" ht="14.4" customHeight="1" x14ac:dyDescent="0.3">
      <c r="A480" s="726">
        <v>4</v>
      </c>
      <c r="B480" s="727" t="s">
        <v>2287</v>
      </c>
      <c r="C480" s="727" t="s">
        <v>2294</v>
      </c>
      <c r="D480" s="810" t="s">
        <v>4735</v>
      </c>
      <c r="E480" s="811" t="s">
        <v>2311</v>
      </c>
      <c r="F480" s="727" t="s">
        <v>2290</v>
      </c>
      <c r="G480" s="727" t="s">
        <v>2523</v>
      </c>
      <c r="H480" s="727" t="s">
        <v>571</v>
      </c>
      <c r="I480" s="727" t="s">
        <v>2948</v>
      </c>
      <c r="J480" s="727" t="s">
        <v>2949</v>
      </c>
      <c r="K480" s="727" t="s">
        <v>2950</v>
      </c>
      <c r="L480" s="728">
        <v>161</v>
      </c>
      <c r="M480" s="728">
        <v>644</v>
      </c>
      <c r="N480" s="727">
        <v>4</v>
      </c>
      <c r="O480" s="812">
        <v>4</v>
      </c>
      <c r="P480" s="728">
        <v>644</v>
      </c>
      <c r="Q480" s="745">
        <v>1</v>
      </c>
      <c r="R480" s="727">
        <v>4</v>
      </c>
      <c r="S480" s="745">
        <v>1</v>
      </c>
      <c r="T480" s="812">
        <v>4</v>
      </c>
      <c r="U480" s="768">
        <v>1</v>
      </c>
    </row>
    <row r="481" spans="1:21" ht="14.4" customHeight="1" x14ac:dyDescent="0.3">
      <c r="A481" s="726">
        <v>4</v>
      </c>
      <c r="B481" s="727" t="s">
        <v>2287</v>
      </c>
      <c r="C481" s="727" t="s">
        <v>2294</v>
      </c>
      <c r="D481" s="810" t="s">
        <v>4735</v>
      </c>
      <c r="E481" s="811" t="s">
        <v>2311</v>
      </c>
      <c r="F481" s="727" t="s">
        <v>2290</v>
      </c>
      <c r="G481" s="727" t="s">
        <v>2523</v>
      </c>
      <c r="H481" s="727" t="s">
        <v>571</v>
      </c>
      <c r="I481" s="727" t="s">
        <v>2951</v>
      </c>
      <c r="J481" s="727" t="s">
        <v>2952</v>
      </c>
      <c r="K481" s="727" t="s">
        <v>2843</v>
      </c>
      <c r="L481" s="728">
        <v>500</v>
      </c>
      <c r="M481" s="728">
        <v>3000</v>
      </c>
      <c r="N481" s="727">
        <v>6</v>
      </c>
      <c r="O481" s="812">
        <v>5</v>
      </c>
      <c r="P481" s="728">
        <v>2500</v>
      </c>
      <c r="Q481" s="745">
        <v>0.83333333333333337</v>
      </c>
      <c r="R481" s="727">
        <v>5</v>
      </c>
      <c r="S481" s="745">
        <v>0.83333333333333337</v>
      </c>
      <c r="T481" s="812">
        <v>4</v>
      </c>
      <c r="U481" s="768">
        <v>0.8</v>
      </c>
    </row>
    <row r="482" spans="1:21" ht="14.4" customHeight="1" x14ac:dyDescent="0.3">
      <c r="A482" s="726">
        <v>4</v>
      </c>
      <c r="B482" s="727" t="s">
        <v>2287</v>
      </c>
      <c r="C482" s="727" t="s">
        <v>2294</v>
      </c>
      <c r="D482" s="810" t="s">
        <v>4735</v>
      </c>
      <c r="E482" s="811" t="s">
        <v>2311</v>
      </c>
      <c r="F482" s="727" t="s">
        <v>2290</v>
      </c>
      <c r="G482" s="727" t="s">
        <v>2523</v>
      </c>
      <c r="H482" s="727" t="s">
        <v>571</v>
      </c>
      <c r="I482" s="727" t="s">
        <v>2953</v>
      </c>
      <c r="J482" s="727" t="s">
        <v>2954</v>
      </c>
      <c r="K482" s="727" t="s">
        <v>2955</v>
      </c>
      <c r="L482" s="728">
        <v>579</v>
      </c>
      <c r="M482" s="728">
        <v>3474</v>
      </c>
      <c r="N482" s="727">
        <v>6</v>
      </c>
      <c r="O482" s="812">
        <v>4</v>
      </c>
      <c r="P482" s="728">
        <v>3474</v>
      </c>
      <c r="Q482" s="745">
        <v>1</v>
      </c>
      <c r="R482" s="727">
        <v>6</v>
      </c>
      <c r="S482" s="745">
        <v>1</v>
      </c>
      <c r="T482" s="812">
        <v>4</v>
      </c>
      <c r="U482" s="768">
        <v>1</v>
      </c>
    </row>
    <row r="483" spans="1:21" ht="14.4" customHeight="1" x14ac:dyDescent="0.3">
      <c r="A483" s="726">
        <v>4</v>
      </c>
      <c r="B483" s="727" t="s">
        <v>2287</v>
      </c>
      <c r="C483" s="727" t="s">
        <v>2294</v>
      </c>
      <c r="D483" s="810" t="s">
        <v>4735</v>
      </c>
      <c r="E483" s="811" t="s">
        <v>2311</v>
      </c>
      <c r="F483" s="727" t="s">
        <v>2290</v>
      </c>
      <c r="G483" s="727" t="s">
        <v>2523</v>
      </c>
      <c r="H483" s="727" t="s">
        <v>571</v>
      </c>
      <c r="I483" s="727" t="s">
        <v>2956</v>
      </c>
      <c r="J483" s="727" t="s">
        <v>2957</v>
      </c>
      <c r="K483" s="727" t="s">
        <v>2958</v>
      </c>
      <c r="L483" s="728">
        <v>1000</v>
      </c>
      <c r="M483" s="728">
        <v>3000</v>
      </c>
      <c r="N483" s="727">
        <v>3</v>
      </c>
      <c r="O483" s="812">
        <v>1</v>
      </c>
      <c r="P483" s="728">
        <v>3000</v>
      </c>
      <c r="Q483" s="745">
        <v>1</v>
      </c>
      <c r="R483" s="727">
        <v>3</v>
      </c>
      <c r="S483" s="745">
        <v>1</v>
      </c>
      <c r="T483" s="812">
        <v>1</v>
      </c>
      <c r="U483" s="768">
        <v>1</v>
      </c>
    </row>
    <row r="484" spans="1:21" ht="14.4" customHeight="1" x14ac:dyDescent="0.3">
      <c r="A484" s="726">
        <v>4</v>
      </c>
      <c r="B484" s="727" t="s">
        <v>2287</v>
      </c>
      <c r="C484" s="727" t="s">
        <v>2294</v>
      </c>
      <c r="D484" s="810" t="s">
        <v>4735</v>
      </c>
      <c r="E484" s="811" t="s">
        <v>2311</v>
      </c>
      <c r="F484" s="727" t="s">
        <v>2290</v>
      </c>
      <c r="G484" s="727" t="s">
        <v>2523</v>
      </c>
      <c r="H484" s="727" t="s">
        <v>571</v>
      </c>
      <c r="I484" s="727" t="s">
        <v>2959</v>
      </c>
      <c r="J484" s="727" t="s">
        <v>2960</v>
      </c>
      <c r="K484" s="727" t="s">
        <v>2961</v>
      </c>
      <c r="L484" s="728">
        <v>180.25</v>
      </c>
      <c r="M484" s="728">
        <v>901.25</v>
      </c>
      <c r="N484" s="727">
        <v>5</v>
      </c>
      <c r="O484" s="812">
        <v>4</v>
      </c>
      <c r="P484" s="728">
        <v>901.25</v>
      </c>
      <c r="Q484" s="745">
        <v>1</v>
      </c>
      <c r="R484" s="727">
        <v>5</v>
      </c>
      <c r="S484" s="745">
        <v>1</v>
      </c>
      <c r="T484" s="812">
        <v>4</v>
      </c>
      <c r="U484" s="768">
        <v>1</v>
      </c>
    </row>
    <row r="485" spans="1:21" ht="14.4" customHeight="1" x14ac:dyDescent="0.3">
      <c r="A485" s="726">
        <v>4</v>
      </c>
      <c r="B485" s="727" t="s">
        <v>2287</v>
      </c>
      <c r="C485" s="727" t="s">
        <v>2294</v>
      </c>
      <c r="D485" s="810" t="s">
        <v>4735</v>
      </c>
      <c r="E485" s="811" t="s">
        <v>2311</v>
      </c>
      <c r="F485" s="727" t="s">
        <v>2290</v>
      </c>
      <c r="G485" s="727" t="s">
        <v>2523</v>
      </c>
      <c r="H485" s="727" t="s">
        <v>571</v>
      </c>
      <c r="I485" s="727" t="s">
        <v>2962</v>
      </c>
      <c r="J485" s="727" t="s">
        <v>2963</v>
      </c>
      <c r="K485" s="727" t="s">
        <v>2964</v>
      </c>
      <c r="L485" s="728">
        <v>5343.9</v>
      </c>
      <c r="M485" s="728">
        <v>128253.59999999999</v>
      </c>
      <c r="N485" s="727">
        <v>24</v>
      </c>
      <c r="O485" s="812">
        <v>9</v>
      </c>
      <c r="P485" s="728">
        <v>128253.59999999999</v>
      </c>
      <c r="Q485" s="745">
        <v>1</v>
      </c>
      <c r="R485" s="727">
        <v>24</v>
      </c>
      <c r="S485" s="745">
        <v>1</v>
      </c>
      <c r="T485" s="812">
        <v>9</v>
      </c>
      <c r="U485" s="768">
        <v>1</v>
      </c>
    </row>
    <row r="486" spans="1:21" ht="14.4" customHeight="1" x14ac:dyDescent="0.3">
      <c r="A486" s="726">
        <v>4</v>
      </c>
      <c r="B486" s="727" t="s">
        <v>2287</v>
      </c>
      <c r="C486" s="727" t="s">
        <v>2294</v>
      </c>
      <c r="D486" s="810" t="s">
        <v>4735</v>
      </c>
      <c r="E486" s="811" t="s">
        <v>2311</v>
      </c>
      <c r="F486" s="727" t="s">
        <v>2290</v>
      </c>
      <c r="G486" s="727" t="s">
        <v>2523</v>
      </c>
      <c r="H486" s="727" t="s">
        <v>571</v>
      </c>
      <c r="I486" s="727" t="s">
        <v>2965</v>
      </c>
      <c r="J486" s="727" t="s">
        <v>2966</v>
      </c>
      <c r="K486" s="727" t="s">
        <v>2967</v>
      </c>
      <c r="L486" s="728">
        <v>5343.9</v>
      </c>
      <c r="M486" s="728">
        <v>106878</v>
      </c>
      <c r="N486" s="727">
        <v>20</v>
      </c>
      <c r="O486" s="812">
        <v>7</v>
      </c>
      <c r="P486" s="728">
        <v>106878</v>
      </c>
      <c r="Q486" s="745">
        <v>1</v>
      </c>
      <c r="R486" s="727">
        <v>20</v>
      </c>
      <c r="S486" s="745">
        <v>1</v>
      </c>
      <c r="T486" s="812">
        <v>7</v>
      </c>
      <c r="U486" s="768">
        <v>1</v>
      </c>
    </row>
    <row r="487" spans="1:21" ht="14.4" customHeight="1" x14ac:dyDescent="0.3">
      <c r="A487" s="726">
        <v>4</v>
      </c>
      <c r="B487" s="727" t="s">
        <v>2287</v>
      </c>
      <c r="C487" s="727" t="s">
        <v>2294</v>
      </c>
      <c r="D487" s="810" t="s">
        <v>4735</v>
      </c>
      <c r="E487" s="811" t="s">
        <v>2311</v>
      </c>
      <c r="F487" s="727" t="s">
        <v>2290</v>
      </c>
      <c r="G487" s="727" t="s">
        <v>2523</v>
      </c>
      <c r="H487" s="727" t="s">
        <v>571</v>
      </c>
      <c r="I487" s="727" t="s">
        <v>2968</v>
      </c>
      <c r="J487" s="727" t="s">
        <v>2969</v>
      </c>
      <c r="K487" s="727" t="s">
        <v>1390</v>
      </c>
      <c r="L487" s="728">
        <v>1832.09</v>
      </c>
      <c r="M487" s="728">
        <v>16488.809999999998</v>
      </c>
      <c r="N487" s="727">
        <v>9</v>
      </c>
      <c r="O487" s="812">
        <v>6</v>
      </c>
      <c r="P487" s="728">
        <v>16488.809999999998</v>
      </c>
      <c r="Q487" s="745">
        <v>1</v>
      </c>
      <c r="R487" s="727">
        <v>9</v>
      </c>
      <c r="S487" s="745">
        <v>1</v>
      </c>
      <c r="T487" s="812">
        <v>6</v>
      </c>
      <c r="U487" s="768">
        <v>1</v>
      </c>
    </row>
    <row r="488" spans="1:21" ht="14.4" customHeight="1" x14ac:dyDescent="0.3">
      <c r="A488" s="726">
        <v>4</v>
      </c>
      <c r="B488" s="727" t="s">
        <v>2287</v>
      </c>
      <c r="C488" s="727" t="s">
        <v>2294</v>
      </c>
      <c r="D488" s="810" t="s">
        <v>4735</v>
      </c>
      <c r="E488" s="811" t="s">
        <v>2311</v>
      </c>
      <c r="F488" s="727" t="s">
        <v>2290</v>
      </c>
      <c r="G488" s="727" t="s">
        <v>2523</v>
      </c>
      <c r="H488" s="727" t="s">
        <v>571</v>
      </c>
      <c r="I488" s="727" t="s">
        <v>2970</v>
      </c>
      <c r="J488" s="727" t="s">
        <v>2971</v>
      </c>
      <c r="K488" s="727" t="s">
        <v>2972</v>
      </c>
      <c r="L488" s="728">
        <v>2473.21</v>
      </c>
      <c r="M488" s="728">
        <v>2473.21</v>
      </c>
      <c r="N488" s="727">
        <v>1</v>
      </c>
      <c r="O488" s="812">
        <v>1</v>
      </c>
      <c r="P488" s="728">
        <v>2473.21</v>
      </c>
      <c r="Q488" s="745">
        <v>1</v>
      </c>
      <c r="R488" s="727">
        <v>1</v>
      </c>
      <c r="S488" s="745">
        <v>1</v>
      </c>
      <c r="T488" s="812">
        <v>1</v>
      </c>
      <c r="U488" s="768">
        <v>1</v>
      </c>
    </row>
    <row r="489" spans="1:21" ht="14.4" customHeight="1" x14ac:dyDescent="0.3">
      <c r="A489" s="726">
        <v>4</v>
      </c>
      <c r="B489" s="727" t="s">
        <v>2287</v>
      </c>
      <c r="C489" s="727" t="s">
        <v>2294</v>
      </c>
      <c r="D489" s="810" t="s">
        <v>4735</v>
      </c>
      <c r="E489" s="811" t="s">
        <v>2311</v>
      </c>
      <c r="F489" s="727" t="s">
        <v>2290</v>
      </c>
      <c r="G489" s="727" t="s">
        <v>2523</v>
      </c>
      <c r="H489" s="727" t="s">
        <v>571</v>
      </c>
      <c r="I489" s="727" t="s">
        <v>2973</v>
      </c>
      <c r="J489" s="727" t="s">
        <v>2974</v>
      </c>
      <c r="K489" s="727" t="s">
        <v>1390</v>
      </c>
      <c r="L489" s="728">
        <v>485.63</v>
      </c>
      <c r="M489" s="728">
        <v>5341.93</v>
      </c>
      <c r="N489" s="727">
        <v>11</v>
      </c>
      <c r="O489" s="812">
        <v>5</v>
      </c>
      <c r="P489" s="728">
        <v>5341.93</v>
      </c>
      <c r="Q489" s="745">
        <v>1</v>
      </c>
      <c r="R489" s="727">
        <v>11</v>
      </c>
      <c r="S489" s="745">
        <v>1</v>
      </c>
      <c r="T489" s="812">
        <v>5</v>
      </c>
      <c r="U489" s="768">
        <v>1</v>
      </c>
    </row>
    <row r="490" spans="1:21" ht="14.4" customHeight="1" x14ac:dyDescent="0.3">
      <c r="A490" s="726">
        <v>4</v>
      </c>
      <c r="B490" s="727" t="s">
        <v>2287</v>
      </c>
      <c r="C490" s="727" t="s">
        <v>2294</v>
      </c>
      <c r="D490" s="810" t="s">
        <v>4735</v>
      </c>
      <c r="E490" s="811" t="s">
        <v>2311</v>
      </c>
      <c r="F490" s="727" t="s">
        <v>2290</v>
      </c>
      <c r="G490" s="727" t="s">
        <v>2523</v>
      </c>
      <c r="H490" s="727" t="s">
        <v>571</v>
      </c>
      <c r="I490" s="727" t="s">
        <v>2975</v>
      </c>
      <c r="J490" s="727" t="s">
        <v>2976</v>
      </c>
      <c r="K490" s="727" t="s">
        <v>1390</v>
      </c>
      <c r="L490" s="728">
        <v>300</v>
      </c>
      <c r="M490" s="728">
        <v>3300</v>
      </c>
      <c r="N490" s="727">
        <v>11</v>
      </c>
      <c r="O490" s="812">
        <v>6</v>
      </c>
      <c r="P490" s="728">
        <v>3300</v>
      </c>
      <c r="Q490" s="745">
        <v>1</v>
      </c>
      <c r="R490" s="727">
        <v>11</v>
      </c>
      <c r="S490" s="745">
        <v>1</v>
      </c>
      <c r="T490" s="812">
        <v>6</v>
      </c>
      <c r="U490" s="768">
        <v>1</v>
      </c>
    </row>
    <row r="491" spans="1:21" ht="14.4" customHeight="1" x14ac:dyDescent="0.3">
      <c r="A491" s="726">
        <v>4</v>
      </c>
      <c r="B491" s="727" t="s">
        <v>2287</v>
      </c>
      <c r="C491" s="727" t="s">
        <v>2294</v>
      </c>
      <c r="D491" s="810" t="s">
        <v>4735</v>
      </c>
      <c r="E491" s="811" t="s">
        <v>2311</v>
      </c>
      <c r="F491" s="727" t="s">
        <v>2290</v>
      </c>
      <c r="G491" s="727" t="s">
        <v>2523</v>
      </c>
      <c r="H491" s="727" t="s">
        <v>571</v>
      </c>
      <c r="I491" s="727" t="s">
        <v>2977</v>
      </c>
      <c r="J491" s="727" t="s">
        <v>2978</v>
      </c>
      <c r="K491" s="727" t="s">
        <v>2979</v>
      </c>
      <c r="L491" s="728">
        <v>196.43</v>
      </c>
      <c r="M491" s="728">
        <v>2357.16</v>
      </c>
      <c r="N491" s="727">
        <v>12</v>
      </c>
      <c r="O491" s="812">
        <v>6</v>
      </c>
      <c r="P491" s="728">
        <v>2357.16</v>
      </c>
      <c r="Q491" s="745">
        <v>1</v>
      </c>
      <c r="R491" s="727">
        <v>12</v>
      </c>
      <c r="S491" s="745">
        <v>1</v>
      </c>
      <c r="T491" s="812">
        <v>6</v>
      </c>
      <c r="U491" s="768">
        <v>1</v>
      </c>
    </row>
    <row r="492" spans="1:21" ht="14.4" customHeight="1" x14ac:dyDescent="0.3">
      <c r="A492" s="726">
        <v>4</v>
      </c>
      <c r="B492" s="727" t="s">
        <v>2287</v>
      </c>
      <c r="C492" s="727" t="s">
        <v>2294</v>
      </c>
      <c r="D492" s="810" t="s">
        <v>4735</v>
      </c>
      <c r="E492" s="811" t="s">
        <v>2311</v>
      </c>
      <c r="F492" s="727" t="s">
        <v>2290</v>
      </c>
      <c r="G492" s="727" t="s">
        <v>2523</v>
      </c>
      <c r="H492" s="727" t="s">
        <v>571</v>
      </c>
      <c r="I492" s="727" t="s">
        <v>2980</v>
      </c>
      <c r="J492" s="727" t="s">
        <v>2981</v>
      </c>
      <c r="K492" s="727" t="s">
        <v>2982</v>
      </c>
      <c r="L492" s="728">
        <v>210.33</v>
      </c>
      <c r="M492" s="728">
        <v>630.99</v>
      </c>
      <c r="N492" s="727">
        <v>3</v>
      </c>
      <c r="O492" s="812">
        <v>2</v>
      </c>
      <c r="P492" s="728">
        <v>630.99</v>
      </c>
      <c r="Q492" s="745">
        <v>1</v>
      </c>
      <c r="R492" s="727">
        <v>3</v>
      </c>
      <c r="S492" s="745">
        <v>1</v>
      </c>
      <c r="T492" s="812">
        <v>2</v>
      </c>
      <c r="U492" s="768">
        <v>1</v>
      </c>
    </row>
    <row r="493" spans="1:21" ht="14.4" customHeight="1" x14ac:dyDescent="0.3">
      <c r="A493" s="726">
        <v>4</v>
      </c>
      <c r="B493" s="727" t="s">
        <v>2287</v>
      </c>
      <c r="C493" s="727" t="s">
        <v>2294</v>
      </c>
      <c r="D493" s="810" t="s">
        <v>4735</v>
      </c>
      <c r="E493" s="811" t="s">
        <v>2311</v>
      </c>
      <c r="F493" s="727" t="s">
        <v>2290</v>
      </c>
      <c r="G493" s="727" t="s">
        <v>2523</v>
      </c>
      <c r="H493" s="727" t="s">
        <v>571</v>
      </c>
      <c r="I493" s="727" t="s">
        <v>2983</v>
      </c>
      <c r="J493" s="727" t="s">
        <v>2984</v>
      </c>
      <c r="K493" s="727" t="s">
        <v>2985</v>
      </c>
      <c r="L493" s="728">
        <v>320</v>
      </c>
      <c r="M493" s="728">
        <v>1280</v>
      </c>
      <c r="N493" s="727">
        <v>4</v>
      </c>
      <c r="O493" s="812">
        <v>2</v>
      </c>
      <c r="P493" s="728">
        <v>1280</v>
      </c>
      <c r="Q493" s="745">
        <v>1</v>
      </c>
      <c r="R493" s="727">
        <v>4</v>
      </c>
      <c r="S493" s="745">
        <v>1</v>
      </c>
      <c r="T493" s="812">
        <v>2</v>
      </c>
      <c r="U493" s="768">
        <v>1</v>
      </c>
    </row>
    <row r="494" spans="1:21" ht="14.4" customHeight="1" x14ac:dyDescent="0.3">
      <c r="A494" s="726">
        <v>4</v>
      </c>
      <c r="B494" s="727" t="s">
        <v>2287</v>
      </c>
      <c r="C494" s="727" t="s">
        <v>2294</v>
      </c>
      <c r="D494" s="810" t="s">
        <v>4735</v>
      </c>
      <c r="E494" s="811" t="s">
        <v>2311</v>
      </c>
      <c r="F494" s="727" t="s">
        <v>2290</v>
      </c>
      <c r="G494" s="727" t="s">
        <v>2523</v>
      </c>
      <c r="H494" s="727" t="s">
        <v>571</v>
      </c>
      <c r="I494" s="727" t="s">
        <v>2986</v>
      </c>
      <c r="J494" s="727" t="s">
        <v>2987</v>
      </c>
      <c r="K494" s="727" t="s">
        <v>2988</v>
      </c>
      <c r="L494" s="728">
        <v>300</v>
      </c>
      <c r="M494" s="728">
        <v>1800</v>
      </c>
      <c r="N494" s="727">
        <v>6</v>
      </c>
      <c r="O494" s="812">
        <v>3</v>
      </c>
      <c r="P494" s="728">
        <v>1800</v>
      </c>
      <c r="Q494" s="745">
        <v>1</v>
      </c>
      <c r="R494" s="727">
        <v>6</v>
      </c>
      <c r="S494" s="745">
        <v>1</v>
      </c>
      <c r="T494" s="812">
        <v>3</v>
      </c>
      <c r="U494" s="768">
        <v>1</v>
      </c>
    </row>
    <row r="495" spans="1:21" ht="14.4" customHeight="1" x14ac:dyDescent="0.3">
      <c r="A495" s="726">
        <v>4</v>
      </c>
      <c r="B495" s="727" t="s">
        <v>2287</v>
      </c>
      <c r="C495" s="727" t="s">
        <v>2294</v>
      </c>
      <c r="D495" s="810" t="s">
        <v>4735</v>
      </c>
      <c r="E495" s="811" t="s">
        <v>2311</v>
      </c>
      <c r="F495" s="727" t="s">
        <v>2290</v>
      </c>
      <c r="G495" s="727" t="s">
        <v>2523</v>
      </c>
      <c r="H495" s="727" t="s">
        <v>571</v>
      </c>
      <c r="I495" s="727" t="s">
        <v>2989</v>
      </c>
      <c r="J495" s="727" t="s">
        <v>2990</v>
      </c>
      <c r="K495" s="727" t="s">
        <v>2991</v>
      </c>
      <c r="L495" s="728">
        <v>2816</v>
      </c>
      <c r="M495" s="728">
        <v>98560</v>
      </c>
      <c r="N495" s="727">
        <v>35</v>
      </c>
      <c r="O495" s="812">
        <v>6</v>
      </c>
      <c r="P495" s="728">
        <v>98560</v>
      </c>
      <c r="Q495" s="745">
        <v>1</v>
      </c>
      <c r="R495" s="727">
        <v>35</v>
      </c>
      <c r="S495" s="745">
        <v>1</v>
      </c>
      <c r="T495" s="812">
        <v>6</v>
      </c>
      <c r="U495" s="768">
        <v>1</v>
      </c>
    </row>
    <row r="496" spans="1:21" ht="14.4" customHeight="1" x14ac:dyDescent="0.3">
      <c r="A496" s="726">
        <v>4</v>
      </c>
      <c r="B496" s="727" t="s">
        <v>2287</v>
      </c>
      <c r="C496" s="727" t="s">
        <v>2294</v>
      </c>
      <c r="D496" s="810" t="s">
        <v>4735</v>
      </c>
      <c r="E496" s="811" t="s">
        <v>2311</v>
      </c>
      <c r="F496" s="727" t="s">
        <v>2290</v>
      </c>
      <c r="G496" s="727" t="s">
        <v>2523</v>
      </c>
      <c r="H496" s="727" t="s">
        <v>571</v>
      </c>
      <c r="I496" s="727" t="s">
        <v>2992</v>
      </c>
      <c r="J496" s="727" t="s">
        <v>2993</v>
      </c>
      <c r="K496" s="727" t="s">
        <v>2994</v>
      </c>
      <c r="L496" s="728">
        <v>2412.9</v>
      </c>
      <c r="M496" s="728">
        <v>9651.6</v>
      </c>
      <c r="N496" s="727">
        <v>4</v>
      </c>
      <c r="O496" s="812">
        <v>1</v>
      </c>
      <c r="P496" s="728">
        <v>9651.6</v>
      </c>
      <c r="Q496" s="745">
        <v>1</v>
      </c>
      <c r="R496" s="727">
        <v>4</v>
      </c>
      <c r="S496" s="745">
        <v>1</v>
      </c>
      <c r="T496" s="812">
        <v>1</v>
      </c>
      <c r="U496" s="768">
        <v>1</v>
      </c>
    </row>
    <row r="497" spans="1:21" ht="14.4" customHeight="1" x14ac:dyDescent="0.3">
      <c r="A497" s="726">
        <v>4</v>
      </c>
      <c r="B497" s="727" t="s">
        <v>2287</v>
      </c>
      <c r="C497" s="727" t="s">
        <v>2294</v>
      </c>
      <c r="D497" s="810" t="s">
        <v>4735</v>
      </c>
      <c r="E497" s="811" t="s">
        <v>2311</v>
      </c>
      <c r="F497" s="727" t="s">
        <v>2290</v>
      </c>
      <c r="G497" s="727" t="s">
        <v>2523</v>
      </c>
      <c r="H497" s="727" t="s">
        <v>571</v>
      </c>
      <c r="I497" s="727" t="s">
        <v>2995</v>
      </c>
      <c r="J497" s="727" t="s">
        <v>2993</v>
      </c>
      <c r="K497" s="727" t="s">
        <v>2996</v>
      </c>
      <c r="L497" s="728">
        <v>2412.9</v>
      </c>
      <c r="M497" s="728">
        <v>9651.6</v>
      </c>
      <c r="N497" s="727">
        <v>4</v>
      </c>
      <c r="O497" s="812">
        <v>1</v>
      </c>
      <c r="P497" s="728">
        <v>9651.6</v>
      </c>
      <c r="Q497" s="745">
        <v>1</v>
      </c>
      <c r="R497" s="727">
        <v>4</v>
      </c>
      <c r="S497" s="745">
        <v>1</v>
      </c>
      <c r="T497" s="812">
        <v>1</v>
      </c>
      <c r="U497" s="768">
        <v>1</v>
      </c>
    </row>
    <row r="498" spans="1:21" ht="14.4" customHeight="1" x14ac:dyDescent="0.3">
      <c r="A498" s="726">
        <v>4</v>
      </c>
      <c r="B498" s="727" t="s">
        <v>2287</v>
      </c>
      <c r="C498" s="727" t="s">
        <v>2294</v>
      </c>
      <c r="D498" s="810" t="s">
        <v>4735</v>
      </c>
      <c r="E498" s="811" t="s">
        <v>2311</v>
      </c>
      <c r="F498" s="727" t="s">
        <v>2290</v>
      </c>
      <c r="G498" s="727" t="s">
        <v>2523</v>
      </c>
      <c r="H498" s="727" t="s">
        <v>571</v>
      </c>
      <c r="I498" s="727" t="s">
        <v>2997</v>
      </c>
      <c r="J498" s="727" t="s">
        <v>2998</v>
      </c>
      <c r="K498" s="727" t="s">
        <v>2999</v>
      </c>
      <c r="L498" s="728">
        <v>1500.3</v>
      </c>
      <c r="M498" s="728">
        <v>43508.7</v>
      </c>
      <c r="N498" s="727">
        <v>29</v>
      </c>
      <c r="O498" s="812">
        <v>5</v>
      </c>
      <c r="P498" s="728">
        <v>36007.199999999997</v>
      </c>
      <c r="Q498" s="745">
        <v>0.82758620689655171</v>
      </c>
      <c r="R498" s="727">
        <v>24</v>
      </c>
      <c r="S498" s="745">
        <v>0.82758620689655171</v>
      </c>
      <c r="T498" s="812">
        <v>4</v>
      </c>
      <c r="U498" s="768">
        <v>0.8</v>
      </c>
    </row>
    <row r="499" spans="1:21" ht="14.4" customHeight="1" x14ac:dyDescent="0.3">
      <c r="A499" s="726">
        <v>4</v>
      </c>
      <c r="B499" s="727" t="s">
        <v>2287</v>
      </c>
      <c r="C499" s="727" t="s">
        <v>2294</v>
      </c>
      <c r="D499" s="810" t="s">
        <v>4735</v>
      </c>
      <c r="E499" s="811" t="s">
        <v>2311</v>
      </c>
      <c r="F499" s="727" t="s">
        <v>2290</v>
      </c>
      <c r="G499" s="727" t="s">
        <v>2523</v>
      </c>
      <c r="H499" s="727" t="s">
        <v>571</v>
      </c>
      <c r="I499" s="727" t="s">
        <v>3000</v>
      </c>
      <c r="J499" s="727" t="s">
        <v>2998</v>
      </c>
      <c r="K499" s="727" t="s">
        <v>3001</v>
      </c>
      <c r="L499" s="728">
        <v>1500.3</v>
      </c>
      <c r="M499" s="728">
        <v>9001.7999999999993</v>
      </c>
      <c r="N499" s="727">
        <v>6</v>
      </c>
      <c r="O499" s="812">
        <v>2</v>
      </c>
      <c r="P499" s="728">
        <v>9001.7999999999993</v>
      </c>
      <c r="Q499" s="745">
        <v>1</v>
      </c>
      <c r="R499" s="727">
        <v>6</v>
      </c>
      <c r="S499" s="745">
        <v>1</v>
      </c>
      <c r="T499" s="812">
        <v>2</v>
      </c>
      <c r="U499" s="768">
        <v>1</v>
      </c>
    </row>
    <row r="500" spans="1:21" ht="14.4" customHeight="1" x14ac:dyDescent="0.3">
      <c r="A500" s="726">
        <v>4</v>
      </c>
      <c r="B500" s="727" t="s">
        <v>2287</v>
      </c>
      <c r="C500" s="727" t="s">
        <v>2294</v>
      </c>
      <c r="D500" s="810" t="s">
        <v>4735</v>
      </c>
      <c r="E500" s="811" t="s">
        <v>2311</v>
      </c>
      <c r="F500" s="727" t="s">
        <v>2290</v>
      </c>
      <c r="G500" s="727" t="s">
        <v>2523</v>
      </c>
      <c r="H500" s="727" t="s">
        <v>571</v>
      </c>
      <c r="I500" s="727" t="s">
        <v>3002</v>
      </c>
      <c r="J500" s="727" t="s">
        <v>3003</v>
      </c>
      <c r="K500" s="727" t="s">
        <v>3004</v>
      </c>
      <c r="L500" s="728">
        <v>761.3</v>
      </c>
      <c r="M500" s="728">
        <v>19793.799999999996</v>
      </c>
      <c r="N500" s="727">
        <v>26</v>
      </c>
      <c r="O500" s="812">
        <v>6</v>
      </c>
      <c r="P500" s="728">
        <v>19793.799999999996</v>
      </c>
      <c r="Q500" s="745">
        <v>1</v>
      </c>
      <c r="R500" s="727">
        <v>26</v>
      </c>
      <c r="S500" s="745">
        <v>1</v>
      </c>
      <c r="T500" s="812">
        <v>6</v>
      </c>
      <c r="U500" s="768">
        <v>1</v>
      </c>
    </row>
    <row r="501" spans="1:21" ht="14.4" customHeight="1" x14ac:dyDescent="0.3">
      <c r="A501" s="726">
        <v>4</v>
      </c>
      <c r="B501" s="727" t="s">
        <v>2287</v>
      </c>
      <c r="C501" s="727" t="s">
        <v>2294</v>
      </c>
      <c r="D501" s="810" t="s">
        <v>4735</v>
      </c>
      <c r="E501" s="811" t="s">
        <v>2311</v>
      </c>
      <c r="F501" s="727" t="s">
        <v>2290</v>
      </c>
      <c r="G501" s="727" t="s">
        <v>2523</v>
      </c>
      <c r="H501" s="727" t="s">
        <v>571</v>
      </c>
      <c r="I501" s="727" t="s">
        <v>3005</v>
      </c>
      <c r="J501" s="727" t="s">
        <v>3003</v>
      </c>
      <c r="K501" s="727" t="s">
        <v>3006</v>
      </c>
      <c r="L501" s="728">
        <v>761.3</v>
      </c>
      <c r="M501" s="728">
        <v>761.3</v>
      </c>
      <c r="N501" s="727">
        <v>1</v>
      </c>
      <c r="O501" s="812">
        <v>1</v>
      </c>
      <c r="P501" s="728"/>
      <c r="Q501" s="745">
        <v>0</v>
      </c>
      <c r="R501" s="727"/>
      <c r="S501" s="745">
        <v>0</v>
      </c>
      <c r="T501" s="812"/>
      <c r="U501" s="768">
        <v>0</v>
      </c>
    </row>
    <row r="502" spans="1:21" ht="14.4" customHeight="1" x14ac:dyDescent="0.3">
      <c r="A502" s="726">
        <v>4</v>
      </c>
      <c r="B502" s="727" t="s">
        <v>2287</v>
      </c>
      <c r="C502" s="727" t="s">
        <v>2294</v>
      </c>
      <c r="D502" s="810" t="s">
        <v>4735</v>
      </c>
      <c r="E502" s="811" t="s">
        <v>2311</v>
      </c>
      <c r="F502" s="727" t="s">
        <v>2290</v>
      </c>
      <c r="G502" s="727" t="s">
        <v>2523</v>
      </c>
      <c r="H502" s="727" t="s">
        <v>571</v>
      </c>
      <c r="I502" s="727" t="s">
        <v>3007</v>
      </c>
      <c r="J502" s="727" t="s">
        <v>3008</v>
      </c>
      <c r="K502" s="727" t="s">
        <v>3009</v>
      </c>
      <c r="L502" s="728">
        <v>2412.9</v>
      </c>
      <c r="M502" s="728">
        <v>12064.5</v>
      </c>
      <c r="N502" s="727">
        <v>5</v>
      </c>
      <c r="O502" s="812">
        <v>1</v>
      </c>
      <c r="P502" s="728">
        <v>12064.5</v>
      </c>
      <c r="Q502" s="745">
        <v>1</v>
      </c>
      <c r="R502" s="727">
        <v>5</v>
      </c>
      <c r="S502" s="745">
        <v>1</v>
      </c>
      <c r="T502" s="812">
        <v>1</v>
      </c>
      <c r="U502" s="768">
        <v>1</v>
      </c>
    </row>
    <row r="503" spans="1:21" ht="14.4" customHeight="1" x14ac:dyDescent="0.3">
      <c r="A503" s="726">
        <v>4</v>
      </c>
      <c r="B503" s="727" t="s">
        <v>2287</v>
      </c>
      <c r="C503" s="727" t="s">
        <v>2294</v>
      </c>
      <c r="D503" s="810" t="s">
        <v>4735</v>
      </c>
      <c r="E503" s="811" t="s">
        <v>2311</v>
      </c>
      <c r="F503" s="727" t="s">
        <v>2290</v>
      </c>
      <c r="G503" s="727" t="s">
        <v>2523</v>
      </c>
      <c r="H503" s="727" t="s">
        <v>571</v>
      </c>
      <c r="I503" s="727" t="s">
        <v>3010</v>
      </c>
      <c r="J503" s="727" t="s">
        <v>3011</v>
      </c>
      <c r="K503" s="727" t="s">
        <v>3012</v>
      </c>
      <c r="L503" s="728">
        <v>1500.3</v>
      </c>
      <c r="M503" s="728">
        <v>18003.599999999999</v>
      </c>
      <c r="N503" s="727">
        <v>12</v>
      </c>
      <c r="O503" s="812">
        <v>2</v>
      </c>
      <c r="P503" s="728">
        <v>18003.599999999999</v>
      </c>
      <c r="Q503" s="745">
        <v>1</v>
      </c>
      <c r="R503" s="727">
        <v>12</v>
      </c>
      <c r="S503" s="745">
        <v>1</v>
      </c>
      <c r="T503" s="812">
        <v>2</v>
      </c>
      <c r="U503" s="768">
        <v>1</v>
      </c>
    </row>
    <row r="504" spans="1:21" ht="14.4" customHeight="1" x14ac:dyDescent="0.3">
      <c r="A504" s="726">
        <v>4</v>
      </c>
      <c r="B504" s="727" t="s">
        <v>2287</v>
      </c>
      <c r="C504" s="727" t="s">
        <v>2294</v>
      </c>
      <c r="D504" s="810" t="s">
        <v>4735</v>
      </c>
      <c r="E504" s="811" t="s">
        <v>2311</v>
      </c>
      <c r="F504" s="727" t="s">
        <v>2290</v>
      </c>
      <c r="G504" s="727" t="s">
        <v>2523</v>
      </c>
      <c r="H504" s="727" t="s">
        <v>571</v>
      </c>
      <c r="I504" s="727" t="s">
        <v>3013</v>
      </c>
      <c r="J504" s="727" t="s">
        <v>3014</v>
      </c>
      <c r="K504" s="727" t="s">
        <v>3015</v>
      </c>
      <c r="L504" s="728">
        <v>1987.45</v>
      </c>
      <c r="M504" s="728">
        <v>17887.050000000003</v>
      </c>
      <c r="N504" s="727">
        <v>9</v>
      </c>
      <c r="O504" s="812">
        <v>3</v>
      </c>
      <c r="P504" s="728">
        <v>17887.050000000003</v>
      </c>
      <c r="Q504" s="745">
        <v>1</v>
      </c>
      <c r="R504" s="727">
        <v>9</v>
      </c>
      <c r="S504" s="745">
        <v>1</v>
      </c>
      <c r="T504" s="812">
        <v>3</v>
      </c>
      <c r="U504" s="768">
        <v>1</v>
      </c>
    </row>
    <row r="505" spans="1:21" ht="14.4" customHeight="1" x14ac:dyDescent="0.3">
      <c r="A505" s="726">
        <v>4</v>
      </c>
      <c r="B505" s="727" t="s">
        <v>2287</v>
      </c>
      <c r="C505" s="727" t="s">
        <v>2294</v>
      </c>
      <c r="D505" s="810" t="s">
        <v>4735</v>
      </c>
      <c r="E505" s="811" t="s">
        <v>2311</v>
      </c>
      <c r="F505" s="727" t="s">
        <v>2290</v>
      </c>
      <c r="G505" s="727" t="s">
        <v>2523</v>
      </c>
      <c r="H505" s="727" t="s">
        <v>571</v>
      </c>
      <c r="I505" s="727" t="s">
        <v>3016</v>
      </c>
      <c r="J505" s="727" t="s">
        <v>3014</v>
      </c>
      <c r="K505" s="727" t="s">
        <v>3017</v>
      </c>
      <c r="L505" s="728">
        <v>1987.45</v>
      </c>
      <c r="M505" s="728">
        <v>5962.35</v>
      </c>
      <c r="N505" s="727">
        <v>3</v>
      </c>
      <c r="O505" s="812">
        <v>1</v>
      </c>
      <c r="P505" s="728">
        <v>5962.35</v>
      </c>
      <c r="Q505" s="745">
        <v>1</v>
      </c>
      <c r="R505" s="727">
        <v>3</v>
      </c>
      <c r="S505" s="745">
        <v>1</v>
      </c>
      <c r="T505" s="812">
        <v>1</v>
      </c>
      <c r="U505" s="768">
        <v>1</v>
      </c>
    </row>
    <row r="506" spans="1:21" ht="14.4" customHeight="1" x14ac:dyDescent="0.3">
      <c r="A506" s="726">
        <v>4</v>
      </c>
      <c r="B506" s="727" t="s">
        <v>2287</v>
      </c>
      <c r="C506" s="727" t="s">
        <v>2294</v>
      </c>
      <c r="D506" s="810" t="s">
        <v>4735</v>
      </c>
      <c r="E506" s="811" t="s">
        <v>2311</v>
      </c>
      <c r="F506" s="727" t="s">
        <v>2290</v>
      </c>
      <c r="G506" s="727" t="s">
        <v>2523</v>
      </c>
      <c r="H506" s="727" t="s">
        <v>571</v>
      </c>
      <c r="I506" s="727" t="s">
        <v>3018</v>
      </c>
      <c r="J506" s="727" t="s">
        <v>3019</v>
      </c>
      <c r="K506" s="727" t="s">
        <v>3020</v>
      </c>
      <c r="L506" s="728">
        <v>711.08</v>
      </c>
      <c r="M506" s="728">
        <v>6399.72</v>
      </c>
      <c r="N506" s="727">
        <v>9</v>
      </c>
      <c r="O506" s="812">
        <v>1</v>
      </c>
      <c r="P506" s="728">
        <v>6399.72</v>
      </c>
      <c r="Q506" s="745">
        <v>1</v>
      </c>
      <c r="R506" s="727">
        <v>9</v>
      </c>
      <c r="S506" s="745">
        <v>1</v>
      </c>
      <c r="T506" s="812">
        <v>1</v>
      </c>
      <c r="U506" s="768">
        <v>1</v>
      </c>
    </row>
    <row r="507" spans="1:21" ht="14.4" customHeight="1" x14ac:dyDescent="0.3">
      <c r="A507" s="726">
        <v>4</v>
      </c>
      <c r="B507" s="727" t="s">
        <v>2287</v>
      </c>
      <c r="C507" s="727" t="s">
        <v>2294</v>
      </c>
      <c r="D507" s="810" t="s">
        <v>4735</v>
      </c>
      <c r="E507" s="811" t="s">
        <v>2311</v>
      </c>
      <c r="F507" s="727" t="s">
        <v>2290</v>
      </c>
      <c r="G507" s="727" t="s">
        <v>2523</v>
      </c>
      <c r="H507" s="727" t="s">
        <v>571</v>
      </c>
      <c r="I507" s="727" t="s">
        <v>3021</v>
      </c>
      <c r="J507" s="727" t="s">
        <v>3019</v>
      </c>
      <c r="K507" s="727" t="s">
        <v>3022</v>
      </c>
      <c r="L507" s="728">
        <v>711.08</v>
      </c>
      <c r="M507" s="728">
        <v>711.08</v>
      </c>
      <c r="N507" s="727">
        <v>1</v>
      </c>
      <c r="O507" s="812">
        <v>1</v>
      </c>
      <c r="P507" s="728"/>
      <c r="Q507" s="745">
        <v>0</v>
      </c>
      <c r="R507" s="727"/>
      <c r="S507" s="745">
        <v>0</v>
      </c>
      <c r="T507" s="812"/>
      <c r="U507" s="768">
        <v>0</v>
      </c>
    </row>
    <row r="508" spans="1:21" ht="14.4" customHeight="1" x14ac:dyDescent="0.3">
      <c r="A508" s="726">
        <v>4</v>
      </c>
      <c r="B508" s="727" t="s">
        <v>2287</v>
      </c>
      <c r="C508" s="727" t="s">
        <v>2294</v>
      </c>
      <c r="D508" s="810" t="s">
        <v>4735</v>
      </c>
      <c r="E508" s="811" t="s">
        <v>2311</v>
      </c>
      <c r="F508" s="727" t="s">
        <v>2290</v>
      </c>
      <c r="G508" s="727" t="s">
        <v>2523</v>
      </c>
      <c r="H508" s="727" t="s">
        <v>571</v>
      </c>
      <c r="I508" s="727" t="s">
        <v>3023</v>
      </c>
      <c r="J508" s="727" t="s">
        <v>3024</v>
      </c>
      <c r="K508" s="727" t="s">
        <v>3025</v>
      </c>
      <c r="L508" s="728">
        <v>1074.31</v>
      </c>
      <c r="M508" s="728">
        <v>19337.579999999998</v>
      </c>
      <c r="N508" s="727">
        <v>18</v>
      </c>
      <c r="O508" s="812">
        <v>3</v>
      </c>
      <c r="P508" s="728">
        <v>19337.579999999998</v>
      </c>
      <c r="Q508" s="745">
        <v>1</v>
      </c>
      <c r="R508" s="727">
        <v>18</v>
      </c>
      <c r="S508" s="745">
        <v>1</v>
      </c>
      <c r="T508" s="812">
        <v>3</v>
      </c>
      <c r="U508" s="768">
        <v>1</v>
      </c>
    </row>
    <row r="509" spans="1:21" ht="14.4" customHeight="1" x14ac:dyDescent="0.3">
      <c r="A509" s="726">
        <v>4</v>
      </c>
      <c r="B509" s="727" t="s">
        <v>2287</v>
      </c>
      <c r="C509" s="727" t="s">
        <v>2294</v>
      </c>
      <c r="D509" s="810" t="s">
        <v>4735</v>
      </c>
      <c r="E509" s="811" t="s">
        <v>2311</v>
      </c>
      <c r="F509" s="727" t="s">
        <v>2290</v>
      </c>
      <c r="G509" s="727" t="s">
        <v>2523</v>
      </c>
      <c r="H509" s="727" t="s">
        <v>571</v>
      </c>
      <c r="I509" s="727" t="s">
        <v>3026</v>
      </c>
      <c r="J509" s="727" t="s">
        <v>3024</v>
      </c>
      <c r="K509" s="727" t="s">
        <v>3027</v>
      </c>
      <c r="L509" s="728">
        <v>1074.31</v>
      </c>
      <c r="M509" s="728">
        <v>25783.439999999999</v>
      </c>
      <c r="N509" s="727">
        <v>24</v>
      </c>
      <c r="O509" s="812">
        <v>4</v>
      </c>
      <c r="P509" s="728">
        <v>25783.439999999999</v>
      </c>
      <c r="Q509" s="745">
        <v>1</v>
      </c>
      <c r="R509" s="727">
        <v>24</v>
      </c>
      <c r="S509" s="745">
        <v>1</v>
      </c>
      <c r="T509" s="812">
        <v>4</v>
      </c>
      <c r="U509" s="768">
        <v>1</v>
      </c>
    </row>
    <row r="510" spans="1:21" ht="14.4" customHeight="1" x14ac:dyDescent="0.3">
      <c r="A510" s="726">
        <v>4</v>
      </c>
      <c r="B510" s="727" t="s">
        <v>2287</v>
      </c>
      <c r="C510" s="727" t="s">
        <v>2294</v>
      </c>
      <c r="D510" s="810" t="s">
        <v>4735</v>
      </c>
      <c r="E510" s="811" t="s">
        <v>2311</v>
      </c>
      <c r="F510" s="727" t="s">
        <v>2290</v>
      </c>
      <c r="G510" s="727" t="s">
        <v>2523</v>
      </c>
      <c r="H510" s="727" t="s">
        <v>571</v>
      </c>
      <c r="I510" s="727" t="s">
        <v>3028</v>
      </c>
      <c r="J510" s="727" t="s">
        <v>3029</v>
      </c>
      <c r="K510" s="727" t="s">
        <v>3030</v>
      </c>
      <c r="L510" s="728">
        <v>369.69</v>
      </c>
      <c r="M510" s="728">
        <v>369.69</v>
      </c>
      <c r="N510" s="727">
        <v>1</v>
      </c>
      <c r="O510" s="812">
        <v>1</v>
      </c>
      <c r="P510" s="728">
        <v>369.69</v>
      </c>
      <c r="Q510" s="745">
        <v>1</v>
      </c>
      <c r="R510" s="727">
        <v>1</v>
      </c>
      <c r="S510" s="745">
        <v>1</v>
      </c>
      <c r="T510" s="812">
        <v>1</v>
      </c>
      <c r="U510" s="768">
        <v>1</v>
      </c>
    </row>
    <row r="511" spans="1:21" ht="14.4" customHeight="1" x14ac:dyDescent="0.3">
      <c r="A511" s="726">
        <v>4</v>
      </c>
      <c r="B511" s="727" t="s">
        <v>2287</v>
      </c>
      <c r="C511" s="727" t="s">
        <v>2294</v>
      </c>
      <c r="D511" s="810" t="s">
        <v>4735</v>
      </c>
      <c r="E511" s="811" t="s">
        <v>2311</v>
      </c>
      <c r="F511" s="727" t="s">
        <v>2290</v>
      </c>
      <c r="G511" s="727" t="s">
        <v>2523</v>
      </c>
      <c r="H511" s="727" t="s">
        <v>571</v>
      </c>
      <c r="I511" s="727" t="s">
        <v>1860</v>
      </c>
      <c r="J511" s="727" t="s">
        <v>3031</v>
      </c>
      <c r="K511" s="727" t="s">
        <v>3032</v>
      </c>
      <c r="L511" s="728">
        <v>1430.6</v>
      </c>
      <c r="M511" s="728">
        <v>1430.6</v>
      </c>
      <c r="N511" s="727">
        <v>1</v>
      </c>
      <c r="O511" s="812">
        <v>1</v>
      </c>
      <c r="P511" s="728">
        <v>1430.6</v>
      </c>
      <c r="Q511" s="745">
        <v>1</v>
      </c>
      <c r="R511" s="727">
        <v>1</v>
      </c>
      <c r="S511" s="745">
        <v>1</v>
      </c>
      <c r="T511" s="812">
        <v>1</v>
      </c>
      <c r="U511" s="768">
        <v>1</v>
      </c>
    </row>
    <row r="512" spans="1:21" ht="14.4" customHeight="1" x14ac:dyDescent="0.3">
      <c r="A512" s="726">
        <v>4</v>
      </c>
      <c r="B512" s="727" t="s">
        <v>2287</v>
      </c>
      <c r="C512" s="727" t="s">
        <v>2294</v>
      </c>
      <c r="D512" s="810" t="s">
        <v>4735</v>
      </c>
      <c r="E512" s="811" t="s">
        <v>2311</v>
      </c>
      <c r="F512" s="727" t="s">
        <v>2290</v>
      </c>
      <c r="G512" s="727" t="s">
        <v>2523</v>
      </c>
      <c r="H512" s="727" t="s">
        <v>571</v>
      </c>
      <c r="I512" s="727" t="s">
        <v>3033</v>
      </c>
      <c r="J512" s="727" t="s">
        <v>3034</v>
      </c>
      <c r="K512" s="727" t="s">
        <v>2938</v>
      </c>
      <c r="L512" s="728">
        <v>500</v>
      </c>
      <c r="M512" s="728">
        <v>22500</v>
      </c>
      <c r="N512" s="727">
        <v>45</v>
      </c>
      <c r="O512" s="812">
        <v>23</v>
      </c>
      <c r="P512" s="728">
        <v>22500</v>
      </c>
      <c r="Q512" s="745">
        <v>1</v>
      </c>
      <c r="R512" s="727">
        <v>45</v>
      </c>
      <c r="S512" s="745">
        <v>1</v>
      </c>
      <c r="T512" s="812">
        <v>23</v>
      </c>
      <c r="U512" s="768">
        <v>1</v>
      </c>
    </row>
    <row r="513" spans="1:21" ht="14.4" customHeight="1" x14ac:dyDescent="0.3">
      <c r="A513" s="726">
        <v>4</v>
      </c>
      <c r="B513" s="727" t="s">
        <v>2287</v>
      </c>
      <c r="C513" s="727" t="s">
        <v>2294</v>
      </c>
      <c r="D513" s="810" t="s">
        <v>4735</v>
      </c>
      <c r="E513" s="811" t="s">
        <v>2311</v>
      </c>
      <c r="F513" s="727" t="s">
        <v>2290</v>
      </c>
      <c r="G513" s="727" t="s">
        <v>2523</v>
      </c>
      <c r="H513" s="727" t="s">
        <v>571</v>
      </c>
      <c r="I513" s="727" t="s">
        <v>3035</v>
      </c>
      <c r="J513" s="727" t="s">
        <v>3036</v>
      </c>
      <c r="K513" s="727" t="s">
        <v>3037</v>
      </c>
      <c r="L513" s="728">
        <v>556</v>
      </c>
      <c r="M513" s="728">
        <v>23908</v>
      </c>
      <c r="N513" s="727">
        <v>43</v>
      </c>
      <c r="O513" s="812">
        <v>18</v>
      </c>
      <c r="P513" s="728">
        <v>21128</v>
      </c>
      <c r="Q513" s="745">
        <v>0.88372093023255816</v>
      </c>
      <c r="R513" s="727">
        <v>38</v>
      </c>
      <c r="S513" s="745">
        <v>0.88372093023255816</v>
      </c>
      <c r="T513" s="812">
        <v>16</v>
      </c>
      <c r="U513" s="768">
        <v>0.88888888888888884</v>
      </c>
    </row>
    <row r="514" spans="1:21" ht="14.4" customHeight="1" x14ac:dyDescent="0.3">
      <c r="A514" s="726">
        <v>4</v>
      </c>
      <c r="B514" s="727" t="s">
        <v>2287</v>
      </c>
      <c r="C514" s="727" t="s">
        <v>2294</v>
      </c>
      <c r="D514" s="810" t="s">
        <v>4735</v>
      </c>
      <c r="E514" s="811" t="s">
        <v>2311</v>
      </c>
      <c r="F514" s="727" t="s">
        <v>2290</v>
      </c>
      <c r="G514" s="727" t="s">
        <v>2523</v>
      </c>
      <c r="H514" s="727" t="s">
        <v>571</v>
      </c>
      <c r="I514" s="727" t="s">
        <v>3038</v>
      </c>
      <c r="J514" s="727" t="s">
        <v>3039</v>
      </c>
      <c r="K514" s="727" t="s">
        <v>3040</v>
      </c>
      <c r="L514" s="728">
        <v>5343.9</v>
      </c>
      <c r="M514" s="728">
        <v>26719.5</v>
      </c>
      <c r="N514" s="727">
        <v>5</v>
      </c>
      <c r="O514" s="812">
        <v>2</v>
      </c>
      <c r="P514" s="728">
        <v>26719.5</v>
      </c>
      <c r="Q514" s="745">
        <v>1</v>
      </c>
      <c r="R514" s="727">
        <v>5</v>
      </c>
      <c r="S514" s="745">
        <v>1</v>
      </c>
      <c r="T514" s="812">
        <v>2</v>
      </c>
      <c r="U514" s="768">
        <v>1</v>
      </c>
    </row>
    <row r="515" spans="1:21" ht="14.4" customHeight="1" x14ac:dyDescent="0.3">
      <c r="A515" s="726">
        <v>4</v>
      </c>
      <c r="B515" s="727" t="s">
        <v>2287</v>
      </c>
      <c r="C515" s="727" t="s">
        <v>2294</v>
      </c>
      <c r="D515" s="810" t="s">
        <v>4735</v>
      </c>
      <c r="E515" s="811" t="s">
        <v>2311</v>
      </c>
      <c r="F515" s="727" t="s">
        <v>2290</v>
      </c>
      <c r="G515" s="727" t="s">
        <v>2523</v>
      </c>
      <c r="H515" s="727" t="s">
        <v>571</v>
      </c>
      <c r="I515" s="727" t="s">
        <v>3041</v>
      </c>
      <c r="J515" s="727" t="s">
        <v>3042</v>
      </c>
      <c r="K515" s="727" t="s">
        <v>2920</v>
      </c>
      <c r="L515" s="728">
        <v>1080</v>
      </c>
      <c r="M515" s="728">
        <v>10800</v>
      </c>
      <c r="N515" s="727">
        <v>10</v>
      </c>
      <c r="O515" s="812">
        <v>10</v>
      </c>
      <c r="P515" s="728">
        <v>10800</v>
      </c>
      <c r="Q515" s="745">
        <v>1</v>
      </c>
      <c r="R515" s="727">
        <v>10</v>
      </c>
      <c r="S515" s="745">
        <v>1</v>
      </c>
      <c r="T515" s="812">
        <v>10</v>
      </c>
      <c r="U515" s="768">
        <v>1</v>
      </c>
    </row>
    <row r="516" spans="1:21" ht="14.4" customHeight="1" x14ac:dyDescent="0.3">
      <c r="A516" s="726">
        <v>4</v>
      </c>
      <c r="B516" s="727" t="s">
        <v>2287</v>
      </c>
      <c r="C516" s="727" t="s">
        <v>2294</v>
      </c>
      <c r="D516" s="810" t="s">
        <v>4735</v>
      </c>
      <c r="E516" s="811" t="s">
        <v>2311</v>
      </c>
      <c r="F516" s="727" t="s">
        <v>2290</v>
      </c>
      <c r="G516" s="727" t="s">
        <v>2523</v>
      </c>
      <c r="H516" s="727" t="s">
        <v>571</v>
      </c>
      <c r="I516" s="727" t="s">
        <v>3043</v>
      </c>
      <c r="J516" s="727" t="s">
        <v>3044</v>
      </c>
      <c r="K516" s="727" t="s">
        <v>1390</v>
      </c>
      <c r="L516" s="728">
        <v>600</v>
      </c>
      <c r="M516" s="728">
        <v>14400</v>
      </c>
      <c r="N516" s="727">
        <v>24</v>
      </c>
      <c r="O516" s="812">
        <v>24</v>
      </c>
      <c r="P516" s="728">
        <v>13800</v>
      </c>
      <c r="Q516" s="745">
        <v>0.95833333333333337</v>
      </c>
      <c r="R516" s="727">
        <v>23</v>
      </c>
      <c r="S516" s="745">
        <v>0.95833333333333337</v>
      </c>
      <c r="T516" s="812">
        <v>23</v>
      </c>
      <c r="U516" s="768">
        <v>0.95833333333333337</v>
      </c>
    </row>
    <row r="517" spans="1:21" ht="14.4" customHeight="1" x14ac:dyDescent="0.3">
      <c r="A517" s="726">
        <v>4</v>
      </c>
      <c r="B517" s="727" t="s">
        <v>2287</v>
      </c>
      <c r="C517" s="727" t="s">
        <v>2294</v>
      </c>
      <c r="D517" s="810" t="s">
        <v>4735</v>
      </c>
      <c r="E517" s="811" t="s">
        <v>2311</v>
      </c>
      <c r="F517" s="727" t="s">
        <v>2290</v>
      </c>
      <c r="G517" s="727" t="s">
        <v>2523</v>
      </c>
      <c r="H517" s="727" t="s">
        <v>571</v>
      </c>
      <c r="I517" s="727" t="s">
        <v>3045</v>
      </c>
      <c r="J517" s="727" t="s">
        <v>3046</v>
      </c>
      <c r="K517" s="727" t="s">
        <v>3047</v>
      </c>
      <c r="L517" s="728">
        <v>500</v>
      </c>
      <c r="M517" s="728">
        <v>9500</v>
      </c>
      <c r="N517" s="727">
        <v>19</v>
      </c>
      <c r="O517" s="812">
        <v>9</v>
      </c>
      <c r="P517" s="728">
        <v>9500</v>
      </c>
      <c r="Q517" s="745">
        <v>1</v>
      </c>
      <c r="R517" s="727">
        <v>19</v>
      </c>
      <c r="S517" s="745">
        <v>1</v>
      </c>
      <c r="T517" s="812">
        <v>9</v>
      </c>
      <c r="U517" s="768">
        <v>1</v>
      </c>
    </row>
    <row r="518" spans="1:21" ht="14.4" customHeight="1" x14ac:dyDescent="0.3">
      <c r="A518" s="726">
        <v>4</v>
      </c>
      <c r="B518" s="727" t="s">
        <v>2287</v>
      </c>
      <c r="C518" s="727" t="s">
        <v>2294</v>
      </c>
      <c r="D518" s="810" t="s">
        <v>4735</v>
      </c>
      <c r="E518" s="811" t="s">
        <v>2311</v>
      </c>
      <c r="F518" s="727" t="s">
        <v>2290</v>
      </c>
      <c r="G518" s="727" t="s">
        <v>2523</v>
      </c>
      <c r="H518" s="727" t="s">
        <v>571</v>
      </c>
      <c r="I518" s="727" t="s">
        <v>3048</v>
      </c>
      <c r="J518" s="727" t="s">
        <v>3049</v>
      </c>
      <c r="K518" s="727" t="s">
        <v>1390</v>
      </c>
      <c r="L518" s="728">
        <v>1000</v>
      </c>
      <c r="M518" s="728">
        <v>24000</v>
      </c>
      <c r="N518" s="727">
        <v>24</v>
      </c>
      <c r="O518" s="812">
        <v>14</v>
      </c>
      <c r="P518" s="728">
        <v>22000</v>
      </c>
      <c r="Q518" s="745">
        <v>0.91666666666666663</v>
      </c>
      <c r="R518" s="727">
        <v>22</v>
      </c>
      <c r="S518" s="745">
        <v>0.91666666666666663</v>
      </c>
      <c r="T518" s="812">
        <v>13</v>
      </c>
      <c r="U518" s="768">
        <v>0.9285714285714286</v>
      </c>
    </row>
    <row r="519" spans="1:21" ht="14.4" customHeight="1" x14ac:dyDescent="0.3">
      <c r="A519" s="726">
        <v>4</v>
      </c>
      <c r="B519" s="727" t="s">
        <v>2287</v>
      </c>
      <c r="C519" s="727" t="s">
        <v>2294</v>
      </c>
      <c r="D519" s="810" t="s">
        <v>4735</v>
      </c>
      <c r="E519" s="811" t="s">
        <v>2311</v>
      </c>
      <c r="F519" s="727" t="s">
        <v>2290</v>
      </c>
      <c r="G519" s="727" t="s">
        <v>2523</v>
      </c>
      <c r="H519" s="727" t="s">
        <v>571</v>
      </c>
      <c r="I519" s="727" t="s">
        <v>3050</v>
      </c>
      <c r="J519" s="727" t="s">
        <v>3051</v>
      </c>
      <c r="K519" s="727" t="s">
        <v>3052</v>
      </c>
      <c r="L519" s="728">
        <v>3000</v>
      </c>
      <c r="M519" s="728">
        <v>42000</v>
      </c>
      <c r="N519" s="727">
        <v>14</v>
      </c>
      <c r="O519" s="812">
        <v>5</v>
      </c>
      <c r="P519" s="728">
        <v>42000</v>
      </c>
      <c r="Q519" s="745">
        <v>1</v>
      </c>
      <c r="R519" s="727">
        <v>14</v>
      </c>
      <c r="S519" s="745">
        <v>1</v>
      </c>
      <c r="T519" s="812">
        <v>5</v>
      </c>
      <c r="U519" s="768">
        <v>1</v>
      </c>
    </row>
    <row r="520" spans="1:21" ht="14.4" customHeight="1" x14ac:dyDescent="0.3">
      <c r="A520" s="726">
        <v>4</v>
      </c>
      <c r="B520" s="727" t="s">
        <v>2287</v>
      </c>
      <c r="C520" s="727" t="s">
        <v>2294</v>
      </c>
      <c r="D520" s="810" t="s">
        <v>4735</v>
      </c>
      <c r="E520" s="811" t="s">
        <v>2311</v>
      </c>
      <c r="F520" s="727" t="s">
        <v>2290</v>
      </c>
      <c r="G520" s="727" t="s">
        <v>2523</v>
      </c>
      <c r="H520" s="727" t="s">
        <v>571</v>
      </c>
      <c r="I520" s="727" t="s">
        <v>3053</v>
      </c>
      <c r="J520" s="727" t="s">
        <v>3054</v>
      </c>
      <c r="K520" s="727" t="s">
        <v>3047</v>
      </c>
      <c r="L520" s="728">
        <v>300</v>
      </c>
      <c r="M520" s="728">
        <v>8700</v>
      </c>
      <c r="N520" s="727">
        <v>29</v>
      </c>
      <c r="O520" s="812">
        <v>21</v>
      </c>
      <c r="P520" s="728">
        <v>8400</v>
      </c>
      <c r="Q520" s="745">
        <v>0.96551724137931039</v>
      </c>
      <c r="R520" s="727">
        <v>28</v>
      </c>
      <c r="S520" s="745">
        <v>0.96551724137931039</v>
      </c>
      <c r="T520" s="812">
        <v>20</v>
      </c>
      <c r="U520" s="768">
        <v>0.95238095238095233</v>
      </c>
    </row>
    <row r="521" spans="1:21" ht="14.4" customHeight="1" x14ac:dyDescent="0.3">
      <c r="A521" s="726">
        <v>4</v>
      </c>
      <c r="B521" s="727" t="s">
        <v>2287</v>
      </c>
      <c r="C521" s="727" t="s">
        <v>2294</v>
      </c>
      <c r="D521" s="810" t="s">
        <v>4735</v>
      </c>
      <c r="E521" s="811" t="s">
        <v>2311</v>
      </c>
      <c r="F521" s="727" t="s">
        <v>2290</v>
      </c>
      <c r="G521" s="727" t="s">
        <v>2523</v>
      </c>
      <c r="H521" s="727" t="s">
        <v>571</v>
      </c>
      <c r="I521" s="727" t="s">
        <v>3055</v>
      </c>
      <c r="J521" s="727" t="s">
        <v>3056</v>
      </c>
      <c r="K521" s="727" t="s">
        <v>3057</v>
      </c>
      <c r="L521" s="728">
        <v>525.23</v>
      </c>
      <c r="M521" s="728">
        <v>525.23</v>
      </c>
      <c r="N521" s="727">
        <v>1</v>
      </c>
      <c r="O521" s="812">
        <v>1</v>
      </c>
      <c r="P521" s="728">
        <v>525.23</v>
      </c>
      <c r="Q521" s="745">
        <v>1</v>
      </c>
      <c r="R521" s="727">
        <v>1</v>
      </c>
      <c r="S521" s="745">
        <v>1</v>
      </c>
      <c r="T521" s="812">
        <v>1</v>
      </c>
      <c r="U521" s="768">
        <v>1</v>
      </c>
    </row>
    <row r="522" spans="1:21" ht="14.4" customHeight="1" x14ac:dyDescent="0.3">
      <c r="A522" s="726">
        <v>4</v>
      </c>
      <c r="B522" s="727" t="s">
        <v>2287</v>
      </c>
      <c r="C522" s="727" t="s">
        <v>2294</v>
      </c>
      <c r="D522" s="810" t="s">
        <v>4735</v>
      </c>
      <c r="E522" s="811" t="s">
        <v>2311</v>
      </c>
      <c r="F522" s="727" t="s">
        <v>2290</v>
      </c>
      <c r="G522" s="727" t="s">
        <v>2523</v>
      </c>
      <c r="H522" s="727" t="s">
        <v>571</v>
      </c>
      <c r="I522" s="727" t="s">
        <v>3058</v>
      </c>
      <c r="J522" s="727" t="s">
        <v>3059</v>
      </c>
      <c r="K522" s="727" t="s">
        <v>3060</v>
      </c>
      <c r="L522" s="728">
        <v>856.97</v>
      </c>
      <c r="M522" s="728">
        <v>3427.88</v>
      </c>
      <c r="N522" s="727">
        <v>4</v>
      </c>
      <c r="O522" s="812">
        <v>1</v>
      </c>
      <c r="P522" s="728">
        <v>3427.88</v>
      </c>
      <c r="Q522" s="745">
        <v>1</v>
      </c>
      <c r="R522" s="727">
        <v>4</v>
      </c>
      <c r="S522" s="745">
        <v>1</v>
      </c>
      <c r="T522" s="812">
        <v>1</v>
      </c>
      <c r="U522" s="768">
        <v>1</v>
      </c>
    </row>
    <row r="523" spans="1:21" ht="14.4" customHeight="1" x14ac:dyDescent="0.3">
      <c r="A523" s="726">
        <v>4</v>
      </c>
      <c r="B523" s="727" t="s">
        <v>2287</v>
      </c>
      <c r="C523" s="727" t="s">
        <v>2294</v>
      </c>
      <c r="D523" s="810" t="s">
        <v>4735</v>
      </c>
      <c r="E523" s="811" t="s">
        <v>2311</v>
      </c>
      <c r="F523" s="727" t="s">
        <v>2290</v>
      </c>
      <c r="G523" s="727" t="s">
        <v>2523</v>
      </c>
      <c r="H523" s="727" t="s">
        <v>571</v>
      </c>
      <c r="I523" s="727" t="s">
        <v>3061</v>
      </c>
      <c r="J523" s="727" t="s">
        <v>3062</v>
      </c>
      <c r="K523" s="727" t="s">
        <v>3063</v>
      </c>
      <c r="L523" s="728">
        <v>370.4</v>
      </c>
      <c r="M523" s="728">
        <v>370.4</v>
      </c>
      <c r="N523" s="727">
        <v>1</v>
      </c>
      <c r="O523" s="812">
        <v>1</v>
      </c>
      <c r="P523" s="728">
        <v>370.4</v>
      </c>
      <c r="Q523" s="745">
        <v>1</v>
      </c>
      <c r="R523" s="727">
        <v>1</v>
      </c>
      <c r="S523" s="745">
        <v>1</v>
      </c>
      <c r="T523" s="812">
        <v>1</v>
      </c>
      <c r="U523" s="768">
        <v>1</v>
      </c>
    </row>
    <row r="524" spans="1:21" ht="14.4" customHeight="1" x14ac:dyDescent="0.3">
      <c r="A524" s="726">
        <v>4</v>
      </c>
      <c r="B524" s="727" t="s">
        <v>2287</v>
      </c>
      <c r="C524" s="727" t="s">
        <v>2294</v>
      </c>
      <c r="D524" s="810" t="s">
        <v>4735</v>
      </c>
      <c r="E524" s="811" t="s">
        <v>2311</v>
      </c>
      <c r="F524" s="727" t="s">
        <v>2290</v>
      </c>
      <c r="G524" s="727" t="s">
        <v>2523</v>
      </c>
      <c r="H524" s="727" t="s">
        <v>571</v>
      </c>
      <c r="I524" s="727" t="s">
        <v>3064</v>
      </c>
      <c r="J524" s="727" t="s">
        <v>3065</v>
      </c>
      <c r="K524" s="727" t="s">
        <v>3066</v>
      </c>
      <c r="L524" s="728">
        <v>453.2</v>
      </c>
      <c r="M524" s="728">
        <v>453.2</v>
      </c>
      <c r="N524" s="727">
        <v>1</v>
      </c>
      <c r="O524" s="812">
        <v>1</v>
      </c>
      <c r="P524" s="728">
        <v>453.2</v>
      </c>
      <c r="Q524" s="745">
        <v>1</v>
      </c>
      <c r="R524" s="727">
        <v>1</v>
      </c>
      <c r="S524" s="745">
        <v>1</v>
      </c>
      <c r="T524" s="812">
        <v>1</v>
      </c>
      <c r="U524" s="768">
        <v>1</v>
      </c>
    </row>
    <row r="525" spans="1:21" ht="14.4" customHeight="1" x14ac:dyDescent="0.3">
      <c r="A525" s="726">
        <v>4</v>
      </c>
      <c r="B525" s="727" t="s">
        <v>2287</v>
      </c>
      <c r="C525" s="727" t="s">
        <v>2294</v>
      </c>
      <c r="D525" s="810" t="s">
        <v>4735</v>
      </c>
      <c r="E525" s="811" t="s">
        <v>2311</v>
      </c>
      <c r="F525" s="727" t="s">
        <v>2290</v>
      </c>
      <c r="G525" s="727" t="s">
        <v>2523</v>
      </c>
      <c r="H525" s="727" t="s">
        <v>571</v>
      </c>
      <c r="I525" s="727" t="s">
        <v>3067</v>
      </c>
      <c r="J525" s="727" t="s">
        <v>3068</v>
      </c>
      <c r="K525" s="727" t="s">
        <v>3069</v>
      </c>
      <c r="L525" s="728">
        <v>5343.9</v>
      </c>
      <c r="M525" s="728">
        <v>5343.9</v>
      </c>
      <c r="N525" s="727">
        <v>1</v>
      </c>
      <c r="O525" s="812">
        <v>1</v>
      </c>
      <c r="P525" s="728">
        <v>5343.9</v>
      </c>
      <c r="Q525" s="745">
        <v>1</v>
      </c>
      <c r="R525" s="727">
        <v>1</v>
      </c>
      <c r="S525" s="745">
        <v>1</v>
      </c>
      <c r="T525" s="812">
        <v>1</v>
      </c>
      <c r="U525" s="768">
        <v>1</v>
      </c>
    </row>
    <row r="526" spans="1:21" ht="14.4" customHeight="1" x14ac:dyDescent="0.3">
      <c r="A526" s="726">
        <v>4</v>
      </c>
      <c r="B526" s="727" t="s">
        <v>2287</v>
      </c>
      <c r="C526" s="727" t="s">
        <v>2294</v>
      </c>
      <c r="D526" s="810" t="s">
        <v>4735</v>
      </c>
      <c r="E526" s="811" t="s">
        <v>2311</v>
      </c>
      <c r="F526" s="727" t="s">
        <v>2290</v>
      </c>
      <c r="G526" s="727" t="s">
        <v>2523</v>
      </c>
      <c r="H526" s="727" t="s">
        <v>571</v>
      </c>
      <c r="I526" s="727" t="s">
        <v>3070</v>
      </c>
      <c r="J526" s="727" t="s">
        <v>3071</v>
      </c>
      <c r="K526" s="727" t="s">
        <v>3072</v>
      </c>
      <c r="L526" s="728">
        <v>5343.9</v>
      </c>
      <c r="M526" s="728">
        <v>21375.599999999999</v>
      </c>
      <c r="N526" s="727">
        <v>4</v>
      </c>
      <c r="O526" s="812">
        <v>2</v>
      </c>
      <c r="P526" s="728">
        <v>21375.599999999999</v>
      </c>
      <c r="Q526" s="745">
        <v>1</v>
      </c>
      <c r="R526" s="727">
        <v>4</v>
      </c>
      <c r="S526" s="745">
        <v>1</v>
      </c>
      <c r="T526" s="812">
        <v>2</v>
      </c>
      <c r="U526" s="768">
        <v>1</v>
      </c>
    </row>
    <row r="527" spans="1:21" ht="14.4" customHeight="1" x14ac:dyDescent="0.3">
      <c r="A527" s="726">
        <v>4</v>
      </c>
      <c r="B527" s="727" t="s">
        <v>2287</v>
      </c>
      <c r="C527" s="727" t="s">
        <v>2294</v>
      </c>
      <c r="D527" s="810" t="s">
        <v>4735</v>
      </c>
      <c r="E527" s="811" t="s">
        <v>2311</v>
      </c>
      <c r="F527" s="727" t="s">
        <v>2290</v>
      </c>
      <c r="G527" s="727" t="s">
        <v>2523</v>
      </c>
      <c r="H527" s="727" t="s">
        <v>571</v>
      </c>
      <c r="I527" s="727" t="s">
        <v>3073</v>
      </c>
      <c r="J527" s="727" t="s">
        <v>3074</v>
      </c>
      <c r="K527" s="727" t="s">
        <v>3075</v>
      </c>
      <c r="L527" s="728">
        <v>761.3</v>
      </c>
      <c r="M527" s="728">
        <v>13703.4</v>
      </c>
      <c r="N527" s="727">
        <v>18</v>
      </c>
      <c r="O527" s="812">
        <v>2</v>
      </c>
      <c r="P527" s="728">
        <v>6851.7</v>
      </c>
      <c r="Q527" s="745">
        <v>0.5</v>
      </c>
      <c r="R527" s="727">
        <v>9</v>
      </c>
      <c r="S527" s="745">
        <v>0.5</v>
      </c>
      <c r="T527" s="812">
        <v>1</v>
      </c>
      <c r="U527" s="768">
        <v>0.5</v>
      </c>
    </row>
    <row r="528" spans="1:21" ht="14.4" customHeight="1" x14ac:dyDescent="0.3">
      <c r="A528" s="726">
        <v>4</v>
      </c>
      <c r="B528" s="727" t="s">
        <v>2287</v>
      </c>
      <c r="C528" s="727" t="s">
        <v>2294</v>
      </c>
      <c r="D528" s="810" t="s">
        <v>4735</v>
      </c>
      <c r="E528" s="811" t="s">
        <v>2311</v>
      </c>
      <c r="F528" s="727" t="s">
        <v>2290</v>
      </c>
      <c r="G528" s="727" t="s">
        <v>2523</v>
      </c>
      <c r="H528" s="727" t="s">
        <v>571</v>
      </c>
      <c r="I528" s="727" t="s">
        <v>3076</v>
      </c>
      <c r="J528" s="727" t="s">
        <v>3077</v>
      </c>
      <c r="K528" s="727" t="s">
        <v>3078</v>
      </c>
      <c r="L528" s="728">
        <v>761.3</v>
      </c>
      <c r="M528" s="728">
        <v>5329.0999999999995</v>
      </c>
      <c r="N528" s="727">
        <v>7</v>
      </c>
      <c r="O528" s="812">
        <v>1</v>
      </c>
      <c r="P528" s="728">
        <v>5329.0999999999995</v>
      </c>
      <c r="Q528" s="745">
        <v>1</v>
      </c>
      <c r="R528" s="727">
        <v>7</v>
      </c>
      <c r="S528" s="745">
        <v>1</v>
      </c>
      <c r="T528" s="812">
        <v>1</v>
      </c>
      <c r="U528" s="768">
        <v>1</v>
      </c>
    </row>
    <row r="529" spans="1:21" ht="14.4" customHeight="1" x14ac:dyDescent="0.3">
      <c r="A529" s="726">
        <v>4</v>
      </c>
      <c r="B529" s="727" t="s">
        <v>2287</v>
      </c>
      <c r="C529" s="727" t="s">
        <v>2294</v>
      </c>
      <c r="D529" s="810" t="s">
        <v>4735</v>
      </c>
      <c r="E529" s="811" t="s">
        <v>2311</v>
      </c>
      <c r="F529" s="727" t="s">
        <v>2290</v>
      </c>
      <c r="G529" s="727" t="s">
        <v>2523</v>
      </c>
      <c r="H529" s="727" t="s">
        <v>571</v>
      </c>
      <c r="I529" s="727" t="s">
        <v>3079</v>
      </c>
      <c r="J529" s="727" t="s">
        <v>3080</v>
      </c>
      <c r="K529" s="727" t="s">
        <v>3081</v>
      </c>
      <c r="L529" s="728">
        <v>198.08</v>
      </c>
      <c r="M529" s="728">
        <v>1386.56</v>
      </c>
      <c r="N529" s="727">
        <v>7</v>
      </c>
      <c r="O529" s="812">
        <v>7</v>
      </c>
      <c r="P529" s="728">
        <v>1386.56</v>
      </c>
      <c r="Q529" s="745">
        <v>1</v>
      </c>
      <c r="R529" s="727">
        <v>7</v>
      </c>
      <c r="S529" s="745">
        <v>1</v>
      </c>
      <c r="T529" s="812">
        <v>7</v>
      </c>
      <c r="U529" s="768">
        <v>1</v>
      </c>
    </row>
    <row r="530" spans="1:21" ht="14.4" customHeight="1" x14ac:dyDescent="0.3">
      <c r="A530" s="726">
        <v>4</v>
      </c>
      <c r="B530" s="727" t="s">
        <v>2287</v>
      </c>
      <c r="C530" s="727" t="s">
        <v>2294</v>
      </c>
      <c r="D530" s="810" t="s">
        <v>4735</v>
      </c>
      <c r="E530" s="811" t="s">
        <v>2311</v>
      </c>
      <c r="F530" s="727" t="s">
        <v>2290</v>
      </c>
      <c r="G530" s="727" t="s">
        <v>2523</v>
      </c>
      <c r="H530" s="727" t="s">
        <v>571</v>
      </c>
      <c r="I530" s="727" t="s">
        <v>3082</v>
      </c>
      <c r="J530" s="727" t="s">
        <v>3083</v>
      </c>
      <c r="K530" s="727" t="s">
        <v>3084</v>
      </c>
      <c r="L530" s="728">
        <v>1500</v>
      </c>
      <c r="M530" s="728">
        <v>27000</v>
      </c>
      <c r="N530" s="727">
        <v>18</v>
      </c>
      <c r="O530" s="812">
        <v>2</v>
      </c>
      <c r="P530" s="728">
        <v>27000</v>
      </c>
      <c r="Q530" s="745">
        <v>1</v>
      </c>
      <c r="R530" s="727">
        <v>18</v>
      </c>
      <c r="S530" s="745">
        <v>1</v>
      </c>
      <c r="T530" s="812">
        <v>2</v>
      </c>
      <c r="U530" s="768">
        <v>1</v>
      </c>
    </row>
    <row r="531" spans="1:21" ht="14.4" customHeight="1" x14ac:dyDescent="0.3">
      <c r="A531" s="726">
        <v>4</v>
      </c>
      <c r="B531" s="727" t="s">
        <v>2287</v>
      </c>
      <c r="C531" s="727" t="s">
        <v>2294</v>
      </c>
      <c r="D531" s="810" t="s">
        <v>4735</v>
      </c>
      <c r="E531" s="811" t="s">
        <v>2311</v>
      </c>
      <c r="F531" s="727" t="s">
        <v>2290</v>
      </c>
      <c r="G531" s="727" t="s">
        <v>2523</v>
      </c>
      <c r="H531" s="727" t="s">
        <v>571</v>
      </c>
      <c r="I531" s="727" t="s">
        <v>3085</v>
      </c>
      <c r="J531" s="727" t="s">
        <v>3083</v>
      </c>
      <c r="K531" s="727" t="s">
        <v>3086</v>
      </c>
      <c r="L531" s="728">
        <v>1500</v>
      </c>
      <c r="M531" s="728">
        <v>61500</v>
      </c>
      <c r="N531" s="727">
        <v>41</v>
      </c>
      <c r="O531" s="812">
        <v>7</v>
      </c>
      <c r="P531" s="728">
        <v>61500</v>
      </c>
      <c r="Q531" s="745">
        <v>1</v>
      </c>
      <c r="R531" s="727">
        <v>41</v>
      </c>
      <c r="S531" s="745">
        <v>1</v>
      </c>
      <c r="T531" s="812">
        <v>7</v>
      </c>
      <c r="U531" s="768">
        <v>1</v>
      </c>
    </row>
    <row r="532" spans="1:21" ht="14.4" customHeight="1" x14ac:dyDescent="0.3">
      <c r="A532" s="726">
        <v>4</v>
      </c>
      <c r="B532" s="727" t="s">
        <v>2287</v>
      </c>
      <c r="C532" s="727" t="s">
        <v>2294</v>
      </c>
      <c r="D532" s="810" t="s">
        <v>4735</v>
      </c>
      <c r="E532" s="811" t="s">
        <v>2311</v>
      </c>
      <c r="F532" s="727" t="s">
        <v>2290</v>
      </c>
      <c r="G532" s="727" t="s">
        <v>2523</v>
      </c>
      <c r="H532" s="727" t="s">
        <v>571</v>
      </c>
      <c r="I532" s="727" t="s">
        <v>3087</v>
      </c>
      <c r="J532" s="727" t="s">
        <v>3088</v>
      </c>
      <c r="K532" s="727" t="s">
        <v>3089</v>
      </c>
      <c r="L532" s="728">
        <v>159.5</v>
      </c>
      <c r="M532" s="728">
        <v>1276</v>
      </c>
      <c r="N532" s="727">
        <v>8</v>
      </c>
      <c r="O532" s="812">
        <v>5</v>
      </c>
      <c r="P532" s="728">
        <v>1276</v>
      </c>
      <c r="Q532" s="745">
        <v>1</v>
      </c>
      <c r="R532" s="727">
        <v>8</v>
      </c>
      <c r="S532" s="745">
        <v>1</v>
      </c>
      <c r="T532" s="812">
        <v>5</v>
      </c>
      <c r="U532" s="768">
        <v>1</v>
      </c>
    </row>
    <row r="533" spans="1:21" ht="14.4" customHeight="1" x14ac:dyDescent="0.3">
      <c r="A533" s="726">
        <v>4</v>
      </c>
      <c r="B533" s="727" t="s">
        <v>2287</v>
      </c>
      <c r="C533" s="727" t="s">
        <v>2294</v>
      </c>
      <c r="D533" s="810" t="s">
        <v>4735</v>
      </c>
      <c r="E533" s="811" t="s">
        <v>2311</v>
      </c>
      <c r="F533" s="727" t="s">
        <v>2290</v>
      </c>
      <c r="G533" s="727" t="s">
        <v>2523</v>
      </c>
      <c r="H533" s="727" t="s">
        <v>571</v>
      </c>
      <c r="I533" s="727" t="s">
        <v>3090</v>
      </c>
      <c r="J533" s="727" t="s">
        <v>3091</v>
      </c>
      <c r="K533" s="727" t="s">
        <v>3092</v>
      </c>
      <c r="L533" s="728">
        <v>153.5</v>
      </c>
      <c r="M533" s="728">
        <v>307</v>
      </c>
      <c r="N533" s="727">
        <v>2</v>
      </c>
      <c r="O533" s="812">
        <v>1</v>
      </c>
      <c r="P533" s="728">
        <v>307</v>
      </c>
      <c r="Q533" s="745">
        <v>1</v>
      </c>
      <c r="R533" s="727">
        <v>2</v>
      </c>
      <c r="S533" s="745">
        <v>1</v>
      </c>
      <c r="T533" s="812">
        <v>1</v>
      </c>
      <c r="U533" s="768">
        <v>1</v>
      </c>
    </row>
    <row r="534" spans="1:21" ht="14.4" customHeight="1" x14ac:dyDescent="0.3">
      <c r="A534" s="726">
        <v>4</v>
      </c>
      <c r="B534" s="727" t="s">
        <v>2287</v>
      </c>
      <c r="C534" s="727" t="s">
        <v>2294</v>
      </c>
      <c r="D534" s="810" t="s">
        <v>4735</v>
      </c>
      <c r="E534" s="811" t="s">
        <v>2311</v>
      </c>
      <c r="F534" s="727" t="s">
        <v>2290</v>
      </c>
      <c r="G534" s="727" t="s">
        <v>2523</v>
      </c>
      <c r="H534" s="727" t="s">
        <v>571</v>
      </c>
      <c r="I534" s="727" t="s">
        <v>2524</v>
      </c>
      <c r="J534" s="727" t="s">
        <v>2525</v>
      </c>
      <c r="K534" s="727" t="s">
        <v>2526</v>
      </c>
      <c r="L534" s="728">
        <v>498.24</v>
      </c>
      <c r="M534" s="728">
        <v>1494.72</v>
      </c>
      <c r="N534" s="727">
        <v>3</v>
      </c>
      <c r="O534" s="812">
        <v>3</v>
      </c>
      <c r="P534" s="728">
        <v>498.24</v>
      </c>
      <c r="Q534" s="745">
        <v>0.33333333333333331</v>
      </c>
      <c r="R534" s="727">
        <v>1</v>
      </c>
      <c r="S534" s="745">
        <v>0.33333333333333331</v>
      </c>
      <c r="T534" s="812">
        <v>1</v>
      </c>
      <c r="U534" s="768">
        <v>0.33333333333333331</v>
      </c>
    </row>
    <row r="535" spans="1:21" ht="14.4" customHeight="1" x14ac:dyDescent="0.3">
      <c r="A535" s="726">
        <v>4</v>
      </c>
      <c r="B535" s="727" t="s">
        <v>2287</v>
      </c>
      <c r="C535" s="727" t="s">
        <v>2294</v>
      </c>
      <c r="D535" s="810" t="s">
        <v>4735</v>
      </c>
      <c r="E535" s="811" t="s">
        <v>2311</v>
      </c>
      <c r="F535" s="727" t="s">
        <v>2290</v>
      </c>
      <c r="G535" s="727" t="s">
        <v>2523</v>
      </c>
      <c r="H535" s="727" t="s">
        <v>571</v>
      </c>
      <c r="I535" s="727" t="s">
        <v>3093</v>
      </c>
      <c r="J535" s="727" t="s">
        <v>3094</v>
      </c>
      <c r="K535" s="727" t="s">
        <v>3095</v>
      </c>
      <c r="L535" s="728">
        <v>540</v>
      </c>
      <c r="M535" s="728">
        <v>1080</v>
      </c>
      <c r="N535" s="727">
        <v>2</v>
      </c>
      <c r="O535" s="812">
        <v>2</v>
      </c>
      <c r="P535" s="728">
        <v>1080</v>
      </c>
      <c r="Q535" s="745">
        <v>1</v>
      </c>
      <c r="R535" s="727">
        <v>2</v>
      </c>
      <c r="S535" s="745">
        <v>1</v>
      </c>
      <c r="T535" s="812">
        <v>2</v>
      </c>
      <c r="U535" s="768">
        <v>1</v>
      </c>
    </row>
    <row r="536" spans="1:21" ht="14.4" customHeight="1" x14ac:dyDescent="0.3">
      <c r="A536" s="726">
        <v>4</v>
      </c>
      <c r="B536" s="727" t="s">
        <v>2287</v>
      </c>
      <c r="C536" s="727" t="s">
        <v>2294</v>
      </c>
      <c r="D536" s="810" t="s">
        <v>4735</v>
      </c>
      <c r="E536" s="811" t="s">
        <v>2311</v>
      </c>
      <c r="F536" s="727" t="s">
        <v>2290</v>
      </c>
      <c r="G536" s="727" t="s">
        <v>2523</v>
      </c>
      <c r="H536" s="727" t="s">
        <v>571</v>
      </c>
      <c r="I536" s="727" t="s">
        <v>3096</v>
      </c>
      <c r="J536" s="727" t="s">
        <v>3097</v>
      </c>
      <c r="K536" s="727" t="s">
        <v>3098</v>
      </c>
      <c r="L536" s="728">
        <v>2816</v>
      </c>
      <c r="M536" s="728">
        <v>25344</v>
      </c>
      <c r="N536" s="727">
        <v>9</v>
      </c>
      <c r="O536" s="812">
        <v>1</v>
      </c>
      <c r="P536" s="728">
        <v>25344</v>
      </c>
      <c r="Q536" s="745">
        <v>1</v>
      </c>
      <c r="R536" s="727">
        <v>9</v>
      </c>
      <c r="S536" s="745">
        <v>1</v>
      </c>
      <c r="T536" s="812">
        <v>1</v>
      </c>
      <c r="U536" s="768">
        <v>1</v>
      </c>
    </row>
    <row r="537" spans="1:21" ht="14.4" customHeight="1" x14ac:dyDescent="0.3">
      <c r="A537" s="726">
        <v>4</v>
      </c>
      <c r="B537" s="727" t="s">
        <v>2287</v>
      </c>
      <c r="C537" s="727" t="s">
        <v>2294</v>
      </c>
      <c r="D537" s="810" t="s">
        <v>4735</v>
      </c>
      <c r="E537" s="811" t="s">
        <v>2311</v>
      </c>
      <c r="F537" s="727" t="s">
        <v>2290</v>
      </c>
      <c r="G537" s="727" t="s">
        <v>2523</v>
      </c>
      <c r="H537" s="727" t="s">
        <v>571</v>
      </c>
      <c r="I537" s="727" t="s">
        <v>3099</v>
      </c>
      <c r="J537" s="727" t="s">
        <v>3100</v>
      </c>
      <c r="K537" s="727" t="s">
        <v>3101</v>
      </c>
      <c r="L537" s="728">
        <v>319</v>
      </c>
      <c r="M537" s="728">
        <v>5104</v>
      </c>
      <c r="N537" s="727">
        <v>16</v>
      </c>
      <c r="O537" s="812">
        <v>9</v>
      </c>
      <c r="P537" s="728">
        <v>5104</v>
      </c>
      <c r="Q537" s="745">
        <v>1</v>
      </c>
      <c r="R537" s="727">
        <v>16</v>
      </c>
      <c r="S537" s="745">
        <v>1</v>
      </c>
      <c r="T537" s="812">
        <v>9</v>
      </c>
      <c r="U537" s="768">
        <v>1</v>
      </c>
    </row>
    <row r="538" spans="1:21" ht="14.4" customHeight="1" x14ac:dyDescent="0.3">
      <c r="A538" s="726">
        <v>4</v>
      </c>
      <c r="B538" s="727" t="s">
        <v>2287</v>
      </c>
      <c r="C538" s="727" t="s">
        <v>2294</v>
      </c>
      <c r="D538" s="810" t="s">
        <v>4735</v>
      </c>
      <c r="E538" s="811" t="s">
        <v>2311</v>
      </c>
      <c r="F538" s="727" t="s">
        <v>2290</v>
      </c>
      <c r="G538" s="727" t="s">
        <v>2523</v>
      </c>
      <c r="H538" s="727" t="s">
        <v>571</v>
      </c>
      <c r="I538" s="727" t="s">
        <v>3102</v>
      </c>
      <c r="J538" s="727" t="s">
        <v>3103</v>
      </c>
      <c r="K538" s="727" t="s">
        <v>3104</v>
      </c>
      <c r="L538" s="728">
        <v>1781.3</v>
      </c>
      <c r="M538" s="728">
        <v>53438.999999999993</v>
      </c>
      <c r="N538" s="727">
        <v>30</v>
      </c>
      <c r="O538" s="812">
        <v>4</v>
      </c>
      <c r="P538" s="728">
        <v>53438.999999999993</v>
      </c>
      <c r="Q538" s="745">
        <v>1</v>
      </c>
      <c r="R538" s="727">
        <v>30</v>
      </c>
      <c r="S538" s="745">
        <v>1</v>
      </c>
      <c r="T538" s="812">
        <v>4</v>
      </c>
      <c r="U538" s="768">
        <v>1</v>
      </c>
    </row>
    <row r="539" spans="1:21" ht="14.4" customHeight="1" x14ac:dyDescent="0.3">
      <c r="A539" s="726">
        <v>4</v>
      </c>
      <c r="B539" s="727" t="s">
        <v>2287</v>
      </c>
      <c r="C539" s="727" t="s">
        <v>2294</v>
      </c>
      <c r="D539" s="810" t="s">
        <v>4735</v>
      </c>
      <c r="E539" s="811" t="s">
        <v>2311</v>
      </c>
      <c r="F539" s="727" t="s">
        <v>2290</v>
      </c>
      <c r="G539" s="727" t="s">
        <v>2523</v>
      </c>
      <c r="H539" s="727" t="s">
        <v>571</v>
      </c>
      <c r="I539" s="727" t="s">
        <v>3105</v>
      </c>
      <c r="J539" s="727" t="s">
        <v>3014</v>
      </c>
      <c r="K539" s="727" t="s">
        <v>3106</v>
      </c>
      <c r="L539" s="728">
        <v>1987.45</v>
      </c>
      <c r="M539" s="728">
        <v>13912.150000000001</v>
      </c>
      <c r="N539" s="727">
        <v>7</v>
      </c>
      <c r="O539" s="812">
        <v>3</v>
      </c>
      <c r="P539" s="728">
        <v>13912.150000000001</v>
      </c>
      <c r="Q539" s="745">
        <v>1</v>
      </c>
      <c r="R539" s="727">
        <v>7</v>
      </c>
      <c r="S539" s="745">
        <v>1</v>
      </c>
      <c r="T539" s="812">
        <v>3</v>
      </c>
      <c r="U539" s="768">
        <v>1</v>
      </c>
    </row>
    <row r="540" spans="1:21" ht="14.4" customHeight="1" x14ac:dyDescent="0.3">
      <c r="A540" s="726">
        <v>4</v>
      </c>
      <c r="B540" s="727" t="s">
        <v>2287</v>
      </c>
      <c r="C540" s="727" t="s">
        <v>2294</v>
      </c>
      <c r="D540" s="810" t="s">
        <v>4735</v>
      </c>
      <c r="E540" s="811" t="s">
        <v>2311</v>
      </c>
      <c r="F540" s="727" t="s">
        <v>2290</v>
      </c>
      <c r="G540" s="727" t="s">
        <v>2523</v>
      </c>
      <c r="H540" s="727" t="s">
        <v>571</v>
      </c>
      <c r="I540" s="727" t="s">
        <v>3107</v>
      </c>
      <c r="J540" s="727" t="s">
        <v>3108</v>
      </c>
      <c r="K540" s="727" t="s">
        <v>3109</v>
      </c>
      <c r="L540" s="728">
        <v>761.3</v>
      </c>
      <c r="M540" s="728">
        <v>4567.7999999999993</v>
      </c>
      <c r="N540" s="727">
        <v>6</v>
      </c>
      <c r="O540" s="812">
        <v>1</v>
      </c>
      <c r="P540" s="728">
        <v>4567.7999999999993</v>
      </c>
      <c r="Q540" s="745">
        <v>1</v>
      </c>
      <c r="R540" s="727">
        <v>6</v>
      </c>
      <c r="S540" s="745">
        <v>1</v>
      </c>
      <c r="T540" s="812">
        <v>1</v>
      </c>
      <c r="U540" s="768">
        <v>1</v>
      </c>
    </row>
    <row r="541" spans="1:21" ht="14.4" customHeight="1" x14ac:dyDescent="0.3">
      <c r="A541" s="726">
        <v>4</v>
      </c>
      <c r="B541" s="727" t="s">
        <v>2287</v>
      </c>
      <c r="C541" s="727" t="s">
        <v>2294</v>
      </c>
      <c r="D541" s="810" t="s">
        <v>4735</v>
      </c>
      <c r="E541" s="811" t="s">
        <v>2311</v>
      </c>
      <c r="F541" s="727" t="s">
        <v>2290</v>
      </c>
      <c r="G541" s="727" t="s">
        <v>2523</v>
      </c>
      <c r="H541" s="727" t="s">
        <v>571</v>
      </c>
      <c r="I541" s="727" t="s">
        <v>3110</v>
      </c>
      <c r="J541" s="727" t="s">
        <v>3111</v>
      </c>
      <c r="K541" s="727" t="s">
        <v>3112</v>
      </c>
      <c r="L541" s="728">
        <v>3000</v>
      </c>
      <c r="M541" s="728">
        <v>63000</v>
      </c>
      <c r="N541" s="727">
        <v>21</v>
      </c>
      <c r="O541" s="812">
        <v>8</v>
      </c>
      <c r="P541" s="728">
        <v>54000</v>
      </c>
      <c r="Q541" s="745">
        <v>0.8571428571428571</v>
      </c>
      <c r="R541" s="727">
        <v>18</v>
      </c>
      <c r="S541" s="745">
        <v>0.8571428571428571</v>
      </c>
      <c r="T541" s="812">
        <v>7</v>
      </c>
      <c r="U541" s="768">
        <v>0.875</v>
      </c>
    </row>
    <row r="542" spans="1:21" ht="14.4" customHeight="1" x14ac:dyDescent="0.3">
      <c r="A542" s="726">
        <v>4</v>
      </c>
      <c r="B542" s="727" t="s">
        <v>2287</v>
      </c>
      <c r="C542" s="727" t="s">
        <v>2294</v>
      </c>
      <c r="D542" s="810" t="s">
        <v>4735</v>
      </c>
      <c r="E542" s="811" t="s">
        <v>2311</v>
      </c>
      <c r="F542" s="727" t="s">
        <v>2290</v>
      </c>
      <c r="G542" s="727" t="s">
        <v>2523</v>
      </c>
      <c r="H542" s="727" t="s">
        <v>571</v>
      </c>
      <c r="I542" s="727" t="s">
        <v>3113</v>
      </c>
      <c r="J542" s="727" t="s">
        <v>3114</v>
      </c>
      <c r="K542" s="727" t="s">
        <v>2843</v>
      </c>
      <c r="L542" s="728">
        <v>556.46</v>
      </c>
      <c r="M542" s="728">
        <v>1112.92</v>
      </c>
      <c r="N542" s="727">
        <v>2</v>
      </c>
      <c r="O542" s="812">
        <v>2</v>
      </c>
      <c r="P542" s="728">
        <v>1112.92</v>
      </c>
      <c r="Q542" s="745">
        <v>1</v>
      </c>
      <c r="R542" s="727">
        <v>2</v>
      </c>
      <c r="S542" s="745">
        <v>1</v>
      </c>
      <c r="T542" s="812">
        <v>2</v>
      </c>
      <c r="U542" s="768">
        <v>1</v>
      </c>
    </row>
    <row r="543" spans="1:21" ht="14.4" customHeight="1" x14ac:dyDescent="0.3">
      <c r="A543" s="726">
        <v>4</v>
      </c>
      <c r="B543" s="727" t="s">
        <v>2287</v>
      </c>
      <c r="C543" s="727" t="s">
        <v>2294</v>
      </c>
      <c r="D543" s="810" t="s">
        <v>4735</v>
      </c>
      <c r="E543" s="811" t="s">
        <v>2311</v>
      </c>
      <c r="F543" s="727" t="s">
        <v>2290</v>
      </c>
      <c r="G543" s="727" t="s">
        <v>2523</v>
      </c>
      <c r="H543" s="727" t="s">
        <v>571</v>
      </c>
      <c r="I543" s="727" t="s">
        <v>3115</v>
      </c>
      <c r="J543" s="727" t="s">
        <v>3116</v>
      </c>
      <c r="K543" s="727" t="s">
        <v>3117</v>
      </c>
      <c r="L543" s="728">
        <v>1248</v>
      </c>
      <c r="M543" s="728">
        <v>13728</v>
      </c>
      <c r="N543" s="727">
        <v>11</v>
      </c>
      <c r="O543" s="812">
        <v>6</v>
      </c>
      <c r="P543" s="728">
        <v>12480</v>
      </c>
      <c r="Q543" s="745">
        <v>0.90909090909090906</v>
      </c>
      <c r="R543" s="727">
        <v>10</v>
      </c>
      <c r="S543" s="745">
        <v>0.90909090909090906</v>
      </c>
      <c r="T543" s="812">
        <v>5</v>
      </c>
      <c r="U543" s="768">
        <v>0.83333333333333337</v>
      </c>
    </row>
    <row r="544" spans="1:21" ht="14.4" customHeight="1" x14ac:dyDescent="0.3">
      <c r="A544" s="726">
        <v>4</v>
      </c>
      <c r="B544" s="727" t="s">
        <v>2287</v>
      </c>
      <c r="C544" s="727" t="s">
        <v>2294</v>
      </c>
      <c r="D544" s="810" t="s">
        <v>4735</v>
      </c>
      <c r="E544" s="811" t="s">
        <v>2311</v>
      </c>
      <c r="F544" s="727" t="s">
        <v>2290</v>
      </c>
      <c r="G544" s="727" t="s">
        <v>2523</v>
      </c>
      <c r="H544" s="727" t="s">
        <v>571</v>
      </c>
      <c r="I544" s="727" t="s">
        <v>3118</v>
      </c>
      <c r="J544" s="727" t="s">
        <v>3003</v>
      </c>
      <c r="K544" s="727" t="s">
        <v>3119</v>
      </c>
      <c r="L544" s="728">
        <v>761.3</v>
      </c>
      <c r="M544" s="728">
        <v>7612.9999999999991</v>
      </c>
      <c r="N544" s="727">
        <v>10</v>
      </c>
      <c r="O544" s="812">
        <v>2</v>
      </c>
      <c r="P544" s="728">
        <v>7612.9999999999991</v>
      </c>
      <c r="Q544" s="745">
        <v>1</v>
      </c>
      <c r="R544" s="727">
        <v>10</v>
      </c>
      <c r="S544" s="745">
        <v>1</v>
      </c>
      <c r="T544" s="812">
        <v>2</v>
      </c>
      <c r="U544" s="768">
        <v>1</v>
      </c>
    </row>
    <row r="545" spans="1:21" ht="14.4" customHeight="1" x14ac:dyDescent="0.3">
      <c r="A545" s="726">
        <v>4</v>
      </c>
      <c r="B545" s="727" t="s">
        <v>2287</v>
      </c>
      <c r="C545" s="727" t="s">
        <v>2294</v>
      </c>
      <c r="D545" s="810" t="s">
        <v>4735</v>
      </c>
      <c r="E545" s="811" t="s">
        <v>2311</v>
      </c>
      <c r="F545" s="727" t="s">
        <v>2290</v>
      </c>
      <c r="G545" s="727" t="s">
        <v>2523</v>
      </c>
      <c r="H545" s="727" t="s">
        <v>571</v>
      </c>
      <c r="I545" s="727" t="s">
        <v>3120</v>
      </c>
      <c r="J545" s="727" t="s">
        <v>3121</v>
      </c>
      <c r="K545" s="727" t="s">
        <v>3122</v>
      </c>
      <c r="L545" s="728">
        <v>1070</v>
      </c>
      <c r="M545" s="728">
        <v>17120</v>
      </c>
      <c r="N545" s="727">
        <v>16</v>
      </c>
      <c r="O545" s="812">
        <v>3</v>
      </c>
      <c r="P545" s="728">
        <v>17120</v>
      </c>
      <c r="Q545" s="745">
        <v>1</v>
      </c>
      <c r="R545" s="727">
        <v>16</v>
      </c>
      <c r="S545" s="745">
        <v>1</v>
      </c>
      <c r="T545" s="812">
        <v>3</v>
      </c>
      <c r="U545" s="768">
        <v>1</v>
      </c>
    </row>
    <row r="546" spans="1:21" ht="14.4" customHeight="1" x14ac:dyDescent="0.3">
      <c r="A546" s="726">
        <v>4</v>
      </c>
      <c r="B546" s="727" t="s">
        <v>2287</v>
      </c>
      <c r="C546" s="727" t="s">
        <v>2294</v>
      </c>
      <c r="D546" s="810" t="s">
        <v>4735</v>
      </c>
      <c r="E546" s="811" t="s">
        <v>2311</v>
      </c>
      <c r="F546" s="727" t="s">
        <v>2290</v>
      </c>
      <c r="G546" s="727" t="s">
        <v>2523</v>
      </c>
      <c r="H546" s="727" t="s">
        <v>571</v>
      </c>
      <c r="I546" s="727" t="s">
        <v>3123</v>
      </c>
      <c r="J546" s="727" t="s">
        <v>3124</v>
      </c>
      <c r="K546" s="727" t="s">
        <v>3125</v>
      </c>
      <c r="L546" s="728">
        <v>2412.9</v>
      </c>
      <c r="M546" s="728">
        <v>28954.800000000003</v>
      </c>
      <c r="N546" s="727">
        <v>12</v>
      </c>
      <c r="O546" s="812">
        <v>2</v>
      </c>
      <c r="P546" s="728">
        <v>28954.800000000003</v>
      </c>
      <c r="Q546" s="745">
        <v>1</v>
      </c>
      <c r="R546" s="727">
        <v>12</v>
      </c>
      <c r="S546" s="745">
        <v>1</v>
      </c>
      <c r="T546" s="812">
        <v>2</v>
      </c>
      <c r="U546" s="768">
        <v>1</v>
      </c>
    </row>
    <row r="547" spans="1:21" ht="14.4" customHeight="1" x14ac:dyDescent="0.3">
      <c r="A547" s="726">
        <v>4</v>
      </c>
      <c r="B547" s="727" t="s">
        <v>2287</v>
      </c>
      <c r="C547" s="727" t="s">
        <v>2294</v>
      </c>
      <c r="D547" s="810" t="s">
        <v>4735</v>
      </c>
      <c r="E547" s="811" t="s">
        <v>2311</v>
      </c>
      <c r="F547" s="727" t="s">
        <v>2290</v>
      </c>
      <c r="G547" s="727" t="s">
        <v>2523</v>
      </c>
      <c r="H547" s="727" t="s">
        <v>571</v>
      </c>
      <c r="I547" s="727" t="s">
        <v>3126</v>
      </c>
      <c r="J547" s="727" t="s">
        <v>3127</v>
      </c>
      <c r="K547" s="727" t="s">
        <v>1389</v>
      </c>
      <c r="L547" s="728">
        <v>1124.9000000000001</v>
      </c>
      <c r="M547" s="728">
        <v>133863.1</v>
      </c>
      <c r="N547" s="727">
        <v>119</v>
      </c>
      <c r="O547" s="812">
        <v>38</v>
      </c>
      <c r="P547" s="728">
        <v>132738.20000000001</v>
      </c>
      <c r="Q547" s="745">
        <v>0.99159663865546221</v>
      </c>
      <c r="R547" s="727">
        <v>118</v>
      </c>
      <c r="S547" s="745">
        <v>0.99159663865546221</v>
      </c>
      <c r="T547" s="812">
        <v>37</v>
      </c>
      <c r="U547" s="768">
        <v>0.97368421052631582</v>
      </c>
    </row>
    <row r="548" spans="1:21" ht="14.4" customHeight="1" x14ac:dyDescent="0.3">
      <c r="A548" s="726">
        <v>4</v>
      </c>
      <c r="B548" s="727" t="s">
        <v>2287</v>
      </c>
      <c r="C548" s="727" t="s">
        <v>2294</v>
      </c>
      <c r="D548" s="810" t="s">
        <v>4735</v>
      </c>
      <c r="E548" s="811" t="s">
        <v>2311</v>
      </c>
      <c r="F548" s="727" t="s">
        <v>2290</v>
      </c>
      <c r="G548" s="727" t="s">
        <v>2523</v>
      </c>
      <c r="H548" s="727" t="s">
        <v>571</v>
      </c>
      <c r="I548" s="727" t="s">
        <v>3128</v>
      </c>
      <c r="J548" s="727" t="s">
        <v>3129</v>
      </c>
      <c r="K548" s="727" t="s">
        <v>1390</v>
      </c>
      <c r="L548" s="728">
        <v>590.5</v>
      </c>
      <c r="M548" s="728">
        <v>2362</v>
      </c>
      <c r="N548" s="727">
        <v>4</v>
      </c>
      <c r="O548" s="812">
        <v>4</v>
      </c>
      <c r="P548" s="728">
        <v>2362</v>
      </c>
      <c r="Q548" s="745">
        <v>1</v>
      </c>
      <c r="R548" s="727">
        <v>4</v>
      </c>
      <c r="S548" s="745">
        <v>1</v>
      </c>
      <c r="T548" s="812">
        <v>4</v>
      </c>
      <c r="U548" s="768">
        <v>1</v>
      </c>
    </row>
    <row r="549" spans="1:21" ht="14.4" customHeight="1" x14ac:dyDescent="0.3">
      <c r="A549" s="726">
        <v>4</v>
      </c>
      <c r="B549" s="727" t="s">
        <v>2287</v>
      </c>
      <c r="C549" s="727" t="s">
        <v>2294</v>
      </c>
      <c r="D549" s="810" t="s">
        <v>4735</v>
      </c>
      <c r="E549" s="811" t="s">
        <v>2311</v>
      </c>
      <c r="F549" s="727" t="s">
        <v>2290</v>
      </c>
      <c r="G549" s="727" t="s">
        <v>2523</v>
      </c>
      <c r="H549" s="727" t="s">
        <v>571</v>
      </c>
      <c r="I549" s="727" t="s">
        <v>3130</v>
      </c>
      <c r="J549" s="727" t="s">
        <v>3131</v>
      </c>
      <c r="K549" s="727" t="s">
        <v>3132</v>
      </c>
      <c r="L549" s="728">
        <v>299.25</v>
      </c>
      <c r="M549" s="728">
        <v>4788</v>
      </c>
      <c r="N549" s="727">
        <v>16</v>
      </c>
      <c r="O549" s="812">
        <v>9</v>
      </c>
      <c r="P549" s="728">
        <v>4788</v>
      </c>
      <c r="Q549" s="745">
        <v>1</v>
      </c>
      <c r="R549" s="727">
        <v>16</v>
      </c>
      <c r="S549" s="745">
        <v>1</v>
      </c>
      <c r="T549" s="812">
        <v>9</v>
      </c>
      <c r="U549" s="768">
        <v>1</v>
      </c>
    </row>
    <row r="550" spans="1:21" ht="14.4" customHeight="1" x14ac:dyDescent="0.3">
      <c r="A550" s="726">
        <v>4</v>
      </c>
      <c r="B550" s="727" t="s">
        <v>2287</v>
      </c>
      <c r="C550" s="727" t="s">
        <v>2294</v>
      </c>
      <c r="D550" s="810" t="s">
        <v>4735</v>
      </c>
      <c r="E550" s="811" t="s">
        <v>2311</v>
      </c>
      <c r="F550" s="727" t="s">
        <v>2290</v>
      </c>
      <c r="G550" s="727" t="s">
        <v>2523</v>
      </c>
      <c r="H550" s="727" t="s">
        <v>571</v>
      </c>
      <c r="I550" s="727" t="s">
        <v>3133</v>
      </c>
      <c r="J550" s="727" t="s">
        <v>3051</v>
      </c>
      <c r="K550" s="727" t="s">
        <v>3134</v>
      </c>
      <c r="L550" s="728">
        <v>3000</v>
      </c>
      <c r="M550" s="728">
        <v>9000</v>
      </c>
      <c r="N550" s="727">
        <v>3</v>
      </c>
      <c r="O550" s="812">
        <v>1</v>
      </c>
      <c r="P550" s="728">
        <v>9000</v>
      </c>
      <c r="Q550" s="745">
        <v>1</v>
      </c>
      <c r="R550" s="727">
        <v>3</v>
      </c>
      <c r="S550" s="745">
        <v>1</v>
      </c>
      <c r="T550" s="812">
        <v>1</v>
      </c>
      <c r="U550" s="768">
        <v>1</v>
      </c>
    </row>
    <row r="551" spans="1:21" ht="14.4" customHeight="1" x14ac:dyDescent="0.3">
      <c r="A551" s="726">
        <v>4</v>
      </c>
      <c r="B551" s="727" t="s">
        <v>2287</v>
      </c>
      <c r="C551" s="727" t="s">
        <v>2294</v>
      </c>
      <c r="D551" s="810" t="s">
        <v>4735</v>
      </c>
      <c r="E551" s="811" t="s">
        <v>2311</v>
      </c>
      <c r="F551" s="727" t="s">
        <v>2290</v>
      </c>
      <c r="G551" s="727" t="s">
        <v>2523</v>
      </c>
      <c r="H551" s="727" t="s">
        <v>571</v>
      </c>
      <c r="I551" s="727" t="s">
        <v>3135</v>
      </c>
      <c r="J551" s="727" t="s">
        <v>3136</v>
      </c>
      <c r="K551" s="727" t="s">
        <v>2950</v>
      </c>
      <c r="L551" s="728">
        <v>311</v>
      </c>
      <c r="M551" s="728">
        <v>5909</v>
      </c>
      <c r="N551" s="727">
        <v>19</v>
      </c>
      <c r="O551" s="812">
        <v>11</v>
      </c>
      <c r="P551" s="728">
        <v>5287</v>
      </c>
      <c r="Q551" s="745">
        <v>0.89473684210526316</v>
      </c>
      <c r="R551" s="727">
        <v>17</v>
      </c>
      <c r="S551" s="745">
        <v>0.89473684210526316</v>
      </c>
      <c r="T551" s="812">
        <v>10</v>
      </c>
      <c r="U551" s="768">
        <v>0.90909090909090906</v>
      </c>
    </row>
    <row r="552" spans="1:21" ht="14.4" customHeight="1" x14ac:dyDescent="0.3">
      <c r="A552" s="726">
        <v>4</v>
      </c>
      <c r="B552" s="727" t="s">
        <v>2287</v>
      </c>
      <c r="C552" s="727" t="s">
        <v>2294</v>
      </c>
      <c r="D552" s="810" t="s">
        <v>4735</v>
      </c>
      <c r="E552" s="811" t="s">
        <v>2311</v>
      </c>
      <c r="F552" s="727" t="s">
        <v>2290</v>
      </c>
      <c r="G552" s="727" t="s">
        <v>2523</v>
      </c>
      <c r="H552" s="727" t="s">
        <v>571</v>
      </c>
      <c r="I552" s="727" t="s">
        <v>3137</v>
      </c>
      <c r="J552" s="727" t="s">
        <v>3138</v>
      </c>
      <c r="K552" s="727" t="s">
        <v>3139</v>
      </c>
      <c r="L552" s="728">
        <v>2815.92</v>
      </c>
      <c r="M552" s="728">
        <v>160507.44</v>
      </c>
      <c r="N552" s="727">
        <v>57</v>
      </c>
      <c r="O552" s="812">
        <v>9</v>
      </c>
      <c r="P552" s="728">
        <v>160507.44</v>
      </c>
      <c r="Q552" s="745">
        <v>1</v>
      </c>
      <c r="R552" s="727">
        <v>57</v>
      </c>
      <c r="S552" s="745">
        <v>1</v>
      </c>
      <c r="T552" s="812">
        <v>9</v>
      </c>
      <c r="U552" s="768">
        <v>1</v>
      </c>
    </row>
    <row r="553" spans="1:21" ht="14.4" customHeight="1" x14ac:dyDescent="0.3">
      <c r="A553" s="726">
        <v>4</v>
      </c>
      <c r="B553" s="727" t="s">
        <v>2287</v>
      </c>
      <c r="C553" s="727" t="s">
        <v>2294</v>
      </c>
      <c r="D553" s="810" t="s">
        <v>4735</v>
      </c>
      <c r="E553" s="811" t="s">
        <v>2311</v>
      </c>
      <c r="F553" s="727" t="s">
        <v>2290</v>
      </c>
      <c r="G553" s="727" t="s">
        <v>2523</v>
      </c>
      <c r="H553" s="727" t="s">
        <v>571</v>
      </c>
      <c r="I553" s="727" t="s">
        <v>3140</v>
      </c>
      <c r="J553" s="727" t="s">
        <v>3141</v>
      </c>
      <c r="K553" s="727" t="s">
        <v>3142</v>
      </c>
      <c r="L553" s="728">
        <v>5343.9</v>
      </c>
      <c r="M553" s="728">
        <v>16031.699999999999</v>
      </c>
      <c r="N553" s="727">
        <v>3</v>
      </c>
      <c r="O553" s="812">
        <v>1</v>
      </c>
      <c r="P553" s="728">
        <v>16031.699999999999</v>
      </c>
      <c r="Q553" s="745">
        <v>1</v>
      </c>
      <c r="R553" s="727">
        <v>3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4</v>
      </c>
      <c r="B554" s="727" t="s">
        <v>2287</v>
      </c>
      <c r="C554" s="727" t="s">
        <v>2294</v>
      </c>
      <c r="D554" s="810" t="s">
        <v>4735</v>
      </c>
      <c r="E554" s="811" t="s">
        <v>2311</v>
      </c>
      <c r="F554" s="727" t="s">
        <v>2290</v>
      </c>
      <c r="G554" s="727" t="s">
        <v>2523</v>
      </c>
      <c r="H554" s="727" t="s">
        <v>571</v>
      </c>
      <c r="I554" s="727" t="s">
        <v>3143</v>
      </c>
      <c r="J554" s="727" t="s">
        <v>3144</v>
      </c>
      <c r="K554" s="727" t="s">
        <v>3145</v>
      </c>
      <c r="L554" s="728">
        <v>556.53</v>
      </c>
      <c r="M554" s="728">
        <v>556.53</v>
      </c>
      <c r="N554" s="727">
        <v>1</v>
      </c>
      <c r="O554" s="812">
        <v>1</v>
      </c>
      <c r="P554" s="728">
        <v>556.53</v>
      </c>
      <c r="Q554" s="745">
        <v>1</v>
      </c>
      <c r="R554" s="727">
        <v>1</v>
      </c>
      <c r="S554" s="745">
        <v>1</v>
      </c>
      <c r="T554" s="812">
        <v>1</v>
      </c>
      <c r="U554" s="768">
        <v>1</v>
      </c>
    </row>
    <row r="555" spans="1:21" ht="14.4" customHeight="1" x14ac:dyDescent="0.3">
      <c r="A555" s="726">
        <v>4</v>
      </c>
      <c r="B555" s="727" t="s">
        <v>2287</v>
      </c>
      <c r="C555" s="727" t="s">
        <v>2294</v>
      </c>
      <c r="D555" s="810" t="s">
        <v>4735</v>
      </c>
      <c r="E555" s="811" t="s">
        <v>2311</v>
      </c>
      <c r="F555" s="727" t="s">
        <v>2290</v>
      </c>
      <c r="G555" s="727" t="s">
        <v>2523</v>
      </c>
      <c r="H555" s="727" t="s">
        <v>571</v>
      </c>
      <c r="I555" s="727" t="s">
        <v>3146</v>
      </c>
      <c r="J555" s="727" t="s">
        <v>3147</v>
      </c>
      <c r="K555" s="727" t="s">
        <v>3148</v>
      </c>
      <c r="L555" s="728">
        <v>2250</v>
      </c>
      <c r="M555" s="728">
        <v>6750</v>
      </c>
      <c r="N555" s="727">
        <v>3</v>
      </c>
      <c r="O555" s="812">
        <v>3</v>
      </c>
      <c r="P555" s="728">
        <v>6750</v>
      </c>
      <c r="Q555" s="745">
        <v>1</v>
      </c>
      <c r="R555" s="727">
        <v>3</v>
      </c>
      <c r="S555" s="745">
        <v>1</v>
      </c>
      <c r="T555" s="812">
        <v>3</v>
      </c>
      <c r="U555" s="768">
        <v>1</v>
      </c>
    </row>
    <row r="556" spans="1:21" ht="14.4" customHeight="1" x14ac:dyDescent="0.3">
      <c r="A556" s="726">
        <v>4</v>
      </c>
      <c r="B556" s="727" t="s">
        <v>2287</v>
      </c>
      <c r="C556" s="727" t="s">
        <v>2294</v>
      </c>
      <c r="D556" s="810" t="s">
        <v>4735</v>
      </c>
      <c r="E556" s="811" t="s">
        <v>2311</v>
      </c>
      <c r="F556" s="727" t="s">
        <v>2290</v>
      </c>
      <c r="G556" s="727" t="s">
        <v>2523</v>
      </c>
      <c r="H556" s="727" t="s">
        <v>571</v>
      </c>
      <c r="I556" s="727" t="s">
        <v>3149</v>
      </c>
      <c r="J556" s="727" t="s">
        <v>3150</v>
      </c>
      <c r="K556" s="727" t="s">
        <v>3151</v>
      </c>
      <c r="L556" s="728">
        <v>1435.97</v>
      </c>
      <c r="M556" s="728">
        <v>30155.37</v>
      </c>
      <c r="N556" s="727">
        <v>21</v>
      </c>
      <c r="O556" s="812">
        <v>9</v>
      </c>
      <c r="P556" s="728">
        <v>30155.37</v>
      </c>
      <c r="Q556" s="745">
        <v>1</v>
      </c>
      <c r="R556" s="727">
        <v>21</v>
      </c>
      <c r="S556" s="745">
        <v>1</v>
      </c>
      <c r="T556" s="812">
        <v>9</v>
      </c>
      <c r="U556" s="768">
        <v>1</v>
      </c>
    </row>
    <row r="557" spans="1:21" ht="14.4" customHeight="1" x14ac:dyDescent="0.3">
      <c r="A557" s="726">
        <v>4</v>
      </c>
      <c r="B557" s="727" t="s">
        <v>2287</v>
      </c>
      <c r="C557" s="727" t="s">
        <v>2294</v>
      </c>
      <c r="D557" s="810" t="s">
        <v>4735</v>
      </c>
      <c r="E557" s="811" t="s">
        <v>2311</v>
      </c>
      <c r="F557" s="727" t="s">
        <v>2290</v>
      </c>
      <c r="G557" s="727" t="s">
        <v>2523</v>
      </c>
      <c r="H557" s="727" t="s">
        <v>571</v>
      </c>
      <c r="I557" s="727" t="s">
        <v>3152</v>
      </c>
      <c r="J557" s="727" t="s">
        <v>3153</v>
      </c>
      <c r="K557" s="727" t="s">
        <v>3154</v>
      </c>
      <c r="L557" s="728">
        <v>517</v>
      </c>
      <c r="M557" s="728">
        <v>3619</v>
      </c>
      <c r="N557" s="727">
        <v>7</v>
      </c>
      <c r="O557" s="812">
        <v>3</v>
      </c>
      <c r="P557" s="728">
        <v>1551</v>
      </c>
      <c r="Q557" s="745">
        <v>0.42857142857142855</v>
      </c>
      <c r="R557" s="727">
        <v>3</v>
      </c>
      <c r="S557" s="745">
        <v>0.42857142857142855</v>
      </c>
      <c r="T557" s="812">
        <v>2</v>
      </c>
      <c r="U557" s="768">
        <v>0.66666666666666663</v>
      </c>
    </row>
    <row r="558" spans="1:21" ht="14.4" customHeight="1" x14ac:dyDescent="0.3">
      <c r="A558" s="726">
        <v>4</v>
      </c>
      <c r="B558" s="727" t="s">
        <v>2287</v>
      </c>
      <c r="C558" s="727" t="s">
        <v>2294</v>
      </c>
      <c r="D558" s="810" t="s">
        <v>4735</v>
      </c>
      <c r="E558" s="811" t="s">
        <v>2311</v>
      </c>
      <c r="F558" s="727" t="s">
        <v>2290</v>
      </c>
      <c r="G558" s="727" t="s">
        <v>2523</v>
      </c>
      <c r="H558" s="727" t="s">
        <v>571</v>
      </c>
      <c r="I558" s="727" t="s">
        <v>3155</v>
      </c>
      <c r="J558" s="727" t="s">
        <v>3156</v>
      </c>
      <c r="K558" s="727" t="s">
        <v>3157</v>
      </c>
      <c r="L558" s="728">
        <v>761.3</v>
      </c>
      <c r="M558" s="728">
        <v>2283.8999999999996</v>
      </c>
      <c r="N558" s="727">
        <v>3</v>
      </c>
      <c r="O558" s="812">
        <v>1</v>
      </c>
      <c r="P558" s="728">
        <v>2283.8999999999996</v>
      </c>
      <c r="Q558" s="745">
        <v>1</v>
      </c>
      <c r="R558" s="727">
        <v>3</v>
      </c>
      <c r="S558" s="745">
        <v>1</v>
      </c>
      <c r="T558" s="812">
        <v>1</v>
      </c>
      <c r="U558" s="768">
        <v>1</v>
      </c>
    </row>
    <row r="559" spans="1:21" ht="14.4" customHeight="1" x14ac:dyDescent="0.3">
      <c r="A559" s="726">
        <v>4</v>
      </c>
      <c r="B559" s="727" t="s">
        <v>2287</v>
      </c>
      <c r="C559" s="727" t="s">
        <v>2294</v>
      </c>
      <c r="D559" s="810" t="s">
        <v>4735</v>
      </c>
      <c r="E559" s="811" t="s">
        <v>2311</v>
      </c>
      <c r="F559" s="727" t="s">
        <v>2290</v>
      </c>
      <c r="G559" s="727" t="s">
        <v>2523</v>
      </c>
      <c r="H559" s="727" t="s">
        <v>571</v>
      </c>
      <c r="I559" s="727" t="s">
        <v>3158</v>
      </c>
      <c r="J559" s="727" t="s">
        <v>3159</v>
      </c>
      <c r="K559" s="727" t="s">
        <v>3160</v>
      </c>
      <c r="L559" s="728">
        <v>304.69</v>
      </c>
      <c r="M559" s="728">
        <v>304.69</v>
      </c>
      <c r="N559" s="727">
        <v>1</v>
      </c>
      <c r="O559" s="812">
        <v>1</v>
      </c>
      <c r="P559" s="728"/>
      <c r="Q559" s="745">
        <v>0</v>
      </c>
      <c r="R559" s="727"/>
      <c r="S559" s="745">
        <v>0</v>
      </c>
      <c r="T559" s="812"/>
      <c r="U559" s="768">
        <v>0</v>
      </c>
    </row>
    <row r="560" spans="1:21" ht="14.4" customHeight="1" x14ac:dyDescent="0.3">
      <c r="A560" s="726">
        <v>4</v>
      </c>
      <c r="B560" s="727" t="s">
        <v>2287</v>
      </c>
      <c r="C560" s="727" t="s">
        <v>2294</v>
      </c>
      <c r="D560" s="810" t="s">
        <v>4735</v>
      </c>
      <c r="E560" s="811" t="s">
        <v>2311</v>
      </c>
      <c r="F560" s="727" t="s">
        <v>2290</v>
      </c>
      <c r="G560" s="727" t="s">
        <v>2523</v>
      </c>
      <c r="H560" s="727" t="s">
        <v>571</v>
      </c>
      <c r="I560" s="727" t="s">
        <v>3161</v>
      </c>
      <c r="J560" s="727" t="s">
        <v>3162</v>
      </c>
      <c r="K560" s="727" t="s">
        <v>3163</v>
      </c>
      <c r="L560" s="728">
        <v>1500.3</v>
      </c>
      <c r="M560" s="728">
        <v>33006.6</v>
      </c>
      <c r="N560" s="727">
        <v>22</v>
      </c>
      <c r="O560" s="812">
        <v>5</v>
      </c>
      <c r="P560" s="728">
        <v>33006.6</v>
      </c>
      <c r="Q560" s="745">
        <v>1</v>
      </c>
      <c r="R560" s="727">
        <v>22</v>
      </c>
      <c r="S560" s="745">
        <v>1</v>
      </c>
      <c r="T560" s="812">
        <v>5</v>
      </c>
      <c r="U560" s="768">
        <v>1</v>
      </c>
    </row>
    <row r="561" spans="1:21" ht="14.4" customHeight="1" x14ac:dyDescent="0.3">
      <c r="A561" s="726">
        <v>4</v>
      </c>
      <c r="B561" s="727" t="s">
        <v>2287</v>
      </c>
      <c r="C561" s="727" t="s">
        <v>2294</v>
      </c>
      <c r="D561" s="810" t="s">
        <v>4735</v>
      </c>
      <c r="E561" s="811" t="s">
        <v>2311</v>
      </c>
      <c r="F561" s="727" t="s">
        <v>2290</v>
      </c>
      <c r="G561" s="727" t="s">
        <v>2523</v>
      </c>
      <c r="H561" s="727" t="s">
        <v>571</v>
      </c>
      <c r="I561" s="727" t="s">
        <v>3164</v>
      </c>
      <c r="J561" s="727" t="s">
        <v>3165</v>
      </c>
      <c r="K561" s="727" t="s">
        <v>3166</v>
      </c>
      <c r="L561" s="728">
        <v>1500</v>
      </c>
      <c r="M561" s="728">
        <v>3000</v>
      </c>
      <c r="N561" s="727">
        <v>2</v>
      </c>
      <c r="O561" s="812">
        <v>1</v>
      </c>
      <c r="P561" s="728">
        <v>3000</v>
      </c>
      <c r="Q561" s="745">
        <v>1</v>
      </c>
      <c r="R561" s="727">
        <v>2</v>
      </c>
      <c r="S561" s="745">
        <v>1</v>
      </c>
      <c r="T561" s="812">
        <v>1</v>
      </c>
      <c r="U561" s="768">
        <v>1</v>
      </c>
    </row>
    <row r="562" spans="1:21" ht="14.4" customHeight="1" x14ac:dyDescent="0.3">
      <c r="A562" s="726">
        <v>4</v>
      </c>
      <c r="B562" s="727" t="s">
        <v>2287</v>
      </c>
      <c r="C562" s="727" t="s">
        <v>2294</v>
      </c>
      <c r="D562" s="810" t="s">
        <v>4735</v>
      </c>
      <c r="E562" s="811" t="s">
        <v>2311</v>
      </c>
      <c r="F562" s="727" t="s">
        <v>2290</v>
      </c>
      <c r="G562" s="727" t="s">
        <v>2523</v>
      </c>
      <c r="H562" s="727" t="s">
        <v>571</v>
      </c>
      <c r="I562" s="727" t="s">
        <v>3167</v>
      </c>
      <c r="J562" s="727" t="s">
        <v>3168</v>
      </c>
      <c r="K562" s="727" t="s">
        <v>2920</v>
      </c>
      <c r="L562" s="728">
        <v>600</v>
      </c>
      <c r="M562" s="728">
        <v>1200</v>
      </c>
      <c r="N562" s="727">
        <v>2</v>
      </c>
      <c r="O562" s="812">
        <v>2</v>
      </c>
      <c r="P562" s="728">
        <v>1200</v>
      </c>
      <c r="Q562" s="745">
        <v>1</v>
      </c>
      <c r="R562" s="727">
        <v>2</v>
      </c>
      <c r="S562" s="745">
        <v>1</v>
      </c>
      <c r="T562" s="812">
        <v>2</v>
      </c>
      <c r="U562" s="768">
        <v>1</v>
      </c>
    </row>
    <row r="563" spans="1:21" ht="14.4" customHeight="1" x14ac:dyDescent="0.3">
      <c r="A563" s="726">
        <v>4</v>
      </c>
      <c r="B563" s="727" t="s">
        <v>2287</v>
      </c>
      <c r="C563" s="727" t="s">
        <v>2294</v>
      </c>
      <c r="D563" s="810" t="s">
        <v>4735</v>
      </c>
      <c r="E563" s="811" t="s">
        <v>2311</v>
      </c>
      <c r="F563" s="727" t="s">
        <v>2290</v>
      </c>
      <c r="G563" s="727" t="s">
        <v>2523</v>
      </c>
      <c r="H563" s="727" t="s">
        <v>571</v>
      </c>
      <c r="I563" s="727" t="s">
        <v>3169</v>
      </c>
      <c r="J563" s="727" t="s">
        <v>3103</v>
      </c>
      <c r="K563" s="727" t="s">
        <v>3170</v>
      </c>
      <c r="L563" s="728">
        <v>2816</v>
      </c>
      <c r="M563" s="728">
        <v>25344</v>
      </c>
      <c r="N563" s="727">
        <v>9</v>
      </c>
      <c r="O563" s="812">
        <v>1</v>
      </c>
      <c r="P563" s="728">
        <v>25344</v>
      </c>
      <c r="Q563" s="745">
        <v>1</v>
      </c>
      <c r="R563" s="727">
        <v>9</v>
      </c>
      <c r="S563" s="745">
        <v>1</v>
      </c>
      <c r="T563" s="812">
        <v>1</v>
      </c>
      <c r="U563" s="768">
        <v>1</v>
      </c>
    </row>
    <row r="564" spans="1:21" ht="14.4" customHeight="1" x14ac:dyDescent="0.3">
      <c r="A564" s="726">
        <v>4</v>
      </c>
      <c r="B564" s="727" t="s">
        <v>2287</v>
      </c>
      <c r="C564" s="727" t="s">
        <v>2294</v>
      </c>
      <c r="D564" s="810" t="s">
        <v>4735</v>
      </c>
      <c r="E564" s="811" t="s">
        <v>2311</v>
      </c>
      <c r="F564" s="727" t="s">
        <v>2290</v>
      </c>
      <c r="G564" s="727" t="s">
        <v>2523</v>
      </c>
      <c r="H564" s="727" t="s">
        <v>571</v>
      </c>
      <c r="I564" s="727" t="s">
        <v>3171</v>
      </c>
      <c r="J564" s="727" t="s">
        <v>3172</v>
      </c>
      <c r="K564" s="727" t="s">
        <v>3173</v>
      </c>
      <c r="L564" s="728">
        <v>1500</v>
      </c>
      <c r="M564" s="728">
        <v>15000</v>
      </c>
      <c r="N564" s="727">
        <v>10</v>
      </c>
      <c r="O564" s="812">
        <v>3</v>
      </c>
      <c r="P564" s="728">
        <v>15000</v>
      </c>
      <c r="Q564" s="745">
        <v>1</v>
      </c>
      <c r="R564" s="727">
        <v>10</v>
      </c>
      <c r="S564" s="745">
        <v>1</v>
      </c>
      <c r="T564" s="812">
        <v>3</v>
      </c>
      <c r="U564" s="768">
        <v>1</v>
      </c>
    </row>
    <row r="565" spans="1:21" ht="14.4" customHeight="1" x14ac:dyDescent="0.3">
      <c r="A565" s="726">
        <v>4</v>
      </c>
      <c r="B565" s="727" t="s">
        <v>2287</v>
      </c>
      <c r="C565" s="727" t="s">
        <v>2294</v>
      </c>
      <c r="D565" s="810" t="s">
        <v>4735</v>
      </c>
      <c r="E565" s="811" t="s">
        <v>2311</v>
      </c>
      <c r="F565" s="727" t="s">
        <v>2290</v>
      </c>
      <c r="G565" s="727" t="s">
        <v>2523</v>
      </c>
      <c r="H565" s="727" t="s">
        <v>571</v>
      </c>
      <c r="I565" s="727" t="s">
        <v>3174</v>
      </c>
      <c r="J565" s="727" t="s">
        <v>3175</v>
      </c>
      <c r="K565" s="727" t="s">
        <v>3176</v>
      </c>
      <c r="L565" s="728">
        <v>1781.3</v>
      </c>
      <c r="M565" s="728">
        <v>5343.9</v>
      </c>
      <c r="N565" s="727">
        <v>3</v>
      </c>
      <c r="O565" s="812">
        <v>1</v>
      </c>
      <c r="P565" s="728">
        <v>5343.9</v>
      </c>
      <c r="Q565" s="745">
        <v>1</v>
      </c>
      <c r="R565" s="727">
        <v>3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4</v>
      </c>
      <c r="B566" s="727" t="s">
        <v>2287</v>
      </c>
      <c r="C566" s="727" t="s">
        <v>2294</v>
      </c>
      <c r="D566" s="810" t="s">
        <v>4735</v>
      </c>
      <c r="E566" s="811" t="s">
        <v>2311</v>
      </c>
      <c r="F566" s="727" t="s">
        <v>2290</v>
      </c>
      <c r="G566" s="727" t="s">
        <v>2523</v>
      </c>
      <c r="H566" s="727" t="s">
        <v>571</v>
      </c>
      <c r="I566" s="727" t="s">
        <v>3177</v>
      </c>
      <c r="J566" s="727" t="s">
        <v>3178</v>
      </c>
      <c r="K566" s="727" t="s">
        <v>3179</v>
      </c>
      <c r="L566" s="728">
        <v>2814.63</v>
      </c>
      <c r="M566" s="728">
        <v>8443.89</v>
      </c>
      <c r="N566" s="727">
        <v>3</v>
      </c>
      <c r="O566" s="812">
        <v>1</v>
      </c>
      <c r="P566" s="728">
        <v>8443.89</v>
      </c>
      <c r="Q566" s="745">
        <v>1</v>
      </c>
      <c r="R566" s="727">
        <v>3</v>
      </c>
      <c r="S566" s="745">
        <v>1</v>
      </c>
      <c r="T566" s="812">
        <v>1</v>
      </c>
      <c r="U566" s="768">
        <v>1</v>
      </c>
    </row>
    <row r="567" spans="1:21" ht="14.4" customHeight="1" x14ac:dyDescent="0.3">
      <c r="A567" s="726">
        <v>4</v>
      </c>
      <c r="B567" s="727" t="s">
        <v>2287</v>
      </c>
      <c r="C567" s="727" t="s">
        <v>2294</v>
      </c>
      <c r="D567" s="810" t="s">
        <v>4735</v>
      </c>
      <c r="E567" s="811" t="s">
        <v>2311</v>
      </c>
      <c r="F567" s="727" t="s">
        <v>2290</v>
      </c>
      <c r="G567" s="727" t="s">
        <v>2523</v>
      </c>
      <c r="H567" s="727" t="s">
        <v>571</v>
      </c>
      <c r="I567" s="727" t="s">
        <v>3180</v>
      </c>
      <c r="J567" s="727" t="s">
        <v>3178</v>
      </c>
      <c r="K567" s="727" t="s">
        <v>3181</v>
      </c>
      <c r="L567" s="728">
        <v>2814.63</v>
      </c>
      <c r="M567" s="728">
        <v>30960.93</v>
      </c>
      <c r="N567" s="727">
        <v>11</v>
      </c>
      <c r="O567" s="812">
        <v>2</v>
      </c>
      <c r="P567" s="728">
        <v>30960.93</v>
      </c>
      <c r="Q567" s="745">
        <v>1</v>
      </c>
      <c r="R567" s="727">
        <v>11</v>
      </c>
      <c r="S567" s="745">
        <v>1</v>
      </c>
      <c r="T567" s="812">
        <v>2</v>
      </c>
      <c r="U567" s="768">
        <v>1</v>
      </c>
    </row>
    <row r="568" spans="1:21" ht="14.4" customHeight="1" x14ac:dyDescent="0.3">
      <c r="A568" s="726">
        <v>4</v>
      </c>
      <c r="B568" s="727" t="s">
        <v>2287</v>
      </c>
      <c r="C568" s="727" t="s">
        <v>2294</v>
      </c>
      <c r="D568" s="810" t="s">
        <v>4735</v>
      </c>
      <c r="E568" s="811" t="s">
        <v>2311</v>
      </c>
      <c r="F568" s="727" t="s">
        <v>2290</v>
      </c>
      <c r="G568" s="727" t="s">
        <v>2523</v>
      </c>
      <c r="H568" s="727" t="s">
        <v>571</v>
      </c>
      <c r="I568" s="727" t="s">
        <v>3182</v>
      </c>
      <c r="J568" s="727" t="s">
        <v>3183</v>
      </c>
      <c r="K568" s="727" t="s">
        <v>3184</v>
      </c>
      <c r="L568" s="728">
        <v>1499.54</v>
      </c>
      <c r="M568" s="728">
        <v>2999.08</v>
      </c>
      <c r="N568" s="727">
        <v>2</v>
      </c>
      <c r="O568" s="812">
        <v>1</v>
      </c>
      <c r="P568" s="728">
        <v>2999.08</v>
      </c>
      <c r="Q568" s="745">
        <v>1</v>
      </c>
      <c r="R568" s="727">
        <v>2</v>
      </c>
      <c r="S568" s="745">
        <v>1</v>
      </c>
      <c r="T568" s="812">
        <v>1</v>
      </c>
      <c r="U568" s="768">
        <v>1</v>
      </c>
    </row>
    <row r="569" spans="1:21" ht="14.4" customHeight="1" x14ac:dyDescent="0.3">
      <c r="A569" s="726">
        <v>4</v>
      </c>
      <c r="B569" s="727" t="s">
        <v>2287</v>
      </c>
      <c r="C569" s="727" t="s">
        <v>2294</v>
      </c>
      <c r="D569" s="810" t="s">
        <v>4735</v>
      </c>
      <c r="E569" s="811" t="s">
        <v>2311</v>
      </c>
      <c r="F569" s="727" t="s">
        <v>2290</v>
      </c>
      <c r="G569" s="727" t="s">
        <v>2523</v>
      </c>
      <c r="H569" s="727" t="s">
        <v>571</v>
      </c>
      <c r="I569" s="727" t="s">
        <v>3185</v>
      </c>
      <c r="J569" s="727" t="s">
        <v>3186</v>
      </c>
      <c r="K569" s="727" t="s">
        <v>3187</v>
      </c>
      <c r="L569" s="728">
        <v>1449.99</v>
      </c>
      <c r="M569" s="728">
        <v>8699.94</v>
      </c>
      <c r="N569" s="727">
        <v>6</v>
      </c>
      <c r="O569" s="812">
        <v>1</v>
      </c>
      <c r="P569" s="728">
        <v>8699.94</v>
      </c>
      <c r="Q569" s="745">
        <v>1</v>
      </c>
      <c r="R569" s="727">
        <v>6</v>
      </c>
      <c r="S569" s="745">
        <v>1</v>
      </c>
      <c r="T569" s="812">
        <v>1</v>
      </c>
      <c r="U569" s="768">
        <v>1</v>
      </c>
    </row>
    <row r="570" spans="1:21" ht="14.4" customHeight="1" x14ac:dyDescent="0.3">
      <c r="A570" s="726">
        <v>4</v>
      </c>
      <c r="B570" s="727" t="s">
        <v>2287</v>
      </c>
      <c r="C570" s="727" t="s">
        <v>2294</v>
      </c>
      <c r="D570" s="810" t="s">
        <v>4735</v>
      </c>
      <c r="E570" s="811" t="s">
        <v>2311</v>
      </c>
      <c r="F570" s="727" t="s">
        <v>2290</v>
      </c>
      <c r="G570" s="727" t="s">
        <v>2523</v>
      </c>
      <c r="H570" s="727" t="s">
        <v>571</v>
      </c>
      <c r="I570" s="727" t="s">
        <v>3188</v>
      </c>
      <c r="J570" s="727" t="s">
        <v>3189</v>
      </c>
      <c r="K570" s="727" t="s">
        <v>3190</v>
      </c>
      <c r="L570" s="728">
        <v>555.55999999999995</v>
      </c>
      <c r="M570" s="728">
        <v>1111.1199999999999</v>
      </c>
      <c r="N570" s="727">
        <v>2</v>
      </c>
      <c r="O570" s="812">
        <v>1</v>
      </c>
      <c r="P570" s="728">
        <v>1111.1199999999999</v>
      </c>
      <c r="Q570" s="745">
        <v>1</v>
      </c>
      <c r="R570" s="727">
        <v>2</v>
      </c>
      <c r="S570" s="745">
        <v>1</v>
      </c>
      <c r="T570" s="812">
        <v>1</v>
      </c>
      <c r="U570" s="768">
        <v>1</v>
      </c>
    </row>
    <row r="571" spans="1:21" ht="14.4" customHeight="1" x14ac:dyDescent="0.3">
      <c r="A571" s="726">
        <v>4</v>
      </c>
      <c r="B571" s="727" t="s">
        <v>2287</v>
      </c>
      <c r="C571" s="727" t="s">
        <v>2294</v>
      </c>
      <c r="D571" s="810" t="s">
        <v>4735</v>
      </c>
      <c r="E571" s="811" t="s">
        <v>2311</v>
      </c>
      <c r="F571" s="727" t="s">
        <v>2290</v>
      </c>
      <c r="G571" s="727" t="s">
        <v>2523</v>
      </c>
      <c r="H571" s="727" t="s">
        <v>571</v>
      </c>
      <c r="I571" s="727" t="s">
        <v>3191</v>
      </c>
      <c r="J571" s="727" t="s">
        <v>3192</v>
      </c>
      <c r="K571" s="727" t="s">
        <v>3193</v>
      </c>
      <c r="L571" s="728">
        <v>233.18</v>
      </c>
      <c r="M571" s="728">
        <v>2331.8000000000002</v>
      </c>
      <c r="N571" s="727">
        <v>10</v>
      </c>
      <c r="O571" s="812">
        <v>3</v>
      </c>
      <c r="P571" s="728">
        <v>2331.8000000000002</v>
      </c>
      <c r="Q571" s="745">
        <v>1</v>
      </c>
      <c r="R571" s="727">
        <v>10</v>
      </c>
      <c r="S571" s="745">
        <v>1</v>
      </c>
      <c r="T571" s="812">
        <v>3</v>
      </c>
      <c r="U571" s="768">
        <v>1</v>
      </c>
    </row>
    <row r="572" spans="1:21" ht="14.4" customHeight="1" x14ac:dyDescent="0.3">
      <c r="A572" s="726">
        <v>4</v>
      </c>
      <c r="B572" s="727" t="s">
        <v>2287</v>
      </c>
      <c r="C572" s="727" t="s">
        <v>2294</v>
      </c>
      <c r="D572" s="810" t="s">
        <v>4735</v>
      </c>
      <c r="E572" s="811" t="s">
        <v>2311</v>
      </c>
      <c r="F572" s="727" t="s">
        <v>2290</v>
      </c>
      <c r="G572" s="727" t="s">
        <v>2523</v>
      </c>
      <c r="H572" s="727" t="s">
        <v>571</v>
      </c>
      <c r="I572" s="727" t="s">
        <v>3194</v>
      </c>
      <c r="J572" s="727" t="s">
        <v>3195</v>
      </c>
      <c r="K572" s="727" t="s">
        <v>3196</v>
      </c>
      <c r="L572" s="728">
        <v>2815.92</v>
      </c>
      <c r="M572" s="728">
        <v>8447.76</v>
      </c>
      <c r="N572" s="727">
        <v>3</v>
      </c>
      <c r="O572" s="812">
        <v>1</v>
      </c>
      <c r="P572" s="728">
        <v>8447.76</v>
      </c>
      <c r="Q572" s="745">
        <v>1</v>
      </c>
      <c r="R572" s="727">
        <v>3</v>
      </c>
      <c r="S572" s="745">
        <v>1</v>
      </c>
      <c r="T572" s="812">
        <v>1</v>
      </c>
      <c r="U572" s="768">
        <v>1</v>
      </c>
    </row>
    <row r="573" spans="1:21" ht="14.4" customHeight="1" x14ac:dyDescent="0.3">
      <c r="A573" s="726">
        <v>4</v>
      </c>
      <c r="B573" s="727" t="s">
        <v>2287</v>
      </c>
      <c r="C573" s="727" t="s">
        <v>2294</v>
      </c>
      <c r="D573" s="810" t="s">
        <v>4735</v>
      </c>
      <c r="E573" s="811" t="s">
        <v>2311</v>
      </c>
      <c r="F573" s="727" t="s">
        <v>2290</v>
      </c>
      <c r="G573" s="727" t="s">
        <v>2523</v>
      </c>
      <c r="H573" s="727" t="s">
        <v>571</v>
      </c>
      <c r="I573" s="727" t="s">
        <v>3197</v>
      </c>
      <c r="J573" s="727" t="s">
        <v>3198</v>
      </c>
      <c r="K573" s="727" t="s">
        <v>3199</v>
      </c>
      <c r="L573" s="728">
        <v>1023.03</v>
      </c>
      <c r="M573" s="728">
        <v>6138.18</v>
      </c>
      <c r="N573" s="727">
        <v>6</v>
      </c>
      <c r="O573" s="812">
        <v>1</v>
      </c>
      <c r="P573" s="728">
        <v>6138.18</v>
      </c>
      <c r="Q573" s="745">
        <v>1</v>
      </c>
      <c r="R573" s="727">
        <v>6</v>
      </c>
      <c r="S573" s="745">
        <v>1</v>
      </c>
      <c r="T573" s="812">
        <v>1</v>
      </c>
      <c r="U573" s="768">
        <v>1</v>
      </c>
    </row>
    <row r="574" spans="1:21" ht="14.4" customHeight="1" x14ac:dyDescent="0.3">
      <c r="A574" s="726">
        <v>4</v>
      </c>
      <c r="B574" s="727" t="s">
        <v>2287</v>
      </c>
      <c r="C574" s="727" t="s">
        <v>2294</v>
      </c>
      <c r="D574" s="810" t="s">
        <v>4735</v>
      </c>
      <c r="E574" s="811" t="s">
        <v>2311</v>
      </c>
      <c r="F574" s="727" t="s">
        <v>2290</v>
      </c>
      <c r="G574" s="727" t="s">
        <v>2523</v>
      </c>
      <c r="H574" s="727" t="s">
        <v>571</v>
      </c>
      <c r="I574" s="727" t="s">
        <v>3200</v>
      </c>
      <c r="J574" s="727" t="s">
        <v>3201</v>
      </c>
      <c r="K574" s="727" t="s">
        <v>3202</v>
      </c>
      <c r="L574" s="728">
        <v>1137.67</v>
      </c>
      <c r="M574" s="728">
        <v>3413.01</v>
      </c>
      <c r="N574" s="727">
        <v>3</v>
      </c>
      <c r="O574" s="812">
        <v>1</v>
      </c>
      <c r="P574" s="728">
        <v>3413.01</v>
      </c>
      <c r="Q574" s="745">
        <v>1</v>
      </c>
      <c r="R574" s="727">
        <v>3</v>
      </c>
      <c r="S574" s="745">
        <v>1</v>
      </c>
      <c r="T574" s="812">
        <v>1</v>
      </c>
      <c r="U574" s="768">
        <v>1</v>
      </c>
    </row>
    <row r="575" spans="1:21" ht="14.4" customHeight="1" x14ac:dyDescent="0.3">
      <c r="A575" s="726">
        <v>4</v>
      </c>
      <c r="B575" s="727" t="s">
        <v>2287</v>
      </c>
      <c r="C575" s="727" t="s">
        <v>2294</v>
      </c>
      <c r="D575" s="810" t="s">
        <v>4735</v>
      </c>
      <c r="E575" s="811" t="s">
        <v>2311</v>
      </c>
      <c r="F575" s="727" t="s">
        <v>2290</v>
      </c>
      <c r="G575" s="727" t="s">
        <v>2523</v>
      </c>
      <c r="H575" s="727" t="s">
        <v>571</v>
      </c>
      <c r="I575" s="727" t="s">
        <v>3203</v>
      </c>
      <c r="J575" s="727" t="s">
        <v>3204</v>
      </c>
      <c r="K575" s="727" t="s">
        <v>3205</v>
      </c>
      <c r="L575" s="728">
        <v>984.16</v>
      </c>
      <c r="M575" s="728">
        <v>1968.32</v>
      </c>
      <c r="N575" s="727">
        <v>2</v>
      </c>
      <c r="O575" s="812">
        <v>2</v>
      </c>
      <c r="P575" s="728">
        <v>1968.32</v>
      </c>
      <c r="Q575" s="745">
        <v>1</v>
      </c>
      <c r="R575" s="727">
        <v>2</v>
      </c>
      <c r="S575" s="745">
        <v>1</v>
      </c>
      <c r="T575" s="812">
        <v>2</v>
      </c>
      <c r="U575" s="768">
        <v>1</v>
      </c>
    </row>
    <row r="576" spans="1:21" ht="14.4" customHeight="1" x14ac:dyDescent="0.3">
      <c r="A576" s="726">
        <v>4</v>
      </c>
      <c r="B576" s="727" t="s">
        <v>2287</v>
      </c>
      <c r="C576" s="727" t="s">
        <v>2294</v>
      </c>
      <c r="D576" s="810" t="s">
        <v>4735</v>
      </c>
      <c r="E576" s="811" t="s">
        <v>2311</v>
      </c>
      <c r="F576" s="727" t="s">
        <v>2290</v>
      </c>
      <c r="G576" s="727" t="s">
        <v>2523</v>
      </c>
      <c r="H576" s="727" t="s">
        <v>571</v>
      </c>
      <c r="I576" s="727" t="s">
        <v>3206</v>
      </c>
      <c r="J576" s="727" t="s">
        <v>3207</v>
      </c>
      <c r="K576" s="727" t="s">
        <v>3208</v>
      </c>
      <c r="L576" s="728">
        <v>5343.9</v>
      </c>
      <c r="M576" s="728">
        <v>26719.5</v>
      </c>
      <c r="N576" s="727">
        <v>5</v>
      </c>
      <c r="O576" s="812">
        <v>2</v>
      </c>
      <c r="P576" s="728">
        <v>26719.5</v>
      </c>
      <c r="Q576" s="745">
        <v>1</v>
      </c>
      <c r="R576" s="727">
        <v>5</v>
      </c>
      <c r="S576" s="745">
        <v>1</v>
      </c>
      <c r="T576" s="812">
        <v>2</v>
      </c>
      <c r="U576" s="768">
        <v>1</v>
      </c>
    </row>
    <row r="577" spans="1:21" ht="14.4" customHeight="1" x14ac:dyDescent="0.3">
      <c r="A577" s="726">
        <v>4</v>
      </c>
      <c r="B577" s="727" t="s">
        <v>2287</v>
      </c>
      <c r="C577" s="727" t="s">
        <v>2294</v>
      </c>
      <c r="D577" s="810" t="s">
        <v>4735</v>
      </c>
      <c r="E577" s="811" t="s">
        <v>2311</v>
      </c>
      <c r="F577" s="727" t="s">
        <v>2290</v>
      </c>
      <c r="G577" s="727" t="s">
        <v>2523</v>
      </c>
      <c r="H577" s="727" t="s">
        <v>571</v>
      </c>
      <c r="I577" s="727" t="s">
        <v>3209</v>
      </c>
      <c r="J577" s="727" t="s">
        <v>3210</v>
      </c>
      <c r="K577" s="727" t="s">
        <v>3211</v>
      </c>
      <c r="L577" s="728">
        <v>600</v>
      </c>
      <c r="M577" s="728">
        <v>600</v>
      </c>
      <c r="N577" s="727">
        <v>1</v>
      </c>
      <c r="O577" s="812">
        <v>1</v>
      </c>
      <c r="P577" s="728">
        <v>600</v>
      </c>
      <c r="Q577" s="745">
        <v>1</v>
      </c>
      <c r="R577" s="727">
        <v>1</v>
      </c>
      <c r="S577" s="745">
        <v>1</v>
      </c>
      <c r="T577" s="812">
        <v>1</v>
      </c>
      <c r="U577" s="768">
        <v>1</v>
      </c>
    </row>
    <row r="578" spans="1:21" ht="14.4" customHeight="1" x14ac:dyDescent="0.3">
      <c r="A578" s="726">
        <v>4</v>
      </c>
      <c r="B578" s="727" t="s">
        <v>2287</v>
      </c>
      <c r="C578" s="727" t="s">
        <v>2294</v>
      </c>
      <c r="D578" s="810" t="s">
        <v>4735</v>
      </c>
      <c r="E578" s="811" t="s">
        <v>2311</v>
      </c>
      <c r="F578" s="727" t="s">
        <v>2290</v>
      </c>
      <c r="G578" s="727" t="s">
        <v>2523</v>
      </c>
      <c r="H578" s="727" t="s">
        <v>571</v>
      </c>
      <c r="I578" s="727" t="s">
        <v>3212</v>
      </c>
      <c r="J578" s="727" t="s">
        <v>2525</v>
      </c>
      <c r="K578" s="727" t="s">
        <v>2950</v>
      </c>
      <c r="L578" s="728">
        <v>173.85</v>
      </c>
      <c r="M578" s="728">
        <v>173.85</v>
      </c>
      <c r="N578" s="727">
        <v>1</v>
      </c>
      <c r="O578" s="812">
        <v>1</v>
      </c>
      <c r="P578" s="728"/>
      <c r="Q578" s="745">
        <v>0</v>
      </c>
      <c r="R578" s="727"/>
      <c r="S578" s="745">
        <v>0</v>
      </c>
      <c r="T578" s="812"/>
      <c r="U578" s="768">
        <v>0</v>
      </c>
    </row>
    <row r="579" spans="1:21" ht="14.4" customHeight="1" x14ac:dyDescent="0.3">
      <c r="A579" s="726">
        <v>4</v>
      </c>
      <c r="B579" s="727" t="s">
        <v>2287</v>
      </c>
      <c r="C579" s="727" t="s">
        <v>2294</v>
      </c>
      <c r="D579" s="810" t="s">
        <v>4735</v>
      </c>
      <c r="E579" s="811" t="s">
        <v>2311</v>
      </c>
      <c r="F579" s="727" t="s">
        <v>2290</v>
      </c>
      <c r="G579" s="727" t="s">
        <v>2523</v>
      </c>
      <c r="H579" s="727" t="s">
        <v>571</v>
      </c>
      <c r="I579" s="727" t="s">
        <v>3213</v>
      </c>
      <c r="J579" s="727" t="s">
        <v>2931</v>
      </c>
      <c r="K579" s="727" t="s">
        <v>3214</v>
      </c>
      <c r="L579" s="728">
        <v>2304</v>
      </c>
      <c r="M579" s="728">
        <v>11520</v>
      </c>
      <c r="N579" s="727">
        <v>5</v>
      </c>
      <c r="O579" s="812">
        <v>2</v>
      </c>
      <c r="P579" s="728">
        <v>11520</v>
      </c>
      <c r="Q579" s="745">
        <v>1</v>
      </c>
      <c r="R579" s="727">
        <v>5</v>
      </c>
      <c r="S579" s="745">
        <v>1</v>
      </c>
      <c r="T579" s="812">
        <v>2</v>
      </c>
      <c r="U579" s="768">
        <v>1</v>
      </c>
    </row>
    <row r="580" spans="1:21" ht="14.4" customHeight="1" x14ac:dyDescent="0.3">
      <c r="A580" s="726">
        <v>4</v>
      </c>
      <c r="B580" s="727" t="s">
        <v>2287</v>
      </c>
      <c r="C580" s="727" t="s">
        <v>2294</v>
      </c>
      <c r="D580" s="810" t="s">
        <v>4735</v>
      </c>
      <c r="E580" s="811" t="s">
        <v>2311</v>
      </c>
      <c r="F580" s="727" t="s">
        <v>2290</v>
      </c>
      <c r="G580" s="727" t="s">
        <v>2523</v>
      </c>
      <c r="H580" s="727" t="s">
        <v>571</v>
      </c>
      <c r="I580" s="727" t="s">
        <v>3215</v>
      </c>
      <c r="J580" s="727" t="s">
        <v>3216</v>
      </c>
      <c r="K580" s="727" t="s">
        <v>3217</v>
      </c>
      <c r="L580" s="728">
        <v>2747.5</v>
      </c>
      <c r="M580" s="728">
        <v>2747.5</v>
      </c>
      <c r="N580" s="727">
        <v>1</v>
      </c>
      <c r="O580" s="812">
        <v>1</v>
      </c>
      <c r="P580" s="728">
        <v>2747.5</v>
      </c>
      <c r="Q580" s="745">
        <v>1</v>
      </c>
      <c r="R580" s="727">
        <v>1</v>
      </c>
      <c r="S580" s="745">
        <v>1</v>
      </c>
      <c r="T580" s="812">
        <v>1</v>
      </c>
      <c r="U580" s="768">
        <v>1</v>
      </c>
    </row>
    <row r="581" spans="1:21" ht="14.4" customHeight="1" x14ac:dyDescent="0.3">
      <c r="A581" s="726">
        <v>4</v>
      </c>
      <c r="B581" s="727" t="s">
        <v>2287</v>
      </c>
      <c r="C581" s="727" t="s">
        <v>2294</v>
      </c>
      <c r="D581" s="810" t="s">
        <v>4735</v>
      </c>
      <c r="E581" s="811" t="s">
        <v>2311</v>
      </c>
      <c r="F581" s="727" t="s">
        <v>2290</v>
      </c>
      <c r="G581" s="727" t="s">
        <v>2523</v>
      </c>
      <c r="H581" s="727" t="s">
        <v>571</v>
      </c>
      <c r="I581" s="727" t="s">
        <v>3218</v>
      </c>
      <c r="J581" s="727" t="s">
        <v>3111</v>
      </c>
      <c r="K581" s="727" t="s">
        <v>3219</v>
      </c>
      <c r="L581" s="728">
        <v>3000</v>
      </c>
      <c r="M581" s="728">
        <v>6000</v>
      </c>
      <c r="N581" s="727">
        <v>2</v>
      </c>
      <c r="O581" s="812">
        <v>1</v>
      </c>
      <c r="P581" s="728">
        <v>6000</v>
      </c>
      <c r="Q581" s="745">
        <v>1</v>
      </c>
      <c r="R581" s="727">
        <v>2</v>
      </c>
      <c r="S581" s="745">
        <v>1</v>
      </c>
      <c r="T581" s="812">
        <v>1</v>
      </c>
      <c r="U581" s="768">
        <v>1</v>
      </c>
    </row>
    <row r="582" spans="1:21" ht="14.4" customHeight="1" x14ac:dyDescent="0.3">
      <c r="A582" s="726">
        <v>4</v>
      </c>
      <c r="B582" s="727" t="s">
        <v>2287</v>
      </c>
      <c r="C582" s="727" t="s">
        <v>2294</v>
      </c>
      <c r="D582" s="810" t="s">
        <v>4735</v>
      </c>
      <c r="E582" s="811" t="s">
        <v>2311</v>
      </c>
      <c r="F582" s="727" t="s">
        <v>2290</v>
      </c>
      <c r="G582" s="727" t="s">
        <v>2523</v>
      </c>
      <c r="H582" s="727" t="s">
        <v>571</v>
      </c>
      <c r="I582" s="727" t="s">
        <v>3220</v>
      </c>
      <c r="J582" s="727" t="s">
        <v>3221</v>
      </c>
      <c r="K582" s="727" t="s">
        <v>3222</v>
      </c>
      <c r="L582" s="728">
        <v>491.09</v>
      </c>
      <c r="M582" s="728">
        <v>1964.36</v>
      </c>
      <c r="N582" s="727">
        <v>4</v>
      </c>
      <c r="O582" s="812">
        <v>4</v>
      </c>
      <c r="P582" s="728">
        <v>1964.36</v>
      </c>
      <c r="Q582" s="745">
        <v>1</v>
      </c>
      <c r="R582" s="727">
        <v>4</v>
      </c>
      <c r="S582" s="745">
        <v>1</v>
      </c>
      <c r="T582" s="812">
        <v>4</v>
      </c>
      <c r="U582" s="768">
        <v>1</v>
      </c>
    </row>
    <row r="583" spans="1:21" ht="14.4" customHeight="1" x14ac:dyDescent="0.3">
      <c r="A583" s="726">
        <v>4</v>
      </c>
      <c r="B583" s="727" t="s">
        <v>2287</v>
      </c>
      <c r="C583" s="727" t="s">
        <v>2294</v>
      </c>
      <c r="D583" s="810" t="s">
        <v>4735</v>
      </c>
      <c r="E583" s="811" t="s">
        <v>2311</v>
      </c>
      <c r="F583" s="727" t="s">
        <v>2290</v>
      </c>
      <c r="G583" s="727" t="s">
        <v>2523</v>
      </c>
      <c r="H583" s="727" t="s">
        <v>571</v>
      </c>
      <c r="I583" s="727" t="s">
        <v>3223</v>
      </c>
      <c r="J583" s="727" t="s">
        <v>3224</v>
      </c>
      <c r="K583" s="727" t="s">
        <v>3225</v>
      </c>
      <c r="L583" s="728">
        <v>300</v>
      </c>
      <c r="M583" s="728">
        <v>7500</v>
      </c>
      <c r="N583" s="727">
        <v>25</v>
      </c>
      <c r="O583" s="812">
        <v>9</v>
      </c>
      <c r="P583" s="728">
        <v>4800</v>
      </c>
      <c r="Q583" s="745">
        <v>0.64</v>
      </c>
      <c r="R583" s="727">
        <v>16</v>
      </c>
      <c r="S583" s="745">
        <v>0.64</v>
      </c>
      <c r="T583" s="812">
        <v>6</v>
      </c>
      <c r="U583" s="768">
        <v>0.66666666666666663</v>
      </c>
    </row>
    <row r="584" spans="1:21" ht="14.4" customHeight="1" x14ac:dyDescent="0.3">
      <c r="A584" s="726">
        <v>4</v>
      </c>
      <c r="B584" s="727" t="s">
        <v>2287</v>
      </c>
      <c r="C584" s="727" t="s">
        <v>2294</v>
      </c>
      <c r="D584" s="810" t="s">
        <v>4735</v>
      </c>
      <c r="E584" s="811" t="s">
        <v>2311</v>
      </c>
      <c r="F584" s="727" t="s">
        <v>2290</v>
      </c>
      <c r="G584" s="727" t="s">
        <v>2523</v>
      </c>
      <c r="H584" s="727" t="s">
        <v>571</v>
      </c>
      <c r="I584" s="727" t="s">
        <v>3226</v>
      </c>
      <c r="J584" s="727" t="s">
        <v>3227</v>
      </c>
      <c r="K584" s="727" t="s">
        <v>3228</v>
      </c>
      <c r="L584" s="728">
        <v>224.7</v>
      </c>
      <c r="M584" s="728">
        <v>674.09999999999991</v>
      </c>
      <c r="N584" s="727">
        <v>3</v>
      </c>
      <c r="O584" s="812">
        <v>3</v>
      </c>
      <c r="P584" s="728">
        <v>674.09999999999991</v>
      </c>
      <c r="Q584" s="745">
        <v>1</v>
      </c>
      <c r="R584" s="727">
        <v>3</v>
      </c>
      <c r="S584" s="745">
        <v>1</v>
      </c>
      <c r="T584" s="812">
        <v>3</v>
      </c>
      <c r="U584" s="768">
        <v>1</v>
      </c>
    </row>
    <row r="585" spans="1:21" ht="14.4" customHeight="1" x14ac:dyDescent="0.3">
      <c r="A585" s="726">
        <v>4</v>
      </c>
      <c r="B585" s="727" t="s">
        <v>2287</v>
      </c>
      <c r="C585" s="727" t="s">
        <v>2294</v>
      </c>
      <c r="D585" s="810" t="s">
        <v>4735</v>
      </c>
      <c r="E585" s="811" t="s">
        <v>2311</v>
      </c>
      <c r="F585" s="727" t="s">
        <v>2290</v>
      </c>
      <c r="G585" s="727" t="s">
        <v>2523</v>
      </c>
      <c r="H585" s="727" t="s">
        <v>571</v>
      </c>
      <c r="I585" s="727" t="s">
        <v>3229</v>
      </c>
      <c r="J585" s="727" t="s">
        <v>3230</v>
      </c>
      <c r="K585" s="727" t="s">
        <v>3231</v>
      </c>
      <c r="L585" s="728">
        <v>2184.6799999999998</v>
      </c>
      <c r="M585" s="728">
        <v>4369.3599999999997</v>
      </c>
      <c r="N585" s="727">
        <v>2</v>
      </c>
      <c r="O585" s="812">
        <v>1</v>
      </c>
      <c r="P585" s="728">
        <v>4369.3599999999997</v>
      </c>
      <c r="Q585" s="745">
        <v>1</v>
      </c>
      <c r="R585" s="727">
        <v>2</v>
      </c>
      <c r="S585" s="745">
        <v>1</v>
      </c>
      <c r="T585" s="812">
        <v>1</v>
      </c>
      <c r="U585" s="768">
        <v>1</v>
      </c>
    </row>
    <row r="586" spans="1:21" ht="14.4" customHeight="1" x14ac:dyDescent="0.3">
      <c r="A586" s="726">
        <v>4</v>
      </c>
      <c r="B586" s="727" t="s">
        <v>2287</v>
      </c>
      <c r="C586" s="727" t="s">
        <v>2294</v>
      </c>
      <c r="D586" s="810" t="s">
        <v>4735</v>
      </c>
      <c r="E586" s="811" t="s">
        <v>2311</v>
      </c>
      <c r="F586" s="727" t="s">
        <v>2290</v>
      </c>
      <c r="G586" s="727" t="s">
        <v>2523</v>
      </c>
      <c r="H586" s="727" t="s">
        <v>571</v>
      </c>
      <c r="I586" s="727" t="s">
        <v>3232</v>
      </c>
      <c r="J586" s="727" t="s">
        <v>3172</v>
      </c>
      <c r="K586" s="727" t="s">
        <v>3233</v>
      </c>
      <c r="L586" s="728">
        <v>1500</v>
      </c>
      <c r="M586" s="728">
        <v>3000</v>
      </c>
      <c r="N586" s="727">
        <v>2</v>
      </c>
      <c r="O586" s="812">
        <v>1</v>
      </c>
      <c r="P586" s="728">
        <v>3000</v>
      </c>
      <c r="Q586" s="745">
        <v>1</v>
      </c>
      <c r="R586" s="727">
        <v>2</v>
      </c>
      <c r="S586" s="745">
        <v>1</v>
      </c>
      <c r="T586" s="812">
        <v>1</v>
      </c>
      <c r="U586" s="768">
        <v>1</v>
      </c>
    </row>
    <row r="587" spans="1:21" ht="14.4" customHeight="1" x14ac:dyDescent="0.3">
      <c r="A587" s="726">
        <v>4</v>
      </c>
      <c r="B587" s="727" t="s">
        <v>2287</v>
      </c>
      <c r="C587" s="727" t="s">
        <v>2294</v>
      </c>
      <c r="D587" s="810" t="s">
        <v>4735</v>
      </c>
      <c r="E587" s="811" t="s">
        <v>2311</v>
      </c>
      <c r="F587" s="727" t="s">
        <v>2290</v>
      </c>
      <c r="G587" s="727" t="s">
        <v>2523</v>
      </c>
      <c r="H587" s="727" t="s">
        <v>571</v>
      </c>
      <c r="I587" s="727" t="s">
        <v>3234</v>
      </c>
      <c r="J587" s="727" t="s">
        <v>3147</v>
      </c>
      <c r="K587" s="727" t="s">
        <v>3235</v>
      </c>
      <c r="L587" s="728">
        <v>2250</v>
      </c>
      <c r="M587" s="728">
        <v>11250</v>
      </c>
      <c r="N587" s="727">
        <v>5</v>
      </c>
      <c r="O587" s="812">
        <v>2</v>
      </c>
      <c r="P587" s="728">
        <v>11250</v>
      </c>
      <c r="Q587" s="745">
        <v>1</v>
      </c>
      <c r="R587" s="727">
        <v>5</v>
      </c>
      <c r="S587" s="745">
        <v>1</v>
      </c>
      <c r="T587" s="812">
        <v>2</v>
      </c>
      <c r="U587" s="768">
        <v>1</v>
      </c>
    </row>
    <row r="588" spans="1:21" ht="14.4" customHeight="1" x14ac:dyDescent="0.3">
      <c r="A588" s="726">
        <v>4</v>
      </c>
      <c r="B588" s="727" t="s">
        <v>2287</v>
      </c>
      <c r="C588" s="727" t="s">
        <v>2294</v>
      </c>
      <c r="D588" s="810" t="s">
        <v>4735</v>
      </c>
      <c r="E588" s="811" t="s">
        <v>2311</v>
      </c>
      <c r="F588" s="727" t="s">
        <v>2290</v>
      </c>
      <c r="G588" s="727" t="s">
        <v>2523</v>
      </c>
      <c r="H588" s="727" t="s">
        <v>571</v>
      </c>
      <c r="I588" s="727" t="s">
        <v>3236</v>
      </c>
      <c r="J588" s="727" t="s">
        <v>3237</v>
      </c>
      <c r="K588" s="727" t="s">
        <v>3238</v>
      </c>
      <c r="L588" s="728">
        <v>1257.81</v>
      </c>
      <c r="M588" s="728">
        <v>7546.86</v>
      </c>
      <c r="N588" s="727">
        <v>6</v>
      </c>
      <c r="O588" s="812">
        <v>1</v>
      </c>
      <c r="P588" s="728">
        <v>7546.86</v>
      </c>
      <c r="Q588" s="745">
        <v>1</v>
      </c>
      <c r="R588" s="727">
        <v>6</v>
      </c>
      <c r="S588" s="745">
        <v>1</v>
      </c>
      <c r="T588" s="812">
        <v>1</v>
      </c>
      <c r="U588" s="768">
        <v>1</v>
      </c>
    </row>
    <row r="589" spans="1:21" ht="14.4" customHeight="1" x14ac:dyDescent="0.3">
      <c r="A589" s="726">
        <v>4</v>
      </c>
      <c r="B589" s="727" t="s">
        <v>2287</v>
      </c>
      <c r="C589" s="727" t="s">
        <v>2294</v>
      </c>
      <c r="D589" s="810" t="s">
        <v>4735</v>
      </c>
      <c r="E589" s="811" t="s">
        <v>2311</v>
      </c>
      <c r="F589" s="727" t="s">
        <v>2290</v>
      </c>
      <c r="G589" s="727" t="s">
        <v>2523</v>
      </c>
      <c r="H589" s="727" t="s">
        <v>571</v>
      </c>
      <c r="I589" s="727" t="s">
        <v>3239</v>
      </c>
      <c r="J589" s="727" t="s">
        <v>3175</v>
      </c>
      <c r="K589" s="727" t="s">
        <v>3240</v>
      </c>
      <c r="L589" s="728">
        <v>1781.3</v>
      </c>
      <c r="M589" s="728">
        <v>1781.3</v>
      </c>
      <c r="N589" s="727">
        <v>1</v>
      </c>
      <c r="O589" s="812">
        <v>1</v>
      </c>
      <c r="P589" s="728">
        <v>1781.3</v>
      </c>
      <c r="Q589" s="745">
        <v>1</v>
      </c>
      <c r="R589" s="727">
        <v>1</v>
      </c>
      <c r="S589" s="745">
        <v>1</v>
      </c>
      <c r="T589" s="812">
        <v>1</v>
      </c>
      <c r="U589" s="768">
        <v>1</v>
      </c>
    </row>
    <row r="590" spans="1:21" ht="14.4" customHeight="1" x14ac:dyDescent="0.3">
      <c r="A590" s="726">
        <v>4</v>
      </c>
      <c r="B590" s="727" t="s">
        <v>2287</v>
      </c>
      <c r="C590" s="727" t="s">
        <v>2294</v>
      </c>
      <c r="D590" s="810" t="s">
        <v>4735</v>
      </c>
      <c r="E590" s="811" t="s">
        <v>2311</v>
      </c>
      <c r="F590" s="727" t="s">
        <v>2290</v>
      </c>
      <c r="G590" s="727" t="s">
        <v>2523</v>
      </c>
      <c r="H590" s="727" t="s">
        <v>571</v>
      </c>
      <c r="I590" s="727" t="s">
        <v>3241</v>
      </c>
      <c r="J590" s="727" t="s">
        <v>3103</v>
      </c>
      <c r="K590" s="727" t="s">
        <v>3242</v>
      </c>
      <c r="L590" s="728">
        <v>2816</v>
      </c>
      <c r="M590" s="728">
        <v>25344</v>
      </c>
      <c r="N590" s="727">
        <v>9</v>
      </c>
      <c r="O590" s="812">
        <v>1</v>
      </c>
      <c r="P590" s="728"/>
      <c r="Q590" s="745">
        <v>0</v>
      </c>
      <c r="R590" s="727"/>
      <c r="S590" s="745">
        <v>0</v>
      </c>
      <c r="T590" s="812"/>
      <c r="U590" s="768">
        <v>0</v>
      </c>
    </row>
    <row r="591" spans="1:21" ht="14.4" customHeight="1" x14ac:dyDescent="0.3">
      <c r="A591" s="726">
        <v>4</v>
      </c>
      <c r="B591" s="727" t="s">
        <v>2287</v>
      </c>
      <c r="C591" s="727" t="s">
        <v>2294</v>
      </c>
      <c r="D591" s="810" t="s">
        <v>4735</v>
      </c>
      <c r="E591" s="811" t="s">
        <v>2311</v>
      </c>
      <c r="F591" s="727" t="s">
        <v>2290</v>
      </c>
      <c r="G591" s="727" t="s">
        <v>2523</v>
      </c>
      <c r="H591" s="727" t="s">
        <v>571</v>
      </c>
      <c r="I591" s="727" t="s">
        <v>3243</v>
      </c>
      <c r="J591" s="727" t="s">
        <v>3244</v>
      </c>
      <c r="K591" s="727" t="s">
        <v>3245</v>
      </c>
      <c r="L591" s="728">
        <v>3750</v>
      </c>
      <c r="M591" s="728">
        <v>3750</v>
      </c>
      <c r="N591" s="727">
        <v>1</v>
      </c>
      <c r="O591" s="812">
        <v>1</v>
      </c>
      <c r="P591" s="728">
        <v>3750</v>
      </c>
      <c r="Q591" s="745">
        <v>1</v>
      </c>
      <c r="R591" s="727">
        <v>1</v>
      </c>
      <c r="S591" s="745">
        <v>1</v>
      </c>
      <c r="T591" s="812">
        <v>1</v>
      </c>
      <c r="U591" s="768">
        <v>1</v>
      </c>
    </row>
    <row r="592" spans="1:21" ht="14.4" customHeight="1" x14ac:dyDescent="0.3">
      <c r="A592" s="726">
        <v>4</v>
      </c>
      <c r="B592" s="727" t="s">
        <v>2287</v>
      </c>
      <c r="C592" s="727" t="s">
        <v>2294</v>
      </c>
      <c r="D592" s="810" t="s">
        <v>4735</v>
      </c>
      <c r="E592" s="811" t="s">
        <v>2311</v>
      </c>
      <c r="F592" s="727" t="s">
        <v>2290</v>
      </c>
      <c r="G592" s="727" t="s">
        <v>2523</v>
      </c>
      <c r="H592" s="727" t="s">
        <v>571</v>
      </c>
      <c r="I592" s="727" t="s">
        <v>3246</v>
      </c>
      <c r="J592" s="727" t="s">
        <v>3247</v>
      </c>
      <c r="K592" s="727" t="s">
        <v>3248</v>
      </c>
      <c r="L592" s="728">
        <v>537.87</v>
      </c>
      <c r="M592" s="728">
        <v>537.87</v>
      </c>
      <c r="N592" s="727">
        <v>1</v>
      </c>
      <c r="O592" s="812">
        <v>1</v>
      </c>
      <c r="P592" s="728">
        <v>537.87</v>
      </c>
      <c r="Q592" s="745">
        <v>1</v>
      </c>
      <c r="R592" s="727">
        <v>1</v>
      </c>
      <c r="S592" s="745">
        <v>1</v>
      </c>
      <c r="T592" s="812">
        <v>1</v>
      </c>
      <c r="U592" s="768">
        <v>1</v>
      </c>
    </row>
    <row r="593" spans="1:21" ht="14.4" customHeight="1" x14ac:dyDescent="0.3">
      <c r="A593" s="726">
        <v>4</v>
      </c>
      <c r="B593" s="727" t="s">
        <v>2287</v>
      </c>
      <c r="C593" s="727" t="s">
        <v>2294</v>
      </c>
      <c r="D593" s="810" t="s">
        <v>4735</v>
      </c>
      <c r="E593" s="811" t="s">
        <v>2311</v>
      </c>
      <c r="F593" s="727" t="s">
        <v>2290</v>
      </c>
      <c r="G593" s="727" t="s">
        <v>2523</v>
      </c>
      <c r="H593" s="727" t="s">
        <v>571</v>
      </c>
      <c r="I593" s="727" t="s">
        <v>3249</v>
      </c>
      <c r="J593" s="727" t="s">
        <v>3250</v>
      </c>
      <c r="K593" s="727" t="s">
        <v>3251</v>
      </c>
      <c r="L593" s="728">
        <v>2158.12</v>
      </c>
      <c r="M593" s="728">
        <v>2158.12</v>
      </c>
      <c r="N593" s="727">
        <v>1</v>
      </c>
      <c r="O593" s="812">
        <v>1</v>
      </c>
      <c r="P593" s="728"/>
      <c r="Q593" s="745">
        <v>0</v>
      </c>
      <c r="R593" s="727"/>
      <c r="S593" s="745">
        <v>0</v>
      </c>
      <c r="T593" s="812"/>
      <c r="U593" s="768">
        <v>0</v>
      </c>
    </row>
    <row r="594" spans="1:21" ht="14.4" customHeight="1" x14ac:dyDescent="0.3">
      <c r="A594" s="726">
        <v>4</v>
      </c>
      <c r="B594" s="727" t="s">
        <v>2287</v>
      </c>
      <c r="C594" s="727" t="s">
        <v>2294</v>
      </c>
      <c r="D594" s="810" t="s">
        <v>4735</v>
      </c>
      <c r="E594" s="811" t="s">
        <v>2311</v>
      </c>
      <c r="F594" s="727" t="s">
        <v>2290</v>
      </c>
      <c r="G594" s="727" t="s">
        <v>2523</v>
      </c>
      <c r="H594" s="727" t="s">
        <v>571</v>
      </c>
      <c r="I594" s="727" t="s">
        <v>3252</v>
      </c>
      <c r="J594" s="727" t="s">
        <v>3253</v>
      </c>
      <c r="K594" s="727" t="s">
        <v>3254</v>
      </c>
      <c r="L594" s="728">
        <v>128</v>
      </c>
      <c r="M594" s="728">
        <v>896</v>
      </c>
      <c r="N594" s="727">
        <v>7</v>
      </c>
      <c r="O594" s="812">
        <v>6</v>
      </c>
      <c r="P594" s="728">
        <v>896</v>
      </c>
      <c r="Q594" s="745">
        <v>1</v>
      </c>
      <c r="R594" s="727">
        <v>7</v>
      </c>
      <c r="S594" s="745">
        <v>1</v>
      </c>
      <c r="T594" s="812">
        <v>6</v>
      </c>
      <c r="U594" s="768">
        <v>1</v>
      </c>
    </row>
    <row r="595" spans="1:21" ht="14.4" customHeight="1" x14ac:dyDescent="0.3">
      <c r="A595" s="726">
        <v>4</v>
      </c>
      <c r="B595" s="727" t="s">
        <v>2287</v>
      </c>
      <c r="C595" s="727" t="s">
        <v>2294</v>
      </c>
      <c r="D595" s="810" t="s">
        <v>4735</v>
      </c>
      <c r="E595" s="811" t="s">
        <v>2311</v>
      </c>
      <c r="F595" s="727" t="s">
        <v>2290</v>
      </c>
      <c r="G595" s="727" t="s">
        <v>2523</v>
      </c>
      <c r="H595" s="727" t="s">
        <v>571</v>
      </c>
      <c r="I595" s="727" t="s">
        <v>3255</v>
      </c>
      <c r="J595" s="727" t="s">
        <v>3121</v>
      </c>
      <c r="K595" s="727" t="s">
        <v>3256</v>
      </c>
      <c r="L595" s="728">
        <v>1070</v>
      </c>
      <c r="M595" s="728">
        <v>6420</v>
      </c>
      <c r="N595" s="727">
        <v>6</v>
      </c>
      <c r="O595" s="812">
        <v>1</v>
      </c>
      <c r="P595" s="728">
        <v>6420</v>
      </c>
      <c r="Q595" s="745">
        <v>1</v>
      </c>
      <c r="R595" s="727">
        <v>6</v>
      </c>
      <c r="S595" s="745">
        <v>1</v>
      </c>
      <c r="T595" s="812">
        <v>1</v>
      </c>
      <c r="U595" s="768">
        <v>1</v>
      </c>
    </row>
    <row r="596" spans="1:21" ht="14.4" customHeight="1" x14ac:dyDescent="0.3">
      <c r="A596" s="726">
        <v>4</v>
      </c>
      <c r="B596" s="727" t="s">
        <v>2287</v>
      </c>
      <c r="C596" s="727" t="s">
        <v>2294</v>
      </c>
      <c r="D596" s="810" t="s">
        <v>4735</v>
      </c>
      <c r="E596" s="811" t="s">
        <v>2311</v>
      </c>
      <c r="F596" s="727" t="s">
        <v>2290</v>
      </c>
      <c r="G596" s="727" t="s">
        <v>2523</v>
      </c>
      <c r="H596" s="727" t="s">
        <v>571</v>
      </c>
      <c r="I596" s="727" t="s">
        <v>3257</v>
      </c>
      <c r="J596" s="727" t="s">
        <v>3121</v>
      </c>
      <c r="K596" s="727" t="s">
        <v>3258</v>
      </c>
      <c r="L596" s="728">
        <v>1070</v>
      </c>
      <c r="M596" s="728">
        <v>6420</v>
      </c>
      <c r="N596" s="727">
        <v>6</v>
      </c>
      <c r="O596" s="812">
        <v>1</v>
      </c>
      <c r="P596" s="728">
        <v>6420</v>
      </c>
      <c r="Q596" s="745">
        <v>1</v>
      </c>
      <c r="R596" s="727">
        <v>6</v>
      </c>
      <c r="S596" s="745">
        <v>1</v>
      </c>
      <c r="T596" s="812">
        <v>1</v>
      </c>
      <c r="U596" s="768">
        <v>1</v>
      </c>
    </row>
    <row r="597" spans="1:21" ht="14.4" customHeight="1" x14ac:dyDescent="0.3">
      <c r="A597" s="726">
        <v>4</v>
      </c>
      <c r="B597" s="727" t="s">
        <v>2287</v>
      </c>
      <c r="C597" s="727" t="s">
        <v>2294</v>
      </c>
      <c r="D597" s="810" t="s">
        <v>4735</v>
      </c>
      <c r="E597" s="811" t="s">
        <v>2311</v>
      </c>
      <c r="F597" s="727" t="s">
        <v>2290</v>
      </c>
      <c r="G597" s="727" t="s">
        <v>2523</v>
      </c>
      <c r="H597" s="727" t="s">
        <v>571</v>
      </c>
      <c r="I597" s="727" t="s">
        <v>3259</v>
      </c>
      <c r="J597" s="727" t="s">
        <v>3172</v>
      </c>
      <c r="K597" s="727" t="s">
        <v>3260</v>
      </c>
      <c r="L597" s="728">
        <v>1500</v>
      </c>
      <c r="M597" s="728">
        <v>9000</v>
      </c>
      <c r="N597" s="727">
        <v>6</v>
      </c>
      <c r="O597" s="812">
        <v>1</v>
      </c>
      <c r="P597" s="728"/>
      <c r="Q597" s="745">
        <v>0</v>
      </c>
      <c r="R597" s="727"/>
      <c r="S597" s="745">
        <v>0</v>
      </c>
      <c r="T597" s="812"/>
      <c r="U597" s="768">
        <v>0</v>
      </c>
    </row>
    <row r="598" spans="1:21" ht="14.4" customHeight="1" x14ac:dyDescent="0.3">
      <c r="A598" s="726">
        <v>4</v>
      </c>
      <c r="B598" s="727" t="s">
        <v>2287</v>
      </c>
      <c r="C598" s="727" t="s">
        <v>2294</v>
      </c>
      <c r="D598" s="810" t="s">
        <v>4735</v>
      </c>
      <c r="E598" s="811" t="s">
        <v>2311</v>
      </c>
      <c r="F598" s="727" t="s">
        <v>2290</v>
      </c>
      <c r="G598" s="727" t="s">
        <v>2523</v>
      </c>
      <c r="H598" s="727" t="s">
        <v>571</v>
      </c>
      <c r="I598" s="727" t="s">
        <v>3261</v>
      </c>
      <c r="J598" s="727" t="s">
        <v>3262</v>
      </c>
      <c r="K598" s="727" t="s">
        <v>3263</v>
      </c>
      <c r="L598" s="728">
        <v>175</v>
      </c>
      <c r="M598" s="728">
        <v>7350</v>
      </c>
      <c r="N598" s="727">
        <v>42</v>
      </c>
      <c r="O598" s="812">
        <v>24</v>
      </c>
      <c r="P598" s="728">
        <v>6125</v>
      </c>
      <c r="Q598" s="745">
        <v>0.83333333333333337</v>
      </c>
      <c r="R598" s="727">
        <v>35</v>
      </c>
      <c r="S598" s="745">
        <v>0.83333333333333337</v>
      </c>
      <c r="T598" s="812">
        <v>19</v>
      </c>
      <c r="U598" s="768">
        <v>0.79166666666666663</v>
      </c>
    </row>
    <row r="599" spans="1:21" ht="14.4" customHeight="1" x14ac:dyDescent="0.3">
      <c r="A599" s="726">
        <v>4</v>
      </c>
      <c r="B599" s="727" t="s">
        <v>2287</v>
      </c>
      <c r="C599" s="727" t="s">
        <v>2294</v>
      </c>
      <c r="D599" s="810" t="s">
        <v>4735</v>
      </c>
      <c r="E599" s="811" t="s">
        <v>2311</v>
      </c>
      <c r="F599" s="727" t="s">
        <v>2290</v>
      </c>
      <c r="G599" s="727" t="s">
        <v>2523</v>
      </c>
      <c r="H599" s="727" t="s">
        <v>571</v>
      </c>
      <c r="I599" s="727" t="s">
        <v>3264</v>
      </c>
      <c r="J599" s="727" t="s">
        <v>3262</v>
      </c>
      <c r="K599" s="727" t="s">
        <v>3265</v>
      </c>
      <c r="L599" s="728">
        <v>135</v>
      </c>
      <c r="M599" s="728">
        <v>135</v>
      </c>
      <c r="N599" s="727">
        <v>1</v>
      </c>
      <c r="O599" s="812">
        <v>1</v>
      </c>
      <c r="P599" s="728"/>
      <c r="Q599" s="745">
        <v>0</v>
      </c>
      <c r="R599" s="727"/>
      <c r="S599" s="745">
        <v>0</v>
      </c>
      <c r="T599" s="812"/>
      <c r="U599" s="768">
        <v>0</v>
      </c>
    </row>
    <row r="600" spans="1:21" ht="14.4" customHeight="1" x14ac:dyDescent="0.3">
      <c r="A600" s="726">
        <v>4</v>
      </c>
      <c r="B600" s="727" t="s">
        <v>2287</v>
      </c>
      <c r="C600" s="727" t="s">
        <v>2294</v>
      </c>
      <c r="D600" s="810" t="s">
        <v>4735</v>
      </c>
      <c r="E600" s="811" t="s">
        <v>2311</v>
      </c>
      <c r="F600" s="727" t="s">
        <v>2290</v>
      </c>
      <c r="G600" s="727" t="s">
        <v>2523</v>
      </c>
      <c r="H600" s="727" t="s">
        <v>571</v>
      </c>
      <c r="I600" s="727" t="s">
        <v>3266</v>
      </c>
      <c r="J600" s="727" t="s">
        <v>3267</v>
      </c>
      <c r="K600" s="727" t="s">
        <v>2950</v>
      </c>
      <c r="L600" s="728">
        <v>220.68</v>
      </c>
      <c r="M600" s="728">
        <v>882.72</v>
      </c>
      <c r="N600" s="727">
        <v>4</v>
      </c>
      <c r="O600" s="812">
        <v>1</v>
      </c>
      <c r="P600" s="728">
        <v>882.72</v>
      </c>
      <c r="Q600" s="745">
        <v>1</v>
      </c>
      <c r="R600" s="727">
        <v>4</v>
      </c>
      <c r="S600" s="745">
        <v>1</v>
      </c>
      <c r="T600" s="812">
        <v>1</v>
      </c>
      <c r="U600" s="768">
        <v>1</v>
      </c>
    </row>
    <row r="601" spans="1:21" ht="14.4" customHeight="1" x14ac:dyDescent="0.3">
      <c r="A601" s="726">
        <v>4</v>
      </c>
      <c r="B601" s="727" t="s">
        <v>2287</v>
      </c>
      <c r="C601" s="727" t="s">
        <v>2294</v>
      </c>
      <c r="D601" s="810" t="s">
        <v>4735</v>
      </c>
      <c r="E601" s="811" t="s">
        <v>2311</v>
      </c>
      <c r="F601" s="727" t="s">
        <v>2290</v>
      </c>
      <c r="G601" s="727" t="s">
        <v>2523</v>
      </c>
      <c r="H601" s="727" t="s">
        <v>571</v>
      </c>
      <c r="I601" s="727" t="s">
        <v>3268</v>
      </c>
      <c r="J601" s="727" t="s">
        <v>3269</v>
      </c>
      <c r="K601" s="727" t="s">
        <v>1390</v>
      </c>
      <c r="L601" s="728">
        <v>1526.74</v>
      </c>
      <c r="M601" s="728">
        <v>7633.7</v>
      </c>
      <c r="N601" s="727">
        <v>5</v>
      </c>
      <c r="O601" s="812">
        <v>3</v>
      </c>
      <c r="P601" s="728">
        <v>7633.7</v>
      </c>
      <c r="Q601" s="745">
        <v>1</v>
      </c>
      <c r="R601" s="727">
        <v>5</v>
      </c>
      <c r="S601" s="745">
        <v>1</v>
      </c>
      <c r="T601" s="812">
        <v>3</v>
      </c>
      <c r="U601" s="768">
        <v>1</v>
      </c>
    </row>
    <row r="602" spans="1:21" ht="14.4" customHeight="1" x14ac:dyDescent="0.3">
      <c r="A602" s="726">
        <v>4</v>
      </c>
      <c r="B602" s="727" t="s">
        <v>2287</v>
      </c>
      <c r="C602" s="727" t="s">
        <v>2294</v>
      </c>
      <c r="D602" s="810" t="s">
        <v>4735</v>
      </c>
      <c r="E602" s="811" t="s">
        <v>2311</v>
      </c>
      <c r="F602" s="727" t="s">
        <v>2290</v>
      </c>
      <c r="G602" s="727" t="s">
        <v>2523</v>
      </c>
      <c r="H602" s="727" t="s">
        <v>571</v>
      </c>
      <c r="I602" s="727" t="s">
        <v>3270</v>
      </c>
      <c r="J602" s="727" t="s">
        <v>3024</v>
      </c>
      <c r="K602" s="727" t="s">
        <v>3271</v>
      </c>
      <c r="L602" s="728">
        <v>1074.31</v>
      </c>
      <c r="M602" s="728">
        <v>19337.579999999998</v>
      </c>
      <c r="N602" s="727">
        <v>18</v>
      </c>
      <c r="O602" s="812">
        <v>2</v>
      </c>
      <c r="P602" s="728">
        <v>19337.579999999998</v>
      </c>
      <c r="Q602" s="745">
        <v>1</v>
      </c>
      <c r="R602" s="727">
        <v>18</v>
      </c>
      <c r="S602" s="745">
        <v>1</v>
      </c>
      <c r="T602" s="812">
        <v>2</v>
      </c>
      <c r="U602" s="768">
        <v>1</v>
      </c>
    </row>
    <row r="603" spans="1:21" ht="14.4" customHeight="1" x14ac:dyDescent="0.3">
      <c r="A603" s="726">
        <v>4</v>
      </c>
      <c r="B603" s="727" t="s">
        <v>2287</v>
      </c>
      <c r="C603" s="727" t="s">
        <v>2294</v>
      </c>
      <c r="D603" s="810" t="s">
        <v>4735</v>
      </c>
      <c r="E603" s="811" t="s">
        <v>2311</v>
      </c>
      <c r="F603" s="727" t="s">
        <v>2290</v>
      </c>
      <c r="G603" s="727" t="s">
        <v>2523</v>
      </c>
      <c r="H603" s="727" t="s">
        <v>571</v>
      </c>
      <c r="I603" s="727" t="s">
        <v>3272</v>
      </c>
      <c r="J603" s="727" t="s">
        <v>3273</v>
      </c>
      <c r="K603" s="727" t="s">
        <v>3274</v>
      </c>
      <c r="L603" s="728">
        <v>2939</v>
      </c>
      <c r="M603" s="728">
        <v>23512</v>
      </c>
      <c r="N603" s="727">
        <v>8</v>
      </c>
      <c r="O603" s="812">
        <v>5</v>
      </c>
      <c r="P603" s="728">
        <v>23512</v>
      </c>
      <c r="Q603" s="745">
        <v>1</v>
      </c>
      <c r="R603" s="727">
        <v>8</v>
      </c>
      <c r="S603" s="745">
        <v>1</v>
      </c>
      <c r="T603" s="812">
        <v>5</v>
      </c>
      <c r="U603" s="768">
        <v>1</v>
      </c>
    </row>
    <row r="604" spans="1:21" ht="14.4" customHeight="1" x14ac:dyDescent="0.3">
      <c r="A604" s="726">
        <v>4</v>
      </c>
      <c r="B604" s="727" t="s">
        <v>2287</v>
      </c>
      <c r="C604" s="727" t="s">
        <v>2294</v>
      </c>
      <c r="D604" s="810" t="s">
        <v>4735</v>
      </c>
      <c r="E604" s="811" t="s">
        <v>2311</v>
      </c>
      <c r="F604" s="727" t="s">
        <v>2290</v>
      </c>
      <c r="G604" s="727" t="s">
        <v>2523</v>
      </c>
      <c r="H604" s="727" t="s">
        <v>571</v>
      </c>
      <c r="I604" s="727" t="s">
        <v>3275</v>
      </c>
      <c r="J604" s="727" t="s">
        <v>3276</v>
      </c>
      <c r="K604" s="727" t="s">
        <v>3277</v>
      </c>
      <c r="L604" s="728">
        <v>1500.3</v>
      </c>
      <c r="M604" s="728">
        <v>3000.6</v>
      </c>
      <c r="N604" s="727">
        <v>2</v>
      </c>
      <c r="O604" s="812">
        <v>1</v>
      </c>
      <c r="P604" s="728">
        <v>3000.6</v>
      </c>
      <c r="Q604" s="745">
        <v>1</v>
      </c>
      <c r="R604" s="727">
        <v>2</v>
      </c>
      <c r="S604" s="745">
        <v>1</v>
      </c>
      <c r="T604" s="812">
        <v>1</v>
      </c>
      <c r="U604" s="768">
        <v>1</v>
      </c>
    </row>
    <row r="605" spans="1:21" ht="14.4" customHeight="1" x14ac:dyDescent="0.3">
      <c r="A605" s="726">
        <v>4</v>
      </c>
      <c r="B605" s="727" t="s">
        <v>2287</v>
      </c>
      <c r="C605" s="727" t="s">
        <v>2294</v>
      </c>
      <c r="D605" s="810" t="s">
        <v>4735</v>
      </c>
      <c r="E605" s="811" t="s">
        <v>2311</v>
      </c>
      <c r="F605" s="727" t="s">
        <v>2290</v>
      </c>
      <c r="G605" s="727" t="s">
        <v>2523</v>
      </c>
      <c r="H605" s="727" t="s">
        <v>571</v>
      </c>
      <c r="I605" s="727" t="s">
        <v>3278</v>
      </c>
      <c r="J605" s="727" t="s">
        <v>3279</v>
      </c>
      <c r="K605" s="727" t="s">
        <v>3280</v>
      </c>
      <c r="L605" s="728">
        <v>519.9</v>
      </c>
      <c r="M605" s="728">
        <v>519.9</v>
      </c>
      <c r="N605" s="727">
        <v>1</v>
      </c>
      <c r="O605" s="812">
        <v>1</v>
      </c>
      <c r="P605" s="728">
        <v>519.9</v>
      </c>
      <c r="Q605" s="745">
        <v>1</v>
      </c>
      <c r="R605" s="727">
        <v>1</v>
      </c>
      <c r="S605" s="745">
        <v>1</v>
      </c>
      <c r="T605" s="812">
        <v>1</v>
      </c>
      <c r="U605" s="768">
        <v>1</v>
      </c>
    </row>
    <row r="606" spans="1:21" ht="14.4" customHeight="1" x14ac:dyDescent="0.3">
      <c r="A606" s="726">
        <v>4</v>
      </c>
      <c r="B606" s="727" t="s">
        <v>2287</v>
      </c>
      <c r="C606" s="727" t="s">
        <v>2294</v>
      </c>
      <c r="D606" s="810" t="s">
        <v>4735</v>
      </c>
      <c r="E606" s="811" t="s">
        <v>2311</v>
      </c>
      <c r="F606" s="727" t="s">
        <v>2290</v>
      </c>
      <c r="G606" s="727" t="s">
        <v>2523</v>
      </c>
      <c r="H606" s="727" t="s">
        <v>571</v>
      </c>
      <c r="I606" s="727" t="s">
        <v>3281</v>
      </c>
      <c r="J606" s="727" t="s">
        <v>3282</v>
      </c>
      <c r="K606" s="727" t="s">
        <v>3283</v>
      </c>
      <c r="L606" s="728">
        <v>175</v>
      </c>
      <c r="M606" s="728">
        <v>1400</v>
      </c>
      <c r="N606" s="727">
        <v>8</v>
      </c>
      <c r="O606" s="812">
        <v>3</v>
      </c>
      <c r="P606" s="728">
        <v>1400</v>
      </c>
      <c r="Q606" s="745">
        <v>1</v>
      </c>
      <c r="R606" s="727">
        <v>8</v>
      </c>
      <c r="S606" s="745">
        <v>1</v>
      </c>
      <c r="T606" s="812">
        <v>3</v>
      </c>
      <c r="U606" s="768">
        <v>1</v>
      </c>
    </row>
    <row r="607" spans="1:21" ht="14.4" customHeight="1" x14ac:dyDescent="0.3">
      <c r="A607" s="726">
        <v>4</v>
      </c>
      <c r="B607" s="727" t="s">
        <v>2287</v>
      </c>
      <c r="C607" s="727" t="s">
        <v>2294</v>
      </c>
      <c r="D607" s="810" t="s">
        <v>4735</v>
      </c>
      <c r="E607" s="811" t="s">
        <v>2311</v>
      </c>
      <c r="F607" s="727" t="s">
        <v>2290</v>
      </c>
      <c r="G607" s="727" t="s">
        <v>2523</v>
      </c>
      <c r="H607" s="727" t="s">
        <v>571</v>
      </c>
      <c r="I607" s="727" t="s">
        <v>3284</v>
      </c>
      <c r="J607" s="727" t="s">
        <v>3285</v>
      </c>
      <c r="K607" s="727" t="s">
        <v>3286</v>
      </c>
      <c r="L607" s="728">
        <v>2412.9</v>
      </c>
      <c r="M607" s="728">
        <v>2412.9</v>
      </c>
      <c r="N607" s="727">
        <v>1</v>
      </c>
      <c r="O607" s="812">
        <v>1</v>
      </c>
      <c r="P607" s="728"/>
      <c r="Q607" s="745">
        <v>0</v>
      </c>
      <c r="R607" s="727"/>
      <c r="S607" s="745">
        <v>0</v>
      </c>
      <c r="T607" s="812"/>
      <c r="U607" s="768">
        <v>0</v>
      </c>
    </row>
    <row r="608" spans="1:21" ht="14.4" customHeight="1" x14ac:dyDescent="0.3">
      <c r="A608" s="726">
        <v>4</v>
      </c>
      <c r="B608" s="727" t="s">
        <v>2287</v>
      </c>
      <c r="C608" s="727" t="s">
        <v>2294</v>
      </c>
      <c r="D608" s="810" t="s">
        <v>4735</v>
      </c>
      <c r="E608" s="811" t="s">
        <v>2311</v>
      </c>
      <c r="F608" s="727" t="s">
        <v>2290</v>
      </c>
      <c r="G608" s="727" t="s">
        <v>2523</v>
      </c>
      <c r="H608" s="727" t="s">
        <v>571</v>
      </c>
      <c r="I608" s="727" t="s">
        <v>3287</v>
      </c>
      <c r="J608" s="727" t="s">
        <v>3288</v>
      </c>
      <c r="K608" s="727" t="s">
        <v>3289</v>
      </c>
      <c r="L608" s="728">
        <v>2412.9</v>
      </c>
      <c r="M608" s="728">
        <v>14477.400000000001</v>
      </c>
      <c r="N608" s="727">
        <v>6</v>
      </c>
      <c r="O608" s="812">
        <v>1</v>
      </c>
      <c r="P608" s="728">
        <v>14477.400000000001</v>
      </c>
      <c r="Q608" s="745">
        <v>1</v>
      </c>
      <c r="R608" s="727">
        <v>6</v>
      </c>
      <c r="S608" s="745">
        <v>1</v>
      </c>
      <c r="T608" s="812">
        <v>1</v>
      </c>
      <c r="U608" s="768">
        <v>1</v>
      </c>
    </row>
    <row r="609" spans="1:21" ht="14.4" customHeight="1" x14ac:dyDescent="0.3">
      <c r="A609" s="726">
        <v>4</v>
      </c>
      <c r="B609" s="727" t="s">
        <v>2287</v>
      </c>
      <c r="C609" s="727" t="s">
        <v>2294</v>
      </c>
      <c r="D609" s="810" t="s">
        <v>4735</v>
      </c>
      <c r="E609" s="811" t="s">
        <v>2311</v>
      </c>
      <c r="F609" s="727" t="s">
        <v>2290</v>
      </c>
      <c r="G609" s="727" t="s">
        <v>2523</v>
      </c>
      <c r="H609" s="727" t="s">
        <v>571</v>
      </c>
      <c r="I609" s="727" t="s">
        <v>3290</v>
      </c>
      <c r="J609" s="727" t="s">
        <v>3291</v>
      </c>
      <c r="K609" s="727" t="s">
        <v>3292</v>
      </c>
      <c r="L609" s="728">
        <v>2816</v>
      </c>
      <c r="M609" s="728">
        <v>5632</v>
      </c>
      <c r="N609" s="727">
        <v>2</v>
      </c>
      <c r="O609" s="812">
        <v>1</v>
      </c>
      <c r="P609" s="728">
        <v>5632</v>
      </c>
      <c r="Q609" s="745">
        <v>1</v>
      </c>
      <c r="R609" s="727">
        <v>2</v>
      </c>
      <c r="S609" s="745">
        <v>1</v>
      </c>
      <c r="T609" s="812">
        <v>1</v>
      </c>
      <c r="U609" s="768">
        <v>1</v>
      </c>
    </row>
    <row r="610" spans="1:21" ht="14.4" customHeight="1" x14ac:dyDescent="0.3">
      <c r="A610" s="726">
        <v>4</v>
      </c>
      <c r="B610" s="727" t="s">
        <v>2287</v>
      </c>
      <c r="C610" s="727" t="s">
        <v>2294</v>
      </c>
      <c r="D610" s="810" t="s">
        <v>4735</v>
      </c>
      <c r="E610" s="811" t="s">
        <v>2311</v>
      </c>
      <c r="F610" s="727" t="s">
        <v>2290</v>
      </c>
      <c r="G610" s="727" t="s">
        <v>2523</v>
      </c>
      <c r="H610" s="727" t="s">
        <v>571</v>
      </c>
      <c r="I610" s="727" t="s">
        <v>3293</v>
      </c>
      <c r="J610" s="727" t="s">
        <v>3294</v>
      </c>
      <c r="K610" s="727" t="s">
        <v>3295</v>
      </c>
      <c r="L610" s="728">
        <v>4748.2</v>
      </c>
      <c r="M610" s="728">
        <v>14244.599999999999</v>
      </c>
      <c r="N610" s="727">
        <v>3</v>
      </c>
      <c r="O610" s="812">
        <v>2</v>
      </c>
      <c r="P610" s="728">
        <v>14244.599999999999</v>
      </c>
      <c r="Q610" s="745">
        <v>1</v>
      </c>
      <c r="R610" s="727">
        <v>3</v>
      </c>
      <c r="S610" s="745">
        <v>1</v>
      </c>
      <c r="T610" s="812">
        <v>2</v>
      </c>
      <c r="U610" s="768">
        <v>1</v>
      </c>
    </row>
    <row r="611" spans="1:21" ht="14.4" customHeight="1" x14ac:dyDescent="0.3">
      <c r="A611" s="726">
        <v>4</v>
      </c>
      <c r="B611" s="727" t="s">
        <v>2287</v>
      </c>
      <c r="C611" s="727" t="s">
        <v>2294</v>
      </c>
      <c r="D611" s="810" t="s">
        <v>4735</v>
      </c>
      <c r="E611" s="811" t="s">
        <v>2311</v>
      </c>
      <c r="F611" s="727" t="s">
        <v>2290</v>
      </c>
      <c r="G611" s="727" t="s">
        <v>2523</v>
      </c>
      <c r="H611" s="727" t="s">
        <v>571</v>
      </c>
      <c r="I611" s="727" t="s">
        <v>3296</v>
      </c>
      <c r="J611" s="727" t="s">
        <v>3297</v>
      </c>
      <c r="K611" s="727" t="s">
        <v>3298</v>
      </c>
      <c r="L611" s="728">
        <v>864</v>
      </c>
      <c r="M611" s="728">
        <v>5184</v>
      </c>
      <c r="N611" s="727">
        <v>6</v>
      </c>
      <c r="O611" s="812">
        <v>1</v>
      </c>
      <c r="P611" s="728">
        <v>5184</v>
      </c>
      <c r="Q611" s="745">
        <v>1</v>
      </c>
      <c r="R611" s="727">
        <v>6</v>
      </c>
      <c r="S611" s="745">
        <v>1</v>
      </c>
      <c r="T611" s="812">
        <v>1</v>
      </c>
      <c r="U611" s="768">
        <v>1</v>
      </c>
    </row>
    <row r="612" spans="1:21" ht="14.4" customHeight="1" x14ac:dyDescent="0.3">
      <c r="A612" s="726">
        <v>4</v>
      </c>
      <c r="B612" s="727" t="s">
        <v>2287</v>
      </c>
      <c r="C612" s="727" t="s">
        <v>2294</v>
      </c>
      <c r="D612" s="810" t="s">
        <v>4735</v>
      </c>
      <c r="E612" s="811" t="s">
        <v>2311</v>
      </c>
      <c r="F612" s="727" t="s">
        <v>2290</v>
      </c>
      <c r="G612" s="727" t="s">
        <v>2523</v>
      </c>
      <c r="H612" s="727" t="s">
        <v>571</v>
      </c>
      <c r="I612" s="727" t="s">
        <v>3299</v>
      </c>
      <c r="J612" s="727" t="s">
        <v>3300</v>
      </c>
      <c r="K612" s="727" t="s">
        <v>3301</v>
      </c>
      <c r="L612" s="728">
        <v>1500.3</v>
      </c>
      <c r="M612" s="728">
        <v>9001.7999999999993</v>
      </c>
      <c r="N612" s="727">
        <v>6</v>
      </c>
      <c r="O612" s="812">
        <v>1</v>
      </c>
      <c r="P612" s="728">
        <v>9001.7999999999993</v>
      </c>
      <c r="Q612" s="745">
        <v>1</v>
      </c>
      <c r="R612" s="727">
        <v>6</v>
      </c>
      <c r="S612" s="745">
        <v>1</v>
      </c>
      <c r="T612" s="812">
        <v>1</v>
      </c>
      <c r="U612" s="768">
        <v>1</v>
      </c>
    </row>
    <row r="613" spans="1:21" ht="14.4" customHeight="1" x14ac:dyDescent="0.3">
      <c r="A613" s="726">
        <v>4</v>
      </c>
      <c r="B613" s="727" t="s">
        <v>2287</v>
      </c>
      <c r="C613" s="727" t="s">
        <v>2294</v>
      </c>
      <c r="D613" s="810" t="s">
        <v>4735</v>
      </c>
      <c r="E613" s="811" t="s">
        <v>2311</v>
      </c>
      <c r="F613" s="727" t="s">
        <v>2290</v>
      </c>
      <c r="G613" s="727" t="s">
        <v>2523</v>
      </c>
      <c r="H613" s="727" t="s">
        <v>571</v>
      </c>
      <c r="I613" s="727" t="s">
        <v>3302</v>
      </c>
      <c r="J613" s="727" t="s">
        <v>3303</v>
      </c>
      <c r="K613" s="727" t="s">
        <v>3304</v>
      </c>
      <c r="L613" s="728">
        <v>295.88</v>
      </c>
      <c r="M613" s="728">
        <v>591.76</v>
      </c>
      <c r="N613" s="727">
        <v>2</v>
      </c>
      <c r="O613" s="812">
        <v>1</v>
      </c>
      <c r="P613" s="728">
        <v>591.76</v>
      </c>
      <c r="Q613" s="745">
        <v>1</v>
      </c>
      <c r="R613" s="727">
        <v>2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4</v>
      </c>
      <c r="B614" s="727" t="s">
        <v>2287</v>
      </c>
      <c r="C614" s="727" t="s">
        <v>2294</v>
      </c>
      <c r="D614" s="810" t="s">
        <v>4735</v>
      </c>
      <c r="E614" s="811" t="s">
        <v>2311</v>
      </c>
      <c r="F614" s="727" t="s">
        <v>2290</v>
      </c>
      <c r="G614" s="727" t="s">
        <v>2523</v>
      </c>
      <c r="H614" s="727" t="s">
        <v>571</v>
      </c>
      <c r="I614" s="727" t="s">
        <v>3305</v>
      </c>
      <c r="J614" s="727" t="s">
        <v>3306</v>
      </c>
      <c r="K614" s="727" t="s">
        <v>3307</v>
      </c>
      <c r="L614" s="728">
        <v>1207.5</v>
      </c>
      <c r="M614" s="728">
        <v>3622.5</v>
      </c>
      <c r="N614" s="727">
        <v>3</v>
      </c>
      <c r="O614" s="812">
        <v>1</v>
      </c>
      <c r="P614" s="728"/>
      <c r="Q614" s="745">
        <v>0</v>
      </c>
      <c r="R614" s="727"/>
      <c r="S614" s="745">
        <v>0</v>
      </c>
      <c r="T614" s="812"/>
      <c r="U614" s="768">
        <v>0</v>
      </c>
    </row>
    <row r="615" spans="1:21" ht="14.4" customHeight="1" x14ac:dyDescent="0.3">
      <c r="A615" s="726">
        <v>4</v>
      </c>
      <c r="B615" s="727" t="s">
        <v>2287</v>
      </c>
      <c r="C615" s="727" t="s">
        <v>2294</v>
      </c>
      <c r="D615" s="810" t="s">
        <v>4735</v>
      </c>
      <c r="E615" s="811" t="s">
        <v>2311</v>
      </c>
      <c r="F615" s="727" t="s">
        <v>2290</v>
      </c>
      <c r="G615" s="727" t="s">
        <v>2523</v>
      </c>
      <c r="H615" s="727" t="s">
        <v>571</v>
      </c>
      <c r="I615" s="727" t="s">
        <v>3308</v>
      </c>
      <c r="J615" s="727" t="s">
        <v>3309</v>
      </c>
      <c r="K615" s="727" t="s">
        <v>3310</v>
      </c>
      <c r="L615" s="728">
        <v>5343.62</v>
      </c>
      <c r="M615" s="728">
        <v>10687.24</v>
      </c>
      <c r="N615" s="727">
        <v>2</v>
      </c>
      <c r="O615" s="812">
        <v>1</v>
      </c>
      <c r="P615" s="728">
        <v>10687.24</v>
      </c>
      <c r="Q615" s="745">
        <v>1</v>
      </c>
      <c r="R615" s="727">
        <v>2</v>
      </c>
      <c r="S615" s="745">
        <v>1</v>
      </c>
      <c r="T615" s="812">
        <v>1</v>
      </c>
      <c r="U615" s="768">
        <v>1</v>
      </c>
    </row>
    <row r="616" spans="1:21" ht="14.4" customHeight="1" x14ac:dyDescent="0.3">
      <c r="A616" s="726">
        <v>4</v>
      </c>
      <c r="B616" s="727" t="s">
        <v>2287</v>
      </c>
      <c r="C616" s="727" t="s">
        <v>2294</v>
      </c>
      <c r="D616" s="810" t="s">
        <v>4735</v>
      </c>
      <c r="E616" s="811" t="s">
        <v>2311</v>
      </c>
      <c r="F616" s="727" t="s">
        <v>2290</v>
      </c>
      <c r="G616" s="727" t="s">
        <v>2523</v>
      </c>
      <c r="H616" s="727" t="s">
        <v>571</v>
      </c>
      <c r="I616" s="727" t="s">
        <v>3311</v>
      </c>
      <c r="J616" s="727" t="s">
        <v>3312</v>
      </c>
      <c r="K616" s="727" t="s">
        <v>3313</v>
      </c>
      <c r="L616" s="728">
        <v>350</v>
      </c>
      <c r="M616" s="728">
        <v>350</v>
      </c>
      <c r="N616" s="727">
        <v>1</v>
      </c>
      <c r="O616" s="812">
        <v>1</v>
      </c>
      <c r="P616" s="728">
        <v>350</v>
      </c>
      <c r="Q616" s="745">
        <v>1</v>
      </c>
      <c r="R616" s="727">
        <v>1</v>
      </c>
      <c r="S616" s="745">
        <v>1</v>
      </c>
      <c r="T616" s="812">
        <v>1</v>
      </c>
      <c r="U616" s="768">
        <v>1</v>
      </c>
    </row>
    <row r="617" spans="1:21" ht="14.4" customHeight="1" x14ac:dyDescent="0.3">
      <c r="A617" s="726">
        <v>4</v>
      </c>
      <c r="B617" s="727" t="s">
        <v>2287</v>
      </c>
      <c r="C617" s="727" t="s">
        <v>2294</v>
      </c>
      <c r="D617" s="810" t="s">
        <v>4735</v>
      </c>
      <c r="E617" s="811" t="s">
        <v>2311</v>
      </c>
      <c r="F617" s="727" t="s">
        <v>2290</v>
      </c>
      <c r="G617" s="727" t="s">
        <v>2523</v>
      </c>
      <c r="H617" s="727" t="s">
        <v>571</v>
      </c>
      <c r="I617" s="727" t="s">
        <v>3314</v>
      </c>
      <c r="J617" s="727" t="s">
        <v>3315</v>
      </c>
      <c r="K617" s="727" t="s">
        <v>3316</v>
      </c>
      <c r="L617" s="728">
        <v>2816</v>
      </c>
      <c r="M617" s="728">
        <v>8448</v>
      </c>
      <c r="N617" s="727">
        <v>3</v>
      </c>
      <c r="O617" s="812">
        <v>1</v>
      </c>
      <c r="P617" s="728"/>
      <c r="Q617" s="745">
        <v>0</v>
      </c>
      <c r="R617" s="727"/>
      <c r="S617" s="745">
        <v>0</v>
      </c>
      <c r="T617" s="812"/>
      <c r="U617" s="768">
        <v>0</v>
      </c>
    </row>
    <row r="618" spans="1:21" ht="14.4" customHeight="1" x14ac:dyDescent="0.3">
      <c r="A618" s="726">
        <v>4</v>
      </c>
      <c r="B618" s="727" t="s">
        <v>2287</v>
      </c>
      <c r="C618" s="727" t="s">
        <v>2294</v>
      </c>
      <c r="D618" s="810" t="s">
        <v>4735</v>
      </c>
      <c r="E618" s="811" t="s">
        <v>2311</v>
      </c>
      <c r="F618" s="727" t="s">
        <v>2290</v>
      </c>
      <c r="G618" s="727" t="s">
        <v>2523</v>
      </c>
      <c r="H618" s="727" t="s">
        <v>571</v>
      </c>
      <c r="I618" s="727" t="s">
        <v>3317</v>
      </c>
      <c r="J618" s="727" t="s">
        <v>3318</v>
      </c>
      <c r="K618" s="727" t="s">
        <v>3319</v>
      </c>
      <c r="L618" s="728">
        <v>2816</v>
      </c>
      <c r="M618" s="728">
        <v>16896</v>
      </c>
      <c r="N618" s="727">
        <v>6</v>
      </c>
      <c r="O618" s="812">
        <v>1</v>
      </c>
      <c r="P618" s="728">
        <v>16896</v>
      </c>
      <c r="Q618" s="745">
        <v>1</v>
      </c>
      <c r="R618" s="727">
        <v>6</v>
      </c>
      <c r="S618" s="745">
        <v>1</v>
      </c>
      <c r="T618" s="812">
        <v>1</v>
      </c>
      <c r="U618" s="768">
        <v>1</v>
      </c>
    </row>
    <row r="619" spans="1:21" ht="14.4" customHeight="1" x14ac:dyDescent="0.3">
      <c r="A619" s="726">
        <v>4</v>
      </c>
      <c r="B619" s="727" t="s">
        <v>2287</v>
      </c>
      <c r="C619" s="727" t="s">
        <v>2294</v>
      </c>
      <c r="D619" s="810" t="s">
        <v>4735</v>
      </c>
      <c r="E619" s="811" t="s">
        <v>2311</v>
      </c>
      <c r="F619" s="727" t="s">
        <v>2290</v>
      </c>
      <c r="G619" s="727" t="s">
        <v>2523</v>
      </c>
      <c r="H619" s="727" t="s">
        <v>571</v>
      </c>
      <c r="I619" s="727" t="s">
        <v>3320</v>
      </c>
      <c r="J619" s="727" t="s">
        <v>3315</v>
      </c>
      <c r="K619" s="727" t="s">
        <v>3321</v>
      </c>
      <c r="L619" s="728">
        <v>2816</v>
      </c>
      <c r="M619" s="728">
        <v>8448</v>
      </c>
      <c r="N619" s="727">
        <v>3</v>
      </c>
      <c r="O619" s="812">
        <v>1</v>
      </c>
      <c r="P619" s="728">
        <v>8448</v>
      </c>
      <c r="Q619" s="745">
        <v>1</v>
      </c>
      <c r="R619" s="727">
        <v>3</v>
      </c>
      <c r="S619" s="745">
        <v>1</v>
      </c>
      <c r="T619" s="812">
        <v>1</v>
      </c>
      <c r="U619" s="768">
        <v>1</v>
      </c>
    </row>
    <row r="620" spans="1:21" ht="14.4" customHeight="1" x14ac:dyDescent="0.3">
      <c r="A620" s="726">
        <v>4</v>
      </c>
      <c r="B620" s="727" t="s">
        <v>2287</v>
      </c>
      <c r="C620" s="727" t="s">
        <v>2294</v>
      </c>
      <c r="D620" s="810" t="s">
        <v>4735</v>
      </c>
      <c r="E620" s="811" t="s">
        <v>2311</v>
      </c>
      <c r="F620" s="727" t="s">
        <v>2290</v>
      </c>
      <c r="G620" s="727" t="s">
        <v>2523</v>
      </c>
      <c r="H620" s="727" t="s">
        <v>571</v>
      </c>
      <c r="I620" s="727" t="s">
        <v>3322</v>
      </c>
      <c r="J620" s="727" t="s">
        <v>2998</v>
      </c>
      <c r="K620" s="727" t="s">
        <v>3323</v>
      </c>
      <c r="L620" s="728">
        <v>1500.3</v>
      </c>
      <c r="M620" s="728">
        <v>3000.6</v>
      </c>
      <c r="N620" s="727">
        <v>2</v>
      </c>
      <c r="O620" s="812">
        <v>1</v>
      </c>
      <c r="P620" s="728">
        <v>3000.6</v>
      </c>
      <c r="Q620" s="745">
        <v>1</v>
      </c>
      <c r="R620" s="727">
        <v>2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4</v>
      </c>
      <c r="B621" s="727" t="s">
        <v>2287</v>
      </c>
      <c r="C621" s="727" t="s">
        <v>2294</v>
      </c>
      <c r="D621" s="810" t="s">
        <v>4735</v>
      </c>
      <c r="E621" s="811" t="s">
        <v>2311</v>
      </c>
      <c r="F621" s="727" t="s">
        <v>2290</v>
      </c>
      <c r="G621" s="727" t="s">
        <v>2523</v>
      </c>
      <c r="H621" s="727" t="s">
        <v>571</v>
      </c>
      <c r="I621" s="727" t="s">
        <v>3324</v>
      </c>
      <c r="J621" s="727" t="s">
        <v>3325</v>
      </c>
      <c r="K621" s="727" t="s">
        <v>3326</v>
      </c>
      <c r="L621" s="728">
        <v>1062.48</v>
      </c>
      <c r="M621" s="728">
        <v>2124.96</v>
      </c>
      <c r="N621" s="727">
        <v>2</v>
      </c>
      <c r="O621" s="812">
        <v>1</v>
      </c>
      <c r="P621" s="728">
        <v>2124.96</v>
      </c>
      <c r="Q621" s="745">
        <v>1</v>
      </c>
      <c r="R621" s="727">
        <v>2</v>
      </c>
      <c r="S621" s="745">
        <v>1</v>
      </c>
      <c r="T621" s="812">
        <v>1</v>
      </c>
      <c r="U621" s="768">
        <v>1</v>
      </c>
    </row>
    <row r="622" spans="1:21" ht="14.4" customHeight="1" x14ac:dyDescent="0.3">
      <c r="A622" s="726">
        <v>4</v>
      </c>
      <c r="B622" s="727" t="s">
        <v>2287</v>
      </c>
      <c r="C622" s="727" t="s">
        <v>2294</v>
      </c>
      <c r="D622" s="810" t="s">
        <v>4735</v>
      </c>
      <c r="E622" s="811" t="s">
        <v>2311</v>
      </c>
      <c r="F622" s="727" t="s">
        <v>2290</v>
      </c>
      <c r="G622" s="727" t="s">
        <v>2523</v>
      </c>
      <c r="H622" s="727" t="s">
        <v>571</v>
      </c>
      <c r="I622" s="727" t="s">
        <v>3327</v>
      </c>
      <c r="J622" s="727" t="s">
        <v>3162</v>
      </c>
      <c r="K622" s="727" t="s">
        <v>3328</v>
      </c>
      <c r="L622" s="728">
        <v>1500.3</v>
      </c>
      <c r="M622" s="728">
        <v>6001.2</v>
      </c>
      <c r="N622" s="727">
        <v>4</v>
      </c>
      <c r="O622" s="812">
        <v>2</v>
      </c>
      <c r="P622" s="728">
        <v>6001.2</v>
      </c>
      <c r="Q622" s="745">
        <v>1</v>
      </c>
      <c r="R622" s="727">
        <v>4</v>
      </c>
      <c r="S622" s="745">
        <v>1</v>
      </c>
      <c r="T622" s="812">
        <v>2</v>
      </c>
      <c r="U622" s="768">
        <v>1</v>
      </c>
    </row>
    <row r="623" spans="1:21" ht="14.4" customHeight="1" x14ac:dyDescent="0.3">
      <c r="A623" s="726">
        <v>4</v>
      </c>
      <c r="B623" s="727" t="s">
        <v>2287</v>
      </c>
      <c r="C623" s="727" t="s">
        <v>2294</v>
      </c>
      <c r="D623" s="810" t="s">
        <v>4735</v>
      </c>
      <c r="E623" s="811" t="s">
        <v>2311</v>
      </c>
      <c r="F623" s="727" t="s">
        <v>2290</v>
      </c>
      <c r="G623" s="727" t="s">
        <v>2523</v>
      </c>
      <c r="H623" s="727" t="s">
        <v>571</v>
      </c>
      <c r="I623" s="727" t="s">
        <v>3329</v>
      </c>
      <c r="J623" s="727" t="s">
        <v>3165</v>
      </c>
      <c r="K623" s="727" t="s">
        <v>3330</v>
      </c>
      <c r="L623" s="728">
        <v>1500</v>
      </c>
      <c r="M623" s="728">
        <v>3000</v>
      </c>
      <c r="N623" s="727">
        <v>2</v>
      </c>
      <c r="O623" s="812">
        <v>1</v>
      </c>
      <c r="P623" s="728">
        <v>3000</v>
      </c>
      <c r="Q623" s="745">
        <v>1</v>
      </c>
      <c r="R623" s="727">
        <v>2</v>
      </c>
      <c r="S623" s="745">
        <v>1</v>
      </c>
      <c r="T623" s="812">
        <v>1</v>
      </c>
      <c r="U623" s="768">
        <v>1</v>
      </c>
    </row>
    <row r="624" spans="1:21" ht="14.4" customHeight="1" x14ac:dyDescent="0.3">
      <c r="A624" s="726">
        <v>4</v>
      </c>
      <c r="B624" s="727" t="s">
        <v>2287</v>
      </c>
      <c r="C624" s="727" t="s">
        <v>2294</v>
      </c>
      <c r="D624" s="810" t="s">
        <v>4735</v>
      </c>
      <c r="E624" s="811" t="s">
        <v>2311</v>
      </c>
      <c r="F624" s="727" t="s">
        <v>2290</v>
      </c>
      <c r="G624" s="727" t="s">
        <v>2523</v>
      </c>
      <c r="H624" s="727" t="s">
        <v>571</v>
      </c>
      <c r="I624" s="727" t="s">
        <v>3331</v>
      </c>
      <c r="J624" s="727" t="s">
        <v>3332</v>
      </c>
      <c r="K624" s="727" t="s">
        <v>3333</v>
      </c>
      <c r="L624" s="728">
        <v>299.89999999999998</v>
      </c>
      <c r="M624" s="728">
        <v>299.89999999999998</v>
      </c>
      <c r="N624" s="727">
        <v>1</v>
      </c>
      <c r="O624" s="812">
        <v>1</v>
      </c>
      <c r="P624" s="728">
        <v>299.89999999999998</v>
      </c>
      <c r="Q624" s="745">
        <v>1</v>
      </c>
      <c r="R624" s="727">
        <v>1</v>
      </c>
      <c r="S624" s="745">
        <v>1</v>
      </c>
      <c r="T624" s="812">
        <v>1</v>
      </c>
      <c r="U624" s="768">
        <v>1</v>
      </c>
    </row>
    <row r="625" spans="1:21" ht="14.4" customHeight="1" x14ac:dyDescent="0.3">
      <c r="A625" s="726">
        <v>4</v>
      </c>
      <c r="B625" s="727" t="s">
        <v>2287</v>
      </c>
      <c r="C625" s="727" t="s">
        <v>2294</v>
      </c>
      <c r="D625" s="810" t="s">
        <v>4735</v>
      </c>
      <c r="E625" s="811" t="s">
        <v>2311</v>
      </c>
      <c r="F625" s="727" t="s">
        <v>2290</v>
      </c>
      <c r="G625" s="727" t="s">
        <v>2523</v>
      </c>
      <c r="H625" s="727" t="s">
        <v>571</v>
      </c>
      <c r="I625" s="727" t="s">
        <v>3334</v>
      </c>
      <c r="J625" s="727" t="s">
        <v>3332</v>
      </c>
      <c r="K625" s="727" t="s">
        <v>3335</v>
      </c>
      <c r="L625" s="728">
        <v>599.79999999999995</v>
      </c>
      <c r="M625" s="728">
        <v>599.79999999999995</v>
      </c>
      <c r="N625" s="727">
        <v>1</v>
      </c>
      <c r="O625" s="812">
        <v>1</v>
      </c>
      <c r="P625" s="728">
        <v>599.79999999999995</v>
      </c>
      <c r="Q625" s="745">
        <v>1</v>
      </c>
      <c r="R625" s="727">
        <v>1</v>
      </c>
      <c r="S625" s="745">
        <v>1</v>
      </c>
      <c r="T625" s="812">
        <v>1</v>
      </c>
      <c r="U625" s="768">
        <v>1</v>
      </c>
    </row>
    <row r="626" spans="1:21" ht="14.4" customHeight="1" x14ac:dyDescent="0.3">
      <c r="A626" s="726">
        <v>4</v>
      </c>
      <c r="B626" s="727" t="s">
        <v>2287</v>
      </c>
      <c r="C626" s="727" t="s">
        <v>2294</v>
      </c>
      <c r="D626" s="810" t="s">
        <v>4735</v>
      </c>
      <c r="E626" s="811" t="s">
        <v>2311</v>
      </c>
      <c r="F626" s="727" t="s">
        <v>2290</v>
      </c>
      <c r="G626" s="727" t="s">
        <v>2523</v>
      </c>
      <c r="H626" s="727" t="s">
        <v>571</v>
      </c>
      <c r="I626" s="727" t="s">
        <v>3336</v>
      </c>
      <c r="J626" s="727" t="s">
        <v>3337</v>
      </c>
      <c r="K626" s="727" t="s">
        <v>3338</v>
      </c>
      <c r="L626" s="728">
        <v>957</v>
      </c>
      <c r="M626" s="728">
        <v>957</v>
      </c>
      <c r="N626" s="727">
        <v>1</v>
      </c>
      <c r="O626" s="812">
        <v>1</v>
      </c>
      <c r="P626" s="728">
        <v>957</v>
      </c>
      <c r="Q626" s="745">
        <v>1</v>
      </c>
      <c r="R626" s="727">
        <v>1</v>
      </c>
      <c r="S626" s="745">
        <v>1</v>
      </c>
      <c r="T626" s="812">
        <v>1</v>
      </c>
      <c r="U626" s="768">
        <v>1</v>
      </c>
    </row>
    <row r="627" spans="1:21" ht="14.4" customHeight="1" x14ac:dyDescent="0.3">
      <c r="A627" s="726">
        <v>4</v>
      </c>
      <c r="B627" s="727" t="s">
        <v>2287</v>
      </c>
      <c r="C627" s="727" t="s">
        <v>2294</v>
      </c>
      <c r="D627" s="810" t="s">
        <v>4735</v>
      </c>
      <c r="E627" s="811" t="s">
        <v>2311</v>
      </c>
      <c r="F627" s="727" t="s">
        <v>2290</v>
      </c>
      <c r="G627" s="727" t="s">
        <v>2523</v>
      </c>
      <c r="H627" s="727" t="s">
        <v>571</v>
      </c>
      <c r="I627" s="727" t="s">
        <v>3339</v>
      </c>
      <c r="J627" s="727" t="s">
        <v>3340</v>
      </c>
      <c r="K627" s="727" t="s">
        <v>3341</v>
      </c>
      <c r="L627" s="728">
        <v>1419</v>
      </c>
      <c r="M627" s="728">
        <v>1419</v>
      </c>
      <c r="N627" s="727">
        <v>1</v>
      </c>
      <c r="O627" s="812">
        <v>1</v>
      </c>
      <c r="P627" s="728">
        <v>1419</v>
      </c>
      <c r="Q627" s="745">
        <v>1</v>
      </c>
      <c r="R627" s="727">
        <v>1</v>
      </c>
      <c r="S627" s="745">
        <v>1</v>
      </c>
      <c r="T627" s="812">
        <v>1</v>
      </c>
      <c r="U627" s="768">
        <v>1</v>
      </c>
    </row>
    <row r="628" spans="1:21" ht="14.4" customHeight="1" x14ac:dyDescent="0.3">
      <c r="A628" s="726">
        <v>4</v>
      </c>
      <c r="B628" s="727" t="s">
        <v>2287</v>
      </c>
      <c r="C628" s="727" t="s">
        <v>2294</v>
      </c>
      <c r="D628" s="810" t="s">
        <v>4735</v>
      </c>
      <c r="E628" s="811" t="s">
        <v>2311</v>
      </c>
      <c r="F628" s="727" t="s">
        <v>2290</v>
      </c>
      <c r="G628" s="727" t="s">
        <v>2523</v>
      </c>
      <c r="H628" s="727" t="s">
        <v>571</v>
      </c>
      <c r="I628" s="727" t="s">
        <v>3342</v>
      </c>
      <c r="J628" s="727" t="s">
        <v>3014</v>
      </c>
      <c r="K628" s="727" t="s">
        <v>3343</v>
      </c>
      <c r="L628" s="728">
        <v>1987.45</v>
      </c>
      <c r="M628" s="728">
        <v>3974.9</v>
      </c>
      <c r="N628" s="727">
        <v>2</v>
      </c>
      <c r="O628" s="812">
        <v>1</v>
      </c>
      <c r="P628" s="728">
        <v>3974.9</v>
      </c>
      <c r="Q628" s="745">
        <v>1</v>
      </c>
      <c r="R628" s="727">
        <v>2</v>
      </c>
      <c r="S628" s="745">
        <v>1</v>
      </c>
      <c r="T628" s="812">
        <v>1</v>
      </c>
      <c r="U628" s="768">
        <v>1</v>
      </c>
    </row>
    <row r="629" spans="1:21" ht="14.4" customHeight="1" x14ac:dyDescent="0.3">
      <c r="A629" s="726">
        <v>4</v>
      </c>
      <c r="B629" s="727" t="s">
        <v>2287</v>
      </c>
      <c r="C629" s="727" t="s">
        <v>2294</v>
      </c>
      <c r="D629" s="810" t="s">
        <v>4735</v>
      </c>
      <c r="E629" s="811" t="s">
        <v>2311</v>
      </c>
      <c r="F629" s="727" t="s">
        <v>2290</v>
      </c>
      <c r="G629" s="727" t="s">
        <v>2399</v>
      </c>
      <c r="H629" s="727" t="s">
        <v>571</v>
      </c>
      <c r="I629" s="727" t="s">
        <v>3344</v>
      </c>
      <c r="J629" s="727" t="s">
        <v>3345</v>
      </c>
      <c r="K629" s="727" t="s">
        <v>3346</v>
      </c>
      <c r="L629" s="728">
        <v>35.130000000000003</v>
      </c>
      <c r="M629" s="728">
        <v>70.260000000000005</v>
      </c>
      <c r="N629" s="727">
        <v>2</v>
      </c>
      <c r="O629" s="812">
        <v>1</v>
      </c>
      <c r="P629" s="728">
        <v>70.260000000000005</v>
      </c>
      <c r="Q629" s="745">
        <v>1</v>
      </c>
      <c r="R629" s="727">
        <v>2</v>
      </c>
      <c r="S629" s="745">
        <v>1</v>
      </c>
      <c r="T629" s="812">
        <v>1</v>
      </c>
      <c r="U629" s="768">
        <v>1</v>
      </c>
    </row>
    <row r="630" spans="1:21" ht="14.4" customHeight="1" x14ac:dyDescent="0.3">
      <c r="A630" s="726">
        <v>4</v>
      </c>
      <c r="B630" s="727" t="s">
        <v>2287</v>
      </c>
      <c r="C630" s="727" t="s">
        <v>2294</v>
      </c>
      <c r="D630" s="810" t="s">
        <v>4735</v>
      </c>
      <c r="E630" s="811" t="s">
        <v>2311</v>
      </c>
      <c r="F630" s="727" t="s">
        <v>2290</v>
      </c>
      <c r="G630" s="727" t="s">
        <v>2399</v>
      </c>
      <c r="H630" s="727" t="s">
        <v>571</v>
      </c>
      <c r="I630" s="727" t="s">
        <v>3347</v>
      </c>
      <c r="J630" s="727" t="s">
        <v>2401</v>
      </c>
      <c r="K630" s="727" t="s">
        <v>3348</v>
      </c>
      <c r="L630" s="728">
        <v>56.25</v>
      </c>
      <c r="M630" s="728">
        <v>168.75</v>
      </c>
      <c r="N630" s="727">
        <v>3</v>
      </c>
      <c r="O630" s="812">
        <v>1</v>
      </c>
      <c r="P630" s="728"/>
      <c r="Q630" s="745">
        <v>0</v>
      </c>
      <c r="R630" s="727"/>
      <c r="S630" s="745">
        <v>0</v>
      </c>
      <c r="T630" s="812"/>
      <c r="U630" s="768">
        <v>0</v>
      </c>
    </row>
    <row r="631" spans="1:21" ht="14.4" customHeight="1" x14ac:dyDescent="0.3">
      <c r="A631" s="726">
        <v>4</v>
      </c>
      <c r="B631" s="727" t="s">
        <v>2287</v>
      </c>
      <c r="C631" s="727" t="s">
        <v>2294</v>
      </c>
      <c r="D631" s="810" t="s">
        <v>4735</v>
      </c>
      <c r="E631" s="811" t="s">
        <v>2311</v>
      </c>
      <c r="F631" s="727" t="s">
        <v>2290</v>
      </c>
      <c r="G631" s="727" t="s">
        <v>2399</v>
      </c>
      <c r="H631" s="727" t="s">
        <v>571</v>
      </c>
      <c r="I631" s="727" t="s">
        <v>2400</v>
      </c>
      <c r="J631" s="727" t="s">
        <v>2401</v>
      </c>
      <c r="K631" s="727" t="s">
        <v>2402</v>
      </c>
      <c r="L631" s="728">
        <v>100</v>
      </c>
      <c r="M631" s="728">
        <v>300</v>
      </c>
      <c r="N631" s="727">
        <v>3</v>
      </c>
      <c r="O631" s="812">
        <v>1</v>
      </c>
      <c r="P631" s="728">
        <v>300</v>
      </c>
      <c r="Q631" s="745">
        <v>1</v>
      </c>
      <c r="R631" s="727">
        <v>3</v>
      </c>
      <c r="S631" s="745">
        <v>1</v>
      </c>
      <c r="T631" s="812">
        <v>1</v>
      </c>
      <c r="U631" s="768">
        <v>1</v>
      </c>
    </row>
    <row r="632" spans="1:21" ht="14.4" customHeight="1" x14ac:dyDescent="0.3">
      <c r="A632" s="726">
        <v>4</v>
      </c>
      <c r="B632" s="727" t="s">
        <v>2287</v>
      </c>
      <c r="C632" s="727" t="s">
        <v>2294</v>
      </c>
      <c r="D632" s="810" t="s">
        <v>4735</v>
      </c>
      <c r="E632" s="811" t="s">
        <v>2311</v>
      </c>
      <c r="F632" s="727" t="s">
        <v>2290</v>
      </c>
      <c r="G632" s="727" t="s">
        <v>2399</v>
      </c>
      <c r="H632" s="727" t="s">
        <v>571</v>
      </c>
      <c r="I632" s="727" t="s">
        <v>2403</v>
      </c>
      <c r="J632" s="727" t="s">
        <v>2404</v>
      </c>
      <c r="K632" s="727" t="s">
        <v>2405</v>
      </c>
      <c r="L632" s="728">
        <v>120</v>
      </c>
      <c r="M632" s="728">
        <v>240</v>
      </c>
      <c r="N632" s="727">
        <v>2</v>
      </c>
      <c r="O632" s="812">
        <v>1</v>
      </c>
      <c r="P632" s="728"/>
      <c r="Q632" s="745">
        <v>0</v>
      </c>
      <c r="R632" s="727"/>
      <c r="S632" s="745">
        <v>0</v>
      </c>
      <c r="T632" s="812"/>
      <c r="U632" s="768">
        <v>0</v>
      </c>
    </row>
    <row r="633" spans="1:21" ht="14.4" customHeight="1" x14ac:dyDescent="0.3">
      <c r="A633" s="726">
        <v>4</v>
      </c>
      <c r="B633" s="727" t="s">
        <v>2287</v>
      </c>
      <c r="C633" s="727" t="s">
        <v>2294</v>
      </c>
      <c r="D633" s="810" t="s">
        <v>4735</v>
      </c>
      <c r="E633" s="811" t="s">
        <v>2311</v>
      </c>
      <c r="F633" s="727" t="s">
        <v>2290</v>
      </c>
      <c r="G633" s="727" t="s">
        <v>2399</v>
      </c>
      <c r="H633" s="727" t="s">
        <v>571</v>
      </c>
      <c r="I633" s="727" t="s">
        <v>3349</v>
      </c>
      <c r="J633" s="727" t="s">
        <v>3350</v>
      </c>
      <c r="K633" s="727" t="s">
        <v>3351</v>
      </c>
      <c r="L633" s="728">
        <v>1512.58</v>
      </c>
      <c r="M633" s="728">
        <v>1512.58</v>
      </c>
      <c r="N633" s="727">
        <v>1</v>
      </c>
      <c r="O633" s="812">
        <v>1</v>
      </c>
      <c r="P633" s="728"/>
      <c r="Q633" s="745">
        <v>0</v>
      </c>
      <c r="R633" s="727"/>
      <c r="S633" s="745">
        <v>0</v>
      </c>
      <c r="T633" s="812"/>
      <c r="U633" s="768">
        <v>0</v>
      </c>
    </row>
    <row r="634" spans="1:21" ht="14.4" customHeight="1" x14ac:dyDescent="0.3">
      <c r="A634" s="726">
        <v>4</v>
      </c>
      <c r="B634" s="727" t="s">
        <v>2287</v>
      </c>
      <c r="C634" s="727" t="s">
        <v>2294</v>
      </c>
      <c r="D634" s="810" t="s">
        <v>4735</v>
      </c>
      <c r="E634" s="811" t="s">
        <v>2311</v>
      </c>
      <c r="F634" s="727" t="s">
        <v>2290</v>
      </c>
      <c r="G634" s="727" t="s">
        <v>2807</v>
      </c>
      <c r="H634" s="727" t="s">
        <v>571</v>
      </c>
      <c r="I634" s="727" t="s">
        <v>2808</v>
      </c>
      <c r="J634" s="727" t="s">
        <v>2809</v>
      </c>
      <c r="K634" s="727" t="s">
        <v>2810</v>
      </c>
      <c r="L634" s="728">
        <v>410</v>
      </c>
      <c r="M634" s="728">
        <v>9430</v>
      </c>
      <c r="N634" s="727">
        <v>23</v>
      </c>
      <c r="O634" s="812">
        <v>23</v>
      </c>
      <c r="P634" s="728">
        <v>9020</v>
      </c>
      <c r="Q634" s="745">
        <v>0.95652173913043481</v>
      </c>
      <c r="R634" s="727">
        <v>22</v>
      </c>
      <c r="S634" s="745">
        <v>0.95652173913043481</v>
      </c>
      <c r="T634" s="812">
        <v>22</v>
      </c>
      <c r="U634" s="768">
        <v>0.95652173913043481</v>
      </c>
    </row>
    <row r="635" spans="1:21" ht="14.4" customHeight="1" x14ac:dyDescent="0.3">
      <c r="A635" s="726">
        <v>4</v>
      </c>
      <c r="B635" s="727" t="s">
        <v>2287</v>
      </c>
      <c r="C635" s="727" t="s">
        <v>2294</v>
      </c>
      <c r="D635" s="810" t="s">
        <v>4735</v>
      </c>
      <c r="E635" s="811" t="s">
        <v>2311</v>
      </c>
      <c r="F635" s="727" t="s">
        <v>2290</v>
      </c>
      <c r="G635" s="727" t="s">
        <v>2807</v>
      </c>
      <c r="H635" s="727" t="s">
        <v>571</v>
      </c>
      <c r="I635" s="727" t="s">
        <v>3352</v>
      </c>
      <c r="J635" s="727" t="s">
        <v>2853</v>
      </c>
      <c r="K635" s="727" t="s">
        <v>3353</v>
      </c>
      <c r="L635" s="728">
        <v>566</v>
      </c>
      <c r="M635" s="728">
        <v>1132</v>
      </c>
      <c r="N635" s="727">
        <v>2</v>
      </c>
      <c r="O635" s="812">
        <v>2</v>
      </c>
      <c r="P635" s="728">
        <v>1132</v>
      </c>
      <c r="Q635" s="745">
        <v>1</v>
      </c>
      <c r="R635" s="727">
        <v>2</v>
      </c>
      <c r="S635" s="745">
        <v>1</v>
      </c>
      <c r="T635" s="812">
        <v>2</v>
      </c>
      <c r="U635" s="768">
        <v>1</v>
      </c>
    </row>
    <row r="636" spans="1:21" ht="14.4" customHeight="1" x14ac:dyDescent="0.3">
      <c r="A636" s="726">
        <v>4</v>
      </c>
      <c r="B636" s="727" t="s">
        <v>2287</v>
      </c>
      <c r="C636" s="727" t="s">
        <v>2294</v>
      </c>
      <c r="D636" s="810" t="s">
        <v>4735</v>
      </c>
      <c r="E636" s="811" t="s">
        <v>2311</v>
      </c>
      <c r="F636" s="727" t="s">
        <v>2290</v>
      </c>
      <c r="G636" s="727" t="s">
        <v>2406</v>
      </c>
      <c r="H636" s="727" t="s">
        <v>571</v>
      </c>
      <c r="I636" s="727" t="s">
        <v>3354</v>
      </c>
      <c r="J636" s="727" t="s">
        <v>3355</v>
      </c>
      <c r="K636" s="727" t="s">
        <v>3356</v>
      </c>
      <c r="L636" s="728">
        <v>1575</v>
      </c>
      <c r="M636" s="728">
        <v>1575</v>
      </c>
      <c r="N636" s="727">
        <v>1</v>
      </c>
      <c r="O636" s="812">
        <v>1</v>
      </c>
      <c r="P636" s="728">
        <v>1575</v>
      </c>
      <c r="Q636" s="745">
        <v>1</v>
      </c>
      <c r="R636" s="727">
        <v>1</v>
      </c>
      <c r="S636" s="745">
        <v>1</v>
      </c>
      <c r="T636" s="812">
        <v>1</v>
      </c>
      <c r="U636" s="768">
        <v>1</v>
      </c>
    </row>
    <row r="637" spans="1:21" ht="14.4" customHeight="1" x14ac:dyDescent="0.3">
      <c r="A637" s="726">
        <v>4</v>
      </c>
      <c r="B637" s="727" t="s">
        <v>2287</v>
      </c>
      <c r="C637" s="727" t="s">
        <v>2294</v>
      </c>
      <c r="D637" s="810" t="s">
        <v>4735</v>
      </c>
      <c r="E637" s="811" t="s">
        <v>2311</v>
      </c>
      <c r="F637" s="727" t="s">
        <v>2290</v>
      </c>
      <c r="G637" s="727" t="s">
        <v>2406</v>
      </c>
      <c r="H637" s="727" t="s">
        <v>571</v>
      </c>
      <c r="I637" s="727" t="s">
        <v>2407</v>
      </c>
      <c r="J637" s="727" t="s">
        <v>2408</v>
      </c>
      <c r="K637" s="727" t="s">
        <v>2409</v>
      </c>
      <c r="L637" s="728">
        <v>900</v>
      </c>
      <c r="M637" s="728">
        <v>3600</v>
      </c>
      <c r="N637" s="727">
        <v>4</v>
      </c>
      <c r="O637" s="812">
        <v>4</v>
      </c>
      <c r="P637" s="728">
        <v>900</v>
      </c>
      <c r="Q637" s="745">
        <v>0.25</v>
      </c>
      <c r="R637" s="727">
        <v>1</v>
      </c>
      <c r="S637" s="745">
        <v>0.25</v>
      </c>
      <c r="T637" s="812">
        <v>1</v>
      </c>
      <c r="U637" s="768">
        <v>0.25</v>
      </c>
    </row>
    <row r="638" spans="1:21" ht="14.4" customHeight="1" x14ac:dyDescent="0.3">
      <c r="A638" s="726">
        <v>4</v>
      </c>
      <c r="B638" s="727" t="s">
        <v>2287</v>
      </c>
      <c r="C638" s="727" t="s">
        <v>2294</v>
      </c>
      <c r="D638" s="810" t="s">
        <v>4735</v>
      </c>
      <c r="E638" s="811" t="s">
        <v>2312</v>
      </c>
      <c r="F638" s="727" t="s">
        <v>2288</v>
      </c>
      <c r="G638" s="727" t="s">
        <v>2355</v>
      </c>
      <c r="H638" s="727" t="s">
        <v>642</v>
      </c>
      <c r="I638" s="727" t="s">
        <v>2043</v>
      </c>
      <c r="J638" s="727" t="s">
        <v>965</v>
      </c>
      <c r="K638" s="727" t="s">
        <v>2044</v>
      </c>
      <c r="L638" s="728">
        <v>154.36000000000001</v>
      </c>
      <c r="M638" s="728">
        <v>1080.52</v>
      </c>
      <c r="N638" s="727">
        <v>7</v>
      </c>
      <c r="O638" s="812">
        <v>7</v>
      </c>
      <c r="P638" s="728">
        <v>308.72000000000003</v>
      </c>
      <c r="Q638" s="745">
        <v>0.28571428571428575</v>
      </c>
      <c r="R638" s="727">
        <v>2</v>
      </c>
      <c r="S638" s="745">
        <v>0.2857142857142857</v>
      </c>
      <c r="T638" s="812">
        <v>2</v>
      </c>
      <c r="U638" s="768">
        <v>0.2857142857142857</v>
      </c>
    </row>
    <row r="639" spans="1:21" ht="14.4" customHeight="1" x14ac:dyDescent="0.3">
      <c r="A639" s="726">
        <v>4</v>
      </c>
      <c r="B639" s="727" t="s">
        <v>2287</v>
      </c>
      <c r="C639" s="727" t="s">
        <v>2294</v>
      </c>
      <c r="D639" s="810" t="s">
        <v>4735</v>
      </c>
      <c r="E639" s="811" t="s">
        <v>2312</v>
      </c>
      <c r="F639" s="727" t="s">
        <v>2288</v>
      </c>
      <c r="G639" s="727" t="s">
        <v>2527</v>
      </c>
      <c r="H639" s="727" t="s">
        <v>571</v>
      </c>
      <c r="I639" s="727" t="s">
        <v>3357</v>
      </c>
      <c r="J639" s="727" t="s">
        <v>2529</v>
      </c>
      <c r="K639" s="727" t="s">
        <v>3358</v>
      </c>
      <c r="L639" s="728">
        <v>0</v>
      </c>
      <c r="M639" s="728">
        <v>0</v>
      </c>
      <c r="N639" s="727">
        <v>1</v>
      </c>
      <c r="O639" s="812">
        <v>1</v>
      </c>
      <c r="P639" s="728">
        <v>0</v>
      </c>
      <c r="Q639" s="745"/>
      <c r="R639" s="727">
        <v>1</v>
      </c>
      <c r="S639" s="745">
        <v>1</v>
      </c>
      <c r="T639" s="812">
        <v>1</v>
      </c>
      <c r="U639" s="768">
        <v>1</v>
      </c>
    </row>
    <row r="640" spans="1:21" ht="14.4" customHeight="1" x14ac:dyDescent="0.3">
      <c r="A640" s="726">
        <v>4</v>
      </c>
      <c r="B640" s="727" t="s">
        <v>2287</v>
      </c>
      <c r="C640" s="727" t="s">
        <v>2294</v>
      </c>
      <c r="D640" s="810" t="s">
        <v>4735</v>
      </c>
      <c r="E640" s="811" t="s">
        <v>2312</v>
      </c>
      <c r="F640" s="727" t="s">
        <v>2288</v>
      </c>
      <c r="G640" s="727" t="s">
        <v>2682</v>
      </c>
      <c r="H640" s="727" t="s">
        <v>642</v>
      </c>
      <c r="I640" s="727" t="s">
        <v>3359</v>
      </c>
      <c r="J640" s="727" t="s">
        <v>914</v>
      </c>
      <c r="K640" s="727" t="s">
        <v>3360</v>
      </c>
      <c r="L640" s="728">
        <v>207.45</v>
      </c>
      <c r="M640" s="728">
        <v>207.45</v>
      </c>
      <c r="N640" s="727">
        <v>1</v>
      </c>
      <c r="O640" s="812">
        <v>0.5</v>
      </c>
      <c r="P640" s="728">
        <v>207.45</v>
      </c>
      <c r="Q640" s="745">
        <v>1</v>
      </c>
      <c r="R640" s="727">
        <v>1</v>
      </c>
      <c r="S640" s="745">
        <v>1</v>
      </c>
      <c r="T640" s="812">
        <v>0.5</v>
      </c>
      <c r="U640" s="768">
        <v>1</v>
      </c>
    </row>
    <row r="641" spans="1:21" ht="14.4" customHeight="1" x14ac:dyDescent="0.3">
      <c r="A641" s="726">
        <v>4</v>
      </c>
      <c r="B641" s="727" t="s">
        <v>2287</v>
      </c>
      <c r="C641" s="727" t="s">
        <v>2294</v>
      </c>
      <c r="D641" s="810" t="s">
        <v>4735</v>
      </c>
      <c r="E641" s="811" t="s">
        <v>2312</v>
      </c>
      <c r="F641" s="727" t="s">
        <v>2288</v>
      </c>
      <c r="G641" s="727" t="s">
        <v>2466</v>
      </c>
      <c r="H641" s="727" t="s">
        <v>571</v>
      </c>
      <c r="I641" s="727" t="s">
        <v>2741</v>
      </c>
      <c r="J641" s="727" t="s">
        <v>2699</v>
      </c>
      <c r="K641" s="727" t="s">
        <v>1870</v>
      </c>
      <c r="L641" s="728">
        <v>78.33</v>
      </c>
      <c r="M641" s="728">
        <v>156.66</v>
      </c>
      <c r="N641" s="727">
        <v>2</v>
      </c>
      <c r="O641" s="812">
        <v>1.5</v>
      </c>
      <c r="P641" s="728">
        <v>156.66</v>
      </c>
      <c r="Q641" s="745">
        <v>1</v>
      </c>
      <c r="R641" s="727">
        <v>2</v>
      </c>
      <c r="S641" s="745">
        <v>1</v>
      </c>
      <c r="T641" s="812">
        <v>1.5</v>
      </c>
      <c r="U641" s="768">
        <v>1</v>
      </c>
    </row>
    <row r="642" spans="1:21" ht="14.4" customHeight="1" x14ac:dyDescent="0.3">
      <c r="A642" s="726">
        <v>4</v>
      </c>
      <c r="B642" s="727" t="s">
        <v>2287</v>
      </c>
      <c r="C642" s="727" t="s">
        <v>2294</v>
      </c>
      <c r="D642" s="810" t="s">
        <v>4735</v>
      </c>
      <c r="E642" s="811" t="s">
        <v>2312</v>
      </c>
      <c r="F642" s="727" t="s">
        <v>2288</v>
      </c>
      <c r="G642" s="727" t="s">
        <v>2466</v>
      </c>
      <c r="H642" s="727" t="s">
        <v>571</v>
      </c>
      <c r="I642" s="727" t="s">
        <v>2698</v>
      </c>
      <c r="J642" s="727" t="s">
        <v>2699</v>
      </c>
      <c r="K642" s="727" t="s">
        <v>2700</v>
      </c>
      <c r="L642" s="728">
        <v>391.67</v>
      </c>
      <c r="M642" s="728">
        <v>391.67</v>
      </c>
      <c r="N642" s="727">
        <v>1</v>
      </c>
      <c r="O642" s="812">
        <v>1</v>
      </c>
      <c r="P642" s="728"/>
      <c r="Q642" s="745">
        <v>0</v>
      </c>
      <c r="R642" s="727"/>
      <c r="S642" s="745">
        <v>0</v>
      </c>
      <c r="T642" s="812"/>
      <c r="U642" s="768">
        <v>0</v>
      </c>
    </row>
    <row r="643" spans="1:21" ht="14.4" customHeight="1" x14ac:dyDescent="0.3">
      <c r="A643" s="726">
        <v>4</v>
      </c>
      <c r="B643" s="727" t="s">
        <v>2287</v>
      </c>
      <c r="C643" s="727" t="s">
        <v>2294</v>
      </c>
      <c r="D643" s="810" t="s">
        <v>4735</v>
      </c>
      <c r="E643" s="811" t="s">
        <v>2312</v>
      </c>
      <c r="F643" s="727" t="s">
        <v>2288</v>
      </c>
      <c r="G643" s="727" t="s">
        <v>2466</v>
      </c>
      <c r="H643" s="727" t="s">
        <v>571</v>
      </c>
      <c r="I643" s="727" t="s">
        <v>3361</v>
      </c>
      <c r="J643" s="727" t="s">
        <v>3362</v>
      </c>
      <c r="K643" s="727" t="s">
        <v>2743</v>
      </c>
      <c r="L643" s="728">
        <v>39.17</v>
      </c>
      <c r="M643" s="728">
        <v>39.17</v>
      </c>
      <c r="N643" s="727">
        <v>1</v>
      </c>
      <c r="O643" s="812">
        <v>1</v>
      </c>
      <c r="P643" s="728">
        <v>39.17</v>
      </c>
      <c r="Q643" s="745">
        <v>1</v>
      </c>
      <c r="R643" s="727">
        <v>1</v>
      </c>
      <c r="S643" s="745">
        <v>1</v>
      </c>
      <c r="T643" s="812">
        <v>1</v>
      </c>
      <c r="U643" s="768">
        <v>1</v>
      </c>
    </row>
    <row r="644" spans="1:21" ht="14.4" customHeight="1" x14ac:dyDescent="0.3">
      <c r="A644" s="726">
        <v>4</v>
      </c>
      <c r="B644" s="727" t="s">
        <v>2287</v>
      </c>
      <c r="C644" s="727" t="s">
        <v>2294</v>
      </c>
      <c r="D644" s="810" t="s">
        <v>4735</v>
      </c>
      <c r="E644" s="811" t="s">
        <v>2312</v>
      </c>
      <c r="F644" s="727" t="s">
        <v>2288</v>
      </c>
      <c r="G644" s="727" t="s">
        <v>2466</v>
      </c>
      <c r="H644" s="727" t="s">
        <v>571</v>
      </c>
      <c r="I644" s="727" t="s">
        <v>3363</v>
      </c>
      <c r="J644" s="727" t="s">
        <v>2699</v>
      </c>
      <c r="K644" s="727" t="s">
        <v>3364</v>
      </c>
      <c r="L644" s="728">
        <v>0</v>
      </c>
      <c r="M644" s="728">
        <v>0</v>
      </c>
      <c r="N644" s="727">
        <v>1</v>
      </c>
      <c r="O644" s="812">
        <v>1</v>
      </c>
      <c r="P644" s="728">
        <v>0</v>
      </c>
      <c r="Q644" s="745"/>
      <c r="R644" s="727">
        <v>1</v>
      </c>
      <c r="S644" s="745">
        <v>1</v>
      </c>
      <c r="T644" s="812">
        <v>1</v>
      </c>
      <c r="U644" s="768">
        <v>1</v>
      </c>
    </row>
    <row r="645" spans="1:21" ht="14.4" customHeight="1" x14ac:dyDescent="0.3">
      <c r="A645" s="726">
        <v>4</v>
      </c>
      <c r="B645" s="727" t="s">
        <v>2287</v>
      </c>
      <c r="C645" s="727" t="s">
        <v>2294</v>
      </c>
      <c r="D645" s="810" t="s">
        <v>4735</v>
      </c>
      <c r="E645" s="811" t="s">
        <v>2312</v>
      </c>
      <c r="F645" s="727" t="s">
        <v>2288</v>
      </c>
      <c r="G645" s="727" t="s">
        <v>3365</v>
      </c>
      <c r="H645" s="727" t="s">
        <v>571</v>
      </c>
      <c r="I645" s="727" t="s">
        <v>3366</v>
      </c>
      <c r="J645" s="727" t="s">
        <v>3367</v>
      </c>
      <c r="K645" s="727" t="s">
        <v>3368</v>
      </c>
      <c r="L645" s="728">
        <v>38.47</v>
      </c>
      <c r="M645" s="728">
        <v>76.94</v>
      </c>
      <c r="N645" s="727">
        <v>2</v>
      </c>
      <c r="O645" s="812">
        <v>0.5</v>
      </c>
      <c r="P645" s="728">
        <v>76.94</v>
      </c>
      <c r="Q645" s="745">
        <v>1</v>
      </c>
      <c r="R645" s="727">
        <v>2</v>
      </c>
      <c r="S645" s="745">
        <v>1</v>
      </c>
      <c r="T645" s="812">
        <v>0.5</v>
      </c>
      <c r="U645" s="768">
        <v>1</v>
      </c>
    </row>
    <row r="646" spans="1:21" ht="14.4" customHeight="1" x14ac:dyDescent="0.3">
      <c r="A646" s="726">
        <v>4</v>
      </c>
      <c r="B646" s="727" t="s">
        <v>2287</v>
      </c>
      <c r="C646" s="727" t="s">
        <v>2294</v>
      </c>
      <c r="D646" s="810" t="s">
        <v>4735</v>
      </c>
      <c r="E646" s="811" t="s">
        <v>2312</v>
      </c>
      <c r="F646" s="727" t="s">
        <v>2288</v>
      </c>
      <c r="G646" s="727" t="s">
        <v>2427</v>
      </c>
      <c r="H646" s="727" t="s">
        <v>571</v>
      </c>
      <c r="I646" s="727" t="s">
        <v>3369</v>
      </c>
      <c r="J646" s="727" t="s">
        <v>618</v>
      </c>
      <c r="K646" s="727" t="s">
        <v>3370</v>
      </c>
      <c r="L646" s="728">
        <v>78.03</v>
      </c>
      <c r="M646" s="728">
        <v>156.06</v>
      </c>
      <c r="N646" s="727">
        <v>2</v>
      </c>
      <c r="O646" s="812">
        <v>1.5</v>
      </c>
      <c r="P646" s="728">
        <v>156.06</v>
      </c>
      <c r="Q646" s="745">
        <v>1</v>
      </c>
      <c r="R646" s="727">
        <v>2</v>
      </c>
      <c r="S646" s="745">
        <v>1</v>
      </c>
      <c r="T646" s="812">
        <v>1.5</v>
      </c>
      <c r="U646" s="768">
        <v>1</v>
      </c>
    </row>
    <row r="647" spans="1:21" ht="14.4" customHeight="1" x14ac:dyDescent="0.3">
      <c r="A647" s="726">
        <v>4</v>
      </c>
      <c r="B647" s="727" t="s">
        <v>2287</v>
      </c>
      <c r="C647" s="727" t="s">
        <v>2294</v>
      </c>
      <c r="D647" s="810" t="s">
        <v>4735</v>
      </c>
      <c r="E647" s="811" t="s">
        <v>2312</v>
      </c>
      <c r="F647" s="727" t="s">
        <v>2288</v>
      </c>
      <c r="G647" s="727" t="s">
        <v>3371</v>
      </c>
      <c r="H647" s="727" t="s">
        <v>571</v>
      </c>
      <c r="I647" s="727" t="s">
        <v>3372</v>
      </c>
      <c r="J647" s="727" t="s">
        <v>3373</v>
      </c>
      <c r="K647" s="727" t="s">
        <v>3374</v>
      </c>
      <c r="L647" s="728">
        <v>0</v>
      </c>
      <c r="M647" s="728">
        <v>0</v>
      </c>
      <c r="N647" s="727">
        <v>1</v>
      </c>
      <c r="O647" s="812">
        <v>1</v>
      </c>
      <c r="P647" s="728"/>
      <c r="Q647" s="745"/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4</v>
      </c>
      <c r="B648" s="727" t="s">
        <v>2287</v>
      </c>
      <c r="C648" s="727" t="s">
        <v>2294</v>
      </c>
      <c r="D648" s="810" t="s">
        <v>4735</v>
      </c>
      <c r="E648" s="811" t="s">
        <v>2312</v>
      </c>
      <c r="F648" s="727" t="s">
        <v>2288</v>
      </c>
      <c r="G648" s="727" t="s">
        <v>2433</v>
      </c>
      <c r="H648" s="727" t="s">
        <v>571</v>
      </c>
      <c r="I648" s="727" t="s">
        <v>2434</v>
      </c>
      <c r="J648" s="727" t="s">
        <v>780</v>
      </c>
      <c r="K648" s="727" t="s">
        <v>2435</v>
      </c>
      <c r="L648" s="728">
        <v>105.63</v>
      </c>
      <c r="M648" s="728">
        <v>105.63</v>
      </c>
      <c r="N648" s="727">
        <v>1</v>
      </c>
      <c r="O648" s="812">
        <v>0.5</v>
      </c>
      <c r="P648" s="728">
        <v>105.63</v>
      </c>
      <c r="Q648" s="745">
        <v>1</v>
      </c>
      <c r="R648" s="727">
        <v>1</v>
      </c>
      <c r="S648" s="745">
        <v>1</v>
      </c>
      <c r="T648" s="812">
        <v>0.5</v>
      </c>
      <c r="U648" s="768">
        <v>1</v>
      </c>
    </row>
    <row r="649" spans="1:21" ht="14.4" customHeight="1" x14ac:dyDescent="0.3">
      <c r="A649" s="726">
        <v>4</v>
      </c>
      <c r="B649" s="727" t="s">
        <v>2287</v>
      </c>
      <c r="C649" s="727" t="s">
        <v>2294</v>
      </c>
      <c r="D649" s="810" t="s">
        <v>4735</v>
      </c>
      <c r="E649" s="811" t="s">
        <v>2312</v>
      </c>
      <c r="F649" s="727" t="s">
        <v>2288</v>
      </c>
      <c r="G649" s="727" t="s">
        <v>3375</v>
      </c>
      <c r="H649" s="727" t="s">
        <v>571</v>
      </c>
      <c r="I649" s="727" t="s">
        <v>3376</v>
      </c>
      <c r="J649" s="727" t="s">
        <v>1168</v>
      </c>
      <c r="K649" s="727" t="s">
        <v>3377</v>
      </c>
      <c r="L649" s="728">
        <v>84.39</v>
      </c>
      <c r="M649" s="728">
        <v>84.39</v>
      </c>
      <c r="N649" s="727">
        <v>1</v>
      </c>
      <c r="O649" s="812">
        <v>1</v>
      </c>
      <c r="P649" s="728">
        <v>84.39</v>
      </c>
      <c r="Q649" s="745">
        <v>1</v>
      </c>
      <c r="R649" s="727">
        <v>1</v>
      </c>
      <c r="S649" s="745">
        <v>1</v>
      </c>
      <c r="T649" s="812">
        <v>1</v>
      </c>
      <c r="U649" s="768">
        <v>1</v>
      </c>
    </row>
    <row r="650" spans="1:21" ht="14.4" customHeight="1" x14ac:dyDescent="0.3">
      <c r="A650" s="726">
        <v>4</v>
      </c>
      <c r="B650" s="727" t="s">
        <v>2287</v>
      </c>
      <c r="C650" s="727" t="s">
        <v>2294</v>
      </c>
      <c r="D650" s="810" t="s">
        <v>4735</v>
      </c>
      <c r="E650" s="811" t="s">
        <v>2312</v>
      </c>
      <c r="F650" s="727" t="s">
        <v>2288</v>
      </c>
      <c r="G650" s="727" t="s">
        <v>3378</v>
      </c>
      <c r="H650" s="727" t="s">
        <v>571</v>
      </c>
      <c r="I650" s="727" t="s">
        <v>3379</v>
      </c>
      <c r="J650" s="727" t="s">
        <v>3380</v>
      </c>
      <c r="K650" s="727" t="s">
        <v>3381</v>
      </c>
      <c r="L650" s="728">
        <v>79.64</v>
      </c>
      <c r="M650" s="728">
        <v>79.64</v>
      </c>
      <c r="N650" s="727">
        <v>1</v>
      </c>
      <c r="O650" s="812">
        <v>1</v>
      </c>
      <c r="P650" s="728">
        <v>79.64</v>
      </c>
      <c r="Q650" s="745">
        <v>1</v>
      </c>
      <c r="R650" s="727">
        <v>1</v>
      </c>
      <c r="S650" s="745">
        <v>1</v>
      </c>
      <c r="T650" s="812">
        <v>1</v>
      </c>
      <c r="U650" s="768">
        <v>1</v>
      </c>
    </row>
    <row r="651" spans="1:21" ht="14.4" customHeight="1" x14ac:dyDescent="0.3">
      <c r="A651" s="726">
        <v>4</v>
      </c>
      <c r="B651" s="727" t="s">
        <v>2287</v>
      </c>
      <c r="C651" s="727" t="s">
        <v>2294</v>
      </c>
      <c r="D651" s="810" t="s">
        <v>4735</v>
      </c>
      <c r="E651" s="811" t="s">
        <v>2312</v>
      </c>
      <c r="F651" s="727" t="s">
        <v>2288</v>
      </c>
      <c r="G651" s="727" t="s">
        <v>2511</v>
      </c>
      <c r="H651" s="727" t="s">
        <v>571</v>
      </c>
      <c r="I651" s="727" t="s">
        <v>3382</v>
      </c>
      <c r="J651" s="727" t="s">
        <v>1144</v>
      </c>
      <c r="K651" s="727" t="s">
        <v>3383</v>
      </c>
      <c r="L651" s="728">
        <v>33</v>
      </c>
      <c r="M651" s="728">
        <v>33</v>
      </c>
      <c r="N651" s="727">
        <v>1</v>
      </c>
      <c r="O651" s="812">
        <v>0.5</v>
      </c>
      <c r="P651" s="728">
        <v>33</v>
      </c>
      <c r="Q651" s="745">
        <v>1</v>
      </c>
      <c r="R651" s="727">
        <v>1</v>
      </c>
      <c r="S651" s="745">
        <v>1</v>
      </c>
      <c r="T651" s="812">
        <v>0.5</v>
      </c>
      <c r="U651" s="768">
        <v>1</v>
      </c>
    </row>
    <row r="652" spans="1:21" ht="14.4" customHeight="1" x14ac:dyDescent="0.3">
      <c r="A652" s="726">
        <v>4</v>
      </c>
      <c r="B652" s="727" t="s">
        <v>2287</v>
      </c>
      <c r="C652" s="727" t="s">
        <v>2294</v>
      </c>
      <c r="D652" s="810" t="s">
        <v>4735</v>
      </c>
      <c r="E652" s="811" t="s">
        <v>2312</v>
      </c>
      <c r="F652" s="727" t="s">
        <v>2288</v>
      </c>
      <c r="G652" s="727" t="s">
        <v>2565</v>
      </c>
      <c r="H652" s="727" t="s">
        <v>571</v>
      </c>
      <c r="I652" s="727" t="s">
        <v>2566</v>
      </c>
      <c r="J652" s="727" t="s">
        <v>2567</v>
      </c>
      <c r="K652" s="727" t="s">
        <v>2568</v>
      </c>
      <c r="L652" s="728">
        <v>60.9</v>
      </c>
      <c r="M652" s="728">
        <v>121.8</v>
      </c>
      <c r="N652" s="727">
        <v>2</v>
      </c>
      <c r="O652" s="812">
        <v>1</v>
      </c>
      <c r="P652" s="728">
        <v>121.8</v>
      </c>
      <c r="Q652" s="745">
        <v>1</v>
      </c>
      <c r="R652" s="727">
        <v>2</v>
      </c>
      <c r="S652" s="745">
        <v>1</v>
      </c>
      <c r="T652" s="812">
        <v>1</v>
      </c>
      <c r="U652" s="768">
        <v>1</v>
      </c>
    </row>
    <row r="653" spans="1:21" ht="14.4" customHeight="1" x14ac:dyDescent="0.3">
      <c r="A653" s="726">
        <v>4</v>
      </c>
      <c r="B653" s="727" t="s">
        <v>2287</v>
      </c>
      <c r="C653" s="727" t="s">
        <v>2294</v>
      </c>
      <c r="D653" s="810" t="s">
        <v>4735</v>
      </c>
      <c r="E653" s="811" t="s">
        <v>2312</v>
      </c>
      <c r="F653" s="727" t="s">
        <v>2288</v>
      </c>
      <c r="G653" s="727" t="s">
        <v>3384</v>
      </c>
      <c r="H653" s="727" t="s">
        <v>571</v>
      </c>
      <c r="I653" s="727" t="s">
        <v>3385</v>
      </c>
      <c r="J653" s="727" t="s">
        <v>996</v>
      </c>
      <c r="K653" s="727" t="s">
        <v>3386</v>
      </c>
      <c r="L653" s="728">
        <v>48.09</v>
      </c>
      <c r="M653" s="728">
        <v>96.18</v>
      </c>
      <c r="N653" s="727">
        <v>2</v>
      </c>
      <c r="O653" s="812">
        <v>1.5</v>
      </c>
      <c r="P653" s="728">
        <v>96.18</v>
      </c>
      <c r="Q653" s="745">
        <v>1</v>
      </c>
      <c r="R653" s="727">
        <v>2</v>
      </c>
      <c r="S653" s="745">
        <v>1</v>
      </c>
      <c r="T653" s="812">
        <v>1.5</v>
      </c>
      <c r="U653" s="768">
        <v>1</v>
      </c>
    </row>
    <row r="654" spans="1:21" ht="14.4" customHeight="1" x14ac:dyDescent="0.3">
      <c r="A654" s="726">
        <v>4</v>
      </c>
      <c r="B654" s="727" t="s">
        <v>2287</v>
      </c>
      <c r="C654" s="727" t="s">
        <v>2294</v>
      </c>
      <c r="D654" s="810" t="s">
        <v>4735</v>
      </c>
      <c r="E654" s="811" t="s">
        <v>2312</v>
      </c>
      <c r="F654" s="727" t="s">
        <v>2288</v>
      </c>
      <c r="G654" s="727" t="s">
        <v>2771</v>
      </c>
      <c r="H654" s="727" t="s">
        <v>571</v>
      </c>
      <c r="I654" s="727" t="s">
        <v>2772</v>
      </c>
      <c r="J654" s="727" t="s">
        <v>1297</v>
      </c>
      <c r="K654" s="727" t="s">
        <v>2412</v>
      </c>
      <c r="L654" s="728">
        <v>98.75</v>
      </c>
      <c r="M654" s="728">
        <v>98.75</v>
      </c>
      <c r="N654" s="727">
        <v>1</v>
      </c>
      <c r="O654" s="812">
        <v>1</v>
      </c>
      <c r="P654" s="728">
        <v>98.75</v>
      </c>
      <c r="Q654" s="745">
        <v>1</v>
      </c>
      <c r="R654" s="727">
        <v>1</v>
      </c>
      <c r="S654" s="745">
        <v>1</v>
      </c>
      <c r="T654" s="812">
        <v>1</v>
      </c>
      <c r="U654" s="768">
        <v>1</v>
      </c>
    </row>
    <row r="655" spans="1:21" ht="14.4" customHeight="1" x14ac:dyDescent="0.3">
      <c r="A655" s="726">
        <v>4</v>
      </c>
      <c r="B655" s="727" t="s">
        <v>2287</v>
      </c>
      <c r="C655" s="727" t="s">
        <v>2294</v>
      </c>
      <c r="D655" s="810" t="s">
        <v>4735</v>
      </c>
      <c r="E655" s="811" t="s">
        <v>2312</v>
      </c>
      <c r="F655" s="727" t="s">
        <v>2288</v>
      </c>
      <c r="G655" s="727" t="s">
        <v>3387</v>
      </c>
      <c r="H655" s="727" t="s">
        <v>571</v>
      </c>
      <c r="I655" s="727" t="s">
        <v>3388</v>
      </c>
      <c r="J655" s="727" t="s">
        <v>3389</v>
      </c>
      <c r="K655" s="727" t="s">
        <v>3390</v>
      </c>
      <c r="L655" s="728">
        <v>132.97999999999999</v>
      </c>
      <c r="M655" s="728">
        <v>132.97999999999999</v>
      </c>
      <c r="N655" s="727">
        <v>1</v>
      </c>
      <c r="O655" s="812">
        <v>1</v>
      </c>
      <c r="P655" s="728">
        <v>132.97999999999999</v>
      </c>
      <c r="Q655" s="745">
        <v>1</v>
      </c>
      <c r="R655" s="727">
        <v>1</v>
      </c>
      <c r="S655" s="745">
        <v>1</v>
      </c>
      <c r="T655" s="812">
        <v>1</v>
      </c>
      <c r="U655" s="768">
        <v>1</v>
      </c>
    </row>
    <row r="656" spans="1:21" ht="14.4" customHeight="1" x14ac:dyDescent="0.3">
      <c r="A656" s="726">
        <v>4</v>
      </c>
      <c r="B656" s="727" t="s">
        <v>2287</v>
      </c>
      <c r="C656" s="727" t="s">
        <v>2294</v>
      </c>
      <c r="D656" s="810" t="s">
        <v>4735</v>
      </c>
      <c r="E656" s="811" t="s">
        <v>2312</v>
      </c>
      <c r="F656" s="727" t="s">
        <v>2288</v>
      </c>
      <c r="G656" s="727" t="s">
        <v>3387</v>
      </c>
      <c r="H656" s="727" t="s">
        <v>571</v>
      </c>
      <c r="I656" s="727" t="s">
        <v>3391</v>
      </c>
      <c r="J656" s="727" t="s">
        <v>3389</v>
      </c>
      <c r="K656" s="727" t="s">
        <v>3392</v>
      </c>
      <c r="L656" s="728">
        <v>77.52</v>
      </c>
      <c r="M656" s="728">
        <v>77.52</v>
      </c>
      <c r="N656" s="727">
        <v>1</v>
      </c>
      <c r="O656" s="812">
        <v>1</v>
      </c>
      <c r="P656" s="728">
        <v>77.52</v>
      </c>
      <c r="Q656" s="745">
        <v>1</v>
      </c>
      <c r="R656" s="727">
        <v>1</v>
      </c>
      <c r="S656" s="745">
        <v>1</v>
      </c>
      <c r="T656" s="812">
        <v>1</v>
      </c>
      <c r="U656" s="768">
        <v>1</v>
      </c>
    </row>
    <row r="657" spans="1:21" ht="14.4" customHeight="1" x14ac:dyDescent="0.3">
      <c r="A657" s="726">
        <v>4</v>
      </c>
      <c r="B657" s="727" t="s">
        <v>2287</v>
      </c>
      <c r="C657" s="727" t="s">
        <v>2294</v>
      </c>
      <c r="D657" s="810" t="s">
        <v>4735</v>
      </c>
      <c r="E657" s="811" t="s">
        <v>2312</v>
      </c>
      <c r="F657" s="727" t="s">
        <v>2288</v>
      </c>
      <c r="G657" s="727" t="s">
        <v>2440</v>
      </c>
      <c r="H657" s="727" t="s">
        <v>571</v>
      </c>
      <c r="I657" s="727" t="s">
        <v>3393</v>
      </c>
      <c r="J657" s="727" t="s">
        <v>2442</v>
      </c>
      <c r="K657" s="727" t="s">
        <v>3394</v>
      </c>
      <c r="L657" s="728">
        <v>0</v>
      </c>
      <c r="M657" s="728">
        <v>0</v>
      </c>
      <c r="N657" s="727">
        <v>1</v>
      </c>
      <c r="O657" s="812">
        <v>1</v>
      </c>
      <c r="P657" s="728">
        <v>0</v>
      </c>
      <c r="Q657" s="745"/>
      <c r="R657" s="727">
        <v>1</v>
      </c>
      <c r="S657" s="745">
        <v>1</v>
      </c>
      <c r="T657" s="812">
        <v>1</v>
      </c>
      <c r="U657" s="768">
        <v>1</v>
      </c>
    </row>
    <row r="658" spans="1:21" ht="14.4" customHeight="1" x14ac:dyDescent="0.3">
      <c r="A658" s="726">
        <v>4</v>
      </c>
      <c r="B658" s="727" t="s">
        <v>2287</v>
      </c>
      <c r="C658" s="727" t="s">
        <v>2294</v>
      </c>
      <c r="D658" s="810" t="s">
        <v>4735</v>
      </c>
      <c r="E658" s="811" t="s">
        <v>2312</v>
      </c>
      <c r="F658" s="727" t="s">
        <v>2288</v>
      </c>
      <c r="G658" s="727" t="s">
        <v>3395</v>
      </c>
      <c r="H658" s="727" t="s">
        <v>571</v>
      </c>
      <c r="I658" s="727" t="s">
        <v>3396</v>
      </c>
      <c r="J658" s="727" t="s">
        <v>3397</v>
      </c>
      <c r="K658" s="727" t="s">
        <v>3398</v>
      </c>
      <c r="L658" s="728">
        <v>75.819999999999993</v>
      </c>
      <c r="M658" s="728">
        <v>151.63999999999999</v>
      </c>
      <c r="N658" s="727">
        <v>2</v>
      </c>
      <c r="O658" s="812">
        <v>0.5</v>
      </c>
      <c r="P658" s="728">
        <v>151.63999999999999</v>
      </c>
      <c r="Q658" s="745">
        <v>1</v>
      </c>
      <c r="R658" s="727">
        <v>2</v>
      </c>
      <c r="S658" s="745">
        <v>1</v>
      </c>
      <c r="T658" s="812">
        <v>0.5</v>
      </c>
      <c r="U658" s="768">
        <v>1</v>
      </c>
    </row>
    <row r="659" spans="1:21" ht="14.4" customHeight="1" x14ac:dyDescent="0.3">
      <c r="A659" s="726">
        <v>4</v>
      </c>
      <c r="B659" s="727" t="s">
        <v>2287</v>
      </c>
      <c r="C659" s="727" t="s">
        <v>2294</v>
      </c>
      <c r="D659" s="810" t="s">
        <v>4735</v>
      </c>
      <c r="E659" s="811" t="s">
        <v>2312</v>
      </c>
      <c r="F659" s="727" t="s">
        <v>2288</v>
      </c>
      <c r="G659" s="727" t="s">
        <v>2421</v>
      </c>
      <c r="H659" s="727" t="s">
        <v>571</v>
      </c>
      <c r="I659" s="727" t="s">
        <v>2422</v>
      </c>
      <c r="J659" s="727" t="s">
        <v>1121</v>
      </c>
      <c r="K659" s="727" t="s">
        <v>2423</v>
      </c>
      <c r="L659" s="728">
        <v>185.26</v>
      </c>
      <c r="M659" s="728">
        <v>185.26</v>
      </c>
      <c r="N659" s="727">
        <v>1</v>
      </c>
      <c r="O659" s="812">
        <v>0.5</v>
      </c>
      <c r="P659" s="728"/>
      <c r="Q659" s="745">
        <v>0</v>
      </c>
      <c r="R659" s="727"/>
      <c r="S659" s="745">
        <v>0</v>
      </c>
      <c r="T659" s="812"/>
      <c r="U659" s="768">
        <v>0</v>
      </c>
    </row>
    <row r="660" spans="1:21" ht="14.4" customHeight="1" x14ac:dyDescent="0.3">
      <c r="A660" s="726">
        <v>4</v>
      </c>
      <c r="B660" s="727" t="s">
        <v>2287</v>
      </c>
      <c r="C660" s="727" t="s">
        <v>2294</v>
      </c>
      <c r="D660" s="810" t="s">
        <v>4735</v>
      </c>
      <c r="E660" s="811" t="s">
        <v>2312</v>
      </c>
      <c r="F660" s="727" t="s">
        <v>2288</v>
      </c>
      <c r="G660" s="727" t="s">
        <v>2421</v>
      </c>
      <c r="H660" s="727" t="s">
        <v>571</v>
      </c>
      <c r="I660" s="727" t="s">
        <v>2422</v>
      </c>
      <c r="J660" s="727" t="s">
        <v>1121</v>
      </c>
      <c r="K660" s="727" t="s">
        <v>2423</v>
      </c>
      <c r="L660" s="728">
        <v>103.67</v>
      </c>
      <c r="M660" s="728">
        <v>311.01</v>
      </c>
      <c r="N660" s="727">
        <v>3</v>
      </c>
      <c r="O660" s="812">
        <v>1</v>
      </c>
      <c r="P660" s="728">
        <v>311.01</v>
      </c>
      <c r="Q660" s="745">
        <v>1</v>
      </c>
      <c r="R660" s="727">
        <v>3</v>
      </c>
      <c r="S660" s="745">
        <v>1</v>
      </c>
      <c r="T660" s="812">
        <v>1</v>
      </c>
      <c r="U660" s="768">
        <v>1</v>
      </c>
    </row>
    <row r="661" spans="1:21" ht="14.4" customHeight="1" x14ac:dyDescent="0.3">
      <c r="A661" s="726">
        <v>4</v>
      </c>
      <c r="B661" s="727" t="s">
        <v>2287</v>
      </c>
      <c r="C661" s="727" t="s">
        <v>2294</v>
      </c>
      <c r="D661" s="810" t="s">
        <v>4735</v>
      </c>
      <c r="E661" s="811" t="s">
        <v>2312</v>
      </c>
      <c r="F661" s="727" t="s">
        <v>2288</v>
      </c>
      <c r="G661" s="727" t="s">
        <v>3399</v>
      </c>
      <c r="H661" s="727" t="s">
        <v>571</v>
      </c>
      <c r="I661" s="727" t="s">
        <v>3400</v>
      </c>
      <c r="J661" s="727" t="s">
        <v>3401</v>
      </c>
      <c r="K661" s="727" t="s">
        <v>3402</v>
      </c>
      <c r="L661" s="728">
        <v>0</v>
      </c>
      <c r="M661" s="728">
        <v>0</v>
      </c>
      <c r="N661" s="727">
        <v>1</v>
      </c>
      <c r="O661" s="812">
        <v>1</v>
      </c>
      <c r="P661" s="728"/>
      <c r="Q661" s="745"/>
      <c r="R661" s="727"/>
      <c r="S661" s="745">
        <v>0</v>
      </c>
      <c r="T661" s="812"/>
      <c r="U661" s="768">
        <v>0</v>
      </c>
    </row>
    <row r="662" spans="1:21" ht="14.4" customHeight="1" x14ac:dyDescent="0.3">
      <c r="A662" s="726">
        <v>4</v>
      </c>
      <c r="B662" s="727" t="s">
        <v>2287</v>
      </c>
      <c r="C662" s="727" t="s">
        <v>2294</v>
      </c>
      <c r="D662" s="810" t="s">
        <v>4735</v>
      </c>
      <c r="E662" s="811" t="s">
        <v>2312</v>
      </c>
      <c r="F662" s="727" t="s">
        <v>2288</v>
      </c>
      <c r="G662" s="727" t="s">
        <v>2383</v>
      </c>
      <c r="H662" s="727" t="s">
        <v>571</v>
      </c>
      <c r="I662" s="727" t="s">
        <v>2384</v>
      </c>
      <c r="J662" s="727" t="s">
        <v>616</v>
      </c>
      <c r="K662" s="727" t="s">
        <v>2385</v>
      </c>
      <c r="L662" s="728">
        <v>108.44</v>
      </c>
      <c r="M662" s="728">
        <v>108.44</v>
      </c>
      <c r="N662" s="727">
        <v>1</v>
      </c>
      <c r="O662" s="812">
        <v>1</v>
      </c>
      <c r="P662" s="728"/>
      <c r="Q662" s="745">
        <v>0</v>
      </c>
      <c r="R662" s="727"/>
      <c r="S662" s="745">
        <v>0</v>
      </c>
      <c r="T662" s="812"/>
      <c r="U662" s="768">
        <v>0</v>
      </c>
    </row>
    <row r="663" spans="1:21" ht="14.4" customHeight="1" x14ac:dyDescent="0.3">
      <c r="A663" s="726">
        <v>4</v>
      </c>
      <c r="B663" s="727" t="s">
        <v>2287</v>
      </c>
      <c r="C663" s="727" t="s">
        <v>2294</v>
      </c>
      <c r="D663" s="810" t="s">
        <v>4735</v>
      </c>
      <c r="E663" s="811" t="s">
        <v>2312</v>
      </c>
      <c r="F663" s="727" t="s">
        <v>2288</v>
      </c>
      <c r="G663" s="727" t="s">
        <v>2359</v>
      </c>
      <c r="H663" s="727" t="s">
        <v>642</v>
      </c>
      <c r="I663" s="727" t="s">
        <v>1934</v>
      </c>
      <c r="J663" s="727" t="s">
        <v>1935</v>
      </c>
      <c r="K663" s="727" t="s">
        <v>1936</v>
      </c>
      <c r="L663" s="728">
        <v>0</v>
      </c>
      <c r="M663" s="728">
        <v>0</v>
      </c>
      <c r="N663" s="727">
        <v>3</v>
      </c>
      <c r="O663" s="812">
        <v>3</v>
      </c>
      <c r="P663" s="728">
        <v>0</v>
      </c>
      <c r="Q663" s="745"/>
      <c r="R663" s="727">
        <v>1</v>
      </c>
      <c r="S663" s="745">
        <v>0.33333333333333331</v>
      </c>
      <c r="T663" s="812">
        <v>1</v>
      </c>
      <c r="U663" s="768">
        <v>0.33333333333333331</v>
      </c>
    </row>
    <row r="664" spans="1:21" ht="14.4" customHeight="1" x14ac:dyDescent="0.3">
      <c r="A664" s="726">
        <v>4</v>
      </c>
      <c r="B664" s="727" t="s">
        <v>2287</v>
      </c>
      <c r="C664" s="727" t="s">
        <v>2294</v>
      </c>
      <c r="D664" s="810" t="s">
        <v>4735</v>
      </c>
      <c r="E664" s="811" t="s">
        <v>2312</v>
      </c>
      <c r="F664" s="727" t="s">
        <v>2288</v>
      </c>
      <c r="G664" s="727" t="s">
        <v>2588</v>
      </c>
      <c r="H664" s="727" t="s">
        <v>571</v>
      </c>
      <c r="I664" s="727" t="s">
        <v>2589</v>
      </c>
      <c r="J664" s="727" t="s">
        <v>906</v>
      </c>
      <c r="K664" s="727" t="s">
        <v>2590</v>
      </c>
      <c r="L664" s="728">
        <v>96.81</v>
      </c>
      <c r="M664" s="728">
        <v>193.62</v>
      </c>
      <c r="N664" s="727">
        <v>2</v>
      </c>
      <c r="O664" s="812">
        <v>1</v>
      </c>
      <c r="P664" s="728"/>
      <c r="Q664" s="745">
        <v>0</v>
      </c>
      <c r="R664" s="727"/>
      <c r="S664" s="745">
        <v>0</v>
      </c>
      <c r="T664" s="812"/>
      <c r="U664" s="768">
        <v>0</v>
      </c>
    </row>
    <row r="665" spans="1:21" ht="14.4" customHeight="1" x14ac:dyDescent="0.3">
      <c r="A665" s="726">
        <v>4</v>
      </c>
      <c r="B665" s="727" t="s">
        <v>2287</v>
      </c>
      <c r="C665" s="727" t="s">
        <v>2294</v>
      </c>
      <c r="D665" s="810" t="s">
        <v>4735</v>
      </c>
      <c r="E665" s="811" t="s">
        <v>2312</v>
      </c>
      <c r="F665" s="727" t="s">
        <v>2288</v>
      </c>
      <c r="G665" s="727" t="s">
        <v>2447</v>
      </c>
      <c r="H665" s="727" t="s">
        <v>571</v>
      </c>
      <c r="I665" s="727" t="s">
        <v>2464</v>
      </c>
      <c r="J665" s="727" t="s">
        <v>976</v>
      </c>
      <c r="K665" s="727" t="s">
        <v>2465</v>
      </c>
      <c r="L665" s="728">
        <v>59.56</v>
      </c>
      <c r="M665" s="728">
        <v>59.56</v>
      </c>
      <c r="N665" s="727">
        <v>1</v>
      </c>
      <c r="O665" s="812">
        <v>1</v>
      </c>
      <c r="P665" s="728">
        <v>59.56</v>
      </c>
      <c r="Q665" s="745">
        <v>1</v>
      </c>
      <c r="R665" s="727">
        <v>1</v>
      </c>
      <c r="S665" s="745">
        <v>1</v>
      </c>
      <c r="T665" s="812">
        <v>1</v>
      </c>
      <c r="U665" s="768">
        <v>1</v>
      </c>
    </row>
    <row r="666" spans="1:21" ht="14.4" customHeight="1" x14ac:dyDescent="0.3">
      <c r="A666" s="726">
        <v>4</v>
      </c>
      <c r="B666" s="727" t="s">
        <v>2287</v>
      </c>
      <c r="C666" s="727" t="s">
        <v>2294</v>
      </c>
      <c r="D666" s="810" t="s">
        <v>4735</v>
      </c>
      <c r="E666" s="811" t="s">
        <v>2312</v>
      </c>
      <c r="F666" s="727" t="s">
        <v>2288</v>
      </c>
      <c r="G666" s="727" t="s">
        <v>3403</v>
      </c>
      <c r="H666" s="727" t="s">
        <v>571</v>
      </c>
      <c r="I666" s="727" t="s">
        <v>3404</v>
      </c>
      <c r="J666" s="727" t="s">
        <v>3405</v>
      </c>
      <c r="K666" s="727" t="s">
        <v>3406</v>
      </c>
      <c r="L666" s="728">
        <v>139.04</v>
      </c>
      <c r="M666" s="728">
        <v>139.04</v>
      </c>
      <c r="N666" s="727">
        <v>1</v>
      </c>
      <c r="O666" s="812">
        <v>0.5</v>
      </c>
      <c r="P666" s="728">
        <v>139.04</v>
      </c>
      <c r="Q666" s="745">
        <v>1</v>
      </c>
      <c r="R666" s="727">
        <v>1</v>
      </c>
      <c r="S666" s="745">
        <v>1</v>
      </c>
      <c r="T666" s="812">
        <v>0.5</v>
      </c>
      <c r="U666" s="768">
        <v>1</v>
      </c>
    </row>
    <row r="667" spans="1:21" ht="14.4" customHeight="1" x14ac:dyDescent="0.3">
      <c r="A667" s="726">
        <v>4</v>
      </c>
      <c r="B667" s="727" t="s">
        <v>2287</v>
      </c>
      <c r="C667" s="727" t="s">
        <v>2294</v>
      </c>
      <c r="D667" s="810" t="s">
        <v>4735</v>
      </c>
      <c r="E667" s="811" t="s">
        <v>2312</v>
      </c>
      <c r="F667" s="727" t="s">
        <v>2288</v>
      </c>
      <c r="G667" s="727" t="s">
        <v>2913</v>
      </c>
      <c r="H667" s="727" t="s">
        <v>571</v>
      </c>
      <c r="I667" s="727" t="s">
        <v>3407</v>
      </c>
      <c r="J667" s="727" t="s">
        <v>3408</v>
      </c>
      <c r="K667" s="727" t="s">
        <v>3409</v>
      </c>
      <c r="L667" s="728">
        <v>0</v>
      </c>
      <c r="M667" s="728">
        <v>0</v>
      </c>
      <c r="N667" s="727">
        <v>1</v>
      </c>
      <c r="O667" s="812">
        <v>0.5</v>
      </c>
      <c r="P667" s="728">
        <v>0</v>
      </c>
      <c r="Q667" s="745"/>
      <c r="R667" s="727">
        <v>1</v>
      </c>
      <c r="S667" s="745">
        <v>1</v>
      </c>
      <c r="T667" s="812">
        <v>0.5</v>
      </c>
      <c r="U667" s="768">
        <v>1</v>
      </c>
    </row>
    <row r="668" spans="1:21" ht="14.4" customHeight="1" x14ac:dyDescent="0.3">
      <c r="A668" s="726">
        <v>4</v>
      </c>
      <c r="B668" s="727" t="s">
        <v>2287</v>
      </c>
      <c r="C668" s="727" t="s">
        <v>2294</v>
      </c>
      <c r="D668" s="810" t="s">
        <v>4735</v>
      </c>
      <c r="E668" s="811" t="s">
        <v>2312</v>
      </c>
      <c r="F668" s="727" t="s">
        <v>2288</v>
      </c>
      <c r="G668" s="727" t="s">
        <v>2913</v>
      </c>
      <c r="H668" s="727" t="s">
        <v>571</v>
      </c>
      <c r="I668" s="727" t="s">
        <v>3410</v>
      </c>
      <c r="J668" s="727" t="s">
        <v>3408</v>
      </c>
      <c r="K668" s="727" t="s">
        <v>1950</v>
      </c>
      <c r="L668" s="728">
        <v>0</v>
      </c>
      <c r="M668" s="728">
        <v>0</v>
      </c>
      <c r="N668" s="727">
        <v>2</v>
      </c>
      <c r="O668" s="812">
        <v>1</v>
      </c>
      <c r="P668" s="728"/>
      <c r="Q668" s="745"/>
      <c r="R668" s="727"/>
      <c r="S668" s="745">
        <v>0</v>
      </c>
      <c r="T668" s="812"/>
      <c r="U668" s="768">
        <v>0</v>
      </c>
    </row>
    <row r="669" spans="1:21" ht="14.4" customHeight="1" x14ac:dyDescent="0.3">
      <c r="A669" s="726">
        <v>4</v>
      </c>
      <c r="B669" s="727" t="s">
        <v>2287</v>
      </c>
      <c r="C669" s="727" t="s">
        <v>2294</v>
      </c>
      <c r="D669" s="810" t="s">
        <v>4735</v>
      </c>
      <c r="E669" s="811" t="s">
        <v>2312</v>
      </c>
      <c r="F669" s="727" t="s">
        <v>2288</v>
      </c>
      <c r="G669" s="727" t="s">
        <v>3411</v>
      </c>
      <c r="H669" s="727" t="s">
        <v>571</v>
      </c>
      <c r="I669" s="727" t="s">
        <v>3412</v>
      </c>
      <c r="J669" s="727" t="s">
        <v>3413</v>
      </c>
      <c r="K669" s="727" t="s">
        <v>3414</v>
      </c>
      <c r="L669" s="728">
        <v>172.7</v>
      </c>
      <c r="M669" s="728">
        <v>345.4</v>
      </c>
      <c r="N669" s="727">
        <v>2</v>
      </c>
      <c r="O669" s="812">
        <v>1.5</v>
      </c>
      <c r="P669" s="728">
        <v>345.4</v>
      </c>
      <c r="Q669" s="745">
        <v>1</v>
      </c>
      <c r="R669" s="727">
        <v>2</v>
      </c>
      <c r="S669" s="745">
        <v>1</v>
      </c>
      <c r="T669" s="812">
        <v>1.5</v>
      </c>
      <c r="U669" s="768">
        <v>1</v>
      </c>
    </row>
    <row r="670" spans="1:21" ht="14.4" customHeight="1" x14ac:dyDescent="0.3">
      <c r="A670" s="726">
        <v>4</v>
      </c>
      <c r="B670" s="727" t="s">
        <v>2287</v>
      </c>
      <c r="C670" s="727" t="s">
        <v>2294</v>
      </c>
      <c r="D670" s="810" t="s">
        <v>4735</v>
      </c>
      <c r="E670" s="811" t="s">
        <v>2312</v>
      </c>
      <c r="F670" s="727" t="s">
        <v>2288</v>
      </c>
      <c r="G670" s="727" t="s">
        <v>2417</v>
      </c>
      <c r="H670" s="727" t="s">
        <v>642</v>
      </c>
      <c r="I670" s="727" t="s">
        <v>1775</v>
      </c>
      <c r="J670" s="727" t="s">
        <v>1776</v>
      </c>
      <c r="K670" s="727" t="s">
        <v>1777</v>
      </c>
      <c r="L670" s="728">
        <v>133.94</v>
      </c>
      <c r="M670" s="728">
        <v>133.94</v>
      </c>
      <c r="N670" s="727">
        <v>1</v>
      </c>
      <c r="O670" s="812">
        <v>0.5</v>
      </c>
      <c r="P670" s="728">
        <v>133.94</v>
      </c>
      <c r="Q670" s="745">
        <v>1</v>
      </c>
      <c r="R670" s="727">
        <v>1</v>
      </c>
      <c r="S670" s="745">
        <v>1</v>
      </c>
      <c r="T670" s="812">
        <v>0.5</v>
      </c>
      <c r="U670" s="768">
        <v>1</v>
      </c>
    </row>
    <row r="671" spans="1:21" ht="14.4" customHeight="1" x14ac:dyDescent="0.3">
      <c r="A671" s="726">
        <v>4</v>
      </c>
      <c r="B671" s="727" t="s">
        <v>2287</v>
      </c>
      <c r="C671" s="727" t="s">
        <v>2294</v>
      </c>
      <c r="D671" s="810" t="s">
        <v>4735</v>
      </c>
      <c r="E671" s="811" t="s">
        <v>2312</v>
      </c>
      <c r="F671" s="727" t="s">
        <v>2288</v>
      </c>
      <c r="G671" s="727" t="s">
        <v>2417</v>
      </c>
      <c r="H671" s="727" t="s">
        <v>571</v>
      </c>
      <c r="I671" s="727" t="s">
        <v>3415</v>
      </c>
      <c r="J671" s="727" t="s">
        <v>3416</v>
      </c>
      <c r="K671" s="727" t="s">
        <v>3417</v>
      </c>
      <c r="L671" s="728">
        <v>133.94</v>
      </c>
      <c r="M671" s="728">
        <v>133.94</v>
      </c>
      <c r="N671" s="727">
        <v>1</v>
      </c>
      <c r="O671" s="812">
        <v>0.5</v>
      </c>
      <c r="P671" s="728"/>
      <c r="Q671" s="745">
        <v>0</v>
      </c>
      <c r="R671" s="727"/>
      <c r="S671" s="745">
        <v>0</v>
      </c>
      <c r="T671" s="812"/>
      <c r="U671" s="768">
        <v>0</v>
      </c>
    </row>
    <row r="672" spans="1:21" ht="14.4" customHeight="1" x14ac:dyDescent="0.3">
      <c r="A672" s="726">
        <v>4</v>
      </c>
      <c r="B672" s="727" t="s">
        <v>2287</v>
      </c>
      <c r="C672" s="727" t="s">
        <v>2294</v>
      </c>
      <c r="D672" s="810" t="s">
        <v>4735</v>
      </c>
      <c r="E672" s="811" t="s">
        <v>2312</v>
      </c>
      <c r="F672" s="727" t="s">
        <v>2289</v>
      </c>
      <c r="G672" s="727" t="s">
        <v>2364</v>
      </c>
      <c r="H672" s="727" t="s">
        <v>571</v>
      </c>
      <c r="I672" s="727" t="s">
        <v>2454</v>
      </c>
      <c r="J672" s="727" t="s">
        <v>2366</v>
      </c>
      <c r="K672" s="727"/>
      <c r="L672" s="728">
        <v>0</v>
      </c>
      <c r="M672" s="728">
        <v>0</v>
      </c>
      <c r="N672" s="727">
        <v>1</v>
      </c>
      <c r="O672" s="812">
        <v>1</v>
      </c>
      <c r="P672" s="728">
        <v>0</v>
      </c>
      <c r="Q672" s="745"/>
      <c r="R672" s="727">
        <v>1</v>
      </c>
      <c r="S672" s="745">
        <v>1</v>
      </c>
      <c r="T672" s="812">
        <v>1</v>
      </c>
      <c r="U672" s="768">
        <v>1</v>
      </c>
    </row>
    <row r="673" spans="1:21" ht="14.4" customHeight="1" x14ac:dyDescent="0.3">
      <c r="A673" s="726">
        <v>4</v>
      </c>
      <c r="B673" s="727" t="s">
        <v>2287</v>
      </c>
      <c r="C673" s="727" t="s">
        <v>2294</v>
      </c>
      <c r="D673" s="810" t="s">
        <v>4735</v>
      </c>
      <c r="E673" s="811" t="s">
        <v>2312</v>
      </c>
      <c r="F673" s="727" t="s">
        <v>2289</v>
      </c>
      <c r="G673" s="727" t="s">
        <v>2364</v>
      </c>
      <c r="H673" s="727" t="s">
        <v>571</v>
      </c>
      <c r="I673" s="727" t="s">
        <v>2365</v>
      </c>
      <c r="J673" s="727" t="s">
        <v>2366</v>
      </c>
      <c r="K673" s="727"/>
      <c r="L673" s="728">
        <v>0</v>
      </c>
      <c r="M673" s="728">
        <v>0</v>
      </c>
      <c r="N673" s="727">
        <v>1</v>
      </c>
      <c r="O673" s="812">
        <v>1</v>
      </c>
      <c r="P673" s="728">
        <v>0</v>
      </c>
      <c r="Q673" s="745"/>
      <c r="R673" s="727">
        <v>1</v>
      </c>
      <c r="S673" s="745">
        <v>1</v>
      </c>
      <c r="T673" s="812">
        <v>1</v>
      </c>
      <c r="U673" s="768">
        <v>1</v>
      </c>
    </row>
    <row r="674" spans="1:21" ht="14.4" customHeight="1" x14ac:dyDescent="0.3">
      <c r="A674" s="726">
        <v>4</v>
      </c>
      <c r="B674" s="727" t="s">
        <v>2287</v>
      </c>
      <c r="C674" s="727" t="s">
        <v>2294</v>
      </c>
      <c r="D674" s="810" t="s">
        <v>4735</v>
      </c>
      <c r="E674" s="811" t="s">
        <v>2312</v>
      </c>
      <c r="F674" s="727" t="s">
        <v>2289</v>
      </c>
      <c r="G674" s="727" t="s">
        <v>2364</v>
      </c>
      <c r="H674" s="727" t="s">
        <v>571</v>
      </c>
      <c r="I674" s="727" t="s">
        <v>3418</v>
      </c>
      <c r="J674" s="727" t="s">
        <v>2366</v>
      </c>
      <c r="K674" s="727"/>
      <c r="L674" s="728">
        <v>0</v>
      </c>
      <c r="M674" s="728">
        <v>0</v>
      </c>
      <c r="N674" s="727">
        <v>2</v>
      </c>
      <c r="O674" s="812">
        <v>2</v>
      </c>
      <c r="P674" s="728">
        <v>0</v>
      </c>
      <c r="Q674" s="745"/>
      <c r="R674" s="727">
        <v>1</v>
      </c>
      <c r="S674" s="745">
        <v>0.5</v>
      </c>
      <c r="T674" s="812">
        <v>1</v>
      </c>
      <c r="U674" s="768">
        <v>0.5</v>
      </c>
    </row>
    <row r="675" spans="1:21" ht="14.4" customHeight="1" x14ac:dyDescent="0.3">
      <c r="A675" s="726">
        <v>4</v>
      </c>
      <c r="B675" s="727" t="s">
        <v>2287</v>
      </c>
      <c r="C675" s="727" t="s">
        <v>2294</v>
      </c>
      <c r="D675" s="810" t="s">
        <v>4735</v>
      </c>
      <c r="E675" s="811" t="s">
        <v>2312</v>
      </c>
      <c r="F675" s="727" t="s">
        <v>2290</v>
      </c>
      <c r="G675" s="727" t="s">
        <v>2399</v>
      </c>
      <c r="H675" s="727" t="s">
        <v>571</v>
      </c>
      <c r="I675" s="727" t="s">
        <v>3419</v>
      </c>
      <c r="J675" s="727" t="s">
        <v>2401</v>
      </c>
      <c r="K675" s="727" t="s">
        <v>3420</v>
      </c>
      <c r="L675" s="728">
        <v>25</v>
      </c>
      <c r="M675" s="728">
        <v>25</v>
      </c>
      <c r="N675" s="727">
        <v>1</v>
      </c>
      <c r="O675" s="812">
        <v>1</v>
      </c>
      <c r="P675" s="728">
        <v>25</v>
      </c>
      <c r="Q675" s="745">
        <v>1</v>
      </c>
      <c r="R675" s="727">
        <v>1</v>
      </c>
      <c r="S675" s="745">
        <v>1</v>
      </c>
      <c r="T675" s="812">
        <v>1</v>
      </c>
      <c r="U675" s="768">
        <v>1</v>
      </c>
    </row>
    <row r="676" spans="1:21" ht="14.4" customHeight="1" x14ac:dyDescent="0.3">
      <c r="A676" s="726">
        <v>4</v>
      </c>
      <c r="B676" s="727" t="s">
        <v>2287</v>
      </c>
      <c r="C676" s="727" t="s">
        <v>2294</v>
      </c>
      <c r="D676" s="810" t="s">
        <v>4735</v>
      </c>
      <c r="E676" s="811" t="s">
        <v>2312</v>
      </c>
      <c r="F676" s="727" t="s">
        <v>2290</v>
      </c>
      <c r="G676" s="727" t="s">
        <v>2399</v>
      </c>
      <c r="H676" s="727" t="s">
        <v>571</v>
      </c>
      <c r="I676" s="727" t="s">
        <v>2400</v>
      </c>
      <c r="J676" s="727" t="s">
        <v>2401</v>
      </c>
      <c r="K676" s="727" t="s">
        <v>2402</v>
      </c>
      <c r="L676" s="728">
        <v>100</v>
      </c>
      <c r="M676" s="728">
        <v>1000</v>
      </c>
      <c r="N676" s="727">
        <v>10</v>
      </c>
      <c r="O676" s="812">
        <v>5</v>
      </c>
      <c r="P676" s="728">
        <v>800</v>
      </c>
      <c r="Q676" s="745">
        <v>0.8</v>
      </c>
      <c r="R676" s="727">
        <v>8</v>
      </c>
      <c r="S676" s="745">
        <v>0.8</v>
      </c>
      <c r="T676" s="812">
        <v>4</v>
      </c>
      <c r="U676" s="768">
        <v>0.8</v>
      </c>
    </row>
    <row r="677" spans="1:21" ht="14.4" customHeight="1" x14ac:dyDescent="0.3">
      <c r="A677" s="726">
        <v>4</v>
      </c>
      <c r="B677" s="727" t="s">
        <v>2287</v>
      </c>
      <c r="C677" s="727" t="s">
        <v>2294</v>
      </c>
      <c r="D677" s="810" t="s">
        <v>4735</v>
      </c>
      <c r="E677" s="811" t="s">
        <v>2312</v>
      </c>
      <c r="F677" s="727" t="s">
        <v>2290</v>
      </c>
      <c r="G677" s="727" t="s">
        <v>2399</v>
      </c>
      <c r="H677" s="727" t="s">
        <v>571</v>
      </c>
      <c r="I677" s="727" t="s">
        <v>3421</v>
      </c>
      <c r="J677" s="727" t="s">
        <v>3422</v>
      </c>
      <c r="K677" s="727" t="s">
        <v>3423</v>
      </c>
      <c r="L677" s="728">
        <v>50</v>
      </c>
      <c r="M677" s="728">
        <v>150</v>
      </c>
      <c r="N677" s="727">
        <v>3</v>
      </c>
      <c r="O677" s="812">
        <v>1</v>
      </c>
      <c r="P677" s="728">
        <v>150</v>
      </c>
      <c r="Q677" s="745">
        <v>1</v>
      </c>
      <c r="R677" s="727">
        <v>3</v>
      </c>
      <c r="S677" s="745">
        <v>1</v>
      </c>
      <c r="T677" s="812">
        <v>1</v>
      </c>
      <c r="U677" s="768">
        <v>1</v>
      </c>
    </row>
    <row r="678" spans="1:21" ht="14.4" customHeight="1" x14ac:dyDescent="0.3">
      <c r="A678" s="726">
        <v>4</v>
      </c>
      <c r="B678" s="727" t="s">
        <v>2287</v>
      </c>
      <c r="C678" s="727" t="s">
        <v>2294</v>
      </c>
      <c r="D678" s="810" t="s">
        <v>4735</v>
      </c>
      <c r="E678" s="811" t="s">
        <v>2312</v>
      </c>
      <c r="F678" s="727" t="s">
        <v>2290</v>
      </c>
      <c r="G678" s="727" t="s">
        <v>2399</v>
      </c>
      <c r="H678" s="727" t="s">
        <v>571</v>
      </c>
      <c r="I678" s="727" t="s">
        <v>3424</v>
      </c>
      <c r="J678" s="727" t="s">
        <v>3425</v>
      </c>
      <c r="K678" s="727" t="s">
        <v>3426</v>
      </c>
      <c r="L678" s="728">
        <v>99</v>
      </c>
      <c r="M678" s="728">
        <v>495</v>
      </c>
      <c r="N678" s="727">
        <v>5</v>
      </c>
      <c r="O678" s="812">
        <v>2</v>
      </c>
      <c r="P678" s="728">
        <v>495</v>
      </c>
      <c r="Q678" s="745">
        <v>1</v>
      </c>
      <c r="R678" s="727">
        <v>5</v>
      </c>
      <c r="S678" s="745">
        <v>1</v>
      </c>
      <c r="T678" s="812">
        <v>2</v>
      </c>
      <c r="U678" s="768">
        <v>1</v>
      </c>
    </row>
    <row r="679" spans="1:21" ht="14.4" customHeight="1" x14ac:dyDescent="0.3">
      <c r="A679" s="726">
        <v>4</v>
      </c>
      <c r="B679" s="727" t="s">
        <v>2287</v>
      </c>
      <c r="C679" s="727" t="s">
        <v>2294</v>
      </c>
      <c r="D679" s="810" t="s">
        <v>4735</v>
      </c>
      <c r="E679" s="811" t="s">
        <v>2312</v>
      </c>
      <c r="F679" s="727" t="s">
        <v>2290</v>
      </c>
      <c r="G679" s="727" t="s">
        <v>2399</v>
      </c>
      <c r="H679" s="727" t="s">
        <v>571</v>
      </c>
      <c r="I679" s="727" t="s">
        <v>3427</v>
      </c>
      <c r="J679" s="727" t="s">
        <v>3428</v>
      </c>
      <c r="K679" s="727" t="s">
        <v>3429</v>
      </c>
      <c r="L679" s="728">
        <v>1070.3599999999999</v>
      </c>
      <c r="M679" s="728">
        <v>5351.7999999999993</v>
      </c>
      <c r="N679" s="727">
        <v>5</v>
      </c>
      <c r="O679" s="812">
        <v>1</v>
      </c>
      <c r="P679" s="728">
        <v>5351.7999999999993</v>
      </c>
      <c r="Q679" s="745">
        <v>1</v>
      </c>
      <c r="R679" s="727">
        <v>5</v>
      </c>
      <c r="S679" s="745">
        <v>1</v>
      </c>
      <c r="T679" s="812">
        <v>1</v>
      </c>
      <c r="U679" s="768">
        <v>1</v>
      </c>
    </row>
    <row r="680" spans="1:21" ht="14.4" customHeight="1" x14ac:dyDescent="0.3">
      <c r="A680" s="726">
        <v>4</v>
      </c>
      <c r="B680" s="727" t="s">
        <v>2287</v>
      </c>
      <c r="C680" s="727" t="s">
        <v>2294</v>
      </c>
      <c r="D680" s="810" t="s">
        <v>4735</v>
      </c>
      <c r="E680" s="811" t="s">
        <v>2312</v>
      </c>
      <c r="F680" s="727" t="s">
        <v>2290</v>
      </c>
      <c r="G680" s="727" t="s">
        <v>2399</v>
      </c>
      <c r="H680" s="727" t="s">
        <v>571</v>
      </c>
      <c r="I680" s="727" t="s">
        <v>3349</v>
      </c>
      <c r="J680" s="727" t="s">
        <v>3350</v>
      </c>
      <c r="K680" s="727" t="s">
        <v>3351</v>
      </c>
      <c r="L680" s="728">
        <v>1512.58</v>
      </c>
      <c r="M680" s="728">
        <v>4537.74</v>
      </c>
      <c r="N680" s="727">
        <v>3</v>
      </c>
      <c r="O680" s="812">
        <v>1</v>
      </c>
      <c r="P680" s="728"/>
      <c r="Q680" s="745">
        <v>0</v>
      </c>
      <c r="R680" s="727"/>
      <c r="S680" s="745">
        <v>0</v>
      </c>
      <c r="T680" s="812"/>
      <c r="U680" s="768">
        <v>0</v>
      </c>
    </row>
    <row r="681" spans="1:21" ht="14.4" customHeight="1" x14ac:dyDescent="0.3">
      <c r="A681" s="726">
        <v>4</v>
      </c>
      <c r="B681" s="727" t="s">
        <v>2287</v>
      </c>
      <c r="C681" s="727" t="s">
        <v>2294</v>
      </c>
      <c r="D681" s="810" t="s">
        <v>4735</v>
      </c>
      <c r="E681" s="811" t="s">
        <v>2312</v>
      </c>
      <c r="F681" s="727" t="s">
        <v>2290</v>
      </c>
      <c r="G681" s="727" t="s">
        <v>2399</v>
      </c>
      <c r="H681" s="727" t="s">
        <v>571</v>
      </c>
      <c r="I681" s="727" t="s">
        <v>3430</v>
      </c>
      <c r="J681" s="727" t="s">
        <v>3425</v>
      </c>
      <c r="K681" s="727" t="s">
        <v>3431</v>
      </c>
      <c r="L681" s="728">
        <v>56.25</v>
      </c>
      <c r="M681" s="728">
        <v>393.75</v>
      </c>
      <c r="N681" s="727">
        <v>7</v>
      </c>
      <c r="O681" s="812">
        <v>4</v>
      </c>
      <c r="P681" s="728">
        <v>168.75</v>
      </c>
      <c r="Q681" s="745">
        <v>0.42857142857142855</v>
      </c>
      <c r="R681" s="727">
        <v>3</v>
      </c>
      <c r="S681" s="745">
        <v>0.42857142857142855</v>
      </c>
      <c r="T681" s="812">
        <v>2</v>
      </c>
      <c r="U681" s="768">
        <v>0.5</v>
      </c>
    </row>
    <row r="682" spans="1:21" ht="14.4" customHeight="1" x14ac:dyDescent="0.3">
      <c r="A682" s="726">
        <v>4</v>
      </c>
      <c r="B682" s="727" t="s">
        <v>2287</v>
      </c>
      <c r="C682" s="727" t="s">
        <v>2294</v>
      </c>
      <c r="D682" s="810" t="s">
        <v>4735</v>
      </c>
      <c r="E682" s="811" t="s">
        <v>2312</v>
      </c>
      <c r="F682" s="727" t="s">
        <v>2290</v>
      </c>
      <c r="G682" s="727" t="s">
        <v>2399</v>
      </c>
      <c r="H682" s="727" t="s">
        <v>571</v>
      </c>
      <c r="I682" s="727" t="s">
        <v>3432</v>
      </c>
      <c r="J682" s="727" t="s">
        <v>3433</v>
      </c>
      <c r="K682" s="727" t="s">
        <v>3434</v>
      </c>
      <c r="L682" s="728">
        <v>1599.97</v>
      </c>
      <c r="M682" s="728">
        <v>3199.94</v>
      </c>
      <c r="N682" s="727">
        <v>2</v>
      </c>
      <c r="O682" s="812">
        <v>1</v>
      </c>
      <c r="P682" s="728">
        <v>3199.94</v>
      </c>
      <c r="Q682" s="745">
        <v>1</v>
      </c>
      <c r="R682" s="727">
        <v>2</v>
      </c>
      <c r="S682" s="745">
        <v>1</v>
      </c>
      <c r="T682" s="812">
        <v>1</v>
      </c>
      <c r="U682" s="768">
        <v>1</v>
      </c>
    </row>
    <row r="683" spans="1:21" ht="14.4" customHeight="1" x14ac:dyDescent="0.3">
      <c r="A683" s="726">
        <v>4</v>
      </c>
      <c r="B683" s="727" t="s">
        <v>2287</v>
      </c>
      <c r="C683" s="727" t="s">
        <v>2294</v>
      </c>
      <c r="D683" s="810" t="s">
        <v>4735</v>
      </c>
      <c r="E683" s="811" t="s">
        <v>2312</v>
      </c>
      <c r="F683" s="727" t="s">
        <v>2290</v>
      </c>
      <c r="G683" s="727" t="s">
        <v>2399</v>
      </c>
      <c r="H683" s="727" t="s">
        <v>571</v>
      </c>
      <c r="I683" s="727" t="s">
        <v>3435</v>
      </c>
      <c r="J683" s="727" t="s">
        <v>3436</v>
      </c>
      <c r="K683" s="727" t="s">
        <v>3437</v>
      </c>
      <c r="L683" s="728">
        <v>438.75</v>
      </c>
      <c r="M683" s="728">
        <v>438.75</v>
      </c>
      <c r="N683" s="727">
        <v>1</v>
      </c>
      <c r="O683" s="812">
        <v>1</v>
      </c>
      <c r="P683" s="728"/>
      <c r="Q683" s="745">
        <v>0</v>
      </c>
      <c r="R683" s="727"/>
      <c r="S683" s="745">
        <v>0</v>
      </c>
      <c r="T683" s="812"/>
      <c r="U683" s="768">
        <v>0</v>
      </c>
    </row>
    <row r="684" spans="1:21" ht="14.4" customHeight="1" x14ac:dyDescent="0.3">
      <c r="A684" s="726">
        <v>4</v>
      </c>
      <c r="B684" s="727" t="s">
        <v>2287</v>
      </c>
      <c r="C684" s="727" t="s">
        <v>2294</v>
      </c>
      <c r="D684" s="810" t="s">
        <v>4735</v>
      </c>
      <c r="E684" s="811" t="s">
        <v>2312</v>
      </c>
      <c r="F684" s="727" t="s">
        <v>2290</v>
      </c>
      <c r="G684" s="727" t="s">
        <v>2807</v>
      </c>
      <c r="H684" s="727" t="s">
        <v>571</v>
      </c>
      <c r="I684" s="727" t="s">
        <v>2808</v>
      </c>
      <c r="J684" s="727" t="s">
        <v>2809</v>
      </c>
      <c r="K684" s="727" t="s">
        <v>2810</v>
      </c>
      <c r="L684" s="728">
        <v>410</v>
      </c>
      <c r="M684" s="728">
        <v>13530</v>
      </c>
      <c r="N684" s="727">
        <v>33</v>
      </c>
      <c r="O684" s="812">
        <v>33</v>
      </c>
      <c r="P684" s="728">
        <v>12710</v>
      </c>
      <c r="Q684" s="745">
        <v>0.93939393939393945</v>
      </c>
      <c r="R684" s="727">
        <v>31</v>
      </c>
      <c r="S684" s="745">
        <v>0.93939393939393945</v>
      </c>
      <c r="T684" s="812">
        <v>31</v>
      </c>
      <c r="U684" s="768">
        <v>0.93939393939393945</v>
      </c>
    </row>
    <row r="685" spans="1:21" ht="14.4" customHeight="1" x14ac:dyDescent="0.3">
      <c r="A685" s="726">
        <v>4</v>
      </c>
      <c r="B685" s="727" t="s">
        <v>2287</v>
      </c>
      <c r="C685" s="727" t="s">
        <v>2294</v>
      </c>
      <c r="D685" s="810" t="s">
        <v>4735</v>
      </c>
      <c r="E685" s="811" t="s">
        <v>2312</v>
      </c>
      <c r="F685" s="727" t="s">
        <v>2290</v>
      </c>
      <c r="G685" s="727" t="s">
        <v>2807</v>
      </c>
      <c r="H685" s="727" t="s">
        <v>571</v>
      </c>
      <c r="I685" s="727" t="s">
        <v>3352</v>
      </c>
      <c r="J685" s="727" t="s">
        <v>2853</v>
      </c>
      <c r="K685" s="727" t="s">
        <v>3353</v>
      </c>
      <c r="L685" s="728">
        <v>566</v>
      </c>
      <c r="M685" s="728">
        <v>2830</v>
      </c>
      <c r="N685" s="727">
        <v>5</v>
      </c>
      <c r="O685" s="812">
        <v>5</v>
      </c>
      <c r="P685" s="728">
        <v>1132</v>
      </c>
      <c r="Q685" s="745">
        <v>0.4</v>
      </c>
      <c r="R685" s="727">
        <v>2</v>
      </c>
      <c r="S685" s="745">
        <v>0.4</v>
      </c>
      <c r="T685" s="812">
        <v>2</v>
      </c>
      <c r="U685" s="768">
        <v>0.4</v>
      </c>
    </row>
    <row r="686" spans="1:21" ht="14.4" customHeight="1" x14ac:dyDescent="0.3">
      <c r="A686" s="726">
        <v>4</v>
      </c>
      <c r="B686" s="727" t="s">
        <v>2287</v>
      </c>
      <c r="C686" s="727" t="s">
        <v>2294</v>
      </c>
      <c r="D686" s="810" t="s">
        <v>4735</v>
      </c>
      <c r="E686" s="811" t="s">
        <v>2312</v>
      </c>
      <c r="F686" s="727" t="s">
        <v>2290</v>
      </c>
      <c r="G686" s="727" t="s">
        <v>2807</v>
      </c>
      <c r="H686" s="727" t="s">
        <v>571</v>
      </c>
      <c r="I686" s="727" t="s">
        <v>3438</v>
      </c>
      <c r="J686" s="727" t="s">
        <v>3439</v>
      </c>
      <c r="K686" s="727" t="s">
        <v>3440</v>
      </c>
      <c r="L686" s="728">
        <v>450</v>
      </c>
      <c r="M686" s="728">
        <v>450</v>
      </c>
      <c r="N686" s="727">
        <v>1</v>
      </c>
      <c r="O686" s="812">
        <v>1</v>
      </c>
      <c r="P686" s="728">
        <v>450</v>
      </c>
      <c r="Q686" s="745">
        <v>1</v>
      </c>
      <c r="R686" s="727">
        <v>1</v>
      </c>
      <c r="S686" s="745">
        <v>1</v>
      </c>
      <c r="T686" s="812">
        <v>1</v>
      </c>
      <c r="U686" s="768">
        <v>1</v>
      </c>
    </row>
    <row r="687" spans="1:21" ht="14.4" customHeight="1" x14ac:dyDescent="0.3">
      <c r="A687" s="726">
        <v>4</v>
      </c>
      <c r="B687" s="727" t="s">
        <v>2287</v>
      </c>
      <c r="C687" s="727" t="s">
        <v>2294</v>
      </c>
      <c r="D687" s="810" t="s">
        <v>4735</v>
      </c>
      <c r="E687" s="811" t="s">
        <v>2312</v>
      </c>
      <c r="F687" s="727" t="s">
        <v>2290</v>
      </c>
      <c r="G687" s="727" t="s">
        <v>2406</v>
      </c>
      <c r="H687" s="727" t="s">
        <v>571</v>
      </c>
      <c r="I687" s="727" t="s">
        <v>2407</v>
      </c>
      <c r="J687" s="727" t="s">
        <v>2408</v>
      </c>
      <c r="K687" s="727" t="s">
        <v>2409</v>
      </c>
      <c r="L687" s="728">
        <v>900</v>
      </c>
      <c r="M687" s="728">
        <v>28800</v>
      </c>
      <c r="N687" s="727">
        <v>32</v>
      </c>
      <c r="O687" s="812">
        <v>32</v>
      </c>
      <c r="P687" s="728">
        <v>28800</v>
      </c>
      <c r="Q687" s="745">
        <v>1</v>
      </c>
      <c r="R687" s="727">
        <v>32</v>
      </c>
      <c r="S687" s="745">
        <v>1</v>
      </c>
      <c r="T687" s="812">
        <v>32</v>
      </c>
      <c r="U687" s="768">
        <v>1</v>
      </c>
    </row>
    <row r="688" spans="1:21" ht="14.4" customHeight="1" x14ac:dyDescent="0.3">
      <c r="A688" s="726">
        <v>4</v>
      </c>
      <c r="B688" s="727" t="s">
        <v>2287</v>
      </c>
      <c r="C688" s="727" t="s">
        <v>2294</v>
      </c>
      <c r="D688" s="810" t="s">
        <v>4735</v>
      </c>
      <c r="E688" s="811" t="s">
        <v>2312</v>
      </c>
      <c r="F688" s="727" t="s">
        <v>2290</v>
      </c>
      <c r="G688" s="727" t="s">
        <v>2406</v>
      </c>
      <c r="H688" s="727" t="s">
        <v>571</v>
      </c>
      <c r="I688" s="727" t="s">
        <v>3441</v>
      </c>
      <c r="J688" s="727" t="s">
        <v>3442</v>
      </c>
      <c r="K688" s="727" t="s">
        <v>3443</v>
      </c>
      <c r="L688" s="728">
        <v>378.48</v>
      </c>
      <c r="M688" s="728">
        <v>2270.88</v>
      </c>
      <c r="N688" s="727">
        <v>6</v>
      </c>
      <c r="O688" s="812">
        <v>6</v>
      </c>
      <c r="P688" s="728">
        <v>2270.88</v>
      </c>
      <c r="Q688" s="745">
        <v>1</v>
      </c>
      <c r="R688" s="727">
        <v>6</v>
      </c>
      <c r="S688" s="745">
        <v>1</v>
      </c>
      <c r="T688" s="812">
        <v>6</v>
      </c>
      <c r="U688" s="768">
        <v>1</v>
      </c>
    </row>
    <row r="689" spans="1:21" ht="14.4" customHeight="1" x14ac:dyDescent="0.3">
      <c r="A689" s="726">
        <v>4</v>
      </c>
      <c r="B689" s="727" t="s">
        <v>2287</v>
      </c>
      <c r="C689" s="727" t="s">
        <v>2294</v>
      </c>
      <c r="D689" s="810" t="s">
        <v>4735</v>
      </c>
      <c r="E689" s="811" t="s">
        <v>2312</v>
      </c>
      <c r="F689" s="727" t="s">
        <v>2290</v>
      </c>
      <c r="G689" s="727" t="s">
        <v>2406</v>
      </c>
      <c r="H689" s="727" t="s">
        <v>571</v>
      </c>
      <c r="I689" s="727" t="s">
        <v>3444</v>
      </c>
      <c r="J689" s="727" t="s">
        <v>3445</v>
      </c>
      <c r="K689" s="727" t="s">
        <v>3446</v>
      </c>
      <c r="L689" s="728">
        <v>378.48</v>
      </c>
      <c r="M689" s="728">
        <v>756.96</v>
      </c>
      <c r="N689" s="727">
        <v>2</v>
      </c>
      <c r="O689" s="812">
        <v>2</v>
      </c>
      <c r="P689" s="728">
        <v>756.96</v>
      </c>
      <c r="Q689" s="745">
        <v>1</v>
      </c>
      <c r="R689" s="727">
        <v>2</v>
      </c>
      <c r="S689" s="745">
        <v>1</v>
      </c>
      <c r="T689" s="812">
        <v>2</v>
      </c>
      <c r="U689" s="768">
        <v>1</v>
      </c>
    </row>
    <row r="690" spans="1:21" ht="14.4" customHeight="1" x14ac:dyDescent="0.3">
      <c r="A690" s="726">
        <v>4</v>
      </c>
      <c r="B690" s="727" t="s">
        <v>2287</v>
      </c>
      <c r="C690" s="727" t="s">
        <v>2294</v>
      </c>
      <c r="D690" s="810" t="s">
        <v>4735</v>
      </c>
      <c r="E690" s="811" t="s">
        <v>2312</v>
      </c>
      <c r="F690" s="727" t="s">
        <v>2290</v>
      </c>
      <c r="G690" s="727" t="s">
        <v>2406</v>
      </c>
      <c r="H690" s="727" t="s">
        <v>571</v>
      </c>
      <c r="I690" s="727" t="s">
        <v>3447</v>
      </c>
      <c r="J690" s="727" t="s">
        <v>3448</v>
      </c>
      <c r="K690" s="727" t="s">
        <v>3449</v>
      </c>
      <c r="L690" s="728">
        <v>378.48</v>
      </c>
      <c r="M690" s="728">
        <v>378.48</v>
      </c>
      <c r="N690" s="727">
        <v>1</v>
      </c>
      <c r="O690" s="812">
        <v>1</v>
      </c>
      <c r="P690" s="728">
        <v>378.48</v>
      </c>
      <c r="Q690" s="745">
        <v>1</v>
      </c>
      <c r="R690" s="727">
        <v>1</v>
      </c>
      <c r="S690" s="745">
        <v>1</v>
      </c>
      <c r="T690" s="812">
        <v>1</v>
      </c>
      <c r="U690" s="768">
        <v>1</v>
      </c>
    </row>
    <row r="691" spans="1:21" ht="14.4" customHeight="1" x14ac:dyDescent="0.3">
      <c r="A691" s="726">
        <v>4</v>
      </c>
      <c r="B691" s="727" t="s">
        <v>2287</v>
      </c>
      <c r="C691" s="727" t="s">
        <v>2294</v>
      </c>
      <c r="D691" s="810" t="s">
        <v>4735</v>
      </c>
      <c r="E691" s="811" t="s">
        <v>2312</v>
      </c>
      <c r="F691" s="727" t="s">
        <v>2290</v>
      </c>
      <c r="G691" s="727" t="s">
        <v>2406</v>
      </c>
      <c r="H691" s="727" t="s">
        <v>571</v>
      </c>
      <c r="I691" s="727" t="s">
        <v>3450</v>
      </c>
      <c r="J691" s="727" t="s">
        <v>3451</v>
      </c>
      <c r="K691" s="727" t="s">
        <v>3452</v>
      </c>
      <c r="L691" s="728">
        <v>906.78</v>
      </c>
      <c r="M691" s="728">
        <v>906.78</v>
      </c>
      <c r="N691" s="727">
        <v>1</v>
      </c>
      <c r="O691" s="812">
        <v>1</v>
      </c>
      <c r="P691" s="728"/>
      <c r="Q691" s="745">
        <v>0</v>
      </c>
      <c r="R691" s="727"/>
      <c r="S691" s="745">
        <v>0</v>
      </c>
      <c r="T691" s="812"/>
      <c r="U691" s="768">
        <v>0</v>
      </c>
    </row>
    <row r="692" spans="1:21" ht="14.4" customHeight="1" x14ac:dyDescent="0.3">
      <c r="A692" s="726">
        <v>4</v>
      </c>
      <c r="B692" s="727" t="s">
        <v>2287</v>
      </c>
      <c r="C692" s="727" t="s">
        <v>2294</v>
      </c>
      <c r="D692" s="810" t="s">
        <v>4735</v>
      </c>
      <c r="E692" s="811" t="s">
        <v>2312</v>
      </c>
      <c r="F692" s="727" t="s">
        <v>2290</v>
      </c>
      <c r="G692" s="727" t="s">
        <v>2406</v>
      </c>
      <c r="H692" s="727" t="s">
        <v>571</v>
      </c>
      <c r="I692" s="727" t="s">
        <v>3453</v>
      </c>
      <c r="J692" s="727" t="s">
        <v>3454</v>
      </c>
      <c r="K692" s="727" t="s">
        <v>3455</v>
      </c>
      <c r="L692" s="728">
        <v>1100</v>
      </c>
      <c r="M692" s="728">
        <v>1100</v>
      </c>
      <c r="N692" s="727">
        <v>1</v>
      </c>
      <c r="O692" s="812">
        <v>1</v>
      </c>
      <c r="P692" s="728"/>
      <c r="Q692" s="745">
        <v>0</v>
      </c>
      <c r="R692" s="727"/>
      <c r="S692" s="745">
        <v>0</v>
      </c>
      <c r="T692" s="812"/>
      <c r="U692" s="768">
        <v>0</v>
      </c>
    </row>
    <row r="693" spans="1:21" ht="14.4" customHeight="1" x14ac:dyDescent="0.3">
      <c r="A693" s="726">
        <v>4</v>
      </c>
      <c r="B693" s="727" t="s">
        <v>2287</v>
      </c>
      <c r="C693" s="727" t="s">
        <v>2294</v>
      </c>
      <c r="D693" s="810" t="s">
        <v>4735</v>
      </c>
      <c r="E693" s="811" t="s">
        <v>2312</v>
      </c>
      <c r="F693" s="727" t="s">
        <v>2290</v>
      </c>
      <c r="G693" s="727" t="s">
        <v>3456</v>
      </c>
      <c r="H693" s="727" t="s">
        <v>571</v>
      </c>
      <c r="I693" s="727" t="s">
        <v>3457</v>
      </c>
      <c r="J693" s="727" t="s">
        <v>3458</v>
      </c>
      <c r="K693" s="727" t="s">
        <v>3459</v>
      </c>
      <c r="L693" s="728">
        <v>190</v>
      </c>
      <c r="M693" s="728">
        <v>190</v>
      </c>
      <c r="N693" s="727">
        <v>1</v>
      </c>
      <c r="O693" s="812">
        <v>1</v>
      </c>
      <c r="P693" s="728"/>
      <c r="Q693" s="745">
        <v>0</v>
      </c>
      <c r="R693" s="727"/>
      <c r="S693" s="745">
        <v>0</v>
      </c>
      <c r="T693" s="812"/>
      <c r="U693" s="768">
        <v>0</v>
      </c>
    </row>
    <row r="694" spans="1:21" ht="14.4" customHeight="1" x14ac:dyDescent="0.3">
      <c r="A694" s="726">
        <v>4</v>
      </c>
      <c r="B694" s="727" t="s">
        <v>2287</v>
      </c>
      <c r="C694" s="727" t="s">
        <v>2294</v>
      </c>
      <c r="D694" s="810" t="s">
        <v>4735</v>
      </c>
      <c r="E694" s="811" t="s">
        <v>2312</v>
      </c>
      <c r="F694" s="727" t="s">
        <v>2290</v>
      </c>
      <c r="G694" s="727" t="s">
        <v>3460</v>
      </c>
      <c r="H694" s="727" t="s">
        <v>571</v>
      </c>
      <c r="I694" s="727" t="s">
        <v>3461</v>
      </c>
      <c r="J694" s="727" t="s">
        <v>3462</v>
      </c>
      <c r="K694" s="727" t="s">
        <v>3463</v>
      </c>
      <c r="L694" s="728">
        <v>0</v>
      </c>
      <c r="M694" s="728">
        <v>0</v>
      </c>
      <c r="N694" s="727">
        <v>1</v>
      </c>
      <c r="O694" s="812">
        <v>1</v>
      </c>
      <c r="P694" s="728"/>
      <c r="Q694" s="745"/>
      <c r="R694" s="727"/>
      <c r="S694" s="745">
        <v>0</v>
      </c>
      <c r="T694" s="812"/>
      <c r="U694" s="768">
        <v>0</v>
      </c>
    </row>
    <row r="695" spans="1:21" ht="14.4" customHeight="1" x14ac:dyDescent="0.3">
      <c r="A695" s="726">
        <v>4</v>
      </c>
      <c r="B695" s="727" t="s">
        <v>2287</v>
      </c>
      <c r="C695" s="727" t="s">
        <v>2294</v>
      </c>
      <c r="D695" s="810" t="s">
        <v>4735</v>
      </c>
      <c r="E695" s="811" t="s">
        <v>2313</v>
      </c>
      <c r="F695" s="727" t="s">
        <v>2290</v>
      </c>
      <c r="G695" s="727" t="s">
        <v>2807</v>
      </c>
      <c r="H695" s="727" t="s">
        <v>571</v>
      </c>
      <c r="I695" s="727" t="s">
        <v>3352</v>
      </c>
      <c r="J695" s="727" t="s">
        <v>2853</v>
      </c>
      <c r="K695" s="727" t="s">
        <v>3353</v>
      </c>
      <c r="L695" s="728">
        <v>566</v>
      </c>
      <c r="M695" s="728">
        <v>566</v>
      </c>
      <c r="N695" s="727">
        <v>1</v>
      </c>
      <c r="O695" s="812">
        <v>1</v>
      </c>
      <c r="P695" s="728">
        <v>566</v>
      </c>
      <c r="Q695" s="745">
        <v>1</v>
      </c>
      <c r="R695" s="727">
        <v>1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4</v>
      </c>
      <c r="B696" s="727" t="s">
        <v>2287</v>
      </c>
      <c r="C696" s="727" t="s">
        <v>2294</v>
      </c>
      <c r="D696" s="810" t="s">
        <v>4735</v>
      </c>
      <c r="E696" s="811" t="s">
        <v>2317</v>
      </c>
      <c r="F696" s="727" t="s">
        <v>2288</v>
      </c>
      <c r="G696" s="727" t="s">
        <v>3464</v>
      </c>
      <c r="H696" s="727" t="s">
        <v>571</v>
      </c>
      <c r="I696" s="727" t="s">
        <v>3465</v>
      </c>
      <c r="J696" s="727" t="s">
        <v>3466</v>
      </c>
      <c r="K696" s="727" t="s">
        <v>3467</v>
      </c>
      <c r="L696" s="728">
        <v>96.84</v>
      </c>
      <c r="M696" s="728">
        <v>96.84</v>
      </c>
      <c r="N696" s="727">
        <v>1</v>
      </c>
      <c r="O696" s="812">
        <v>1</v>
      </c>
      <c r="P696" s="728">
        <v>96.84</v>
      </c>
      <c r="Q696" s="745">
        <v>1</v>
      </c>
      <c r="R696" s="727">
        <v>1</v>
      </c>
      <c r="S696" s="745">
        <v>1</v>
      </c>
      <c r="T696" s="812">
        <v>1</v>
      </c>
      <c r="U696" s="768">
        <v>1</v>
      </c>
    </row>
    <row r="697" spans="1:21" ht="14.4" customHeight="1" x14ac:dyDescent="0.3">
      <c r="A697" s="726">
        <v>4</v>
      </c>
      <c r="B697" s="727" t="s">
        <v>2287</v>
      </c>
      <c r="C697" s="727" t="s">
        <v>2294</v>
      </c>
      <c r="D697" s="810" t="s">
        <v>4735</v>
      </c>
      <c r="E697" s="811" t="s">
        <v>2317</v>
      </c>
      <c r="F697" s="727" t="s">
        <v>2288</v>
      </c>
      <c r="G697" s="727" t="s">
        <v>2861</v>
      </c>
      <c r="H697" s="727" t="s">
        <v>642</v>
      </c>
      <c r="I697" s="727" t="s">
        <v>2087</v>
      </c>
      <c r="J697" s="727" t="s">
        <v>2088</v>
      </c>
      <c r="K697" s="727" t="s">
        <v>2089</v>
      </c>
      <c r="L697" s="728">
        <v>4.7</v>
      </c>
      <c r="M697" s="728">
        <v>9.4</v>
      </c>
      <c r="N697" s="727">
        <v>2</v>
      </c>
      <c r="O697" s="812">
        <v>1</v>
      </c>
      <c r="P697" s="728"/>
      <c r="Q697" s="745">
        <v>0</v>
      </c>
      <c r="R697" s="727"/>
      <c r="S697" s="745">
        <v>0</v>
      </c>
      <c r="T697" s="812"/>
      <c r="U697" s="768">
        <v>0</v>
      </c>
    </row>
    <row r="698" spans="1:21" ht="14.4" customHeight="1" x14ac:dyDescent="0.3">
      <c r="A698" s="726">
        <v>4</v>
      </c>
      <c r="B698" s="727" t="s">
        <v>2287</v>
      </c>
      <c r="C698" s="727" t="s">
        <v>2294</v>
      </c>
      <c r="D698" s="810" t="s">
        <v>4735</v>
      </c>
      <c r="E698" s="811" t="s">
        <v>2317</v>
      </c>
      <c r="F698" s="727" t="s">
        <v>2288</v>
      </c>
      <c r="G698" s="727" t="s">
        <v>2355</v>
      </c>
      <c r="H698" s="727" t="s">
        <v>571</v>
      </c>
      <c r="I698" s="727" t="s">
        <v>2677</v>
      </c>
      <c r="J698" s="727" t="s">
        <v>965</v>
      </c>
      <c r="K698" s="727" t="s">
        <v>2044</v>
      </c>
      <c r="L698" s="728">
        <v>154.36000000000001</v>
      </c>
      <c r="M698" s="728">
        <v>154.36000000000001</v>
      </c>
      <c r="N698" s="727">
        <v>1</v>
      </c>
      <c r="O698" s="812">
        <v>1</v>
      </c>
      <c r="P698" s="728">
        <v>154.36000000000001</v>
      </c>
      <c r="Q698" s="745">
        <v>1</v>
      </c>
      <c r="R698" s="727">
        <v>1</v>
      </c>
      <c r="S698" s="745">
        <v>1</v>
      </c>
      <c r="T698" s="812">
        <v>1</v>
      </c>
      <c r="U698" s="768">
        <v>1</v>
      </c>
    </row>
    <row r="699" spans="1:21" ht="14.4" customHeight="1" x14ac:dyDescent="0.3">
      <c r="A699" s="726">
        <v>4</v>
      </c>
      <c r="B699" s="727" t="s">
        <v>2287</v>
      </c>
      <c r="C699" s="727" t="s">
        <v>2294</v>
      </c>
      <c r="D699" s="810" t="s">
        <v>4735</v>
      </c>
      <c r="E699" s="811" t="s">
        <v>2317</v>
      </c>
      <c r="F699" s="727" t="s">
        <v>2288</v>
      </c>
      <c r="G699" s="727" t="s">
        <v>2355</v>
      </c>
      <c r="H699" s="727" t="s">
        <v>642</v>
      </c>
      <c r="I699" s="727" t="s">
        <v>1858</v>
      </c>
      <c r="J699" s="727" t="s">
        <v>965</v>
      </c>
      <c r="K699" s="727" t="s">
        <v>1859</v>
      </c>
      <c r="L699" s="728">
        <v>225.06</v>
      </c>
      <c r="M699" s="728">
        <v>675.18000000000006</v>
      </c>
      <c r="N699" s="727">
        <v>3</v>
      </c>
      <c r="O699" s="812">
        <v>3</v>
      </c>
      <c r="P699" s="728">
        <v>675.18000000000006</v>
      </c>
      <c r="Q699" s="745">
        <v>1</v>
      </c>
      <c r="R699" s="727">
        <v>3</v>
      </c>
      <c r="S699" s="745">
        <v>1</v>
      </c>
      <c r="T699" s="812">
        <v>3</v>
      </c>
      <c r="U699" s="768">
        <v>1</v>
      </c>
    </row>
    <row r="700" spans="1:21" ht="14.4" customHeight="1" x14ac:dyDescent="0.3">
      <c r="A700" s="726">
        <v>4</v>
      </c>
      <c r="B700" s="727" t="s">
        <v>2287</v>
      </c>
      <c r="C700" s="727" t="s">
        <v>2294</v>
      </c>
      <c r="D700" s="810" t="s">
        <v>4735</v>
      </c>
      <c r="E700" s="811" t="s">
        <v>2317</v>
      </c>
      <c r="F700" s="727" t="s">
        <v>2288</v>
      </c>
      <c r="G700" s="727" t="s">
        <v>2682</v>
      </c>
      <c r="H700" s="727" t="s">
        <v>642</v>
      </c>
      <c r="I700" s="727" t="s">
        <v>3359</v>
      </c>
      <c r="J700" s="727" t="s">
        <v>914</v>
      </c>
      <c r="K700" s="727" t="s">
        <v>3360</v>
      </c>
      <c r="L700" s="728">
        <v>207.45</v>
      </c>
      <c r="M700" s="728">
        <v>207.45</v>
      </c>
      <c r="N700" s="727">
        <v>1</v>
      </c>
      <c r="O700" s="812">
        <v>0.5</v>
      </c>
      <c r="P700" s="728">
        <v>207.45</v>
      </c>
      <c r="Q700" s="745">
        <v>1</v>
      </c>
      <c r="R700" s="727">
        <v>1</v>
      </c>
      <c r="S700" s="745">
        <v>1</v>
      </c>
      <c r="T700" s="812">
        <v>0.5</v>
      </c>
      <c r="U700" s="768">
        <v>1</v>
      </c>
    </row>
    <row r="701" spans="1:21" ht="14.4" customHeight="1" x14ac:dyDescent="0.3">
      <c r="A701" s="726">
        <v>4</v>
      </c>
      <c r="B701" s="727" t="s">
        <v>2287</v>
      </c>
      <c r="C701" s="727" t="s">
        <v>2294</v>
      </c>
      <c r="D701" s="810" t="s">
        <v>4735</v>
      </c>
      <c r="E701" s="811" t="s">
        <v>2317</v>
      </c>
      <c r="F701" s="727" t="s">
        <v>2288</v>
      </c>
      <c r="G701" s="727" t="s">
        <v>3468</v>
      </c>
      <c r="H701" s="727" t="s">
        <v>571</v>
      </c>
      <c r="I701" s="727" t="s">
        <v>3469</v>
      </c>
      <c r="J701" s="727" t="s">
        <v>3470</v>
      </c>
      <c r="K701" s="727" t="s">
        <v>3471</v>
      </c>
      <c r="L701" s="728">
        <v>42.05</v>
      </c>
      <c r="M701" s="728">
        <v>42.05</v>
      </c>
      <c r="N701" s="727">
        <v>1</v>
      </c>
      <c r="O701" s="812">
        <v>1</v>
      </c>
      <c r="P701" s="728"/>
      <c r="Q701" s="745">
        <v>0</v>
      </c>
      <c r="R701" s="727"/>
      <c r="S701" s="745">
        <v>0</v>
      </c>
      <c r="T701" s="812"/>
      <c r="U701" s="768">
        <v>0</v>
      </c>
    </row>
    <row r="702" spans="1:21" ht="14.4" customHeight="1" x14ac:dyDescent="0.3">
      <c r="A702" s="726">
        <v>4</v>
      </c>
      <c r="B702" s="727" t="s">
        <v>2287</v>
      </c>
      <c r="C702" s="727" t="s">
        <v>2294</v>
      </c>
      <c r="D702" s="810" t="s">
        <v>4735</v>
      </c>
      <c r="E702" s="811" t="s">
        <v>2317</v>
      </c>
      <c r="F702" s="727" t="s">
        <v>2288</v>
      </c>
      <c r="G702" s="727" t="s">
        <v>2427</v>
      </c>
      <c r="H702" s="727" t="s">
        <v>571</v>
      </c>
      <c r="I702" s="727" t="s">
        <v>3472</v>
      </c>
      <c r="J702" s="727" t="s">
        <v>3473</v>
      </c>
      <c r="K702" s="727" t="s">
        <v>3474</v>
      </c>
      <c r="L702" s="728">
        <v>72.64</v>
      </c>
      <c r="M702" s="728">
        <v>72.64</v>
      </c>
      <c r="N702" s="727">
        <v>1</v>
      </c>
      <c r="O702" s="812">
        <v>1</v>
      </c>
      <c r="P702" s="728">
        <v>72.64</v>
      </c>
      <c r="Q702" s="745">
        <v>1</v>
      </c>
      <c r="R702" s="727">
        <v>1</v>
      </c>
      <c r="S702" s="745">
        <v>1</v>
      </c>
      <c r="T702" s="812">
        <v>1</v>
      </c>
      <c r="U702" s="768">
        <v>1</v>
      </c>
    </row>
    <row r="703" spans="1:21" ht="14.4" customHeight="1" x14ac:dyDescent="0.3">
      <c r="A703" s="726">
        <v>4</v>
      </c>
      <c r="B703" s="727" t="s">
        <v>2287</v>
      </c>
      <c r="C703" s="727" t="s">
        <v>2294</v>
      </c>
      <c r="D703" s="810" t="s">
        <v>4735</v>
      </c>
      <c r="E703" s="811" t="s">
        <v>2317</v>
      </c>
      <c r="F703" s="727" t="s">
        <v>2288</v>
      </c>
      <c r="G703" s="727" t="s">
        <v>2427</v>
      </c>
      <c r="H703" s="727" t="s">
        <v>571</v>
      </c>
      <c r="I703" s="727" t="s">
        <v>2509</v>
      </c>
      <c r="J703" s="727" t="s">
        <v>690</v>
      </c>
      <c r="K703" s="727" t="s">
        <v>2510</v>
      </c>
      <c r="L703" s="728">
        <v>48.42</v>
      </c>
      <c r="M703" s="728">
        <v>48.42</v>
      </c>
      <c r="N703" s="727">
        <v>1</v>
      </c>
      <c r="O703" s="812">
        <v>1</v>
      </c>
      <c r="P703" s="728"/>
      <c r="Q703" s="745">
        <v>0</v>
      </c>
      <c r="R703" s="727"/>
      <c r="S703" s="745">
        <v>0</v>
      </c>
      <c r="T703" s="812"/>
      <c r="U703" s="768">
        <v>0</v>
      </c>
    </row>
    <row r="704" spans="1:21" ht="14.4" customHeight="1" x14ac:dyDescent="0.3">
      <c r="A704" s="726">
        <v>4</v>
      </c>
      <c r="B704" s="727" t="s">
        <v>2287</v>
      </c>
      <c r="C704" s="727" t="s">
        <v>2294</v>
      </c>
      <c r="D704" s="810" t="s">
        <v>4735</v>
      </c>
      <c r="E704" s="811" t="s">
        <v>2317</v>
      </c>
      <c r="F704" s="727" t="s">
        <v>2288</v>
      </c>
      <c r="G704" s="727" t="s">
        <v>2427</v>
      </c>
      <c r="H704" s="727" t="s">
        <v>571</v>
      </c>
      <c r="I704" s="727" t="s">
        <v>2428</v>
      </c>
      <c r="J704" s="727" t="s">
        <v>2429</v>
      </c>
      <c r="K704" s="727" t="s">
        <v>2430</v>
      </c>
      <c r="L704" s="728">
        <v>64.56</v>
      </c>
      <c r="M704" s="728">
        <v>64.56</v>
      </c>
      <c r="N704" s="727">
        <v>1</v>
      </c>
      <c r="O704" s="812">
        <v>1</v>
      </c>
      <c r="P704" s="728">
        <v>64.56</v>
      </c>
      <c r="Q704" s="745">
        <v>1</v>
      </c>
      <c r="R704" s="727">
        <v>1</v>
      </c>
      <c r="S704" s="745">
        <v>1</v>
      </c>
      <c r="T704" s="812">
        <v>1</v>
      </c>
      <c r="U704" s="768">
        <v>1</v>
      </c>
    </row>
    <row r="705" spans="1:21" ht="14.4" customHeight="1" x14ac:dyDescent="0.3">
      <c r="A705" s="726">
        <v>4</v>
      </c>
      <c r="B705" s="727" t="s">
        <v>2287</v>
      </c>
      <c r="C705" s="727" t="s">
        <v>2294</v>
      </c>
      <c r="D705" s="810" t="s">
        <v>4735</v>
      </c>
      <c r="E705" s="811" t="s">
        <v>2317</v>
      </c>
      <c r="F705" s="727" t="s">
        <v>2288</v>
      </c>
      <c r="G705" s="727" t="s">
        <v>3475</v>
      </c>
      <c r="H705" s="727" t="s">
        <v>571</v>
      </c>
      <c r="I705" s="727" t="s">
        <v>3476</v>
      </c>
      <c r="J705" s="727" t="s">
        <v>3477</v>
      </c>
      <c r="K705" s="727" t="s">
        <v>3478</v>
      </c>
      <c r="L705" s="728">
        <v>0</v>
      </c>
      <c r="M705" s="728">
        <v>0</v>
      </c>
      <c r="N705" s="727">
        <v>2</v>
      </c>
      <c r="O705" s="812">
        <v>1</v>
      </c>
      <c r="P705" s="728">
        <v>0</v>
      </c>
      <c r="Q705" s="745"/>
      <c r="R705" s="727">
        <v>2</v>
      </c>
      <c r="S705" s="745">
        <v>1</v>
      </c>
      <c r="T705" s="812">
        <v>1</v>
      </c>
      <c r="U705" s="768">
        <v>1</v>
      </c>
    </row>
    <row r="706" spans="1:21" ht="14.4" customHeight="1" x14ac:dyDescent="0.3">
      <c r="A706" s="726">
        <v>4</v>
      </c>
      <c r="B706" s="727" t="s">
        <v>2287</v>
      </c>
      <c r="C706" s="727" t="s">
        <v>2294</v>
      </c>
      <c r="D706" s="810" t="s">
        <v>4735</v>
      </c>
      <c r="E706" s="811" t="s">
        <v>2317</v>
      </c>
      <c r="F706" s="727" t="s">
        <v>2288</v>
      </c>
      <c r="G706" s="727" t="s">
        <v>2882</v>
      </c>
      <c r="H706" s="727" t="s">
        <v>571</v>
      </c>
      <c r="I706" s="727" t="s">
        <v>2883</v>
      </c>
      <c r="J706" s="727" t="s">
        <v>721</v>
      </c>
      <c r="K706" s="727" t="s">
        <v>2884</v>
      </c>
      <c r="L706" s="728">
        <v>256.67</v>
      </c>
      <c r="M706" s="728">
        <v>256.67</v>
      </c>
      <c r="N706" s="727">
        <v>1</v>
      </c>
      <c r="O706" s="812">
        <v>1</v>
      </c>
      <c r="P706" s="728"/>
      <c r="Q706" s="745">
        <v>0</v>
      </c>
      <c r="R706" s="727"/>
      <c r="S706" s="745">
        <v>0</v>
      </c>
      <c r="T706" s="812"/>
      <c r="U706" s="768">
        <v>0</v>
      </c>
    </row>
    <row r="707" spans="1:21" ht="14.4" customHeight="1" x14ac:dyDescent="0.3">
      <c r="A707" s="726">
        <v>4</v>
      </c>
      <c r="B707" s="727" t="s">
        <v>2287</v>
      </c>
      <c r="C707" s="727" t="s">
        <v>2294</v>
      </c>
      <c r="D707" s="810" t="s">
        <v>4735</v>
      </c>
      <c r="E707" s="811" t="s">
        <v>2317</v>
      </c>
      <c r="F707" s="727" t="s">
        <v>2288</v>
      </c>
      <c r="G707" s="727" t="s">
        <v>2667</v>
      </c>
      <c r="H707" s="727" t="s">
        <v>571</v>
      </c>
      <c r="I707" s="727" t="s">
        <v>2668</v>
      </c>
      <c r="J707" s="727" t="s">
        <v>2669</v>
      </c>
      <c r="K707" s="727" t="s">
        <v>1803</v>
      </c>
      <c r="L707" s="728">
        <v>38.56</v>
      </c>
      <c r="M707" s="728">
        <v>77.12</v>
      </c>
      <c r="N707" s="727">
        <v>2</v>
      </c>
      <c r="O707" s="812">
        <v>1</v>
      </c>
      <c r="P707" s="728">
        <v>77.12</v>
      </c>
      <c r="Q707" s="745">
        <v>1</v>
      </c>
      <c r="R707" s="727">
        <v>2</v>
      </c>
      <c r="S707" s="745">
        <v>1</v>
      </c>
      <c r="T707" s="812">
        <v>1</v>
      </c>
      <c r="U707" s="768">
        <v>1</v>
      </c>
    </row>
    <row r="708" spans="1:21" ht="14.4" customHeight="1" x14ac:dyDescent="0.3">
      <c r="A708" s="726">
        <v>4</v>
      </c>
      <c r="B708" s="727" t="s">
        <v>2287</v>
      </c>
      <c r="C708" s="727" t="s">
        <v>2294</v>
      </c>
      <c r="D708" s="810" t="s">
        <v>4735</v>
      </c>
      <c r="E708" s="811" t="s">
        <v>2317</v>
      </c>
      <c r="F708" s="727" t="s">
        <v>2288</v>
      </c>
      <c r="G708" s="727" t="s">
        <v>2370</v>
      </c>
      <c r="H708" s="727" t="s">
        <v>642</v>
      </c>
      <c r="I708" s="727" t="s">
        <v>2371</v>
      </c>
      <c r="J708" s="727" t="s">
        <v>725</v>
      </c>
      <c r="K708" s="727" t="s">
        <v>1794</v>
      </c>
      <c r="L708" s="728">
        <v>490.89</v>
      </c>
      <c r="M708" s="728">
        <v>1963.56</v>
      </c>
      <c r="N708" s="727">
        <v>4</v>
      </c>
      <c r="O708" s="812">
        <v>4</v>
      </c>
      <c r="P708" s="728">
        <v>490.89</v>
      </c>
      <c r="Q708" s="745">
        <v>0.25</v>
      </c>
      <c r="R708" s="727">
        <v>1</v>
      </c>
      <c r="S708" s="745">
        <v>0.25</v>
      </c>
      <c r="T708" s="812">
        <v>1</v>
      </c>
      <c r="U708" s="768">
        <v>0.25</v>
      </c>
    </row>
    <row r="709" spans="1:21" ht="14.4" customHeight="1" x14ac:dyDescent="0.3">
      <c r="A709" s="726">
        <v>4</v>
      </c>
      <c r="B709" s="727" t="s">
        <v>2287</v>
      </c>
      <c r="C709" s="727" t="s">
        <v>2294</v>
      </c>
      <c r="D709" s="810" t="s">
        <v>4735</v>
      </c>
      <c r="E709" s="811" t="s">
        <v>2317</v>
      </c>
      <c r="F709" s="727" t="s">
        <v>2288</v>
      </c>
      <c r="G709" s="727" t="s">
        <v>2370</v>
      </c>
      <c r="H709" s="727" t="s">
        <v>642</v>
      </c>
      <c r="I709" s="727" t="s">
        <v>2377</v>
      </c>
      <c r="J709" s="727" t="s">
        <v>725</v>
      </c>
      <c r="K709" s="727" t="s">
        <v>1792</v>
      </c>
      <c r="L709" s="728">
        <v>736.33</v>
      </c>
      <c r="M709" s="728">
        <v>1472.66</v>
      </c>
      <c r="N709" s="727">
        <v>2</v>
      </c>
      <c r="O709" s="812">
        <v>2</v>
      </c>
      <c r="P709" s="728"/>
      <c r="Q709" s="745">
        <v>0</v>
      </c>
      <c r="R709" s="727"/>
      <c r="S709" s="745">
        <v>0</v>
      </c>
      <c r="T709" s="812"/>
      <c r="U709" s="768">
        <v>0</v>
      </c>
    </row>
    <row r="710" spans="1:21" ht="14.4" customHeight="1" x14ac:dyDescent="0.3">
      <c r="A710" s="726">
        <v>4</v>
      </c>
      <c r="B710" s="727" t="s">
        <v>2287</v>
      </c>
      <c r="C710" s="727" t="s">
        <v>2294</v>
      </c>
      <c r="D710" s="810" t="s">
        <v>4735</v>
      </c>
      <c r="E710" s="811" t="s">
        <v>2317</v>
      </c>
      <c r="F710" s="727" t="s">
        <v>2288</v>
      </c>
      <c r="G710" s="727" t="s">
        <v>2730</v>
      </c>
      <c r="H710" s="727" t="s">
        <v>571</v>
      </c>
      <c r="I710" s="727" t="s">
        <v>2731</v>
      </c>
      <c r="J710" s="727" t="s">
        <v>1055</v>
      </c>
      <c r="K710" s="727" t="s">
        <v>2732</v>
      </c>
      <c r="L710" s="728">
        <v>48.42</v>
      </c>
      <c r="M710" s="728">
        <v>96.84</v>
      </c>
      <c r="N710" s="727">
        <v>2</v>
      </c>
      <c r="O710" s="812">
        <v>1</v>
      </c>
      <c r="P710" s="728">
        <v>96.84</v>
      </c>
      <c r="Q710" s="745">
        <v>1</v>
      </c>
      <c r="R710" s="727">
        <v>2</v>
      </c>
      <c r="S710" s="745">
        <v>1</v>
      </c>
      <c r="T710" s="812">
        <v>1</v>
      </c>
      <c r="U710" s="768">
        <v>1</v>
      </c>
    </row>
    <row r="711" spans="1:21" ht="14.4" customHeight="1" x14ac:dyDescent="0.3">
      <c r="A711" s="726">
        <v>4</v>
      </c>
      <c r="B711" s="727" t="s">
        <v>2287</v>
      </c>
      <c r="C711" s="727" t="s">
        <v>2294</v>
      </c>
      <c r="D711" s="810" t="s">
        <v>4735</v>
      </c>
      <c r="E711" s="811" t="s">
        <v>2317</v>
      </c>
      <c r="F711" s="727" t="s">
        <v>2288</v>
      </c>
      <c r="G711" s="727" t="s">
        <v>2460</v>
      </c>
      <c r="H711" s="727" t="s">
        <v>571</v>
      </c>
      <c r="I711" s="727" t="s">
        <v>2461</v>
      </c>
      <c r="J711" s="727" t="s">
        <v>2462</v>
      </c>
      <c r="K711" s="727" t="s">
        <v>2463</v>
      </c>
      <c r="L711" s="728">
        <v>78.33</v>
      </c>
      <c r="M711" s="728">
        <v>156.66</v>
      </c>
      <c r="N711" s="727">
        <v>2</v>
      </c>
      <c r="O711" s="812">
        <v>1</v>
      </c>
      <c r="P711" s="728"/>
      <c r="Q711" s="745">
        <v>0</v>
      </c>
      <c r="R711" s="727"/>
      <c r="S711" s="745">
        <v>0</v>
      </c>
      <c r="T711" s="812"/>
      <c r="U711" s="768">
        <v>0</v>
      </c>
    </row>
    <row r="712" spans="1:21" ht="14.4" customHeight="1" x14ac:dyDescent="0.3">
      <c r="A712" s="726">
        <v>4</v>
      </c>
      <c r="B712" s="727" t="s">
        <v>2287</v>
      </c>
      <c r="C712" s="727" t="s">
        <v>2294</v>
      </c>
      <c r="D712" s="810" t="s">
        <v>4735</v>
      </c>
      <c r="E712" s="811" t="s">
        <v>2317</v>
      </c>
      <c r="F712" s="727" t="s">
        <v>2288</v>
      </c>
      <c r="G712" s="727" t="s">
        <v>2900</v>
      </c>
      <c r="H712" s="727" t="s">
        <v>571</v>
      </c>
      <c r="I712" s="727" t="s">
        <v>2901</v>
      </c>
      <c r="J712" s="727" t="s">
        <v>1551</v>
      </c>
      <c r="K712" s="727" t="s">
        <v>2902</v>
      </c>
      <c r="L712" s="728">
        <v>256.67</v>
      </c>
      <c r="M712" s="728">
        <v>256.67</v>
      </c>
      <c r="N712" s="727">
        <v>1</v>
      </c>
      <c r="O712" s="812">
        <v>1</v>
      </c>
      <c r="P712" s="728"/>
      <c r="Q712" s="745">
        <v>0</v>
      </c>
      <c r="R712" s="727"/>
      <c r="S712" s="745">
        <v>0</v>
      </c>
      <c r="T712" s="812"/>
      <c r="U712" s="768">
        <v>0</v>
      </c>
    </row>
    <row r="713" spans="1:21" ht="14.4" customHeight="1" x14ac:dyDescent="0.3">
      <c r="A713" s="726">
        <v>4</v>
      </c>
      <c r="B713" s="727" t="s">
        <v>2287</v>
      </c>
      <c r="C713" s="727" t="s">
        <v>2294</v>
      </c>
      <c r="D713" s="810" t="s">
        <v>4735</v>
      </c>
      <c r="E713" s="811" t="s">
        <v>2317</v>
      </c>
      <c r="F713" s="727" t="s">
        <v>2288</v>
      </c>
      <c r="G713" s="727" t="s">
        <v>2383</v>
      </c>
      <c r="H713" s="727" t="s">
        <v>571</v>
      </c>
      <c r="I713" s="727" t="s">
        <v>2384</v>
      </c>
      <c r="J713" s="727" t="s">
        <v>616</v>
      </c>
      <c r="K713" s="727" t="s">
        <v>2385</v>
      </c>
      <c r="L713" s="728">
        <v>108.44</v>
      </c>
      <c r="M713" s="728">
        <v>108.44</v>
      </c>
      <c r="N713" s="727">
        <v>1</v>
      </c>
      <c r="O713" s="812">
        <v>1</v>
      </c>
      <c r="P713" s="728">
        <v>108.44</v>
      </c>
      <c r="Q713" s="745">
        <v>1</v>
      </c>
      <c r="R713" s="727">
        <v>1</v>
      </c>
      <c r="S713" s="745">
        <v>1</v>
      </c>
      <c r="T713" s="812">
        <v>1</v>
      </c>
      <c r="U713" s="768">
        <v>1</v>
      </c>
    </row>
    <row r="714" spans="1:21" ht="14.4" customHeight="1" x14ac:dyDescent="0.3">
      <c r="A714" s="726">
        <v>4</v>
      </c>
      <c r="B714" s="727" t="s">
        <v>2287</v>
      </c>
      <c r="C714" s="727" t="s">
        <v>2294</v>
      </c>
      <c r="D714" s="810" t="s">
        <v>4735</v>
      </c>
      <c r="E714" s="811" t="s">
        <v>2317</v>
      </c>
      <c r="F714" s="727" t="s">
        <v>2288</v>
      </c>
      <c r="G714" s="727" t="s">
        <v>3479</v>
      </c>
      <c r="H714" s="727" t="s">
        <v>571</v>
      </c>
      <c r="I714" s="727" t="s">
        <v>3480</v>
      </c>
      <c r="J714" s="727" t="s">
        <v>3481</v>
      </c>
      <c r="K714" s="727" t="s">
        <v>3482</v>
      </c>
      <c r="L714" s="728">
        <v>139.63999999999999</v>
      </c>
      <c r="M714" s="728">
        <v>139.63999999999999</v>
      </c>
      <c r="N714" s="727">
        <v>1</v>
      </c>
      <c r="O714" s="812">
        <v>1</v>
      </c>
      <c r="P714" s="728">
        <v>139.63999999999999</v>
      </c>
      <c r="Q714" s="745">
        <v>1</v>
      </c>
      <c r="R714" s="727">
        <v>1</v>
      </c>
      <c r="S714" s="745">
        <v>1</v>
      </c>
      <c r="T714" s="812">
        <v>1</v>
      </c>
      <c r="U714" s="768">
        <v>1</v>
      </c>
    </row>
    <row r="715" spans="1:21" ht="14.4" customHeight="1" x14ac:dyDescent="0.3">
      <c r="A715" s="726">
        <v>4</v>
      </c>
      <c r="B715" s="727" t="s">
        <v>2287</v>
      </c>
      <c r="C715" s="727" t="s">
        <v>2294</v>
      </c>
      <c r="D715" s="810" t="s">
        <v>4735</v>
      </c>
      <c r="E715" s="811" t="s">
        <v>2317</v>
      </c>
      <c r="F715" s="727" t="s">
        <v>2288</v>
      </c>
      <c r="G715" s="727" t="s">
        <v>2359</v>
      </c>
      <c r="H715" s="727" t="s">
        <v>642</v>
      </c>
      <c r="I715" s="727" t="s">
        <v>1934</v>
      </c>
      <c r="J715" s="727" t="s">
        <v>1935</v>
      </c>
      <c r="K715" s="727" t="s">
        <v>1936</v>
      </c>
      <c r="L715" s="728">
        <v>0</v>
      </c>
      <c r="M715" s="728">
        <v>0</v>
      </c>
      <c r="N715" s="727">
        <v>4</v>
      </c>
      <c r="O715" s="812">
        <v>3</v>
      </c>
      <c r="P715" s="728">
        <v>0</v>
      </c>
      <c r="Q715" s="745"/>
      <c r="R715" s="727">
        <v>2</v>
      </c>
      <c r="S715" s="745">
        <v>0.5</v>
      </c>
      <c r="T715" s="812">
        <v>1</v>
      </c>
      <c r="U715" s="768">
        <v>0.33333333333333331</v>
      </c>
    </row>
    <row r="716" spans="1:21" ht="14.4" customHeight="1" x14ac:dyDescent="0.3">
      <c r="A716" s="726">
        <v>4</v>
      </c>
      <c r="B716" s="727" t="s">
        <v>2287</v>
      </c>
      <c r="C716" s="727" t="s">
        <v>2294</v>
      </c>
      <c r="D716" s="810" t="s">
        <v>4735</v>
      </c>
      <c r="E716" s="811" t="s">
        <v>2317</v>
      </c>
      <c r="F716" s="727" t="s">
        <v>2288</v>
      </c>
      <c r="G716" s="727" t="s">
        <v>2447</v>
      </c>
      <c r="H716" s="727" t="s">
        <v>571</v>
      </c>
      <c r="I716" s="727" t="s">
        <v>2464</v>
      </c>
      <c r="J716" s="727" t="s">
        <v>976</v>
      </c>
      <c r="K716" s="727" t="s">
        <v>2465</v>
      </c>
      <c r="L716" s="728">
        <v>59.56</v>
      </c>
      <c r="M716" s="728">
        <v>59.56</v>
      </c>
      <c r="N716" s="727">
        <v>1</v>
      </c>
      <c r="O716" s="812">
        <v>1</v>
      </c>
      <c r="P716" s="728"/>
      <c r="Q716" s="745">
        <v>0</v>
      </c>
      <c r="R716" s="727"/>
      <c r="S716" s="745">
        <v>0</v>
      </c>
      <c r="T716" s="812"/>
      <c r="U716" s="768">
        <v>0</v>
      </c>
    </row>
    <row r="717" spans="1:21" ht="14.4" customHeight="1" x14ac:dyDescent="0.3">
      <c r="A717" s="726">
        <v>4</v>
      </c>
      <c r="B717" s="727" t="s">
        <v>2287</v>
      </c>
      <c r="C717" s="727" t="s">
        <v>2294</v>
      </c>
      <c r="D717" s="810" t="s">
        <v>4735</v>
      </c>
      <c r="E717" s="811" t="s">
        <v>2317</v>
      </c>
      <c r="F717" s="727" t="s">
        <v>2288</v>
      </c>
      <c r="G717" s="727" t="s">
        <v>3483</v>
      </c>
      <c r="H717" s="727" t="s">
        <v>571</v>
      </c>
      <c r="I717" s="727" t="s">
        <v>3484</v>
      </c>
      <c r="J717" s="727" t="s">
        <v>3485</v>
      </c>
      <c r="K717" s="727" t="s">
        <v>3486</v>
      </c>
      <c r="L717" s="728">
        <v>68.819999999999993</v>
      </c>
      <c r="M717" s="728">
        <v>68.819999999999993</v>
      </c>
      <c r="N717" s="727">
        <v>1</v>
      </c>
      <c r="O717" s="812">
        <v>0.5</v>
      </c>
      <c r="P717" s="728">
        <v>68.819999999999993</v>
      </c>
      <c r="Q717" s="745">
        <v>1</v>
      </c>
      <c r="R717" s="727">
        <v>1</v>
      </c>
      <c r="S717" s="745">
        <v>1</v>
      </c>
      <c r="T717" s="812">
        <v>0.5</v>
      </c>
      <c r="U717" s="768">
        <v>1</v>
      </c>
    </row>
    <row r="718" spans="1:21" ht="14.4" customHeight="1" x14ac:dyDescent="0.3">
      <c r="A718" s="726">
        <v>4</v>
      </c>
      <c r="B718" s="727" t="s">
        <v>2287</v>
      </c>
      <c r="C718" s="727" t="s">
        <v>2294</v>
      </c>
      <c r="D718" s="810" t="s">
        <v>4735</v>
      </c>
      <c r="E718" s="811" t="s">
        <v>2317</v>
      </c>
      <c r="F718" s="727" t="s">
        <v>2288</v>
      </c>
      <c r="G718" s="727" t="s">
        <v>3487</v>
      </c>
      <c r="H718" s="727" t="s">
        <v>642</v>
      </c>
      <c r="I718" s="727" t="s">
        <v>3488</v>
      </c>
      <c r="J718" s="727" t="s">
        <v>3489</v>
      </c>
      <c r="K718" s="727" t="s">
        <v>3490</v>
      </c>
      <c r="L718" s="728">
        <v>683.39</v>
      </c>
      <c r="M718" s="728">
        <v>683.39</v>
      </c>
      <c r="N718" s="727">
        <v>1</v>
      </c>
      <c r="O718" s="812">
        <v>1</v>
      </c>
      <c r="P718" s="728"/>
      <c r="Q718" s="745">
        <v>0</v>
      </c>
      <c r="R718" s="727"/>
      <c r="S718" s="745">
        <v>0</v>
      </c>
      <c r="T718" s="812"/>
      <c r="U718" s="768">
        <v>0</v>
      </c>
    </row>
    <row r="719" spans="1:21" ht="14.4" customHeight="1" x14ac:dyDescent="0.3">
      <c r="A719" s="726">
        <v>4</v>
      </c>
      <c r="B719" s="727" t="s">
        <v>2287</v>
      </c>
      <c r="C719" s="727" t="s">
        <v>2294</v>
      </c>
      <c r="D719" s="810" t="s">
        <v>4735</v>
      </c>
      <c r="E719" s="811" t="s">
        <v>2317</v>
      </c>
      <c r="F719" s="727" t="s">
        <v>2288</v>
      </c>
      <c r="G719" s="727" t="s">
        <v>2417</v>
      </c>
      <c r="H719" s="727" t="s">
        <v>642</v>
      </c>
      <c r="I719" s="727" t="s">
        <v>1775</v>
      </c>
      <c r="J719" s="727" t="s">
        <v>1776</v>
      </c>
      <c r="K719" s="727" t="s">
        <v>1777</v>
      </c>
      <c r="L719" s="728">
        <v>133.94</v>
      </c>
      <c r="M719" s="728">
        <v>267.88</v>
      </c>
      <c r="N719" s="727">
        <v>2</v>
      </c>
      <c r="O719" s="812">
        <v>1</v>
      </c>
      <c r="P719" s="728">
        <v>267.88</v>
      </c>
      <c r="Q719" s="745">
        <v>1</v>
      </c>
      <c r="R719" s="727">
        <v>2</v>
      </c>
      <c r="S719" s="745">
        <v>1</v>
      </c>
      <c r="T719" s="812">
        <v>1</v>
      </c>
      <c r="U719" s="768">
        <v>1</v>
      </c>
    </row>
    <row r="720" spans="1:21" ht="14.4" customHeight="1" x14ac:dyDescent="0.3">
      <c r="A720" s="726">
        <v>4</v>
      </c>
      <c r="B720" s="727" t="s">
        <v>2287</v>
      </c>
      <c r="C720" s="727" t="s">
        <v>2294</v>
      </c>
      <c r="D720" s="810" t="s">
        <v>4735</v>
      </c>
      <c r="E720" s="811" t="s">
        <v>2317</v>
      </c>
      <c r="F720" s="727" t="s">
        <v>2290</v>
      </c>
      <c r="G720" s="727" t="s">
        <v>2399</v>
      </c>
      <c r="H720" s="727" t="s">
        <v>571</v>
      </c>
      <c r="I720" s="727" t="s">
        <v>2400</v>
      </c>
      <c r="J720" s="727" t="s">
        <v>2401</v>
      </c>
      <c r="K720" s="727" t="s">
        <v>2402</v>
      </c>
      <c r="L720" s="728">
        <v>100</v>
      </c>
      <c r="M720" s="728">
        <v>400</v>
      </c>
      <c r="N720" s="727">
        <v>4</v>
      </c>
      <c r="O720" s="812">
        <v>3</v>
      </c>
      <c r="P720" s="728">
        <v>400</v>
      </c>
      <c r="Q720" s="745">
        <v>1</v>
      </c>
      <c r="R720" s="727">
        <v>4</v>
      </c>
      <c r="S720" s="745">
        <v>1</v>
      </c>
      <c r="T720" s="812">
        <v>3</v>
      </c>
      <c r="U720" s="768">
        <v>1</v>
      </c>
    </row>
    <row r="721" spans="1:21" ht="14.4" customHeight="1" x14ac:dyDescent="0.3">
      <c r="A721" s="726">
        <v>4</v>
      </c>
      <c r="B721" s="727" t="s">
        <v>2287</v>
      </c>
      <c r="C721" s="727" t="s">
        <v>2294</v>
      </c>
      <c r="D721" s="810" t="s">
        <v>4735</v>
      </c>
      <c r="E721" s="811" t="s">
        <v>2317</v>
      </c>
      <c r="F721" s="727" t="s">
        <v>2290</v>
      </c>
      <c r="G721" s="727" t="s">
        <v>2399</v>
      </c>
      <c r="H721" s="727" t="s">
        <v>571</v>
      </c>
      <c r="I721" s="727" t="s">
        <v>3349</v>
      </c>
      <c r="J721" s="727" t="s">
        <v>3350</v>
      </c>
      <c r="K721" s="727" t="s">
        <v>3351</v>
      </c>
      <c r="L721" s="728">
        <v>1512.58</v>
      </c>
      <c r="M721" s="728">
        <v>3025.16</v>
      </c>
      <c r="N721" s="727">
        <v>2</v>
      </c>
      <c r="O721" s="812">
        <v>1</v>
      </c>
      <c r="P721" s="728"/>
      <c r="Q721" s="745">
        <v>0</v>
      </c>
      <c r="R721" s="727"/>
      <c r="S721" s="745">
        <v>0</v>
      </c>
      <c r="T721" s="812"/>
      <c r="U721" s="768">
        <v>0</v>
      </c>
    </row>
    <row r="722" spans="1:21" ht="14.4" customHeight="1" x14ac:dyDescent="0.3">
      <c r="A722" s="726">
        <v>4</v>
      </c>
      <c r="B722" s="727" t="s">
        <v>2287</v>
      </c>
      <c r="C722" s="727" t="s">
        <v>2294</v>
      </c>
      <c r="D722" s="810" t="s">
        <v>4735</v>
      </c>
      <c r="E722" s="811" t="s">
        <v>2317</v>
      </c>
      <c r="F722" s="727" t="s">
        <v>2290</v>
      </c>
      <c r="G722" s="727" t="s">
        <v>2807</v>
      </c>
      <c r="H722" s="727" t="s">
        <v>571</v>
      </c>
      <c r="I722" s="727" t="s">
        <v>2808</v>
      </c>
      <c r="J722" s="727" t="s">
        <v>2809</v>
      </c>
      <c r="K722" s="727" t="s">
        <v>2810</v>
      </c>
      <c r="L722" s="728">
        <v>410</v>
      </c>
      <c r="M722" s="728">
        <v>6970</v>
      </c>
      <c r="N722" s="727">
        <v>17</v>
      </c>
      <c r="O722" s="812">
        <v>17</v>
      </c>
      <c r="P722" s="728">
        <v>4920</v>
      </c>
      <c r="Q722" s="745">
        <v>0.70588235294117652</v>
      </c>
      <c r="R722" s="727">
        <v>12</v>
      </c>
      <c r="S722" s="745">
        <v>0.70588235294117652</v>
      </c>
      <c r="T722" s="812">
        <v>12</v>
      </c>
      <c r="U722" s="768">
        <v>0.70588235294117652</v>
      </c>
    </row>
    <row r="723" spans="1:21" ht="14.4" customHeight="1" x14ac:dyDescent="0.3">
      <c r="A723" s="726">
        <v>4</v>
      </c>
      <c r="B723" s="727" t="s">
        <v>2287</v>
      </c>
      <c r="C723" s="727" t="s">
        <v>2294</v>
      </c>
      <c r="D723" s="810" t="s">
        <v>4735</v>
      </c>
      <c r="E723" s="811" t="s">
        <v>2317</v>
      </c>
      <c r="F723" s="727" t="s">
        <v>2290</v>
      </c>
      <c r="G723" s="727" t="s">
        <v>2807</v>
      </c>
      <c r="H723" s="727" t="s">
        <v>571</v>
      </c>
      <c r="I723" s="727" t="s">
        <v>3352</v>
      </c>
      <c r="J723" s="727" t="s">
        <v>2853</v>
      </c>
      <c r="K723" s="727" t="s">
        <v>3353</v>
      </c>
      <c r="L723" s="728">
        <v>566</v>
      </c>
      <c r="M723" s="728">
        <v>3396</v>
      </c>
      <c r="N723" s="727">
        <v>6</v>
      </c>
      <c r="O723" s="812">
        <v>6</v>
      </c>
      <c r="P723" s="728">
        <v>1698</v>
      </c>
      <c r="Q723" s="745">
        <v>0.5</v>
      </c>
      <c r="R723" s="727">
        <v>3</v>
      </c>
      <c r="S723" s="745">
        <v>0.5</v>
      </c>
      <c r="T723" s="812">
        <v>3</v>
      </c>
      <c r="U723" s="768">
        <v>0.5</v>
      </c>
    </row>
    <row r="724" spans="1:21" ht="14.4" customHeight="1" x14ac:dyDescent="0.3">
      <c r="A724" s="726">
        <v>4</v>
      </c>
      <c r="B724" s="727" t="s">
        <v>2287</v>
      </c>
      <c r="C724" s="727" t="s">
        <v>2294</v>
      </c>
      <c r="D724" s="810" t="s">
        <v>4735</v>
      </c>
      <c r="E724" s="811" t="s">
        <v>2317</v>
      </c>
      <c r="F724" s="727" t="s">
        <v>2290</v>
      </c>
      <c r="G724" s="727" t="s">
        <v>2807</v>
      </c>
      <c r="H724" s="727" t="s">
        <v>571</v>
      </c>
      <c r="I724" s="727" t="s">
        <v>3491</v>
      </c>
      <c r="J724" s="727" t="s">
        <v>2853</v>
      </c>
      <c r="K724" s="727" t="s">
        <v>3492</v>
      </c>
      <c r="L724" s="728">
        <v>600</v>
      </c>
      <c r="M724" s="728">
        <v>600</v>
      </c>
      <c r="N724" s="727">
        <v>1</v>
      </c>
      <c r="O724" s="812">
        <v>1</v>
      </c>
      <c r="P724" s="728">
        <v>600</v>
      </c>
      <c r="Q724" s="745">
        <v>1</v>
      </c>
      <c r="R724" s="727">
        <v>1</v>
      </c>
      <c r="S724" s="745">
        <v>1</v>
      </c>
      <c r="T724" s="812">
        <v>1</v>
      </c>
      <c r="U724" s="768">
        <v>1</v>
      </c>
    </row>
    <row r="725" spans="1:21" ht="14.4" customHeight="1" x14ac:dyDescent="0.3">
      <c r="A725" s="726">
        <v>4</v>
      </c>
      <c r="B725" s="727" t="s">
        <v>2287</v>
      </c>
      <c r="C725" s="727" t="s">
        <v>2294</v>
      </c>
      <c r="D725" s="810" t="s">
        <v>4735</v>
      </c>
      <c r="E725" s="811" t="s">
        <v>2317</v>
      </c>
      <c r="F725" s="727" t="s">
        <v>2290</v>
      </c>
      <c r="G725" s="727" t="s">
        <v>2406</v>
      </c>
      <c r="H725" s="727" t="s">
        <v>571</v>
      </c>
      <c r="I725" s="727" t="s">
        <v>2407</v>
      </c>
      <c r="J725" s="727" t="s">
        <v>2408</v>
      </c>
      <c r="K725" s="727" t="s">
        <v>2409</v>
      </c>
      <c r="L725" s="728">
        <v>900</v>
      </c>
      <c r="M725" s="728">
        <v>8100</v>
      </c>
      <c r="N725" s="727">
        <v>9</v>
      </c>
      <c r="O725" s="812">
        <v>9</v>
      </c>
      <c r="P725" s="728">
        <v>7200</v>
      </c>
      <c r="Q725" s="745">
        <v>0.88888888888888884</v>
      </c>
      <c r="R725" s="727">
        <v>8</v>
      </c>
      <c r="S725" s="745">
        <v>0.88888888888888884</v>
      </c>
      <c r="T725" s="812">
        <v>8</v>
      </c>
      <c r="U725" s="768">
        <v>0.88888888888888884</v>
      </c>
    </row>
    <row r="726" spans="1:21" ht="14.4" customHeight="1" x14ac:dyDescent="0.3">
      <c r="A726" s="726">
        <v>4</v>
      </c>
      <c r="B726" s="727" t="s">
        <v>2287</v>
      </c>
      <c r="C726" s="727" t="s">
        <v>2294</v>
      </c>
      <c r="D726" s="810" t="s">
        <v>4735</v>
      </c>
      <c r="E726" s="811" t="s">
        <v>2317</v>
      </c>
      <c r="F726" s="727" t="s">
        <v>2290</v>
      </c>
      <c r="G726" s="727" t="s">
        <v>2406</v>
      </c>
      <c r="H726" s="727" t="s">
        <v>571</v>
      </c>
      <c r="I726" s="727" t="s">
        <v>3450</v>
      </c>
      <c r="J726" s="727" t="s">
        <v>3451</v>
      </c>
      <c r="K726" s="727" t="s">
        <v>3452</v>
      </c>
      <c r="L726" s="728">
        <v>906.78</v>
      </c>
      <c r="M726" s="728">
        <v>1813.56</v>
      </c>
      <c r="N726" s="727">
        <v>2</v>
      </c>
      <c r="O726" s="812">
        <v>2</v>
      </c>
      <c r="P726" s="728">
        <v>906.78</v>
      </c>
      <c r="Q726" s="745">
        <v>0.5</v>
      </c>
      <c r="R726" s="727">
        <v>1</v>
      </c>
      <c r="S726" s="745">
        <v>0.5</v>
      </c>
      <c r="T726" s="812">
        <v>1</v>
      </c>
      <c r="U726" s="768">
        <v>0.5</v>
      </c>
    </row>
    <row r="727" spans="1:21" ht="14.4" customHeight="1" x14ac:dyDescent="0.3">
      <c r="A727" s="726">
        <v>4</v>
      </c>
      <c r="B727" s="727" t="s">
        <v>2287</v>
      </c>
      <c r="C727" s="727" t="s">
        <v>2294</v>
      </c>
      <c r="D727" s="810" t="s">
        <v>4735</v>
      </c>
      <c r="E727" s="811" t="s">
        <v>2319</v>
      </c>
      <c r="F727" s="727" t="s">
        <v>2288</v>
      </c>
      <c r="G727" s="727" t="s">
        <v>2637</v>
      </c>
      <c r="H727" s="727" t="s">
        <v>642</v>
      </c>
      <c r="I727" s="727" t="s">
        <v>3493</v>
      </c>
      <c r="J727" s="727" t="s">
        <v>1522</v>
      </c>
      <c r="K727" s="727" t="s">
        <v>1920</v>
      </c>
      <c r="L727" s="728">
        <v>85.7</v>
      </c>
      <c r="M727" s="728">
        <v>85.7</v>
      </c>
      <c r="N727" s="727">
        <v>1</v>
      </c>
      <c r="O727" s="812">
        <v>0.5</v>
      </c>
      <c r="P727" s="728"/>
      <c r="Q727" s="745">
        <v>0</v>
      </c>
      <c r="R727" s="727"/>
      <c r="S727" s="745">
        <v>0</v>
      </c>
      <c r="T727" s="812"/>
      <c r="U727" s="768">
        <v>0</v>
      </c>
    </row>
    <row r="728" spans="1:21" ht="14.4" customHeight="1" x14ac:dyDescent="0.3">
      <c r="A728" s="726">
        <v>4</v>
      </c>
      <c r="B728" s="727" t="s">
        <v>2287</v>
      </c>
      <c r="C728" s="727" t="s">
        <v>2294</v>
      </c>
      <c r="D728" s="810" t="s">
        <v>4735</v>
      </c>
      <c r="E728" s="811" t="s">
        <v>2319</v>
      </c>
      <c r="F728" s="727" t="s">
        <v>2288</v>
      </c>
      <c r="G728" s="727" t="s">
        <v>2861</v>
      </c>
      <c r="H728" s="727" t="s">
        <v>642</v>
      </c>
      <c r="I728" s="727" t="s">
        <v>2087</v>
      </c>
      <c r="J728" s="727" t="s">
        <v>2088</v>
      </c>
      <c r="K728" s="727" t="s">
        <v>2089</v>
      </c>
      <c r="L728" s="728">
        <v>4.7</v>
      </c>
      <c r="M728" s="728">
        <v>51.7</v>
      </c>
      <c r="N728" s="727">
        <v>11</v>
      </c>
      <c r="O728" s="812">
        <v>3</v>
      </c>
      <c r="P728" s="728">
        <v>42.300000000000004</v>
      </c>
      <c r="Q728" s="745">
        <v>0.81818181818181823</v>
      </c>
      <c r="R728" s="727">
        <v>9</v>
      </c>
      <c r="S728" s="745">
        <v>0.81818181818181823</v>
      </c>
      <c r="T728" s="812">
        <v>2.5</v>
      </c>
      <c r="U728" s="768">
        <v>0.83333333333333337</v>
      </c>
    </row>
    <row r="729" spans="1:21" ht="14.4" customHeight="1" x14ac:dyDescent="0.3">
      <c r="A729" s="726">
        <v>4</v>
      </c>
      <c r="B729" s="727" t="s">
        <v>2287</v>
      </c>
      <c r="C729" s="727" t="s">
        <v>2294</v>
      </c>
      <c r="D729" s="810" t="s">
        <v>4735</v>
      </c>
      <c r="E729" s="811" t="s">
        <v>2319</v>
      </c>
      <c r="F729" s="727" t="s">
        <v>2288</v>
      </c>
      <c r="G729" s="727" t="s">
        <v>3494</v>
      </c>
      <c r="H729" s="727" t="s">
        <v>571</v>
      </c>
      <c r="I729" s="727" t="s">
        <v>3495</v>
      </c>
      <c r="J729" s="727" t="s">
        <v>3496</v>
      </c>
      <c r="K729" s="727" t="s">
        <v>2412</v>
      </c>
      <c r="L729" s="728">
        <v>46.09</v>
      </c>
      <c r="M729" s="728">
        <v>46.09</v>
      </c>
      <c r="N729" s="727">
        <v>1</v>
      </c>
      <c r="O729" s="812">
        <v>0.5</v>
      </c>
      <c r="P729" s="728"/>
      <c r="Q729" s="745">
        <v>0</v>
      </c>
      <c r="R729" s="727"/>
      <c r="S729" s="745">
        <v>0</v>
      </c>
      <c r="T729" s="812"/>
      <c r="U729" s="768">
        <v>0</v>
      </c>
    </row>
    <row r="730" spans="1:21" ht="14.4" customHeight="1" x14ac:dyDescent="0.3">
      <c r="A730" s="726">
        <v>4</v>
      </c>
      <c r="B730" s="727" t="s">
        <v>2287</v>
      </c>
      <c r="C730" s="727" t="s">
        <v>2294</v>
      </c>
      <c r="D730" s="810" t="s">
        <v>4735</v>
      </c>
      <c r="E730" s="811" t="s">
        <v>2319</v>
      </c>
      <c r="F730" s="727" t="s">
        <v>2288</v>
      </c>
      <c r="G730" s="727" t="s">
        <v>2355</v>
      </c>
      <c r="H730" s="727" t="s">
        <v>642</v>
      </c>
      <c r="I730" s="727" t="s">
        <v>2043</v>
      </c>
      <c r="J730" s="727" t="s">
        <v>965</v>
      </c>
      <c r="K730" s="727" t="s">
        <v>2044</v>
      </c>
      <c r="L730" s="728">
        <v>154.36000000000001</v>
      </c>
      <c r="M730" s="728">
        <v>308.72000000000003</v>
      </c>
      <c r="N730" s="727">
        <v>2</v>
      </c>
      <c r="O730" s="812">
        <v>2</v>
      </c>
      <c r="P730" s="728">
        <v>308.72000000000003</v>
      </c>
      <c r="Q730" s="745">
        <v>1</v>
      </c>
      <c r="R730" s="727">
        <v>2</v>
      </c>
      <c r="S730" s="745">
        <v>1</v>
      </c>
      <c r="T730" s="812">
        <v>2</v>
      </c>
      <c r="U730" s="768">
        <v>1</v>
      </c>
    </row>
    <row r="731" spans="1:21" ht="14.4" customHeight="1" x14ac:dyDescent="0.3">
      <c r="A731" s="726">
        <v>4</v>
      </c>
      <c r="B731" s="727" t="s">
        <v>2287</v>
      </c>
      <c r="C731" s="727" t="s">
        <v>2294</v>
      </c>
      <c r="D731" s="810" t="s">
        <v>4735</v>
      </c>
      <c r="E731" s="811" t="s">
        <v>2319</v>
      </c>
      <c r="F731" s="727" t="s">
        <v>2288</v>
      </c>
      <c r="G731" s="727" t="s">
        <v>2355</v>
      </c>
      <c r="H731" s="727" t="s">
        <v>642</v>
      </c>
      <c r="I731" s="727" t="s">
        <v>1858</v>
      </c>
      <c r="J731" s="727" t="s">
        <v>965</v>
      </c>
      <c r="K731" s="727" t="s">
        <v>1859</v>
      </c>
      <c r="L731" s="728">
        <v>225.06</v>
      </c>
      <c r="M731" s="728">
        <v>225.06</v>
      </c>
      <c r="N731" s="727">
        <v>1</v>
      </c>
      <c r="O731" s="812">
        <v>0.5</v>
      </c>
      <c r="P731" s="728">
        <v>225.06</v>
      </c>
      <c r="Q731" s="745">
        <v>1</v>
      </c>
      <c r="R731" s="727">
        <v>1</v>
      </c>
      <c r="S731" s="745">
        <v>1</v>
      </c>
      <c r="T731" s="812">
        <v>0.5</v>
      </c>
      <c r="U731" s="768">
        <v>1</v>
      </c>
    </row>
    <row r="732" spans="1:21" ht="14.4" customHeight="1" x14ac:dyDescent="0.3">
      <c r="A732" s="726">
        <v>4</v>
      </c>
      <c r="B732" s="727" t="s">
        <v>2287</v>
      </c>
      <c r="C732" s="727" t="s">
        <v>2294</v>
      </c>
      <c r="D732" s="810" t="s">
        <v>4735</v>
      </c>
      <c r="E732" s="811" t="s">
        <v>2319</v>
      </c>
      <c r="F732" s="727" t="s">
        <v>2288</v>
      </c>
      <c r="G732" s="727" t="s">
        <v>2751</v>
      </c>
      <c r="H732" s="727" t="s">
        <v>642</v>
      </c>
      <c r="I732" s="727" t="s">
        <v>2752</v>
      </c>
      <c r="J732" s="727" t="s">
        <v>1887</v>
      </c>
      <c r="K732" s="727" t="s">
        <v>2753</v>
      </c>
      <c r="L732" s="728">
        <v>70.540000000000006</v>
      </c>
      <c r="M732" s="728">
        <v>70.540000000000006</v>
      </c>
      <c r="N732" s="727">
        <v>1</v>
      </c>
      <c r="O732" s="812">
        <v>1</v>
      </c>
      <c r="P732" s="728"/>
      <c r="Q732" s="745">
        <v>0</v>
      </c>
      <c r="R732" s="727"/>
      <c r="S732" s="745">
        <v>0</v>
      </c>
      <c r="T732" s="812"/>
      <c r="U732" s="768">
        <v>0</v>
      </c>
    </row>
    <row r="733" spans="1:21" ht="14.4" customHeight="1" x14ac:dyDescent="0.3">
      <c r="A733" s="726">
        <v>4</v>
      </c>
      <c r="B733" s="727" t="s">
        <v>2287</v>
      </c>
      <c r="C733" s="727" t="s">
        <v>2294</v>
      </c>
      <c r="D733" s="810" t="s">
        <v>4735</v>
      </c>
      <c r="E733" s="811" t="s">
        <v>2319</v>
      </c>
      <c r="F733" s="727" t="s">
        <v>2288</v>
      </c>
      <c r="G733" s="727" t="s">
        <v>3497</v>
      </c>
      <c r="H733" s="727" t="s">
        <v>571</v>
      </c>
      <c r="I733" s="727" t="s">
        <v>3498</v>
      </c>
      <c r="J733" s="727" t="s">
        <v>3499</v>
      </c>
      <c r="K733" s="727" t="s">
        <v>3500</v>
      </c>
      <c r="L733" s="728">
        <v>62.47</v>
      </c>
      <c r="M733" s="728">
        <v>62.47</v>
      </c>
      <c r="N733" s="727">
        <v>1</v>
      </c>
      <c r="O733" s="812">
        <v>1</v>
      </c>
      <c r="P733" s="728">
        <v>62.47</v>
      </c>
      <c r="Q733" s="745">
        <v>1</v>
      </c>
      <c r="R733" s="727">
        <v>1</v>
      </c>
      <c r="S733" s="745">
        <v>1</v>
      </c>
      <c r="T733" s="812">
        <v>1</v>
      </c>
      <c r="U733" s="768">
        <v>1</v>
      </c>
    </row>
    <row r="734" spans="1:21" ht="14.4" customHeight="1" x14ac:dyDescent="0.3">
      <c r="A734" s="726">
        <v>4</v>
      </c>
      <c r="B734" s="727" t="s">
        <v>2287</v>
      </c>
      <c r="C734" s="727" t="s">
        <v>2294</v>
      </c>
      <c r="D734" s="810" t="s">
        <v>4735</v>
      </c>
      <c r="E734" s="811" t="s">
        <v>2319</v>
      </c>
      <c r="F734" s="727" t="s">
        <v>2288</v>
      </c>
      <c r="G734" s="727" t="s">
        <v>2600</v>
      </c>
      <c r="H734" s="727" t="s">
        <v>571</v>
      </c>
      <c r="I734" s="727" t="s">
        <v>3501</v>
      </c>
      <c r="J734" s="727" t="s">
        <v>850</v>
      </c>
      <c r="K734" s="727" t="s">
        <v>2899</v>
      </c>
      <c r="L734" s="728">
        <v>105.32</v>
      </c>
      <c r="M734" s="728">
        <v>105.32</v>
      </c>
      <c r="N734" s="727">
        <v>1</v>
      </c>
      <c r="O734" s="812">
        <v>1</v>
      </c>
      <c r="P734" s="728">
        <v>105.32</v>
      </c>
      <c r="Q734" s="745">
        <v>1</v>
      </c>
      <c r="R734" s="727">
        <v>1</v>
      </c>
      <c r="S734" s="745">
        <v>1</v>
      </c>
      <c r="T734" s="812">
        <v>1</v>
      </c>
      <c r="U734" s="768">
        <v>1</v>
      </c>
    </row>
    <row r="735" spans="1:21" ht="14.4" customHeight="1" x14ac:dyDescent="0.3">
      <c r="A735" s="726">
        <v>4</v>
      </c>
      <c r="B735" s="727" t="s">
        <v>2287</v>
      </c>
      <c r="C735" s="727" t="s">
        <v>2294</v>
      </c>
      <c r="D735" s="810" t="s">
        <v>4735</v>
      </c>
      <c r="E735" s="811" t="s">
        <v>2319</v>
      </c>
      <c r="F735" s="727" t="s">
        <v>2288</v>
      </c>
      <c r="G735" s="727" t="s">
        <v>2679</v>
      </c>
      <c r="H735" s="727" t="s">
        <v>571</v>
      </c>
      <c r="I735" s="727" t="s">
        <v>2680</v>
      </c>
      <c r="J735" s="727" t="s">
        <v>1657</v>
      </c>
      <c r="K735" s="727" t="s">
        <v>2681</v>
      </c>
      <c r="L735" s="728">
        <v>18.760000000000002</v>
      </c>
      <c r="M735" s="728">
        <v>18.760000000000002</v>
      </c>
      <c r="N735" s="727">
        <v>1</v>
      </c>
      <c r="O735" s="812">
        <v>1</v>
      </c>
      <c r="P735" s="728">
        <v>18.760000000000002</v>
      </c>
      <c r="Q735" s="745">
        <v>1</v>
      </c>
      <c r="R735" s="727">
        <v>1</v>
      </c>
      <c r="S735" s="745">
        <v>1</v>
      </c>
      <c r="T735" s="812">
        <v>1</v>
      </c>
      <c r="U735" s="768">
        <v>1</v>
      </c>
    </row>
    <row r="736" spans="1:21" ht="14.4" customHeight="1" x14ac:dyDescent="0.3">
      <c r="A736" s="726">
        <v>4</v>
      </c>
      <c r="B736" s="727" t="s">
        <v>2287</v>
      </c>
      <c r="C736" s="727" t="s">
        <v>2294</v>
      </c>
      <c r="D736" s="810" t="s">
        <v>4735</v>
      </c>
      <c r="E736" s="811" t="s">
        <v>2319</v>
      </c>
      <c r="F736" s="727" t="s">
        <v>2288</v>
      </c>
      <c r="G736" s="727" t="s">
        <v>2427</v>
      </c>
      <c r="H736" s="727" t="s">
        <v>571</v>
      </c>
      <c r="I736" s="727" t="s">
        <v>3502</v>
      </c>
      <c r="J736" s="727" t="s">
        <v>3503</v>
      </c>
      <c r="K736" s="727" t="s">
        <v>3504</v>
      </c>
      <c r="L736" s="728">
        <v>39.020000000000003</v>
      </c>
      <c r="M736" s="728">
        <v>39.020000000000003</v>
      </c>
      <c r="N736" s="727">
        <v>1</v>
      </c>
      <c r="O736" s="812">
        <v>1</v>
      </c>
      <c r="P736" s="728">
        <v>39.020000000000003</v>
      </c>
      <c r="Q736" s="745">
        <v>1</v>
      </c>
      <c r="R736" s="727">
        <v>1</v>
      </c>
      <c r="S736" s="745">
        <v>1</v>
      </c>
      <c r="T736" s="812">
        <v>1</v>
      </c>
      <c r="U736" s="768">
        <v>1</v>
      </c>
    </row>
    <row r="737" spans="1:21" ht="14.4" customHeight="1" x14ac:dyDescent="0.3">
      <c r="A737" s="726">
        <v>4</v>
      </c>
      <c r="B737" s="727" t="s">
        <v>2287</v>
      </c>
      <c r="C737" s="727" t="s">
        <v>2294</v>
      </c>
      <c r="D737" s="810" t="s">
        <v>4735</v>
      </c>
      <c r="E737" s="811" t="s">
        <v>2319</v>
      </c>
      <c r="F737" s="727" t="s">
        <v>2288</v>
      </c>
      <c r="G737" s="727" t="s">
        <v>3378</v>
      </c>
      <c r="H737" s="727" t="s">
        <v>571</v>
      </c>
      <c r="I737" s="727" t="s">
        <v>3505</v>
      </c>
      <c r="J737" s="727" t="s">
        <v>3380</v>
      </c>
      <c r="K737" s="727" t="s">
        <v>3381</v>
      </c>
      <c r="L737" s="728">
        <v>79.64</v>
      </c>
      <c r="M737" s="728">
        <v>79.64</v>
      </c>
      <c r="N737" s="727">
        <v>1</v>
      </c>
      <c r="O737" s="812">
        <v>1</v>
      </c>
      <c r="P737" s="728"/>
      <c r="Q737" s="745">
        <v>0</v>
      </c>
      <c r="R737" s="727"/>
      <c r="S737" s="745">
        <v>0</v>
      </c>
      <c r="T737" s="812"/>
      <c r="U737" s="768">
        <v>0</v>
      </c>
    </row>
    <row r="738" spans="1:21" ht="14.4" customHeight="1" x14ac:dyDescent="0.3">
      <c r="A738" s="726">
        <v>4</v>
      </c>
      <c r="B738" s="727" t="s">
        <v>2287</v>
      </c>
      <c r="C738" s="727" t="s">
        <v>2294</v>
      </c>
      <c r="D738" s="810" t="s">
        <v>4735</v>
      </c>
      <c r="E738" s="811" t="s">
        <v>2319</v>
      </c>
      <c r="F738" s="727" t="s">
        <v>2288</v>
      </c>
      <c r="G738" s="727" t="s">
        <v>2511</v>
      </c>
      <c r="H738" s="727" t="s">
        <v>571</v>
      </c>
      <c r="I738" s="727" t="s">
        <v>2552</v>
      </c>
      <c r="J738" s="727" t="s">
        <v>776</v>
      </c>
      <c r="K738" s="727" t="s">
        <v>2553</v>
      </c>
      <c r="L738" s="728">
        <v>55.01</v>
      </c>
      <c r="M738" s="728">
        <v>110.02</v>
      </c>
      <c r="N738" s="727">
        <v>2</v>
      </c>
      <c r="O738" s="812">
        <v>2</v>
      </c>
      <c r="P738" s="728">
        <v>110.02</v>
      </c>
      <c r="Q738" s="745">
        <v>1</v>
      </c>
      <c r="R738" s="727">
        <v>2</v>
      </c>
      <c r="S738" s="745">
        <v>1</v>
      </c>
      <c r="T738" s="812">
        <v>2</v>
      </c>
      <c r="U738" s="768">
        <v>1</v>
      </c>
    </row>
    <row r="739" spans="1:21" ht="14.4" customHeight="1" x14ac:dyDescent="0.3">
      <c r="A739" s="726">
        <v>4</v>
      </c>
      <c r="B739" s="727" t="s">
        <v>2287</v>
      </c>
      <c r="C739" s="727" t="s">
        <v>2294</v>
      </c>
      <c r="D739" s="810" t="s">
        <v>4735</v>
      </c>
      <c r="E739" s="811" t="s">
        <v>2319</v>
      </c>
      <c r="F739" s="727" t="s">
        <v>2288</v>
      </c>
      <c r="G739" s="727" t="s">
        <v>3506</v>
      </c>
      <c r="H739" s="727" t="s">
        <v>571</v>
      </c>
      <c r="I739" s="727" t="s">
        <v>3507</v>
      </c>
      <c r="J739" s="727" t="s">
        <v>3508</v>
      </c>
      <c r="K739" s="727" t="s">
        <v>3509</v>
      </c>
      <c r="L739" s="728">
        <v>0</v>
      </c>
      <c r="M739" s="728">
        <v>0</v>
      </c>
      <c r="N739" s="727">
        <v>1</v>
      </c>
      <c r="O739" s="812">
        <v>0.5</v>
      </c>
      <c r="P739" s="728">
        <v>0</v>
      </c>
      <c r="Q739" s="745"/>
      <c r="R739" s="727">
        <v>1</v>
      </c>
      <c r="S739" s="745">
        <v>1</v>
      </c>
      <c r="T739" s="812">
        <v>0.5</v>
      </c>
      <c r="U739" s="768">
        <v>1</v>
      </c>
    </row>
    <row r="740" spans="1:21" ht="14.4" customHeight="1" x14ac:dyDescent="0.3">
      <c r="A740" s="726">
        <v>4</v>
      </c>
      <c r="B740" s="727" t="s">
        <v>2287</v>
      </c>
      <c r="C740" s="727" t="s">
        <v>2294</v>
      </c>
      <c r="D740" s="810" t="s">
        <v>4735</v>
      </c>
      <c r="E740" s="811" t="s">
        <v>2319</v>
      </c>
      <c r="F740" s="727" t="s">
        <v>2288</v>
      </c>
      <c r="G740" s="727" t="s">
        <v>3384</v>
      </c>
      <c r="H740" s="727" t="s">
        <v>571</v>
      </c>
      <c r="I740" s="727" t="s">
        <v>3385</v>
      </c>
      <c r="J740" s="727" t="s">
        <v>996</v>
      </c>
      <c r="K740" s="727" t="s">
        <v>3386</v>
      </c>
      <c r="L740" s="728">
        <v>48.09</v>
      </c>
      <c r="M740" s="728">
        <v>144.27000000000001</v>
      </c>
      <c r="N740" s="727">
        <v>3</v>
      </c>
      <c r="O740" s="812">
        <v>1.5</v>
      </c>
      <c r="P740" s="728">
        <v>96.18</v>
      </c>
      <c r="Q740" s="745">
        <v>0.66666666666666663</v>
      </c>
      <c r="R740" s="727">
        <v>2</v>
      </c>
      <c r="S740" s="745">
        <v>0.66666666666666663</v>
      </c>
      <c r="T740" s="812">
        <v>1</v>
      </c>
      <c r="U740" s="768">
        <v>0.66666666666666663</v>
      </c>
    </row>
    <row r="741" spans="1:21" ht="14.4" customHeight="1" x14ac:dyDescent="0.3">
      <c r="A741" s="726">
        <v>4</v>
      </c>
      <c r="B741" s="727" t="s">
        <v>2287</v>
      </c>
      <c r="C741" s="727" t="s">
        <v>2294</v>
      </c>
      <c r="D741" s="810" t="s">
        <v>4735</v>
      </c>
      <c r="E741" s="811" t="s">
        <v>2319</v>
      </c>
      <c r="F741" s="727" t="s">
        <v>2288</v>
      </c>
      <c r="G741" s="727" t="s">
        <v>3384</v>
      </c>
      <c r="H741" s="727" t="s">
        <v>571</v>
      </c>
      <c r="I741" s="727" t="s">
        <v>3510</v>
      </c>
      <c r="J741" s="727" t="s">
        <v>996</v>
      </c>
      <c r="K741" s="727" t="s">
        <v>3511</v>
      </c>
      <c r="L741" s="728">
        <v>64.36</v>
      </c>
      <c r="M741" s="728">
        <v>128.72</v>
      </c>
      <c r="N741" s="727">
        <v>2</v>
      </c>
      <c r="O741" s="812">
        <v>2</v>
      </c>
      <c r="P741" s="728">
        <v>64.36</v>
      </c>
      <c r="Q741" s="745">
        <v>0.5</v>
      </c>
      <c r="R741" s="727">
        <v>1</v>
      </c>
      <c r="S741" s="745">
        <v>0.5</v>
      </c>
      <c r="T741" s="812">
        <v>1</v>
      </c>
      <c r="U741" s="768">
        <v>0.5</v>
      </c>
    </row>
    <row r="742" spans="1:21" ht="14.4" customHeight="1" x14ac:dyDescent="0.3">
      <c r="A742" s="726">
        <v>4</v>
      </c>
      <c r="B742" s="727" t="s">
        <v>2287</v>
      </c>
      <c r="C742" s="727" t="s">
        <v>2294</v>
      </c>
      <c r="D742" s="810" t="s">
        <v>4735</v>
      </c>
      <c r="E742" s="811" t="s">
        <v>2319</v>
      </c>
      <c r="F742" s="727" t="s">
        <v>2288</v>
      </c>
      <c r="G742" s="727" t="s">
        <v>2373</v>
      </c>
      <c r="H742" s="727" t="s">
        <v>571</v>
      </c>
      <c r="I742" s="727" t="s">
        <v>2374</v>
      </c>
      <c r="J742" s="727" t="s">
        <v>614</v>
      </c>
      <c r="K742" s="727" t="s">
        <v>2375</v>
      </c>
      <c r="L742" s="728">
        <v>0</v>
      </c>
      <c r="M742" s="728">
        <v>0</v>
      </c>
      <c r="N742" s="727">
        <v>2</v>
      </c>
      <c r="O742" s="812">
        <v>1</v>
      </c>
      <c r="P742" s="728">
        <v>0</v>
      </c>
      <c r="Q742" s="745"/>
      <c r="R742" s="727">
        <v>2</v>
      </c>
      <c r="S742" s="745">
        <v>1</v>
      </c>
      <c r="T742" s="812">
        <v>1</v>
      </c>
      <c r="U742" s="768">
        <v>1</v>
      </c>
    </row>
    <row r="743" spans="1:21" ht="14.4" customHeight="1" x14ac:dyDescent="0.3">
      <c r="A743" s="726">
        <v>4</v>
      </c>
      <c r="B743" s="727" t="s">
        <v>2287</v>
      </c>
      <c r="C743" s="727" t="s">
        <v>2294</v>
      </c>
      <c r="D743" s="810" t="s">
        <v>4735</v>
      </c>
      <c r="E743" s="811" t="s">
        <v>2319</v>
      </c>
      <c r="F743" s="727" t="s">
        <v>2288</v>
      </c>
      <c r="G743" s="727" t="s">
        <v>2771</v>
      </c>
      <c r="H743" s="727" t="s">
        <v>571</v>
      </c>
      <c r="I743" s="727" t="s">
        <v>2772</v>
      </c>
      <c r="J743" s="727" t="s">
        <v>1297</v>
      </c>
      <c r="K743" s="727" t="s">
        <v>2412</v>
      </c>
      <c r="L743" s="728">
        <v>98.75</v>
      </c>
      <c r="M743" s="728">
        <v>98.75</v>
      </c>
      <c r="N743" s="727">
        <v>1</v>
      </c>
      <c r="O743" s="812">
        <v>0.5</v>
      </c>
      <c r="P743" s="728"/>
      <c r="Q743" s="745">
        <v>0</v>
      </c>
      <c r="R743" s="727"/>
      <c r="S743" s="745">
        <v>0</v>
      </c>
      <c r="T743" s="812"/>
      <c r="U743" s="768">
        <v>0</v>
      </c>
    </row>
    <row r="744" spans="1:21" ht="14.4" customHeight="1" x14ac:dyDescent="0.3">
      <c r="A744" s="726">
        <v>4</v>
      </c>
      <c r="B744" s="727" t="s">
        <v>2287</v>
      </c>
      <c r="C744" s="727" t="s">
        <v>2294</v>
      </c>
      <c r="D744" s="810" t="s">
        <v>4735</v>
      </c>
      <c r="E744" s="811" t="s">
        <v>2319</v>
      </c>
      <c r="F744" s="727" t="s">
        <v>2288</v>
      </c>
      <c r="G744" s="727" t="s">
        <v>3387</v>
      </c>
      <c r="H744" s="727" t="s">
        <v>571</v>
      </c>
      <c r="I744" s="727" t="s">
        <v>3388</v>
      </c>
      <c r="J744" s="727" t="s">
        <v>3389</v>
      </c>
      <c r="K744" s="727" t="s">
        <v>3390</v>
      </c>
      <c r="L744" s="728">
        <v>132.97999999999999</v>
      </c>
      <c r="M744" s="728">
        <v>265.95999999999998</v>
      </c>
      <c r="N744" s="727">
        <v>2</v>
      </c>
      <c r="O744" s="812">
        <v>1</v>
      </c>
      <c r="P744" s="728">
        <v>265.95999999999998</v>
      </c>
      <c r="Q744" s="745">
        <v>1</v>
      </c>
      <c r="R744" s="727">
        <v>2</v>
      </c>
      <c r="S744" s="745">
        <v>1</v>
      </c>
      <c r="T744" s="812">
        <v>1</v>
      </c>
      <c r="U744" s="768">
        <v>1</v>
      </c>
    </row>
    <row r="745" spans="1:21" ht="14.4" customHeight="1" x14ac:dyDescent="0.3">
      <c r="A745" s="726">
        <v>4</v>
      </c>
      <c r="B745" s="727" t="s">
        <v>2287</v>
      </c>
      <c r="C745" s="727" t="s">
        <v>2294</v>
      </c>
      <c r="D745" s="810" t="s">
        <v>4735</v>
      </c>
      <c r="E745" s="811" t="s">
        <v>2319</v>
      </c>
      <c r="F745" s="727" t="s">
        <v>2288</v>
      </c>
      <c r="G745" s="727" t="s">
        <v>3512</v>
      </c>
      <c r="H745" s="727" t="s">
        <v>571</v>
      </c>
      <c r="I745" s="727" t="s">
        <v>3513</v>
      </c>
      <c r="J745" s="727" t="s">
        <v>3514</v>
      </c>
      <c r="K745" s="727" t="s">
        <v>3515</v>
      </c>
      <c r="L745" s="728">
        <v>0</v>
      </c>
      <c r="M745" s="728">
        <v>0</v>
      </c>
      <c r="N745" s="727">
        <v>1</v>
      </c>
      <c r="O745" s="812">
        <v>0.5</v>
      </c>
      <c r="P745" s="728">
        <v>0</v>
      </c>
      <c r="Q745" s="745"/>
      <c r="R745" s="727">
        <v>1</v>
      </c>
      <c r="S745" s="745">
        <v>1</v>
      </c>
      <c r="T745" s="812">
        <v>0.5</v>
      </c>
      <c r="U745" s="768">
        <v>1</v>
      </c>
    </row>
    <row r="746" spans="1:21" ht="14.4" customHeight="1" x14ac:dyDescent="0.3">
      <c r="A746" s="726">
        <v>4</v>
      </c>
      <c r="B746" s="727" t="s">
        <v>2287</v>
      </c>
      <c r="C746" s="727" t="s">
        <v>2294</v>
      </c>
      <c r="D746" s="810" t="s">
        <v>4735</v>
      </c>
      <c r="E746" s="811" t="s">
        <v>2319</v>
      </c>
      <c r="F746" s="727" t="s">
        <v>2288</v>
      </c>
      <c r="G746" s="727" t="s">
        <v>2483</v>
      </c>
      <c r="H746" s="727" t="s">
        <v>571</v>
      </c>
      <c r="I746" s="727" t="s">
        <v>2736</v>
      </c>
      <c r="J746" s="727" t="s">
        <v>904</v>
      </c>
      <c r="K746" s="727" t="s">
        <v>2737</v>
      </c>
      <c r="L746" s="728">
        <v>0</v>
      </c>
      <c r="M746" s="728">
        <v>0</v>
      </c>
      <c r="N746" s="727">
        <v>2</v>
      </c>
      <c r="O746" s="812">
        <v>0.5</v>
      </c>
      <c r="P746" s="728">
        <v>0</v>
      </c>
      <c r="Q746" s="745"/>
      <c r="R746" s="727">
        <v>2</v>
      </c>
      <c r="S746" s="745">
        <v>1</v>
      </c>
      <c r="T746" s="812">
        <v>0.5</v>
      </c>
      <c r="U746" s="768">
        <v>1</v>
      </c>
    </row>
    <row r="747" spans="1:21" ht="14.4" customHeight="1" x14ac:dyDescent="0.3">
      <c r="A747" s="726">
        <v>4</v>
      </c>
      <c r="B747" s="727" t="s">
        <v>2287</v>
      </c>
      <c r="C747" s="727" t="s">
        <v>2294</v>
      </c>
      <c r="D747" s="810" t="s">
        <v>4735</v>
      </c>
      <c r="E747" s="811" t="s">
        <v>2319</v>
      </c>
      <c r="F747" s="727" t="s">
        <v>2288</v>
      </c>
      <c r="G747" s="727" t="s">
        <v>2687</v>
      </c>
      <c r="H747" s="727" t="s">
        <v>642</v>
      </c>
      <c r="I747" s="727" t="s">
        <v>2688</v>
      </c>
      <c r="J747" s="727" t="s">
        <v>2689</v>
      </c>
      <c r="K747" s="727" t="s">
        <v>2690</v>
      </c>
      <c r="L747" s="728">
        <v>115.27</v>
      </c>
      <c r="M747" s="728">
        <v>230.54</v>
      </c>
      <c r="N747" s="727">
        <v>2</v>
      </c>
      <c r="O747" s="812">
        <v>1</v>
      </c>
      <c r="P747" s="728"/>
      <c r="Q747" s="745">
        <v>0</v>
      </c>
      <c r="R747" s="727"/>
      <c r="S747" s="745">
        <v>0</v>
      </c>
      <c r="T747" s="812"/>
      <c r="U747" s="768">
        <v>0</v>
      </c>
    </row>
    <row r="748" spans="1:21" ht="14.4" customHeight="1" x14ac:dyDescent="0.3">
      <c r="A748" s="726">
        <v>4</v>
      </c>
      <c r="B748" s="727" t="s">
        <v>2287</v>
      </c>
      <c r="C748" s="727" t="s">
        <v>2294</v>
      </c>
      <c r="D748" s="810" t="s">
        <v>4735</v>
      </c>
      <c r="E748" s="811" t="s">
        <v>2319</v>
      </c>
      <c r="F748" s="727" t="s">
        <v>2288</v>
      </c>
      <c r="G748" s="727" t="s">
        <v>2882</v>
      </c>
      <c r="H748" s="727" t="s">
        <v>571</v>
      </c>
      <c r="I748" s="727" t="s">
        <v>2883</v>
      </c>
      <c r="J748" s="727" t="s">
        <v>721</v>
      </c>
      <c r="K748" s="727" t="s">
        <v>2884</v>
      </c>
      <c r="L748" s="728">
        <v>256.67</v>
      </c>
      <c r="M748" s="728">
        <v>256.67</v>
      </c>
      <c r="N748" s="727">
        <v>1</v>
      </c>
      <c r="O748" s="812">
        <v>1</v>
      </c>
      <c r="P748" s="728">
        <v>256.67</v>
      </c>
      <c r="Q748" s="745">
        <v>1</v>
      </c>
      <c r="R748" s="727">
        <v>1</v>
      </c>
      <c r="S748" s="745">
        <v>1</v>
      </c>
      <c r="T748" s="812">
        <v>1</v>
      </c>
      <c r="U748" s="768">
        <v>1</v>
      </c>
    </row>
    <row r="749" spans="1:21" ht="14.4" customHeight="1" x14ac:dyDescent="0.3">
      <c r="A749" s="726">
        <v>4</v>
      </c>
      <c r="B749" s="727" t="s">
        <v>2287</v>
      </c>
      <c r="C749" s="727" t="s">
        <v>2294</v>
      </c>
      <c r="D749" s="810" t="s">
        <v>4735</v>
      </c>
      <c r="E749" s="811" t="s">
        <v>2319</v>
      </c>
      <c r="F749" s="727" t="s">
        <v>2288</v>
      </c>
      <c r="G749" s="727" t="s">
        <v>2531</v>
      </c>
      <c r="H749" s="727" t="s">
        <v>571</v>
      </c>
      <c r="I749" s="727" t="s">
        <v>3516</v>
      </c>
      <c r="J749" s="727" t="s">
        <v>2533</v>
      </c>
      <c r="K749" s="727" t="s">
        <v>2534</v>
      </c>
      <c r="L749" s="728">
        <v>140.72</v>
      </c>
      <c r="M749" s="728">
        <v>140.72</v>
      </c>
      <c r="N749" s="727">
        <v>1</v>
      </c>
      <c r="O749" s="812">
        <v>1</v>
      </c>
      <c r="P749" s="728">
        <v>140.72</v>
      </c>
      <c r="Q749" s="745">
        <v>1</v>
      </c>
      <c r="R749" s="727">
        <v>1</v>
      </c>
      <c r="S749" s="745">
        <v>1</v>
      </c>
      <c r="T749" s="812">
        <v>1</v>
      </c>
      <c r="U749" s="768">
        <v>1</v>
      </c>
    </row>
    <row r="750" spans="1:21" ht="14.4" customHeight="1" x14ac:dyDescent="0.3">
      <c r="A750" s="726">
        <v>4</v>
      </c>
      <c r="B750" s="727" t="s">
        <v>2287</v>
      </c>
      <c r="C750" s="727" t="s">
        <v>2294</v>
      </c>
      <c r="D750" s="810" t="s">
        <v>4735</v>
      </c>
      <c r="E750" s="811" t="s">
        <v>2319</v>
      </c>
      <c r="F750" s="727" t="s">
        <v>2288</v>
      </c>
      <c r="G750" s="727" t="s">
        <v>3517</v>
      </c>
      <c r="H750" s="727" t="s">
        <v>571</v>
      </c>
      <c r="I750" s="727" t="s">
        <v>3518</v>
      </c>
      <c r="J750" s="727" t="s">
        <v>3519</v>
      </c>
      <c r="K750" s="727" t="s">
        <v>3520</v>
      </c>
      <c r="L750" s="728">
        <v>46.03</v>
      </c>
      <c r="M750" s="728">
        <v>276.18</v>
      </c>
      <c r="N750" s="727">
        <v>6</v>
      </c>
      <c r="O750" s="812">
        <v>2.5</v>
      </c>
      <c r="P750" s="728">
        <v>184.12</v>
      </c>
      <c r="Q750" s="745">
        <v>0.66666666666666663</v>
      </c>
      <c r="R750" s="727">
        <v>4</v>
      </c>
      <c r="S750" s="745">
        <v>0.66666666666666663</v>
      </c>
      <c r="T750" s="812">
        <v>1.5</v>
      </c>
      <c r="U750" s="768">
        <v>0.6</v>
      </c>
    </row>
    <row r="751" spans="1:21" ht="14.4" customHeight="1" x14ac:dyDescent="0.3">
      <c r="A751" s="726">
        <v>4</v>
      </c>
      <c r="B751" s="727" t="s">
        <v>2287</v>
      </c>
      <c r="C751" s="727" t="s">
        <v>2294</v>
      </c>
      <c r="D751" s="810" t="s">
        <v>4735</v>
      </c>
      <c r="E751" s="811" t="s">
        <v>2319</v>
      </c>
      <c r="F751" s="727" t="s">
        <v>2288</v>
      </c>
      <c r="G751" s="727" t="s">
        <v>3517</v>
      </c>
      <c r="H751" s="727" t="s">
        <v>571</v>
      </c>
      <c r="I751" s="727" t="s">
        <v>3521</v>
      </c>
      <c r="J751" s="727" t="s">
        <v>3519</v>
      </c>
      <c r="K751" s="727" t="s">
        <v>3522</v>
      </c>
      <c r="L751" s="728">
        <v>0</v>
      </c>
      <c r="M751" s="728">
        <v>0</v>
      </c>
      <c r="N751" s="727">
        <v>2</v>
      </c>
      <c r="O751" s="812">
        <v>1</v>
      </c>
      <c r="P751" s="728">
        <v>0</v>
      </c>
      <c r="Q751" s="745"/>
      <c r="R751" s="727">
        <v>2</v>
      </c>
      <c r="S751" s="745">
        <v>1</v>
      </c>
      <c r="T751" s="812">
        <v>1</v>
      </c>
      <c r="U751" s="768">
        <v>1</v>
      </c>
    </row>
    <row r="752" spans="1:21" ht="14.4" customHeight="1" x14ac:dyDescent="0.3">
      <c r="A752" s="726">
        <v>4</v>
      </c>
      <c r="B752" s="727" t="s">
        <v>2287</v>
      </c>
      <c r="C752" s="727" t="s">
        <v>2294</v>
      </c>
      <c r="D752" s="810" t="s">
        <v>4735</v>
      </c>
      <c r="E752" s="811" t="s">
        <v>2319</v>
      </c>
      <c r="F752" s="727" t="s">
        <v>2288</v>
      </c>
      <c r="G752" s="727" t="s">
        <v>3517</v>
      </c>
      <c r="H752" s="727" t="s">
        <v>571</v>
      </c>
      <c r="I752" s="727" t="s">
        <v>3523</v>
      </c>
      <c r="J752" s="727" t="s">
        <v>3519</v>
      </c>
      <c r="K752" s="727" t="s">
        <v>3524</v>
      </c>
      <c r="L752" s="728">
        <v>0</v>
      </c>
      <c r="M752" s="728">
        <v>0</v>
      </c>
      <c r="N752" s="727">
        <v>2</v>
      </c>
      <c r="O752" s="812">
        <v>1</v>
      </c>
      <c r="P752" s="728">
        <v>0</v>
      </c>
      <c r="Q752" s="745"/>
      <c r="R752" s="727">
        <v>2</v>
      </c>
      <c r="S752" s="745">
        <v>1</v>
      </c>
      <c r="T752" s="812">
        <v>1</v>
      </c>
      <c r="U752" s="768">
        <v>1</v>
      </c>
    </row>
    <row r="753" spans="1:21" ht="14.4" customHeight="1" x14ac:dyDescent="0.3">
      <c r="A753" s="726">
        <v>4</v>
      </c>
      <c r="B753" s="727" t="s">
        <v>2287</v>
      </c>
      <c r="C753" s="727" t="s">
        <v>2294</v>
      </c>
      <c r="D753" s="810" t="s">
        <v>4735</v>
      </c>
      <c r="E753" s="811" t="s">
        <v>2319</v>
      </c>
      <c r="F753" s="727" t="s">
        <v>2288</v>
      </c>
      <c r="G753" s="727" t="s">
        <v>3525</v>
      </c>
      <c r="H753" s="727" t="s">
        <v>571</v>
      </c>
      <c r="I753" s="727" t="s">
        <v>3526</v>
      </c>
      <c r="J753" s="727" t="s">
        <v>3527</v>
      </c>
      <c r="K753" s="727" t="s">
        <v>3528</v>
      </c>
      <c r="L753" s="728">
        <v>249.45</v>
      </c>
      <c r="M753" s="728">
        <v>1496.6999999999998</v>
      </c>
      <c r="N753" s="727">
        <v>6</v>
      </c>
      <c r="O753" s="812">
        <v>2</v>
      </c>
      <c r="P753" s="728">
        <v>748.34999999999991</v>
      </c>
      <c r="Q753" s="745">
        <v>0.5</v>
      </c>
      <c r="R753" s="727">
        <v>3</v>
      </c>
      <c r="S753" s="745">
        <v>0.5</v>
      </c>
      <c r="T753" s="812">
        <v>1</v>
      </c>
      <c r="U753" s="768">
        <v>0.5</v>
      </c>
    </row>
    <row r="754" spans="1:21" ht="14.4" customHeight="1" x14ac:dyDescent="0.3">
      <c r="A754" s="726">
        <v>4</v>
      </c>
      <c r="B754" s="727" t="s">
        <v>2287</v>
      </c>
      <c r="C754" s="727" t="s">
        <v>2294</v>
      </c>
      <c r="D754" s="810" t="s">
        <v>4735</v>
      </c>
      <c r="E754" s="811" t="s">
        <v>2319</v>
      </c>
      <c r="F754" s="727" t="s">
        <v>2288</v>
      </c>
      <c r="G754" s="727" t="s">
        <v>2370</v>
      </c>
      <c r="H754" s="727" t="s">
        <v>642</v>
      </c>
      <c r="I754" s="727" t="s">
        <v>2371</v>
      </c>
      <c r="J754" s="727" t="s">
        <v>725</v>
      </c>
      <c r="K754" s="727" t="s">
        <v>1794</v>
      </c>
      <c r="L754" s="728">
        <v>490.89</v>
      </c>
      <c r="M754" s="728">
        <v>490.89</v>
      </c>
      <c r="N754" s="727">
        <v>1</v>
      </c>
      <c r="O754" s="812">
        <v>1</v>
      </c>
      <c r="P754" s="728">
        <v>490.89</v>
      </c>
      <c r="Q754" s="745">
        <v>1</v>
      </c>
      <c r="R754" s="727">
        <v>1</v>
      </c>
      <c r="S754" s="745">
        <v>1</v>
      </c>
      <c r="T754" s="812">
        <v>1</v>
      </c>
      <c r="U754" s="768">
        <v>1</v>
      </c>
    </row>
    <row r="755" spans="1:21" ht="14.4" customHeight="1" x14ac:dyDescent="0.3">
      <c r="A755" s="726">
        <v>4</v>
      </c>
      <c r="B755" s="727" t="s">
        <v>2287</v>
      </c>
      <c r="C755" s="727" t="s">
        <v>2294</v>
      </c>
      <c r="D755" s="810" t="s">
        <v>4735</v>
      </c>
      <c r="E755" s="811" t="s">
        <v>2319</v>
      </c>
      <c r="F755" s="727" t="s">
        <v>2288</v>
      </c>
      <c r="G755" s="727" t="s">
        <v>2830</v>
      </c>
      <c r="H755" s="727" t="s">
        <v>571</v>
      </c>
      <c r="I755" s="727" t="s">
        <v>3529</v>
      </c>
      <c r="J755" s="727" t="s">
        <v>1364</v>
      </c>
      <c r="K755" s="727" t="s">
        <v>3530</v>
      </c>
      <c r="L755" s="728">
        <v>0</v>
      </c>
      <c r="M755" s="728">
        <v>0</v>
      </c>
      <c r="N755" s="727">
        <v>2</v>
      </c>
      <c r="O755" s="812">
        <v>0.5</v>
      </c>
      <c r="P755" s="728">
        <v>0</v>
      </c>
      <c r="Q755" s="745"/>
      <c r="R755" s="727">
        <v>2</v>
      </c>
      <c r="S755" s="745">
        <v>1</v>
      </c>
      <c r="T755" s="812">
        <v>0.5</v>
      </c>
      <c r="U755" s="768">
        <v>1</v>
      </c>
    </row>
    <row r="756" spans="1:21" ht="14.4" customHeight="1" x14ac:dyDescent="0.3">
      <c r="A756" s="726">
        <v>4</v>
      </c>
      <c r="B756" s="727" t="s">
        <v>2287</v>
      </c>
      <c r="C756" s="727" t="s">
        <v>2294</v>
      </c>
      <c r="D756" s="810" t="s">
        <v>4735</v>
      </c>
      <c r="E756" s="811" t="s">
        <v>2319</v>
      </c>
      <c r="F756" s="727" t="s">
        <v>2288</v>
      </c>
      <c r="G756" s="727" t="s">
        <v>2730</v>
      </c>
      <c r="H756" s="727" t="s">
        <v>642</v>
      </c>
      <c r="I756" s="727" t="s">
        <v>2070</v>
      </c>
      <c r="J756" s="727" t="s">
        <v>1055</v>
      </c>
      <c r="K756" s="727" t="s">
        <v>2071</v>
      </c>
      <c r="L756" s="728">
        <v>24.22</v>
      </c>
      <c r="M756" s="728">
        <v>24.22</v>
      </c>
      <c r="N756" s="727">
        <v>1</v>
      </c>
      <c r="O756" s="812">
        <v>1</v>
      </c>
      <c r="P756" s="728">
        <v>24.22</v>
      </c>
      <c r="Q756" s="745">
        <v>1</v>
      </c>
      <c r="R756" s="727">
        <v>1</v>
      </c>
      <c r="S756" s="745">
        <v>1</v>
      </c>
      <c r="T756" s="812">
        <v>1</v>
      </c>
      <c r="U756" s="768">
        <v>1</v>
      </c>
    </row>
    <row r="757" spans="1:21" ht="14.4" customHeight="1" x14ac:dyDescent="0.3">
      <c r="A757" s="726">
        <v>4</v>
      </c>
      <c r="B757" s="727" t="s">
        <v>2287</v>
      </c>
      <c r="C757" s="727" t="s">
        <v>2294</v>
      </c>
      <c r="D757" s="810" t="s">
        <v>4735</v>
      </c>
      <c r="E757" s="811" t="s">
        <v>2319</v>
      </c>
      <c r="F757" s="727" t="s">
        <v>2288</v>
      </c>
      <c r="G757" s="727" t="s">
        <v>2421</v>
      </c>
      <c r="H757" s="727" t="s">
        <v>571</v>
      </c>
      <c r="I757" s="727" t="s">
        <v>2458</v>
      </c>
      <c r="J757" s="727" t="s">
        <v>1121</v>
      </c>
      <c r="K757" s="727" t="s">
        <v>2423</v>
      </c>
      <c r="L757" s="728">
        <v>301.2</v>
      </c>
      <c r="M757" s="728">
        <v>903.59999999999991</v>
      </c>
      <c r="N757" s="727">
        <v>3</v>
      </c>
      <c r="O757" s="812">
        <v>2</v>
      </c>
      <c r="P757" s="728">
        <v>602.4</v>
      </c>
      <c r="Q757" s="745">
        <v>0.66666666666666674</v>
      </c>
      <c r="R757" s="727">
        <v>2</v>
      </c>
      <c r="S757" s="745">
        <v>0.66666666666666663</v>
      </c>
      <c r="T757" s="812">
        <v>1.5</v>
      </c>
      <c r="U757" s="768">
        <v>0.75</v>
      </c>
    </row>
    <row r="758" spans="1:21" ht="14.4" customHeight="1" x14ac:dyDescent="0.3">
      <c r="A758" s="726">
        <v>4</v>
      </c>
      <c r="B758" s="727" t="s">
        <v>2287</v>
      </c>
      <c r="C758" s="727" t="s">
        <v>2294</v>
      </c>
      <c r="D758" s="810" t="s">
        <v>4735</v>
      </c>
      <c r="E758" s="811" t="s">
        <v>2319</v>
      </c>
      <c r="F758" s="727" t="s">
        <v>2288</v>
      </c>
      <c r="G758" s="727" t="s">
        <v>2421</v>
      </c>
      <c r="H758" s="727" t="s">
        <v>571</v>
      </c>
      <c r="I758" s="727" t="s">
        <v>2458</v>
      </c>
      <c r="J758" s="727" t="s">
        <v>1121</v>
      </c>
      <c r="K758" s="727" t="s">
        <v>2423</v>
      </c>
      <c r="L758" s="728">
        <v>103.67</v>
      </c>
      <c r="M758" s="728">
        <v>103.67</v>
      </c>
      <c r="N758" s="727">
        <v>1</v>
      </c>
      <c r="O758" s="812">
        <v>1</v>
      </c>
      <c r="P758" s="728">
        <v>103.67</v>
      </c>
      <c r="Q758" s="745">
        <v>1</v>
      </c>
      <c r="R758" s="727">
        <v>1</v>
      </c>
      <c r="S758" s="745">
        <v>1</v>
      </c>
      <c r="T758" s="812">
        <v>1</v>
      </c>
      <c r="U758" s="768">
        <v>1</v>
      </c>
    </row>
    <row r="759" spans="1:21" ht="14.4" customHeight="1" x14ac:dyDescent="0.3">
      <c r="A759" s="726">
        <v>4</v>
      </c>
      <c r="B759" s="727" t="s">
        <v>2287</v>
      </c>
      <c r="C759" s="727" t="s">
        <v>2294</v>
      </c>
      <c r="D759" s="810" t="s">
        <v>4735</v>
      </c>
      <c r="E759" s="811" t="s">
        <v>2319</v>
      </c>
      <c r="F759" s="727" t="s">
        <v>2288</v>
      </c>
      <c r="G759" s="727" t="s">
        <v>2421</v>
      </c>
      <c r="H759" s="727" t="s">
        <v>571</v>
      </c>
      <c r="I759" s="727" t="s">
        <v>2422</v>
      </c>
      <c r="J759" s="727" t="s">
        <v>1121</v>
      </c>
      <c r="K759" s="727" t="s">
        <v>2423</v>
      </c>
      <c r="L759" s="728">
        <v>185.26</v>
      </c>
      <c r="M759" s="728">
        <v>370.52</v>
      </c>
      <c r="N759" s="727">
        <v>2</v>
      </c>
      <c r="O759" s="812">
        <v>1</v>
      </c>
      <c r="P759" s="728">
        <v>185.26</v>
      </c>
      <c r="Q759" s="745">
        <v>0.5</v>
      </c>
      <c r="R759" s="727">
        <v>1</v>
      </c>
      <c r="S759" s="745">
        <v>0.5</v>
      </c>
      <c r="T759" s="812">
        <v>0.5</v>
      </c>
      <c r="U759" s="768">
        <v>0.5</v>
      </c>
    </row>
    <row r="760" spans="1:21" ht="14.4" customHeight="1" x14ac:dyDescent="0.3">
      <c r="A760" s="726">
        <v>4</v>
      </c>
      <c r="B760" s="727" t="s">
        <v>2287</v>
      </c>
      <c r="C760" s="727" t="s">
        <v>2294</v>
      </c>
      <c r="D760" s="810" t="s">
        <v>4735</v>
      </c>
      <c r="E760" s="811" t="s">
        <v>2319</v>
      </c>
      <c r="F760" s="727" t="s">
        <v>2288</v>
      </c>
      <c r="G760" s="727" t="s">
        <v>2421</v>
      </c>
      <c r="H760" s="727" t="s">
        <v>571</v>
      </c>
      <c r="I760" s="727" t="s">
        <v>2422</v>
      </c>
      <c r="J760" s="727" t="s">
        <v>1121</v>
      </c>
      <c r="K760" s="727" t="s">
        <v>2423</v>
      </c>
      <c r="L760" s="728">
        <v>103.67</v>
      </c>
      <c r="M760" s="728">
        <v>311.01</v>
      </c>
      <c r="N760" s="727">
        <v>3</v>
      </c>
      <c r="O760" s="812">
        <v>1</v>
      </c>
      <c r="P760" s="728"/>
      <c r="Q760" s="745">
        <v>0</v>
      </c>
      <c r="R760" s="727"/>
      <c r="S760" s="745">
        <v>0</v>
      </c>
      <c r="T760" s="812"/>
      <c r="U760" s="768">
        <v>0</v>
      </c>
    </row>
    <row r="761" spans="1:21" ht="14.4" customHeight="1" x14ac:dyDescent="0.3">
      <c r="A761" s="726">
        <v>4</v>
      </c>
      <c r="B761" s="727" t="s">
        <v>2287</v>
      </c>
      <c r="C761" s="727" t="s">
        <v>2294</v>
      </c>
      <c r="D761" s="810" t="s">
        <v>4735</v>
      </c>
      <c r="E761" s="811" t="s">
        <v>2319</v>
      </c>
      <c r="F761" s="727" t="s">
        <v>2288</v>
      </c>
      <c r="G761" s="727" t="s">
        <v>2694</v>
      </c>
      <c r="H761" s="727" t="s">
        <v>571</v>
      </c>
      <c r="I761" s="727" t="s">
        <v>2243</v>
      </c>
      <c r="J761" s="727" t="s">
        <v>2244</v>
      </c>
      <c r="K761" s="727" t="s">
        <v>2245</v>
      </c>
      <c r="L761" s="728">
        <v>0</v>
      </c>
      <c r="M761" s="728">
        <v>0</v>
      </c>
      <c r="N761" s="727">
        <v>1</v>
      </c>
      <c r="O761" s="812">
        <v>0.5</v>
      </c>
      <c r="P761" s="728"/>
      <c r="Q761" s="745"/>
      <c r="R761" s="727"/>
      <c r="S761" s="745">
        <v>0</v>
      </c>
      <c r="T761" s="812"/>
      <c r="U761" s="768">
        <v>0</v>
      </c>
    </row>
    <row r="762" spans="1:21" ht="14.4" customHeight="1" x14ac:dyDescent="0.3">
      <c r="A762" s="726">
        <v>4</v>
      </c>
      <c r="B762" s="727" t="s">
        <v>2287</v>
      </c>
      <c r="C762" s="727" t="s">
        <v>2294</v>
      </c>
      <c r="D762" s="810" t="s">
        <v>4735</v>
      </c>
      <c r="E762" s="811" t="s">
        <v>2319</v>
      </c>
      <c r="F762" s="727" t="s">
        <v>2288</v>
      </c>
      <c r="G762" s="727" t="s">
        <v>3531</v>
      </c>
      <c r="H762" s="727" t="s">
        <v>642</v>
      </c>
      <c r="I762" s="727" t="s">
        <v>3532</v>
      </c>
      <c r="J762" s="727" t="s">
        <v>1827</v>
      </c>
      <c r="K762" s="727" t="s">
        <v>3533</v>
      </c>
      <c r="L762" s="728">
        <v>437.23</v>
      </c>
      <c r="M762" s="728">
        <v>437.23</v>
      </c>
      <c r="N762" s="727">
        <v>1</v>
      </c>
      <c r="O762" s="812">
        <v>0.5</v>
      </c>
      <c r="P762" s="728"/>
      <c r="Q762" s="745">
        <v>0</v>
      </c>
      <c r="R762" s="727"/>
      <c r="S762" s="745">
        <v>0</v>
      </c>
      <c r="T762" s="812"/>
      <c r="U762" s="768">
        <v>0</v>
      </c>
    </row>
    <row r="763" spans="1:21" ht="14.4" customHeight="1" x14ac:dyDescent="0.3">
      <c r="A763" s="726">
        <v>4</v>
      </c>
      <c r="B763" s="727" t="s">
        <v>2287</v>
      </c>
      <c r="C763" s="727" t="s">
        <v>2294</v>
      </c>
      <c r="D763" s="810" t="s">
        <v>4735</v>
      </c>
      <c r="E763" s="811" t="s">
        <v>2319</v>
      </c>
      <c r="F763" s="727" t="s">
        <v>2288</v>
      </c>
      <c r="G763" s="727" t="s">
        <v>2900</v>
      </c>
      <c r="H763" s="727" t="s">
        <v>571</v>
      </c>
      <c r="I763" s="727" t="s">
        <v>2903</v>
      </c>
      <c r="J763" s="727" t="s">
        <v>2904</v>
      </c>
      <c r="K763" s="727" t="s">
        <v>2902</v>
      </c>
      <c r="L763" s="728">
        <v>256.67</v>
      </c>
      <c r="M763" s="728">
        <v>256.67</v>
      </c>
      <c r="N763" s="727">
        <v>1</v>
      </c>
      <c r="O763" s="812">
        <v>1</v>
      </c>
      <c r="P763" s="728">
        <v>256.67</v>
      </c>
      <c r="Q763" s="745">
        <v>1</v>
      </c>
      <c r="R763" s="727">
        <v>1</v>
      </c>
      <c r="S763" s="745">
        <v>1</v>
      </c>
      <c r="T763" s="812">
        <v>1</v>
      </c>
      <c r="U763" s="768">
        <v>1</v>
      </c>
    </row>
    <row r="764" spans="1:21" ht="14.4" customHeight="1" x14ac:dyDescent="0.3">
      <c r="A764" s="726">
        <v>4</v>
      </c>
      <c r="B764" s="727" t="s">
        <v>2287</v>
      </c>
      <c r="C764" s="727" t="s">
        <v>2294</v>
      </c>
      <c r="D764" s="810" t="s">
        <v>4735</v>
      </c>
      <c r="E764" s="811" t="s">
        <v>2319</v>
      </c>
      <c r="F764" s="727" t="s">
        <v>2288</v>
      </c>
      <c r="G764" s="727" t="s">
        <v>2383</v>
      </c>
      <c r="H764" s="727" t="s">
        <v>571</v>
      </c>
      <c r="I764" s="727" t="s">
        <v>2384</v>
      </c>
      <c r="J764" s="727" t="s">
        <v>616</v>
      </c>
      <c r="K764" s="727" t="s">
        <v>2385</v>
      </c>
      <c r="L764" s="728">
        <v>108.44</v>
      </c>
      <c r="M764" s="728">
        <v>108.44</v>
      </c>
      <c r="N764" s="727">
        <v>1</v>
      </c>
      <c r="O764" s="812">
        <v>1</v>
      </c>
      <c r="P764" s="728">
        <v>108.44</v>
      </c>
      <c r="Q764" s="745">
        <v>1</v>
      </c>
      <c r="R764" s="727">
        <v>1</v>
      </c>
      <c r="S764" s="745">
        <v>1</v>
      </c>
      <c r="T764" s="812">
        <v>1</v>
      </c>
      <c r="U764" s="768">
        <v>1</v>
      </c>
    </row>
    <row r="765" spans="1:21" ht="14.4" customHeight="1" x14ac:dyDescent="0.3">
      <c r="A765" s="726">
        <v>4</v>
      </c>
      <c r="B765" s="727" t="s">
        <v>2287</v>
      </c>
      <c r="C765" s="727" t="s">
        <v>2294</v>
      </c>
      <c r="D765" s="810" t="s">
        <v>4735</v>
      </c>
      <c r="E765" s="811" t="s">
        <v>2319</v>
      </c>
      <c r="F765" s="727" t="s">
        <v>2288</v>
      </c>
      <c r="G765" s="727" t="s">
        <v>2383</v>
      </c>
      <c r="H765" s="727" t="s">
        <v>571</v>
      </c>
      <c r="I765" s="727" t="s">
        <v>2517</v>
      </c>
      <c r="J765" s="727" t="s">
        <v>616</v>
      </c>
      <c r="K765" s="727" t="s">
        <v>2385</v>
      </c>
      <c r="L765" s="728">
        <v>52.61</v>
      </c>
      <c r="M765" s="728">
        <v>105.22</v>
      </c>
      <c r="N765" s="727">
        <v>2</v>
      </c>
      <c r="O765" s="812">
        <v>1.5</v>
      </c>
      <c r="P765" s="728">
        <v>105.22</v>
      </c>
      <c r="Q765" s="745">
        <v>1</v>
      </c>
      <c r="R765" s="727">
        <v>2</v>
      </c>
      <c r="S765" s="745">
        <v>1</v>
      </c>
      <c r="T765" s="812">
        <v>1.5</v>
      </c>
      <c r="U765" s="768">
        <v>1</v>
      </c>
    </row>
    <row r="766" spans="1:21" ht="14.4" customHeight="1" x14ac:dyDescent="0.3">
      <c r="A766" s="726">
        <v>4</v>
      </c>
      <c r="B766" s="727" t="s">
        <v>2287</v>
      </c>
      <c r="C766" s="727" t="s">
        <v>2294</v>
      </c>
      <c r="D766" s="810" t="s">
        <v>4735</v>
      </c>
      <c r="E766" s="811" t="s">
        <v>2319</v>
      </c>
      <c r="F766" s="727" t="s">
        <v>2288</v>
      </c>
      <c r="G766" s="727" t="s">
        <v>2383</v>
      </c>
      <c r="H766" s="727" t="s">
        <v>571</v>
      </c>
      <c r="I766" s="727" t="s">
        <v>2629</v>
      </c>
      <c r="J766" s="727" t="s">
        <v>2630</v>
      </c>
      <c r="K766" s="727" t="s">
        <v>2631</v>
      </c>
      <c r="L766" s="728">
        <v>42.09</v>
      </c>
      <c r="M766" s="728">
        <v>168.36</v>
      </c>
      <c r="N766" s="727">
        <v>4</v>
      </c>
      <c r="O766" s="812">
        <v>3</v>
      </c>
      <c r="P766" s="728">
        <v>42.09</v>
      </c>
      <c r="Q766" s="745">
        <v>0.25</v>
      </c>
      <c r="R766" s="727">
        <v>1</v>
      </c>
      <c r="S766" s="745">
        <v>0.25</v>
      </c>
      <c r="T766" s="812">
        <v>1</v>
      </c>
      <c r="U766" s="768">
        <v>0.33333333333333331</v>
      </c>
    </row>
    <row r="767" spans="1:21" ht="14.4" customHeight="1" x14ac:dyDescent="0.3">
      <c r="A767" s="726">
        <v>4</v>
      </c>
      <c r="B767" s="727" t="s">
        <v>2287</v>
      </c>
      <c r="C767" s="727" t="s">
        <v>2294</v>
      </c>
      <c r="D767" s="810" t="s">
        <v>4735</v>
      </c>
      <c r="E767" s="811" t="s">
        <v>2319</v>
      </c>
      <c r="F767" s="727" t="s">
        <v>2288</v>
      </c>
      <c r="G767" s="727" t="s">
        <v>2585</v>
      </c>
      <c r="H767" s="727" t="s">
        <v>571</v>
      </c>
      <c r="I767" s="727" t="s">
        <v>2586</v>
      </c>
      <c r="J767" s="727" t="s">
        <v>874</v>
      </c>
      <c r="K767" s="727" t="s">
        <v>2587</v>
      </c>
      <c r="L767" s="728">
        <v>257.14</v>
      </c>
      <c r="M767" s="728">
        <v>257.14</v>
      </c>
      <c r="N767" s="727">
        <v>1</v>
      </c>
      <c r="O767" s="812">
        <v>0.5</v>
      </c>
      <c r="P767" s="728">
        <v>257.14</v>
      </c>
      <c r="Q767" s="745">
        <v>1</v>
      </c>
      <c r="R767" s="727">
        <v>1</v>
      </c>
      <c r="S767" s="745">
        <v>1</v>
      </c>
      <c r="T767" s="812">
        <v>0.5</v>
      </c>
      <c r="U767" s="768">
        <v>1</v>
      </c>
    </row>
    <row r="768" spans="1:21" ht="14.4" customHeight="1" x14ac:dyDescent="0.3">
      <c r="A768" s="726">
        <v>4</v>
      </c>
      <c r="B768" s="727" t="s">
        <v>2287</v>
      </c>
      <c r="C768" s="727" t="s">
        <v>2294</v>
      </c>
      <c r="D768" s="810" t="s">
        <v>4735</v>
      </c>
      <c r="E768" s="811" t="s">
        <v>2319</v>
      </c>
      <c r="F768" s="727" t="s">
        <v>2288</v>
      </c>
      <c r="G768" s="727" t="s">
        <v>2359</v>
      </c>
      <c r="H768" s="727" t="s">
        <v>642</v>
      </c>
      <c r="I768" s="727" t="s">
        <v>1934</v>
      </c>
      <c r="J768" s="727" t="s">
        <v>1935</v>
      </c>
      <c r="K768" s="727" t="s">
        <v>1936</v>
      </c>
      <c r="L768" s="728">
        <v>0</v>
      </c>
      <c r="M768" s="728">
        <v>0</v>
      </c>
      <c r="N768" s="727">
        <v>4</v>
      </c>
      <c r="O768" s="812">
        <v>3</v>
      </c>
      <c r="P768" s="728">
        <v>0</v>
      </c>
      <c r="Q768" s="745"/>
      <c r="R768" s="727">
        <v>3</v>
      </c>
      <c r="S768" s="745">
        <v>0.75</v>
      </c>
      <c r="T768" s="812">
        <v>2.5</v>
      </c>
      <c r="U768" s="768">
        <v>0.83333333333333337</v>
      </c>
    </row>
    <row r="769" spans="1:21" ht="14.4" customHeight="1" x14ac:dyDescent="0.3">
      <c r="A769" s="726">
        <v>4</v>
      </c>
      <c r="B769" s="727" t="s">
        <v>2287</v>
      </c>
      <c r="C769" s="727" t="s">
        <v>2294</v>
      </c>
      <c r="D769" s="810" t="s">
        <v>4735</v>
      </c>
      <c r="E769" s="811" t="s">
        <v>2319</v>
      </c>
      <c r="F769" s="727" t="s">
        <v>2288</v>
      </c>
      <c r="G769" s="727" t="s">
        <v>2588</v>
      </c>
      <c r="H769" s="727" t="s">
        <v>571</v>
      </c>
      <c r="I769" s="727" t="s">
        <v>2589</v>
      </c>
      <c r="J769" s="727" t="s">
        <v>906</v>
      </c>
      <c r="K769" s="727" t="s">
        <v>2590</v>
      </c>
      <c r="L769" s="728">
        <v>96.81</v>
      </c>
      <c r="M769" s="728">
        <v>193.62</v>
      </c>
      <c r="N769" s="727">
        <v>2</v>
      </c>
      <c r="O769" s="812">
        <v>1</v>
      </c>
      <c r="P769" s="728">
        <v>193.62</v>
      </c>
      <c r="Q769" s="745">
        <v>1</v>
      </c>
      <c r="R769" s="727">
        <v>2</v>
      </c>
      <c r="S769" s="745">
        <v>1</v>
      </c>
      <c r="T769" s="812">
        <v>1</v>
      </c>
      <c r="U769" s="768">
        <v>1</v>
      </c>
    </row>
    <row r="770" spans="1:21" ht="14.4" customHeight="1" x14ac:dyDescent="0.3">
      <c r="A770" s="726">
        <v>4</v>
      </c>
      <c r="B770" s="727" t="s">
        <v>2287</v>
      </c>
      <c r="C770" s="727" t="s">
        <v>2294</v>
      </c>
      <c r="D770" s="810" t="s">
        <v>4735</v>
      </c>
      <c r="E770" s="811" t="s">
        <v>2319</v>
      </c>
      <c r="F770" s="727" t="s">
        <v>2288</v>
      </c>
      <c r="G770" s="727" t="s">
        <v>2447</v>
      </c>
      <c r="H770" s="727" t="s">
        <v>571</v>
      </c>
      <c r="I770" s="727" t="s">
        <v>2518</v>
      </c>
      <c r="J770" s="727" t="s">
        <v>976</v>
      </c>
      <c r="K770" s="727" t="s">
        <v>2449</v>
      </c>
      <c r="L770" s="728">
        <v>42.54</v>
      </c>
      <c r="M770" s="728">
        <v>127.62</v>
      </c>
      <c r="N770" s="727">
        <v>3</v>
      </c>
      <c r="O770" s="812">
        <v>3</v>
      </c>
      <c r="P770" s="728">
        <v>85.08</v>
      </c>
      <c r="Q770" s="745">
        <v>0.66666666666666663</v>
      </c>
      <c r="R770" s="727">
        <v>2</v>
      </c>
      <c r="S770" s="745">
        <v>0.66666666666666663</v>
      </c>
      <c r="T770" s="812">
        <v>2</v>
      </c>
      <c r="U770" s="768">
        <v>0.66666666666666663</v>
      </c>
    </row>
    <row r="771" spans="1:21" ht="14.4" customHeight="1" x14ac:dyDescent="0.3">
      <c r="A771" s="726">
        <v>4</v>
      </c>
      <c r="B771" s="727" t="s">
        <v>2287</v>
      </c>
      <c r="C771" s="727" t="s">
        <v>2294</v>
      </c>
      <c r="D771" s="810" t="s">
        <v>4735</v>
      </c>
      <c r="E771" s="811" t="s">
        <v>2319</v>
      </c>
      <c r="F771" s="727" t="s">
        <v>2288</v>
      </c>
      <c r="G771" s="727" t="s">
        <v>2447</v>
      </c>
      <c r="H771" s="727" t="s">
        <v>571</v>
      </c>
      <c r="I771" s="727" t="s">
        <v>2464</v>
      </c>
      <c r="J771" s="727" t="s">
        <v>976</v>
      </c>
      <c r="K771" s="727" t="s">
        <v>2465</v>
      </c>
      <c r="L771" s="728">
        <v>59.56</v>
      </c>
      <c r="M771" s="728">
        <v>59.56</v>
      </c>
      <c r="N771" s="727">
        <v>1</v>
      </c>
      <c r="O771" s="812">
        <v>1</v>
      </c>
      <c r="P771" s="728">
        <v>59.56</v>
      </c>
      <c r="Q771" s="745">
        <v>1</v>
      </c>
      <c r="R771" s="727">
        <v>1</v>
      </c>
      <c r="S771" s="745">
        <v>1</v>
      </c>
      <c r="T771" s="812">
        <v>1</v>
      </c>
      <c r="U771" s="768">
        <v>1</v>
      </c>
    </row>
    <row r="772" spans="1:21" ht="14.4" customHeight="1" x14ac:dyDescent="0.3">
      <c r="A772" s="726">
        <v>4</v>
      </c>
      <c r="B772" s="727" t="s">
        <v>2287</v>
      </c>
      <c r="C772" s="727" t="s">
        <v>2294</v>
      </c>
      <c r="D772" s="810" t="s">
        <v>4735</v>
      </c>
      <c r="E772" s="811" t="s">
        <v>2319</v>
      </c>
      <c r="F772" s="727" t="s">
        <v>2288</v>
      </c>
      <c r="G772" s="727" t="s">
        <v>2360</v>
      </c>
      <c r="H772" s="727" t="s">
        <v>571</v>
      </c>
      <c r="I772" s="727" t="s">
        <v>3534</v>
      </c>
      <c r="J772" s="727" t="s">
        <v>3535</v>
      </c>
      <c r="K772" s="727" t="s">
        <v>3536</v>
      </c>
      <c r="L772" s="728">
        <v>140.94999999999999</v>
      </c>
      <c r="M772" s="728">
        <v>281.89999999999998</v>
      </c>
      <c r="N772" s="727">
        <v>2</v>
      </c>
      <c r="O772" s="812">
        <v>0.5</v>
      </c>
      <c r="P772" s="728">
        <v>281.89999999999998</v>
      </c>
      <c r="Q772" s="745">
        <v>1</v>
      </c>
      <c r="R772" s="727">
        <v>2</v>
      </c>
      <c r="S772" s="745">
        <v>1</v>
      </c>
      <c r="T772" s="812">
        <v>0.5</v>
      </c>
      <c r="U772" s="768">
        <v>1</v>
      </c>
    </row>
    <row r="773" spans="1:21" ht="14.4" customHeight="1" x14ac:dyDescent="0.3">
      <c r="A773" s="726">
        <v>4</v>
      </c>
      <c r="B773" s="727" t="s">
        <v>2287</v>
      </c>
      <c r="C773" s="727" t="s">
        <v>2294</v>
      </c>
      <c r="D773" s="810" t="s">
        <v>4735</v>
      </c>
      <c r="E773" s="811" t="s">
        <v>2319</v>
      </c>
      <c r="F773" s="727" t="s">
        <v>2288</v>
      </c>
      <c r="G773" s="727" t="s">
        <v>2913</v>
      </c>
      <c r="H773" s="727" t="s">
        <v>642</v>
      </c>
      <c r="I773" s="727" t="s">
        <v>1949</v>
      </c>
      <c r="J773" s="727" t="s">
        <v>916</v>
      </c>
      <c r="K773" s="727" t="s">
        <v>1950</v>
      </c>
      <c r="L773" s="728">
        <v>0</v>
      </c>
      <c r="M773" s="728">
        <v>0</v>
      </c>
      <c r="N773" s="727">
        <v>2</v>
      </c>
      <c r="O773" s="812">
        <v>0.5</v>
      </c>
      <c r="P773" s="728">
        <v>0</v>
      </c>
      <c r="Q773" s="745"/>
      <c r="R773" s="727">
        <v>2</v>
      </c>
      <c r="S773" s="745">
        <v>1</v>
      </c>
      <c r="T773" s="812">
        <v>0.5</v>
      </c>
      <c r="U773" s="768">
        <v>1</v>
      </c>
    </row>
    <row r="774" spans="1:21" ht="14.4" customHeight="1" x14ac:dyDescent="0.3">
      <c r="A774" s="726">
        <v>4</v>
      </c>
      <c r="B774" s="727" t="s">
        <v>2287</v>
      </c>
      <c r="C774" s="727" t="s">
        <v>2294</v>
      </c>
      <c r="D774" s="810" t="s">
        <v>4735</v>
      </c>
      <c r="E774" s="811" t="s">
        <v>2319</v>
      </c>
      <c r="F774" s="727" t="s">
        <v>2288</v>
      </c>
      <c r="G774" s="727" t="s">
        <v>2417</v>
      </c>
      <c r="H774" s="727" t="s">
        <v>642</v>
      </c>
      <c r="I774" s="727" t="s">
        <v>1775</v>
      </c>
      <c r="J774" s="727" t="s">
        <v>1776</v>
      </c>
      <c r="K774" s="727" t="s">
        <v>1777</v>
      </c>
      <c r="L774" s="728">
        <v>133.94</v>
      </c>
      <c r="M774" s="728">
        <v>267.88</v>
      </c>
      <c r="N774" s="727">
        <v>2</v>
      </c>
      <c r="O774" s="812">
        <v>1.5</v>
      </c>
      <c r="P774" s="728"/>
      <c r="Q774" s="745">
        <v>0</v>
      </c>
      <c r="R774" s="727"/>
      <c r="S774" s="745">
        <v>0</v>
      </c>
      <c r="T774" s="812"/>
      <c r="U774" s="768">
        <v>0</v>
      </c>
    </row>
    <row r="775" spans="1:21" ht="14.4" customHeight="1" x14ac:dyDescent="0.3">
      <c r="A775" s="726">
        <v>4</v>
      </c>
      <c r="B775" s="727" t="s">
        <v>2287</v>
      </c>
      <c r="C775" s="727" t="s">
        <v>2294</v>
      </c>
      <c r="D775" s="810" t="s">
        <v>4735</v>
      </c>
      <c r="E775" s="811" t="s">
        <v>2319</v>
      </c>
      <c r="F775" s="727" t="s">
        <v>2288</v>
      </c>
      <c r="G775" s="727" t="s">
        <v>2417</v>
      </c>
      <c r="H775" s="727" t="s">
        <v>571</v>
      </c>
      <c r="I775" s="727" t="s">
        <v>3537</v>
      </c>
      <c r="J775" s="727" t="s">
        <v>3416</v>
      </c>
      <c r="K775" s="727" t="s">
        <v>3538</v>
      </c>
      <c r="L775" s="728">
        <v>133.94</v>
      </c>
      <c r="M775" s="728">
        <v>535.76</v>
      </c>
      <c r="N775" s="727">
        <v>4</v>
      </c>
      <c r="O775" s="812">
        <v>1.5</v>
      </c>
      <c r="P775" s="728"/>
      <c r="Q775" s="745">
        <v>0</v>
      </c>
      <c r="R775" s="727"/>
      <c r="S775" s="745">
        <v>0</v>
      </c>
      <c r="T775" s="812"/>
      <c r="U775" s="768">
        <v>0</v>
      </c>
    </row>
    <row r="776" spans="1:21" ht="14.4" customHeight="1" x14ac:dyDescent="0.3">
      <c r="A776" s="726">
        <v>4</v>
      </c>
      <c r="B776" s="727" t="s">
        <v>2287</v>
      </c>
      <c r="C776" s="727" t="s">
        <v>2294</v>
      </c>
      <c r="D776" s="810" t="s">
        <v>4735</v>
      </c>
      <c r="E776" s="811" t="s">
        <v>2319</v>
      </c>
      <c r="F776" s="727" t="s">
        <v>2289</v>
      </c>
      <c r="G776" s="727" t="s">
        <v>2364</v>
      </c>
      <c r="H776" s="727" t="s">
        <v>571</v>
      </c>
      <c r="I776" s="727" t="s">
        <v>2454</v>
      </c>
      <c r="J776" s="727" t="s">
        <v>2366</v>
      </c>
      <c r="K776" s="727"/>
      <c r="L776" s="728">
        <v>0</v>
      </c>
      <c r="M776" s="728">
        <v>0</v>
      </c>
      <c r="N776" s="727">
        <v>1</v>
      </c>
      <c r="O776" s="812">
        <v>1</v>
      </c>
      <c r="P776" s="728">
        <v>0</v>
      </c>
      <c r="Q776" s="745"/>
      <c r="R776" s="727">
        <v>1</v>
      </c>
      <c r="S776" s="745">
        <v>1</v>
      </c>
      <c r="T776" s="812">
        <v>1</v>
      </c>
      <c r="U776" s="768">
        <v>1</v>
      </c>
    </row>
    <row r="777" spans="1:21" ht="14.4" customHeight="1" x14ac:dyDescent="0.3">
      <c r="A777" s="726">
        <v>4</v>
      </c>
      <c r="B777" s="727" t="s">
        <v>2287</v>
      </c>
      <c r="C777" s="727" t="s">
        <v>2294</v>
      </c>
      <c r="D777" s="810" t="s">
        <v>4735</v>
      </c>
      <c r="E777" s="811" t="s">
        <v>2319</v>
      </c>
      <c r="F777" s="727" t="s">
        <v>2289</v>
      </c>
      <c r="G777" s="727" t="s">
        <v>2364</v>
      </c>
      <c r="H777" s="727" t="s">
        <v>571</v>
      </c>
      <c r="I777" s="727" t="s">
        <v>2365</v>
      </c>
      <c r="J777" s="727" t="s">
        <v>2366</v>
      </c>
      <c r="K777" s="727"/>
      <c r="L777" s="728">
        <v>0</v>
      </c>
      <c r="M777" s="728">
        <v>0</v>
      </c>
      <c r="N777" s="727">
        <v>4</v>
      </c>
      <c r="O777" s="812">
        <v>4</v>
      </c>
      <c r="P777" s="728">
        <v>0</v>
      </c>
      <c r="Q777" s="745"/>
      <c r="R777" s="727">
        <v>4</v>
      </c>
      <c r="S777" s="745">
        <v>1</v>
      </c>
      <c r="T777" s="812">
        <v>4</v>
      </c>
      <c r="U777" s="768">
        <v>1</v>
      </c>
    </row>
    <row r="778" spans="1:21" ht="14.4" customHeight="1" x14ac:dyDescent="0.3">
      <c r="A778" s="726">
        <v>4</v>
      </c>
      <c r="B778" s="727" t="s">
        <v>2287</v>
      </c>
      <c r="C778" s="727" t="s">
        <v>2294</v>
      </c>
      <c r="D778" s="810" t="s">
        <v>4735</v>
      </c>
      <c r="E778" s="811" t="s">
        <v>2319</v>
      </c>
      <c r="F778" s="727" t="s">
        <v>2290</v>
      </c>
      <c r="G778" s="727" t="s">
        <v>2399</v>
      </c>
      <c r="H778" s="727" t="s">
        <v>571</v>
      </c>
      <c r="I778" s="727" t="s">
        <v>2400</v>
      </c>
      <c r="J778" s="727" t="s">
        <v>2401</v>
      </c>
      <c r="K778" s="727" t="s">
        <v>2402</v>
      </c>
      <c r="L778" s="728">
        <v>100</v>
      </c>
      <c r="M778" s="728">
        <v>1000</v>
      </c>
      <c r="N778" s="727">
        <v>10</v>
      </c>
      <c r="O778" s="812">
        <v>6</v>
      </c>
      <c r="P778" s="728">
        <v>800</v>
      </c>
      <c r="Q778" s="745">
        <v>0.8</v>
      </c>
      <c r="R778" s="727">
        <v>8</v>
      </c>
      <c r="S778" s="745">
        <v>0.8</v>
      </c>
      <c r="T778" s="812">
        <v>5</v>
      </c>
      <c r="U778" s="768">
        <v>0.83333333333333337</v>
      </c>
    </row>
    <row r="779" spans="1:21" ht="14.4" customHeight="1" x14ac:dyDescent="0.3">
      <c r="A779" s="726">
        <v>4</v>
      </c>
      <c r="B779" s="727" t="s">
        <v>2287</v>
      </c>
      <c r="C779" s="727" t="s">
        <v>2294</v>
      </c>
      <c r="D779" s="810" t="s">
        <v>4735</v>
      </c>
      <c r="E779" s="811" t="s">
        <v>2319</v>
      </c>
      <c r="F779" s="727" t="s">
        <v>2290</v>
      </c>
      <c r="G779" s="727" t="s">
        <v>2807</v>
      </c>
      <c r="H779" s="727" t="s">
        <v>571</v>
      </c>
      <c r="I779" s="727" t="s">
        <v>2808</v>
      </c>
      <c r="J779" s="727" t="s">
        <v>2809</v>
      </c>
      <c r="K779" s="727" t="s">
        <v>2810</v>
      </c>
      <c r="L779" s="728">
        <v>410</v>
      </c>
      <c r="M779" s="728">
        <v>9840</v>
      </c>
      <c r="N779" s="727">
        <v>24</v>
      </c>
      <c r="O779" s="812">
        <v>24</v>
      </c>
      <c r="P779" s="728">
        <v>9840</v>
      </c>
      <c r="Q779" s="745">
        <v>1</v>
      </c>
      <c r="R779" s="727">
        <v>24</v>
      </c>
      <c r="S779" s="745">
        <v>1</v>
      </c>
      <c r="T779" s="812">
        <v>24</v>
      </c>
      <c r="U779" s="768">
        <v>1</v>
      </c>
    </row>
    <row r="780" spans="1:21" ht="14.4" customHeight="1" x14ac:dyDescent="0.3">
      <c r="A780" s="726">
        <v>4</v>
      </c>
      <c r="B780" s="727" t="s">
        <v>2287</v>
      </c>
      <c r="C780" s="727" t="s">
        <v>2294</v>
      </c>
      <c r="D780" s="810" t="s">
        <v>4735</v>
      </c>
      <c r="E780" s="811" t="s">
        <v>2319</v>
      </c>
      <c r="F780" s="727" t="s">
        <v>2290</v>
      </c>
      <c r="G780" s="727" t="s">
        <v>2807</v>
      </c>
      <c r="H780" s="727" t="s">
        <v>571</v>
      </c>
      <c r="I780" s="727" t="s">
        <v>3352</v>
      </c>
      <c r="J780" s="727" t="s">
        <v>2853</v>
      </c>
      <c r="K780" s="727" t="s">
        <v>3353</v>
      </c>
      <c r="L780" s="728">
        <v>566</v>
      </c>
      <c r="M780" s="728">
        <v>1698</v>
      </c>
      <c r="N780" s="727">
        <v>3</v>
      </c>
      <c r="O780" s="812">
        <v>3</v>
      </c>
      <c r="P780" s="728"/>
      <c r="Q780" s="745">
        <v>0</v>
      </c>
      <c r="R780" s="727"/>
      <c r="S780" s="745">
        <v>0</v>
      </c>
      <c r="T780" s="812"/>
      <c r="U780" s="768">
        <v>0</v>
      </c>
    </row>
    <row r="781" spans="1:21" ht="14.4" customHeight="1" x14ac:dyDescent="0.3">
      <c r="A781" s="726">
        <v>4</v>
      </c>
      <c r="B781" s="727" t="s">
        <v>2287</v>
      </c>
      <c r="C781" s="727" t="s">
        <v>2294</v>
      </c>
      <c r="D781" s="810" t="s">
        <v>4735</v>
      </c>
      <c r="E781" s="811" t="s">
        <v>2319</v>
      </c>
      <c r="F781" s="727" t="s">
        <v>2290</v>
      </c>
      <c r="G781" s="727" t="s">
        <v>2406</v>
      </c>
      <c r="H781" s="727" t="s">
        <v>571</v>
      </c>
      <c r="I781" s="727" t="s">
        <v>2407</v>
      </c>
      <c r="J781" s="727" t="s">
        <v>2408</v>
      </c>
      <c r="K781" s="727" t="s">
        <v>2409</v>
      </c>
      <c r="L781" s="728">
        <v>900</v>
      </c>
      <c r="M781" s="728">
        <v>5400</v>
      </c>
      <c r="N781" s="727">
        <v>6</v>
      </c>
      <c r="O781" s="812">
        <v>6</v>
      </c>
      <c r="P781" s="728">
        <v>5400</v>
      </c>
      <c r="Q781" s="745">
        <v>1</v>
      </c>
      <c r="R781" s="727">
        <v>6</v>
      </c>
      <c r="S781" s="745">
        <v>1</v>
      </c>
      <c r="T781" s="812">
        <v>6</v>
      </c>
      <c r="U781" s="768">
        <v>1</v>
      </c>
    </row>
    <row r="782" spans="1:21" ht="14.4" customHeight="1" x14ac:dyDescent="0.3">
      <c r="A782" s="726">
        <v>4</v>
      </c>
      <c r="B782" s="727" t="s">
        <v>2287</v>
      </c>
      <c r="C782" s="727" t="s">
        <v>2294</v>
      </c>
      <c r="D782" s="810" t="s">
        <v>4735</v>
      </c>
      <c r="E782" s="811" t="s">
        <v>2319</v>
      </c>
      <c r="F782" s="727" t="s">
        <v>2290</v>
      </c>
      <c r="G782" s="727" t="s">
        <v>2406</v>
      </c>
      <c r="H782" s="727" t="s">
        <v>571</v>
      </c>
      <c r="I782" s="727" t="s">
        <v>3441</v>
      </c>
      <c r="J782" s="727" t="s">
        <v>3442</v>
      </c>
      <c r="K782" s="727" t="s">
        <v>3443</v>
      </c>
      <c r="L782" s="728">
        <v>378.48</v>
      </c>
      <c r="M782" s="728">
        <v>378.48</v>
      </c>
      <c r="N782" s="727">
        <v>1</v>
      </c>
      <c r="O782" s="812">
        <v>1</v>
      </c>
      <c r="P782" s="728">
        <v>378.48</v>
      </c>
      <c r="Q782" s="745">
        <v>1</v>
      </c>
      <c r="R782" s="727">
        <v>1</v>
      </c>
      <c r="S782" s="745">
        <v>1</v>
      </c>
      <c r="T782" s="812">
        <v>1</v>
      </c>
      <c r="U782" s="768">
        <v>1</v>
      </c>
    </row>
    <row r="783" spans="1:21" ht="14.4" customHeight="1" x14ac:dyDescent="0.3">
      <c r="A783" s="726">
        <v>4</v>
      </c>
      <c r="B783" s="727" t="s">
        <v>2287</v>
      </c>
      <c r="C783" s="727" t="s">
        <v>2294</v>
      </c>
      <c r="D783" s="810" t="s">
        <v>4735</v>
      </c>
      <c r="E783" s="811" t="s">
        <v>2321</v>
      </c>
      <c r="F783" s="727" t="s">
        <v>2288</v>
      </c>
      <c r="G783" s="727" t="s">
        <v>2855</v>
      </c>
      <c r="H783" s="727" t="s">
        <v>571</v>
      </c>
      <c r="I783" s="727" t="s">
        <v>2856</v>
      </c>
      <c r="J783" s="727" t="s">
        <v>2857</v>
      </c>
      <c r="K783" s="727" t="s">
        <v>2858</v>
      </c>
      <c r="L783" s="728">
        <v>1295.6400000000001</v>
      </c>
      <c r="M783" s="728">
        <v>1295.6400000000001</v>
      </c>
      <c r="N783" s="727">
        <v>1</v>
      </c>
      <c r="O783" s="812">
        <v>1</v>
      </c>
      <c r="P783" s="728">
        <v>1295.6400000000001</v>
      </c>
      <c r="Q783" s="745">
        <v>1</v>
      </c>
      <c r="R783" s="727">
        <v>1</v>
      </c>
      <c r="S783" s="745">
        <v>1</v>
      </c>
      <c r="T783" s="812">
        <v>1</v>
      </c>
      <c r="U783" s="768">
        <v>1</v>
      </c>
    </row>
    <row r="784" spans="1:21" ht="14.4" customHeight="1" x14ac:dyDescent="0.3">
      <c r="A784" s="726">
        <v>4</v>
      </c>
      <c r="B784" s="727" t="s">
        <v>2287</v>
      </c>
      <c r="C784" s="727" t="s">
        <v>2294</v>
      </c>
      <c r="D784" s="810" t="s">
        <v>4735</v>
      </c>
      <c r="E784" s="811" t="s">
        <v>2321</v>
      </c>
      <c r="F784" s="727" t="s">
        <v>2288</v>
      </c>
      <c r="G784" s="727" t="s">
        <v>2637</v>
      </c>
      <c r="H784" s="727" t="s">
        <v>642</v>
      </c>
      <c r="I784" s="727" t="s">
        <v>3493</v>
      </c>
      <c r="J784" s="727" t="s">
        <v>1522</v>
      </c>
      <c r="K784" s="727" t="s">
        <v>1920</v>
      </c>
      <c r="L784" s="728">
        <v>85.7</v>
      </c>
      <c r="M784" s="728">
        <v>171.4</v>
      </c>
      <c r="N784" s="727">
        <v>2</v>
      </c>
      <c r="O784" s="812">
        <v>1.5</v>
      </c>
      <c r="P784" s="728">
        <v>85.7</v>
      </c>
      <c r="Q784" s="745">
        <v>0.5</v>
      </c>
      <c r="R784" s="727">
        <v>1</v>
      </c>
      <c r="S784" s="745">
        <v>0.5</v>
      </c>
      <c r="T784" s="812">
        <v>0.5</v>
      </c>
      <c r="U784" s="768">
        <v>0.33333333333333331</v>
      </c>
    </row>
    <row r="785" spans="1:21" ht="14.4" customHeight="1" x14ac:dyDescent="0.3">
      <c r="A785" s="726">
        <v>4</v>
      </c>
      <c r="B785" s="727" t="s">
        <v>2287</v>
      </c>
      <c r="C785" s="727" t="s">
        <v>2294</v>
      </c>
      <c r="D785" s="810" t="s">
        <v>4735</v>
      </c>
      <c r="E785" s="811" t="s">
        <v>2321</v>
      </c>
      <c r="F785" s="727" t="s">
        <v>2288</v>
      </c>
      <c r="G785" s="727" t="s">
        <v>2861</v>
      </c>
      <c r="H785" s="727" t="s">
        <v>642</v>
      </c>
      <c r="I785" s="727" t="s">
        <v>2087</v>
      </c>
      <c r="J785" s="727" t="s">
        <v>2088</v>
      </c>
      <c r="K785" s="727" t="s">
        <v>2089</v>
      </c>
      <c r="L785" s="728">
        <v>4.7</v>
      </c>
      <c r="M785" s="728">
        <v>9.4</v>
      </c>
      <c r="N785" s="727">
        <v>2</v>
      </c>
      <c r="O785" s="812">
        <v>0.5</v>
      </c>
      <c r="P785" s="728"/>
      <c r="Q785" s="745">
        <v>0</v>
      </c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4</v>
      </c>
      <c r="B786" s="727" t="s">
        <v>2287</v>
      </c>
      <c r="C786" s="727" t="s">
        <v>2294</v>
      </c>
      <c r="D786" s="810" t="s">
        <v>4735</v>
      </c>
      <c r="E786" s="811" t="s">
        <v>2321</v>
      </c>
      <c r="F786" s="727" t="s">
        <v>2288</v>
      </c>
      <c r="G786" s="727" t="s">
        <v>2355</v>
      </c>
      <c r="H786" s="727" t="s">
        <v>642</v>
      </c>
      <c r="I786" s="727" t="s">
        <v>2043</v>
      </c>
      <c r="J786" s="727" t="s">
        <v>965</v>
      </c>
      <c r="K786" s="727" t="s">
        <v>2044</v>
      </c>
      <c r="L786" s="728">
        <v>154.36000000000001</v>
      </c>
      <c r="M786" s="728">
        <v>463.08000000000004</v>
      </c>
      <c r="N786" s="727">
        <v>3</v>
      </c>
      <c r="O786" s="812">
        <v>1</v>
      </c>
      <c r="P786" s="728">
        <v>463.08000000000004</v>
      </c>
      <c r="Q786" s="745">
        <v>1</v>
      </c>
      <c r="R786" s="727">
        <v>3</v>
      </c>
      <c r="S786" s="745">
        <v>1</v>
      </c>
      <c r="T786" s="812">
        <v>1</v>
      </c>
      <c r="U786" s="768">
        <v>1</v>
      </c>
    </row>
    <row r="787" spans="1:21" ht="14.4" customHeight="1" x14ac:dyDescent="0.3">
      <c r="A787" s="726">
        <v>4</v>
      </c>
      <c r="B787" s="727" t="s">
        <v>2287</v>
      </c>
      <c r="C787" s="727" t="s">
        <v>2294</v>
      </c>
      <c r="D787" s="810" t="s">
        <v>4735</v>
      </c>
      <c r="E787" s="811" t="s">
        <v>2321</v>
      </c>
      <c r="F787" s="727" t="s">
        <v>2288</v>
      </c>
      <c r="G787" s="727" t="s">
        <v>2355</v>
      </c>
      <c r="H787" s="727" t="s">
        <v>571</v>
      </c>
      <c r="I787" s="727" t="s">
        <v>2677</v>
      </c>
      <c r="J787" s="727" t="s">
        <v>965</v>
      </c>
      <c r="K787" s="727" t="s">
        <v>2044</v>
      </c>
      <c r="L787" s="728">
        <v>154.36000000000001</v>
      </c>
      <c r="M787" s="728">
        <v>308.72000000000003</v>
      </c>
      <c r="N787" s="727">
        <v>2</v>
      </c>
      <c r="O787" s="812">
        <v>0.5</v>
      </c>
      <c r="P787" s="728">
        <v>308.72000000000003</v>
      </c>
      <c r="Q787" s="745">
        <v>1</v>
      </c>
      <c r="R787" s="727">
        <v>2</v>
      </c>
      <c r="S787" s="745">
        <v>1</v>
      </c>
      <c r="T787" s="812">
        <v>0.5</v>
      </c>
      <c r="U787" s="768">
        <v>1</v>
      </c>
    </row>
    <row r="788" spans="1:21" ht="14.4" customHeight="1" x14ac:dyDescent="0.3">
      <c r="A788" s="726">
        <v>4</v>
      </c>
      <c r="B788" s="727" t="s">
        <v>2287</v>
      </c>
      <c r="C788" s="727" t="s">
        <v>2294</v>
      </c>
      <c r="D788" s="810" t="s">
        <v>4735</v>
      </c>
      <c r="E788" s="811" t="s">
        <v>2321</v>
      </c>
      <c r="F788" s="727" t="s">
        <v>2288</v>
      </c>
      <c r="G788" s="727" t="s">
        <v>2355</v>
      </c>
      <c r="H788" s="727" t="s">
        <v>571</v>
      </c>
      <c r="I788" s="727" t="s">
        <v>2703</v>
      </c>
      <c r="J788" s="727" t="s">
        <v>965</v>
      </c>
      <c r="K788" s="727" t="s">
        <v>2044</v>
      </c>
      <c r="L788" s="728">
        <v>154.36000000000001</v>
      </c>
      <c r="M788" s="728">
        <v>463.08000000000004</v>
      </c>
      <c r="N788" s="727">
        <v>3</v>
      </c>
      <c r="O788" s="812">
        <v>0.5</v>
      </c>
      <c r="P788" s="728"/>
      <c r="Q788" s="745">
        <v>0</v>
      </c>
      <c r="R788" s="727"/>
      <c r="S788" s="745">
        <v>0</v>
      </c>
      <c r="T788" s="812"/>
      <c r="U788" s="768">
        <v>0</v>
      </c>
    </row>
    <row r="789" spans="1:21" ht="14.4" customHeight="1" x14ac:dyDescent="0.3">
      <c r="A789" s="726">
        <v>4</v>
      </c>
      <c r="B789" s="727" t="s">
        <v>2287</v>
      </c>
      <c r="C789" s="727" t="s">
        <v>2294</v>
      </c>
      <c r="D789" s="810" t="s">
        <v>4735</v>
      </c>
      <c r="E789" s="811" t="s">
        <v>2321</v>
      </c>
      <c r="F789" s="727" t="s">
        <v>2288</v>
      </c>
      <c r="G789" s="727" t="s">
        <v>3539</v>
      </c>
      <c r="H789" s="727" t="s">
        <v>571</v>
      </c>
      <c r="I789" s="727" t="s">
        <v>3540</v>
      </c>
      <c r="J789" s="727" t="s">
        <v>3541</v>
      </c>
      <c r="K789" s="727" t="s">
        <v>3542</v>
      </c>
      <c r="L789" s="728">
        <v>150.1</v>
      </c>
      <c r="M789" s="728">
        <v>300.2</v>
      </c>
      <c r="N789" s="727">
        <v>2</v>
      </c>
      <c r="O789" s="812">
        <v>0.5</v>
      </c>
      <c r="P789" s="728">
        <v>300.2</v>
      </c>
      <c r="Q789" s="745">
        <v>1</v>
      </c>
      <c r="R789" s="727">
        <v>2</v>
      </c>
      <c r="S789" s="745">
        <v>1</v>
      </c>
      <c r="T789" s="812">
        <v>0.5</v>
      </c>
      <c r="U789" s="768">
        <v>1</v>
      </c>
    </row>
    <row r="790" spans="1:21" ht="14.4" customHeight="1" x14ac:dyDescent="0.3">
      <c r="A790" s="726">
        <v>4</v>
      </c>
      <c r="B790" s="727" t="s">
        <v>2287</v>
      </c>
      <c r="C790" s="727" t="s">
        <v>2294</v>
      </c>
      <c r="D790" s="810" t="s">
        <v>4735</v>
      </c>
      <c r="E790" s="811" t="s">
        <v>2321</v>
      </c>
      <c r="F790" s="727" t="s">
        <v>2288</v>
      </c>
      <c r="G790" s="727" t="s">
        <v>2751</v>
      </c>
      <c r="H790" s="727" t="s">
        <v>642</v>
      </c>
      <c r="I790" s="727" t="s">
        <v>2752</v>
      </c>
      <c r="J790" s="727" t="s">
        <v>1887</v>
      </c>
      <c r="K790" s="727" t="s">
        <v>2753</v>
      </c>
      <c r="L790" s="728">
        <v>70.540000000000006</v>
      </c>
      <c r="M790" s="728">
        <v>70.540000000000006</v>
      </c>
      <c r="N790" s="727">
        <v>1</v>
      </c>
      <c r="O790" s="812">
        <v>1</v>
      </c>
      <c r="P790" s="728">
        <v>70.540000000000006</v>
      </c>
      <c r="Q790" s="745">
        <v>1</v>
      </c>
      <c r="R790" s="727">
        <v>1</v>
      </c>
      <c r="S790" s="745">
        <v>1</v>
      </c>
      <c r="T790" s="812">
        <v>1</v>
      </c>
      <c r="U790" s="768">
        <v>1</v>
      </c>
    </row>
    <row r="791" spans="1:21" ht="14.4" customHeight="1" x14ac:dyDescent="0.3">
      <c r="A791" s="726">
        <v>4</v>
      </c>
      <c r="B791" s="727" t="s">
        <v>2287</v>
      </c>
      <c r="C791" s="727" t="s">
        <v>2294</v>
      </c>
      <c r="D791" s="810" t="s">
        <v>4735</v>
      </c>
      <c r="E791" s="811" t="s">
        <v>2321</v>
      </c>
      <c r="F791" s="727" t="s">
        <v>2288</v>
      </c>
      <c r="G791" s="727" t="s">
        <v>3543</v>
      </c>
      <c r="H791" s="727" t="s">
        <v>571</v>
      </c>
      <c r="I791" s="727" t="s">
        <v>3544</v>
      </c>
      <c r="J791" s="727" t="s">
        <v>3545</v>
      </c>
      <c r="K791" s="727" t="s">
        <v>3546</v>
      </c>
      <c r="L791" s="728">
        <v>86.02</v>
      </c>
      <c r="M791" s="728">
        <v>172.04</v>
      </c>
      <c r="N791" s="727">
        <v>2</v>
      </c>
      <c r="O791" s="812">
        <v>0.5</v>
      </c>
      <c r="P791" s="728"/>
      <c r="Q791" s="745">
        <v>0</v>
      </c>
      <c r="R791" s="727"/>
      <c r="S791" s="745">
        <v>0</v>
      </c>
      <c r="T791" s="812"/>
      <c r="U791" s="768">
        <v>0</v>
      </c>
    </row>
    <row r="792" spans="1:21" ht="14.4" customHeight="1" x14ac:dyDescent="0.3">
      <c r="A792" s="726">
        <v>4</v>
      </c>
      <c r="B792" s="727" t="s">
        <v>2287</v>
      </c>
      <c r="C792" s="727" t="s">
        <v>2294</v>
      </c>
      <c r="D792" s="810" t="s">
        <v>4735</v>
      </c>
      <c r="E792" s="811" t="s">
        <v>2321</v>
      </c>
      <c r="F792" s="727" t="s">
        <v>2288</v>
      </c>
      <c r="G792" s="727" t="s">
        <v>2600</v>
      </c>
      <c r="H792" s="727" t="s">
        <v>571</v>
      </c>
      <c r="I792" s="727" t="s">
        <v>3501</v>
      </c>
      <c r="J792" s="727" t="s">
        <v>850</v>
      </c>
      <c r="K792" s="727" t="s">
        <v>2899</v>
      </c>
      <c r="L792" s="728">
        <v>105.32</v>
      </c>
      <c r="M792" s="728">
        <v>315.95999999999998</v>
      </c>
      <c r="N792" s="727">
        <v>3</v>
      </c>
      <c r="O792" s="812">
        <v>0.5</v>
      </c>
      <c r="P792" s="728"/>
      <c r="Q792" s="745">
        <v>0</v>
      </c>
      <c r="R792" s="727"/>
      <c r="S792" s="745">
        <v>0</v>
      </c>
      <c r="T792" s="812"/>
      <c r="U792" s="768">
        <v>0</v>
      </c>
    </row>
    <row r="793" spans="1:21" ht="14.4" customHeight="1" x14ac:dyDescent="0.3">
      <c r="A793" s="726">
        <v>4</v>
      </c>
      <c r="B793" s="727" t="s">
        <v>2287</v>
      </c>
      <c r="C793" s="727" t="s">
        <v>2294</v>
      </c>
      <c r="D793" s="810" t="s">
        <v>4735</v>
      </c>
      <c r="E793" s="811" t="s">
        <v>2321</v>
      </c>
      <c r="F793" s="727" t="s">
        <v>2288</v>
      </c>
      <c r="G793" s="727" t="s">
        <v>2527</v>
      </c>
      <c r="H793" s="727" t="s">
        <v>571</v>
      </c>
      <c r="I793" s="727" t="s">
        <v>3547</v>
      </c>
      <c r="J793" s="727" t="s">
        <v>803</v>
      </c>
      <c r="K793" s="727" t="s">
        <v>3548</v>
      </c>
      <c r="L793" s="728">
        <v>0</v>
      </c>
      <c r="M793" s="728">
        <v>0</v>
      </c>
      <c r="N793" s="727">
        <v>11</v>
      </c>
      <c r="O793" s="812">
        <v>2</v>
      </c>
      <c r="P793" s="728">
        <v>0</v>
      </c>
      <c r="Q793" s="745"/>
      <c r="R793" s="727">
        <v>9</v>
      </c>
      <c r="S793" s="745">
        <v>0.81818181818181823</v>
      </c>
      <c r="T793" s="812">
        <v>1.5</v>
      </c>
      <c r="U793" s="768">
        <v>0.75</v>
      </c>
    </row>
    <row r="794" spans="1:21" ht="14.4" customHeight="1" x14ac:dyDescent="0.3">
      <c r="A794" s="726">
        <v>4</v>
      </c>
      <c r="B794" s="727" t="s">
        <v>2287</v>
      </c>
      <c r="C794" s="727" t="s">
        <v>2294</v>
      </c>
      <c r="D794" s="810" t="s">
        <v>4735</v>
      </c>
      <c r="E794" s="811" t="s">
        <v>2321</v>
      </c>
      <c r="F794" s="727" t="s">
        <v>2288</v>
      </c>
      <c r="G794" s="727" t="s">
        <v>2527</v>
      </c>
      <c r="H794" s="727" t="s">
        <v>571</v>
      </c>
      <c r="I794" s="727" t="s">
        <v>2678</v>
      </c>
      <c r="J794" s="727" t="s">
        <v>2529</v>
      </c>
      <c r="K794" s="727" t="s">
        <v>2530</v>
      </c>
      <c r="L794" s="728">
        <v>0</v>
      </c>
      <c r="M794" s="728">
        <v>0</v>
      </c>
      <c r="N794" s="727">
        <v>2</v>
      </c>
      <c r="O794" s="812">
        <v>0.5</v>
      </c>
      <c r="P794" s="728">
        <v>0</v>
      </c>
      <c r="Q794" s="745"/>
      <c r="R794" s="727">
        <v>2</v>
      </c>
      <c r="S794" s="745">
        <v>1</v>
      </c>
      <c r="T794" s="812">
        <v>0.5</v>
      </c>
      <c r="U794" s="768">
        <v>1</v>
      </c>
    </row>
    <row r="795" spans="1:21" ht="14.4" customHeight="1" x14ac:dyDescent="0.3">
      <c r="A795" s="726">
        <v>4</v>
      </c>
      <c r="B795" s="727" t="s">
        <v>2287</v>
      </c>
      <c r="C795" s="727" t="s">
        <v>2294</v>
      </c>
      <c r="D795" s="810" t="s">
        <v>4735</v>
      </c>
      <c r="E795" s="811" t="s">
        <v>2321</v>
      </c>
      <c r="F795" s="727" t="s">
        <v>2288</v>
      </c>
      <c r="G795" s="727" t="s">
        <v>2410</v>
      </c>
      <c r="H795" s="727" t="s">
        <v>571</v>
      </c>
      <c r="I795" s="727" t="s">
        <v>3549</v>
      </c>
      <c r="J795" s="727" t="s">
        <v>1869</v>
      </c>
      <c r="K795" s="727" t="s">
        <v>1870</v>
      </c>
      <c r="L795" s="728">
        <v>170.52</v>
      </c>
      <c r="M795" s="728">
        <v>341.04</v>
      </c>
      <c r="N795" s="727">
        <v>2</v>
      </c>
      <c r="O795" s="812">
        <v>1</v>
      </c>
      <c r="P795" s="728"/>
      <c r="Q795" s="745">
        <v>0</v>
      </c>
      <c r="R795" s="727"/>
      <c r="S795" s="745">
        <v>0</v>
      </c>
      <c r="T795" s="812"/>
      <c r="U795" s="768">
        <v>0</v>
      </c>
    </row>
    <row r="796" spans="1:21" ht="14.4" customHeight="1" x14ac:dyDescent="0.3">
      <c r="A796" s="726">
        <v>4</v>
      </c>
      <c r="B796" s="727" t="s">
        <v>2287</v>
      </c>
      <c r="C796" s="727" t="s">
        <v>2294</v>
      </c>
      <c r="D796" s="810" t="s">
        <v>4735</v>
      </c>
      <c r="E796" s="811" t="s">
        <v>2321</v>
      </c>
      <c r="F796" s="727" t="s">
        <v>2288</v>
      </c>
      <c r="G796" s="727" t="s">
        <v>2410</v>
      </c>
      <c r="H796" s="727" t="s">
        <v>571</v>
      </c>
      <c r="I796" s="727" t="s">
        <v>3550</v>
      </c>
      <c r="J796" s="727" t="s">
        <v>1869</v>
      </c>
      <c r="K796" s="727" t="s">
        <v>2743</v>
      </c>
      <c r="L796" s="728">
        <v>85.27</v>
      </c>
      <c r="M796" s="728">
        <v>170.54</v>
      </c>
      <c r="N796" s="727">
        <v>2</v>
      </c>
      <c r="O796" s="812">
        <v>1</v>
      </c>
      <c r="P796" s="728">
        <v>170.54</v>
      </c>
      <c r="Q796" s="745">
        <v>1</v>
      </c>
      <c r="R796" s="727">
        <v>2</v>
      </c>
      <c r="S796" s="745">
        <v>1</v>
      </c>
      <c r="T796" s="812">
        <v>1</v>
      </c>
      <c r="U796" s="768">
        <v>1</v>
      </c>
    </row>
    <row r="797" spans="1:21" ht="14.4" customHeight="1" x14ac:dyDescent="0.3">
      <c r="A797" s="726">
        <v>4</v>
      </c>
      <c r="B797" s="727" t="s">
        <v>2287</v>
      </c>
      <c r="C797" s="727" t="s">
        <v>2294</v>
      </c>
      <c r="D797" s="810" t="s">
        <v>4735</v>
      </c>
      <c r="E797" s="811" t="s">
        <v>2321</v>
      </c>
      <c r="F797" s="727" t="s">
        <v>2288</v>
      </c>
      <c r="G797" s="727" t="s">
        <v>2410</v>
      </c>
      <c r="H797" s="727" t="s">
        <v>571</v>
      </c>
      <c r="I797" s="727" t="s">
        <v>1868</v>
      </c>
      <c r="J797" s="727" t="s">
        <v>1869</v>
      </c>
      <c r="K797" s="727" t="s">
        <v>1870</v>
      </c>
      <c r="L797" s="728">
        <v>170.52</v>
      </c>
      <c r="M797" s="728">
        <v>682.08</v>
      </c>
      <c r="N797" s="727">
        <v>4</v>
      </c>
      <c r="O797" s="812">
        <v>1.5</v>
      </c>
      <c r="P797" s="728">
        <v>170.52</v>
      </c>
      <c r="Q797" s="745">
        <v>0.25</v>
      </c>
      <c r="R797" s="727">
        <v>1</v>
      </c>
      <c r="S797" s="745">
        <v>0.25</v>
      </c>
      <c r="T797" s="812">
        <v>1</v>
      </c>
      <c r="U797" s="768">
        <v>0.66666666666666663</v>
      </c>
    </row>
    <row r="798" spans="1:21" ht="14.4" customHeight="1" x14ac:dyDescent="0.3">
      <c r="A798" s="726">
        <v>4</v>
      </c>
      <c r="B798" s="727" t="s">
        <v>2287</v>
      </c>
      <c r="C798" s="727" t="s">
        <v>2294</v>
      </c>
      <c r="D798" s="810" t="s">
        <v>4735</v>
      </c>
      <c r="E798" s="811" t="s">
        <v>2321</v>
      </c>
      <c r="F798" s="727" t="s">
        <v>2288</v>
      </c>
      <c r="G798" s="727" t="s">
        <v>2410</v>
      </c>
      <c r="H798" s="727" t="s">
        <v>571</v>
      </c>
      <c r="I798" s="727" t="s">
        <v>2411</v>
      </c>
      <c r="J798" s="727" t="s">
        <v>1869</v>
      </c>
      <c r="K798" s="727" t="s">
        <v>2412</v>
      </c>
      <c r="L798" s="728">
        <v>238.72</v>
      </c>
      <c r="M798" s="728">
        <v>477.44</v>
      </c>
      <c r="N798" s="727">
        <v>2</v>
      </c>
      <c r="O798" s="812">
        <v>0.5</v>
      </c>
      <c r="P798" s="728">
        <v>477.44</v>
      </c>
      <c r="Q798" s="745">
        <v>1</v>
      </c>
      <c r="R798" s="727">
        <v>2</v>
      </c>
      <c r="S798" s="745">
        <v>1</v>
      </c>
      <c r="T798" s="812">
        <v>0.5</v>
      </c>
      <c r="U798" s="768">
        <v>1</v>
      </c>
    </row>
    <row r="799" spans="1:21" ht="14.4" customHeight="1" x14ac:dyDescent="0.3">
      <c r="A799" s="726">
        <v>4</v>
      </c>
      <c r="B799" s="727" t="s">
        <v>2287</v>
      </c>
      <c r="C799" s="727" t="s">
        <v>2294</v>
      </c>
      <c r="D799" s="810" t="s">
        <v>4735</v>
      </c>
      <c r="E799" s="811" t="s">
        <v>2321</v>
      </c>
      <c r="F799" s="727" t="s">
        <v>2288</v>
      </c>
      <c r="G799" s="727" t="s">
        <v>2410</v>
      </c>
      <c r="H799" s="727" t="s">
        <v>642</v>
      </c>
      <c r="I799" s="727" t="s">
        <v>3551</v>
      </c>
      <c r="J799" s="727" t="s">
        <v>2046</v>
      </c>
      <c r="K799" s="727" t="s">
        <v>3552</v>
      </c>
      <c r="L799" s="728">
        <v>272.83</v>
      </c>
      <c r="M799" s="728">
        <v>272.83</v>
      </c>
      <c r="N799" s="727">
        <v>1</v>
      </c>
      <c r="O799" s="812">
        <v>0.5</v>
      </c>
      <c r="P799" s="728">
        <v>272.83</v>
      </c>
      <c r="Q799" s="745">
        <v>1</v>
      </c>
      <c r="R799" s="727">
        <v>1</v>
      </c>
      <c r="S799" s="745">
        <v>1</v>
      </c>
      <c r="T799" s="812">
        <v>0.5</v>
      </c>
      <c r="U799" s="768">
        <v>1</v>
      </c>
    </row>
    <row r="800" spans="1:21" ht="14.4" customHeight="1" x14ac:dyDescent="0.3">
      <c r="A800" s="726">
        <v>4</v>
      </c>
      <c r="B800" s="727" t="s">
        <v>2287</v>
      </c>
      <c r="C800" s="727" t="s">
        <v>2294</v>
      </c>
      <c r="D800" s="810" t="s">
        <v>4735</v>
      </c>
      <c r="E800" s="811" t="s">
        <v>2321</v>
      </c>
      <c r="F800" s="727" t="s">
        <v>2288</v>
      </c>
      <c r="G800" s="727" t="s">
        <v>3553</v>
      </c>
      <c r="H800" s="727" t="s">
        <v>571</v>
      </c>
      <c r="I800" s="727" t="s">
        <v>3554</v>
      </c>
      <c r="J800" s="727" t="s">
        <v>3555</v>
      </c>
      <c r="K800" s="727" t="s">
        <v>3556</v>
      </c>
      <c r="L800" s="728">
        <v>0</v>
      </c>
      <c r="M800" s="728">
        <v>0</v>
      </c>
      <c r="N800" s="727">
        <v>3</v>
      </c>
      <c r="O800" s="812">
        <v>0.5</v>
      </c>
      <c r="P800" s="728"/>
      <c r="Q800" s="745"/>
      <c r="R800" s="727"/>
      <c r="S800" s="745">
        <v>0</v>
      </c>
      <c r="T800" s="812"/>
      <c r="U800" s="768">
        <v>0</v>
      </c>
    </row>
    <row r="801" spans="1:21" ht="14.4" customHeight="1" x14ac:dyDescent="0.3">
      <c r="A801" s="726">
        <v>4</v>
      </c>
      <c r="B801" s="727" t="s">
        <v>2287</v>
      </c>
      <c r="C801" s="727" t="s">
        <v>2294</v>
      </c>
      <c r="D801" s="810" t="s">
        <v>4735</v>
      </c>
      <c r="E801" s="811" t="s">
        <v>2321</v>
      </c>
      <c r="F801" s="727" t="s">
        <v>2288</v>
      </c>
      <c r="G801" s="727" t="s">
        <v>3557</v>
      </c>
      <c r="H801" s="727" t="s">
        <v>571</v>
      </c>
      <c r="I801" s="727" t="s">
        <v>3558</v>
      </c>
      <c r="J801" s="727" t="s">
        <v>3559</v>
      </c>
      <c r="K801" s="727" t="s">
        <v>3560</v>
      </c>
      <c r="L801" s="728">
        <v>0</v>
      </c>
      <c r="M801" s="728">
        <v>0</v>
      </c>
      <c r="N801" s="727">
        <v>1</v>
      </c>
      <c r="O801" s="812">
        <v>0.5</v>
      </c>
      <c r="P801" s="728"/>
      <c r="Q801" s="745"/>
      <c r="R801" s="727"/>
      <c r="S801" s="745">
        <v>0</v>
      </c>
      <c r="T801" s="812"/>
      <c r="U801" s="768">
        <v>0</v>
      </c>
    </row>
    <row r="802" spans="1:21" ht="14.4" customHeight="1" x14ac:dyDescent="0.3">
      <c r="A802" s="726">
        <v>4</v>
      </c>
      <c r="B802" s="727" t="s">
        <v>2287</v>
      </c>
      <c r="C802" s="727" t="s">
        <v>2294</v>
      </c>
      <c r="D802" s="810" t="s">
        <v>4735</v>
      </c>
      <c r="E802" s="811" t="s">
        <v>2321</v>
      </c>
      <c r="F802" s="727" t="s">
        <v>2288</v>
      </c>
      <c r="G802" s="727" t="s">
        <v>3468</v>
      </c>
      <c r="H802" s="727" t="s">
        <v>571</v>
      </c>
      <c r="I802" s="727" t="s">
        <v>3561</v>
      </c>
      <c r="J802" s="727" t="s">
        <v>3562</v>
      </c>
      <c r="K802" s="727" t="s">
        <v>3563</v>
      </c>
      <c r="L802" s="728">
        <v>0</v>
      </c>
      <c r="M802" s="728">
        <v>0</v>
      </c>
      <c r="N802" s="727">
        <v>3</v>
      </c>
      <c r="O802" s="812">
        <v>2</v>
      </c>
      <c r="P802" s="728">
        <v>0</v>
      </c>
      <c r="Q802" s="745"/>
      <c r="R802" s="727">
        <v>3</v>
      </c>
      <c r="S802" s="745">
        <v>1</v>
      </c>
      <c r="T802" s="812">
        <v>2</v>
      </c>
      <c r="U802" s="768">
        <v>1</v>
      </c>
    </row>
    <row r="803" spans="1:21" ht="14.4" customHeight="1" x14ac:dyDescent="0.3">
      <c r="A803" s="726">
        <v>4</v>
      </c>
      <c r="B803" s="727" t="s">
        <v>2287</v>
      </c>
      <c r="C803" s="727" t="s">
        <v>2294</v>
      </c>
      <c r="D803" s="810" t="s">
        <v>4735</v>
      </c>
      <c r="E803" s="811" t="s">
        <v>2321</v>
      </c>
      <c r="F803" s="727" t="s">
        <v>2288</v>
      </c>
      <c r="G803" s="727" t="s">
        <v>3468</v>
      </c>
      <c r="H803" s="727" t="s">
        <v>571</v>
      </c>
      <c r="I803" s="727" t="s">
        <v>3469</v>
      </c>
      <c r="J803" s="727" t="s">
        <v>3470</v>
      </c>
      <c r="K803" s="727" t="s">
        <v>3471</v>
      </c>
      <c r="L803" s="728">
        <v>42.05</v>
      </c>
      <c r="M803" s="728">
        <v>462.54999999999995</v>
      </c>
      <c r="N803" s="727">
        <v>11</v>
      </c>
      <c r="O803" s="812">
        <v>3.5</v>
      </c>
      <c r="P803" s="728">
        <v>126.14999999999999</v>
      </c>
      <c r="Q803" s="745">
        <v>0.27272727272727276</v>
      </c>
      <c r="R803" s="727">
        <v>3</v>
      </c>
      <c r="S803" s="745">
        <v>0.27272727272727271</v>
      </c>
      <c r="T803" s="812">
        <v>1</v>
      </c>
      <c r="U803" s="768">
        <v>0.2857142857142857</v>
      </c>
    </row>
    <row r="804" spans="1:21" ht="14.4" customHeight="1" x14ac:dyDescent="0.3">
      <c r="A804" s="726">
        <v>4</v>
      </c>
      <c r="B804" s="727" t="s">
        <v>2287</v>
      </c>
      <c r="C804" s="727" t="s">
        <v>2294</v>
      </c>
      <c r="D804" s="810" t="s">
        <v>4735</v>
      </c>
      <c r="E804" s="811" t="s">
        <v>2321</v>
      </c>
      <c r="F804" s="727" t="s">
        <v>2288</v>
      </c>
      <c r="G804" s="727" t="s">
        <v>2605</v>
      </c>
      <c r="H804" s="727" t="s">
        <v>571</v>
      </c>
      <c r="I804" s="727" t="s">
        <v>2606</v>
      </c>
      <c r="J804" s="727" t="s">
        <v>681</v>
      </c>
      <c r="K804" s="727" t="s">
        <v>2607</v>
      </c>
      <c r="L804" s="728">
        <v>37.61</v>
      </c>
      <c r="M804" s="728">
        <v>75.22</v>
      </c>
      <c r="N804" s="727">
        <v>2</v>
      </c>
      <c r="O804" s="812">
        <v>0.5</v>
      </c>
      <c r="P804" s="728"/>
      <c r="Q804" s="745">
        <v>0</v>
      </c>
      <c r="R804" s="727"/>
      <c r="S804" s="745">
        <v>0</v>
      </c>
      <c r="T804" s="812"/>
      <c r="U804" s="768">
        <v>0</v>
      </c>
    </row>
    <row r="805" spans="1:21" ht="14.4" customHeight="1" x14ac:dyDescent="0.3">
      <c r="A805" s="726">
        <v>4</v>
      </c>
      <c r="B805" s="727" t="s">
        <v>2287</v>
      </c>
      <c r="C805" s="727" t="s">
        <v>2294</v>
      </c>
      <c r="D805" s="810" t="s">
        <v>4735</v>
      </c>
      <c r="E805" s="811" t="s">
        <v>2321</v>
      </c>
      <c r="F805" s="727" t="s">
        <v>2288</v>
      </c>
      <c r="G805" s="727" t="s">
        <v>2427</v>
      </c>
      <c r="H805" s="727" t="s">
        <v>571</v>
      </c>
      <c r="I805" s="727" t="s">
        <v>3472</v>
      </c>
      <c r="J805" s="727" t="s">
        <v>3473</v>
      </c>
      <c r="K805" s="727" t="s">
        <v>3474</v>
      </c>
      <c r="L805" s="728">
        <v>72.64</v>
      </c>
      <c r="M805" s="728">
        <v>290.56</v>
      </c>
      <c r="N805" s="727">
        <v>4</v>
      </c>
      <c r="O805" s="812">
        <v>1.5</v>
      </c>
      <c r="P805" s="728"/>
      <c r="Q805" s="745">
        <v>0</v>
      </c>
      <c r="R805" s="727"/>
      <c r="S805" s="745">
        <v>0</v>
      </c>
      <c r="T805" s="812"/>
      <c r="U805" s="768">
        <v>0</v>
      </c>
    </row>
    <row r="806" spans="1:21" ht="14.4" customHeight="1" x14ac:dyDescent="0.3">
      <c r="A806" s="726">
        <v>4</v>
      </c>
      <c r="B806" s="727" t="s">
        <v>2287</v>
      </c>
      <c r="C806" s="727" t="s">
        <v>2294</v>
      </c>
      <c r="D806" s="810" t="s">
        <v>4735</v>
      </c>
      <c r="E806" s="811" t="s">
        <v>2321</v>
      </c>
      <c r="F806" s="727" t="s">
        <v>2288</v>
      </c>
      <c r="G806" s="727" t="s">
        <v>3371</v>
      </c>
      <c r="H806" s="727" t="s">
        <v>571</v>
      </c>
      <c r="I806" s="727" t="s">
        <v>3564</v>
      </c>
      <c r="J806" s="727" t="s">
        <v>3373</v>
      </c>
      <c r="K806" s="727" t="s">
        <v>3565</v>
      </c>
      <c r="L806" s="728">
        <v>0</v>
      </c>
      <c r="M806" s="728">
        <v>0</v>
      </c>
      <c r="N806" s="727">
        <v>1</v>
      </c>
      <c r="O806" s="812">
        <v>1</v>
      </c>
      <c r="P806" s="728"/>
      <c r="Q806" s="745"/>
      <c r="R806" s="727"/>
      <c r="S806" s="745">
        <v>0</v>
      </c>
      <c r="T806" s="812"/>
      <c r="U806" s="768">
        <v>0</v>
      </c>
    </row>
    <row r="807" spans="1:21" ht="14.4" customHeight="1" x14ac:dyDescent="0.3">
      <c r="A807" s="726">
        <v>4</v>
      </c>
      <c r="B807" s="727" t="s">
        <v>2287</v>
      </c>
      <c r="C807" s="727" t="s">
        <v>2294</v>
      </c>
      <c r="D807" s="810" t="s">
        <v>4735</v>
      </c>
      <c r="E807" s="811" t="s">
        <v>2321</v>
      </c>
      <c r="F807" s="727" t="s">
        <v>2288</v>
      </c>
      <c r="G807" s="727" t="s">
        <v>2875</v>
      </c>
      <c r="H807" s="727" t="s">
        <v>571</v>
      </c>
      <c r="I807" s="727" t="s">
        <v>3566</v>
      </c>
      <c r="J807" s="727" t="s">
        <v>1067</v>
      </c>
      <c r="K807" s="727" t="s">
        <v>2877</v>
      </c>
      <c r="L807" s="728">
        <v>91.11</v>
      </c>
      <c r="M807" s="728">
        <v>91.11</v>
      </c>
      <c r="N807" s="727">
        <v>1</v>
      </c>
      <c r="O807" s="812">
        <v>1</v>
      </c>
      <c r="P807" s="728"/>
      <c r="Q807" s="745">
        <v>0</v>
      </c>
      <c r="R807" s="727"/>
      <c r="S807" s="745">
        <v>0</v>
      </c>
      <c r="T807" s="812"/>
      <c r="U807" s="768">
        <v>0</v>
      </c>
    </row>
    <row r="808" spans="1:21" ht="14.4" customHeight="1" x14ac:dyDescent="0.3">
      <c r="A808" s="726">
        <v>4</v>
      </c>
      <c r="B808" s="727" t="s">
        <v>2287</v>
      </c>
      <c r="C808" s="727" t="s">
        <v>2294</v>
      </c>
      <c r="D808" s="810" t="s">
        <v>4735</v>
      </c>
      <c r="E808" s="811" t="s">
        <v>2321</v>
      </c>
      <c r="F808" s="727" t="s">
        <v>2288</v>
      </c>
      <c r="G808" s="727" t="s">
        <v>2875</v>
      </c>
      <c r="H808" s="727" t="s">
        <v>571</v>
      </c>
      <c r="I808" s="727" t="s">
        <v>3567</v>
      </c>
      <c r="J808" s="727" t="s">
        <v>1067</v>
      </c>
      <c r="K808" s="727" t="s">
        <v>3568</v>
      </c>
      <c r="L808" s="728">
        <v>182.22</v>
      </c>
      <c r="M808" s="728">
        <v>1822.1999999999998</v>
      </c>
      <c r="N808" s="727">
        <v>10</v>
      </c>
      <c r="O808" s="812">
        <v>6.5</v>
      </c>
      <c r="P808" s="728">
        <v>1093.32</v>
      </c>
      <c r="Q808" s="745">
        <v>0.6</v>
      </c>
      <c r="R808" s="727">
        <v>6</v>
      </c>
      <c r="S808" s="745">
        <v>0.6</v>
      </c>
      <c r="T808" s="812">
        <v>3.5</v>
      </c>
      <c r="U808" s="768">
        <v>0.53846153846153844</v>
      </c>
    </row>
    <row r="809" spans="1:21" ht="14.4" customHeight="1" x14ac:dyDescent="0.3">
      <c r="A809" s="726">
        <v>4</v>
      </c>
      <c r="B809" s="727" t="s">
        <v>2287</v>
      </c>
      <c r="C809" s="727" t="s">
        <v>2294</v>
      </c>
      <c r="D809" s="810" t="s">
        <v>4735</v>
      </c>
      <c r="E809" s="811" t="s">
        <v>2321</v>
      </c>
      <c r="F809" s="727" t="s">
        <v>2288</v>
      </c>
      <c r="G809" s="727" t="s">
        <v>2875</v>
      </c>
      <c r="H809" s="727" t="s">
        <v>571</v>
      </c>
      <c r="I809" s="727" t="s">
        <v>3569</v>
      </c>
      <c r="J809" s="727" t="s">
        <v>1067</v>
      </c>
      <c r="K809" s="727" t="s">
        <v>2877</v>
      </c>
      <c r="L809" s="728">
        <v>91.11</v>
      </c>
      <c r="M809" s="728">
        <v>91.11</v>
      </c>
      <c r="N809" s="727">
        <v>1</v>
      </c>
      <c r="O809" s="812">
        <v>1</v>
      </c>
      <c r="P809" s="728">
        <v>91.11</v>
      </c>
      <c r="Q809" s="745">
        <v>1</v>
      </c>
      <c r="R809" s="727">
        <v>1</v>
      </c>
      <c r="S809" s="745">
        <v>1</v>
      </c>
      <c r="T809" s="812">
        <v>1</v>
      </c>
      <c r="U809" s="768">
        <v>1</v>
      </c>
    </row>
    <row r="810" spans="1:21" ht="14.4" customHeight="1" x14ac:dyDescent="0.3">
      <c r="A810" s="726">
        <v>4</v>
      </c>
      <c r="B810" s="727" t="s">
        <v>2287</v>
      </c>
      <c r="C810" s="727" t="s">
        <v>2294</v>
      </c>
      <c r="D810" s="810" t="s">
        <v>4735</v>
      </c>
      <c r="E810" s="811" t="s">
        <v>2321</v>
      </c>
      <c r="F810" s="727" t="s">
        <v>2288</v>
      </c>
      <c r="G810" s="727" t="s">
        <v>3570</v>
      </c>
      <c r="H810" s="727" t="s">
        <v>571</v>
      </c>
      <c r="I810" s="727" t="s">
        <v>3571</v>
      </c>
      <c r="J810" s="727" t="s">
        <v>3572</v>
      </c>
      <c r="K810" s="727" t="s">
        <v>3573</v>
      </c>
      <c r="L810" s="728">
        <v>37.520000000000003</v>
      </c>
      <c r="M810" s="728">
        <v>75.040000000000006</v>
      </c>
      <c r="N810" s="727">
        <v>2</v>
      </c>
      <c r="O810" s="812">
        <v>0.5</v>
      </c>
      <c r="P810" s="728">
        <v>75.040000000000006</v>
      </c>
      <c r="Q810" s="745">
        <v>1</v>
      </c>
      <c r="R810" s="727">
        <v>2</v>
      </c>
      <c r="S810" s="745">
        <v>1</v>
      </c>
      <c r="T810" s="812">
        <v>0.5</v>
      </c>
      <c r="U810" s="768">
        <v>1</v>
      </c>
    </row>
    <row r="811" spans="1:21" ht="14.4" customHeight="1" x14ac:dyDescent="0.3">
      <c r="A811" s="726">
        <v>4</v>
      </c>
      <c r="B811" s="727" t="s">
        <v>2287</v>
      </c>
      <c r="C811" s="727" t="s">
        <v>2294</v>
      </c>
      <c r="D811" s="810" t="s">
        <v>4735</v>
      </c>
      <c r="E811" s="811" t="s">
        <v>2321</v>
      </c>
      <c r="F811" s="727" t="s">
        <v>2288</v>
      </c>
      <c r="G811" s="727" t="s">
        <v>3574</v>
      </c>
      <c r="H811" s="727" t="s">
        <v>571</v>
      </c>
      <c r="I811" s="727" t="s">
        <v>3575</v>
      </c>
      <c r="J811" s="727" t="s">
        <v>3576</v>
      </c>
      <c r="K811" s="727" t="s">
        <v>3577</v>
      </c>
      <c r="L811" s="728">
        <v>0</v>
      </c>
      <c r="M811" s="728">
        <v>0</v>
      </c>
      <c r="N811" s="727">
        <v>2</v>
      </c>
      <c r="O811" s="812">
        <v>0.5</v>
      </c>
      <c r="P811" s="728"/>
      <c r="Q811" s="745"/>
      <c r="R811" s="727"/>
      <c r="S811" s="745">
        <v>0</v>
      </c>
      <c r="T811" s="812"/>
      <c r="U811" s="768">
        <v>0</v>
      </c>
    </row>
    <row r="812" spans="1:21" ht="14.4" customHeight="1" x14ac:dyDescent="0.3">
      <c r="A812" s="726">
        <v>4</v>
      </c>
      <c r="B812" s="727" t="s">
        <v>2287</v>
      </c>
      <c r="C812" s="727" t="s">
        <v>2294</v>
      </c>
      <c r="D812" s="810" t="s">
        <v>4735</v>
      </c>
      <c r="E812" s="811" t="s">
        <v>2321</v>
      </c>
      <c r="F812" s="727" t="s">
        <v>2288</v>
      </c>
      <c r="G812" s="727" t="s">
        <v>2766</v>
      </c>
      <c r="H812" s="727" t="s">
        <v>571</v>
      </c>
      <c r="I812" s="727" t="s">
        <v>2770</v>
      </c>
      <c r="J812" s="727" t="s">
        <v>2768</v>
      </c>
      <c r="K812" s="727" t="s">
        <v>2769</v>
      </c>
      <c r="L812" s="728">
        <v>107.27</v>
      </c>
      <c r="M812" s="728">
        <v>321.81</v>
      </c>
      <c r="N812" s="727">
        <v>3</v>
      </c>
      <c r="O812" s="812">
        <v>0.5</v>
      </c>
      <c r="P812" s="728">
        <v>321.81</v>
      </c>
      <c r="Q812" s="745">
        <v>1</v>
      </c>
      <c r="R812" s="727">
        <v>3</v>
      </c>
      <c r="S812" s="745">
        <v>1</v>
      </c>
      <c r="T812" s="812">
        <v>0.5</v>
      </c>
      <c r="U812" s="768">
        <v>1</v>
      </c>
    </row>
    <row r="813" spans="1:21" ht="14.4" customHeight="1" x14ac:dyDescent="0.3">
      <c r="A813" s="726">
        <v>4</v>
      </c>
      <c r="B813" s="727" t="s">
        <v>2287</v>
      </c>
      <c r="C813" s="727" t="s">
        <v>2294</v>
      </c>
      <c r="D813" s="810" t="s">
        <v>4735</v>
      </c>
      <c r="E813" s="811" t="s">
        <v>2321</v>
      </c>
      <c r="F813" s="727" t="s">
        <v>2288</v>
      </c>
      <c r="G813" s="727" t="s">
        <v>2436</v>
      </c>
      <c r="H813" s="727" t="s">
        <v>571</v>
      </c>
      <c r="I813" s="727" t="s">
        <v>2437</v>
      </c>
      <c r="J813" s="727" t="s">
        <v>2438</v>
      </c>
      <c r="K813" s="727" t="s">
        <v>2439</v>
      </c>
      <c r="L813" s="728">
        <v>0</v>
      </c>
      <c r="M813" s="728">
        <v>0</v>
      </c>
      <c r="N813" s="727">
        <v>20</v>
      </c>
      <c r="O813" s="812">
        <v>11.5</v>
      </c>
      <c r="P813" s="728">
        <v>0</v>
      </c>
      <c r="Q813" s="745"/>
      <c r="R813" s="727">
        <v>15</v>
      </c>
      <c r="S813" s="745">
        <v>0.75</v>
      </c>
      <c r="T813" s="812">
        <v>8.5</v>
      </c>
      <c r="U813" s="768">
        <v>0.73913043478260865</v>
      </c>
    </row>
    <row r="814" spans="1:21" ht="14.4" customHeight="1" x14ac:dyDescent="0.3">
      <c r="A814" s="726">
        <v>4</v>
      </c>
      <c r="B814" s="727" t="s">
        <v>2287</v>
      </c>
      <c r="C814" s="727" t="s">
        <v>2294</v>
      </c>
      <c r="D814" s="810" t="s">
        <v>4735</v>
      </c>
      <c r="E814" s="811" t="s">
        <v>2321</v>
      </c>
      <c r="F814" s="727" t="s">
        <v>2288</v>
      </c>
      <c r="G814" s="727" t="s">
        <v>2565</v>
      </c>
      <c r="H814" s="727" t="s">
        <v>571</v>
      </c>
      <c r="I814" s="727" t="s">
        <v>2566</v>
      </c>
      <c r="J814" s="727" t="s">
        <v>2567</v>
      </c>
      <c r="K814" s="727" t="s">
        <v>2568</v>
      </c>
      <c r="L814" s="728">
        <v>60.9</v>
      </c>
      <c r="M814" s="728">
        <v>243.6</v>
      </c>
      <c r="N814" s="727">
        <v>4</v>
      </c>
      <c r="O814" s="812">
        <v>1</v>
      </c>
      <c r="P814" s="728">
        <v>243.6</v>
      </c>
      <c r="Q814" s="745">
        <v>1</v>
      </c>
      <c r="R814" s="727">
        <v>4</v>
      </c>
      <c r="S814" s="745">
        <v>1</v>
      </c>
      <c r="T814" s="812">
        <v>1</v>
      </c>
      <c r="U814" s="768">
        <v>1</v>
      </c>
    </row>
    <row r="815" spans="1:21" ht="14.4" customHeight="1" x14ac:dyDescent="0.3">
      <c r="A815" s="726">
        <v>4</v>
      </c>
      <c r="B815" s="727" t="s">
        <v>2287</v>
      </c>
      <c r="C815" s="727" t="s">
        <v>2294</v>
      </c>
      <c r="D815" s="810" t="s">
        <v>4735</v>
      </c>
      <c r="E815" s="811" t="s">
        <v>2321</v>
      </c>
      <c r="F815" s="727" t="s">
        <v>2288</v>
      </c>
      <c r="G815" s="727" t="s">
        <v>2373</v>
      </c>
      <c r="H815" s="727" t="s">
        <v>571</v>
      </c>
      <c r="I815" s="727" t="s">
        <v>2481</v>
      </c>
      <c r="J815" s="727" t="s">
        <v>614</v>
      </c>
      <c r="K815" s="727" t="s">
        <v>2482</v>
      </c>
      <c r="L815" s="728">
        <v>0</v>
      </c>
      <c r="M815" s="728">
        <v>0</v>
      </c>
      <c r="N815" s="727">
        <v>1</v>
      </c>
      <c r="O815" s="812">
        <v>1</v>
      </c>
      <c r="P815" s="728">
        <v>0</v>
      </c>
      <c r="Q815" s="745"/>
      <c r="R815" s="727">
        <v>1</v>
      </c>
      <c r="S815" s="745">
        <v>1</v>
      </c>
      <c r="T815" s="812">
        <v>1</v>
      </c>
      <c r="U815" s="768">
        <v>1</v>
      </c>
    </row>
    <row r="816" spans="1:21" ht="14.4" customHeight="1" x14ac:dyDescent="0.3">
      <c r="A816" s="726">
        <v>4</v>
      </c>
      <c r="B816" s="727" t="s">
        <v>2287</v>
      </c>
      <c r="C816" s="727" t="s">
        <v>2294</v>
      </c>
      <c r="D816" s="810" t="s">
        <v>4735</v>
      </c>
      <c r="E816" s="811" t="s">
        <v>2321</v>
      </c>
      <c r="F816" s="727" t="s">
        <v>2288</v>
      </c>
      <c r="G816" s="727" t="s">
        <v>3578</v>
      </c>
      <c r="H816" s="727" t="s">
        <v>571</v>
      </c>
      <c r="I816" s="727" t="s">
        <v>3579</v>
      </c>
      <c r="J816" s="727" t="s">
        <v>3580</v>
      </c>
      <c r="K816" s="727" t="s">
        <v>3581</v>
      </c>
      <c r="L816" s="728">
        <v>0</v>
      </c>
      <c r="M816" s="728">
        <v>0</v>
      </c>
      <c r="N816" s="727">
        <v>1</v>
      </c>
      <c r="O816" s="812">
        <v>0.5</v>
      </c>
      <c r="P816" s="728">
        <v>0</v>
      </c>
      <c r="Q816" s="745"/>
      <c r="R816" s="727">
        <v>1</v>
      </c>
      <c r="S816" s="745">
        <v>1</v>
      </c>
      <c r="T816" s="812">
        <v>0.5</v>
      </c>
      <c r="U816" s="768">
        <v>1</v>
      </c>
    </row>
    <row r="817" spans="1:21" ht="14.4" customHeight="1" x14ac:dyDescent="0.3">
      <c r="A817" s="726">
        <v>4</v>
      </c>
      <c r="B817" s="727" t="s">
        <v>2287</v>
      </c>
      <c r="C817" s="727" t="s">
        <v>2294</v>
      </c>
      <c r="D817" s="810" t="s">
        <v>4735</v>
      </c>
      <c r="E817" s="811" t="s">
        <v>2321</v>
      </c>
      <c r="F817" s="727" t="s">
        <v>2288</v>
      </c>
      <c r="G817" s="727" t="s">
        <v>3582</v>
      </c>
      <c r="H817" s="727" t="s">
        <v>571</v>
      </c>
      <c r="I817" s="727" t="s">
        <v>3583</v>
      </c>
      <c r="J817" s="727" t="s">
        <v>3584</v>
      </c>
      <c r="K817" s="727" t="s">
        <v>3585</v>
      </c>
      <c r="L817" s="728">
        <v>0</v>
      </c>
      <c r="M817" s="728">
        <v>0</v>
      </c>
      <c r="N817" s="727">
        <v>5</v>
      </c>
      <c r="O817" s="812">
        <v>1.5</v>
      </c>
      <c r="P817" s="728">
        <v>0</v>
      </c>
      <c r="Q817" s="745"/>
      <c r="R817" s="727">
        <v>2</v>
      </c>
      <c r="S817" s="745">
        <v>0.4</v>
      </c>
      <c r="T817" s="812">
        <v>0.5</v>
      </c>
      <c r="U817" s="768">
        <v>0.33333333333333331</v>
      </c>
    </row>
    <row r="818" spans="1:21" ht="14.4" customHeight="1" x14ac:dyDescent="0.3">
      <c r="A818" s="726">
        <v>4</v>
      </c>
      <c r="B818" s="727" t="s">
        <v>2287</v>
      </c>
      <c r="C818" s="727" t="s">
        <v>2294</v>
      </c>
      <c r="D818" s="810" t="s">
        <v>4735</v>
      </c>
      <c r="E818" s="811" t="s">
        <v>2321</v>
      </c>
      <c r="F818" s="727" t="s">
        <v>2288</v>
      </c>
      <c r="G818" s="727" t="s">
        <v>3387</v>
      </c>
      <c r="H818" s="727" t="s">
        <v>571</v>
      </c>
      <c r="I818" s="727" t="s">
        <v>3388</v>
      </c>
      <c r="J818" s="727" t="s">
        <v>3389</v>
      </c>
      <c r="K818" s="727" t="s">
        <v>3390</v>
      </c>
      <c r="L818" s="728">
        <v>132.97999999999999</v>
      </c>
      <c r="M818" s="728">
        <v>265.95999999999998</v>
      </c>
      <c r="N818" s="727">
        <v>2</v>
      </c>
      <c r="O818" s="812">
        <v>1</v>
      </c>
      <c r="P818" s="728">
        <v>265.95999999999998</v>
      </c>
      <c r="Q818" s="745">
        <v>1</v>
      </c>
      <c r="R818" s="727">
        <v>2</v>
      </c>
      <c r="S818" s="745">
        <v>1</v>
      </c>
      <c r="T818" s="812">
        <v>1</v>
      </c>
      <c r="U818" s="768">
        <v>1</v>
      </c>
    </row>
    <row r="819" spans="1:21" ht="14.4" customHeight="1" x14ac:dyDescent="0.3">
      <c r="A819" s="726">
        <v>4</v>
      </c>
      <c r="B819" s="727" t="s">
        <v>2287</v>
      </c>
      <c r="C819" s="727" t="s">
        <v>2294</v>
      </c>
      <c r="D819" s="810" t="s">
        <v>4735</v>
      </c>
      <c r="E819" s="811" t="s">
        <v>2321</v>
      </c>
      <c r="F819" s="727" t="s">
        <v>2288</v>
      </c>
      <c r="G819" s="727" t="s">
        <v>3512</v>
      </c>
      <c r="H819" s="727" t="s">
        <v>571</v>
      </c>
      <c r="I819" s="727" t="s">
        <v>3586</v>
      </c>
      <c r="J819" s="727" t="s">
        <v>1507</v>
      </c>
      <c r="K819" s="727" t="s">
        <v>3587</v>
      </c>
      <c r="L819" s="728">
        <v>0</v>
      </c>
      <c r="M819" s="728">
        <v>0</v>
      </c>
      <c r="N819" s="727">
        <v>2</v>
      </c>
      <c r="O819" s="812">
        <v>0.5</v>
      </c>
      <c r="P819" s="728"/>
      <c r="Q819" s="745"/>
      <c r="R819" s="727"/>
      <c r="S819" s="745">
        <v>0</v>
      </c>
      <c r="T819" s="812"/>
      <c r="U819" s="768">
        <v>0</v>
      </c>
    </row>
    <row r="820" spans="1:21" ht="14.4" customHeight="1" x14ac:dyDescent="0.3">
      <c r="A820" s="726">
        <v>4</v>
      </c>
      <c r="B820" s="727" t="s">
        <v>2287</v>
      </c>
      <c r="C820" s="727" t="s">
        <v>2294</v>
      </c>
      <c r="D820" s="810" t="s">
        <v>4735</v>
      </c>
      <c r="E820" s="811" t="s">
        <v>2321</v>
      </c>
      <c r="F820" s="727" t="s">
        <v>2288</v>
      </c>
      <c r="G820" s="727" t="s">
        <v>2413</v>
      </c>
      <c r="H820" s="727" t="s">
        <v>571</v>
      </c>
      <c r="I820" s="727" t="s">
        <v>3588</v>
      </c>
      <c r="J820" s="727" t="s">
        <v>2415</v>
      </c>
      <c r="K820" s="727" t="s">
        <v>2416</v>
      </c>
      <c r="L820" s="728">
        <v>38.5</v>
      </c>
      <c r="M820" s="728">
        <v>38.5</v>
      </c>
      <c r="N820" s="727">
        <v>1</v>
      </c>
      <c r="O820" s="812">
        <v>0.5</v>
      </c>
      <c r="P820" s="728"/>
      <c r="Q820" s="745">
        <v>0</v>
      </c>
      <c r="R820" s="727"/>
      <c r="S820" s="745">
        <v>0</v>
      </c>
      <c r="T820" s="812"/>
      <c r="U820" s="768">
        <v>0</v>
      </c>
    </row>
    <row r="821" spans="1:21" ht="14.4" customHeight="1" x14ac:dyDescent="0.3">
      <c r="A821" s="726">
        <v>4</v>
      </c>
      <c r="B821" s="727" t="s">
        <v>2287</v>
      </c>
      <c r="C821" s="727" t="s">
        <v>2294</v>
      </c>
      <c r="D821" s="810" t="s">
        <v>4735</v>
      </c>
      <c r="E821" s="811" t="s">
        <v>2321</v>
      </c>
      <c r="F821" s="727" t="s">
        <v>2288</v>
      </c>
      <c r="G821" s="727" t="s">
        <v>3589</v>
      </c>
      <c r="H821" s="727" t="s">
        <v>571</v>
      </c>
      <c r="I821" s="727" t="s">
        <v>3590</v>
      </c>
      <c r="J821" s="727" t="s">
        <v>3591</v>
      </c>
      <c r="K821" s="727" t="s">
        <v>3592</v>
      </c>
      <c r="L821" s="728">
        <v>57.48</v>
      </c>
      <c r="M821" s="728">
        <v>114.96</v>
      </c>
      <c r="N821" s="727">
        <v>2</v>
      </c>
      <c r="O821" s="812">
        <v>0.5</v>
      </c>
      <c r="P821" s="728">
        <v>114.96</v>
      </c>
      <c r="Q821" s="745">
        <v>1</v>
      </c>
      <c r="R821" s="727">
        <v>2</v>
      </c>
      <c r="S821" s="745">
        <v>1</v>
      </c>
      <c r="T821" s="812">
        <v>0.5</v>
      </c>
      <c r="U821" s="768">
        <v>1</v>
      </c>
    </row>
    <row r="822" spans="1:21" ht="14.4" customHeight="1" x14ac:dyDescent="0.3">
      <c r="A822" s="726">
        <v>4</v>
      </c>
      <c r="B822" s="727" t="s">
        <v>2287</v>
      </c>
      <c r="C822" s="727" t="s">
        <v>2294</v>
      </c>
      <c r="D822" s="810" t="s">
        <v>4735</v>
      </c>
      <c r="E822" s="811" t="s">
        <v>2321</v>
      </c>
      <c r="F822" s="727" t="s">
        <v>2288</v>
      </c>
      <c r="G822" s="727" t="s">
        <v>2440</v>
      </c>
      <c r="H822" s="727" t="s">
        <v>571</v>
      </c>
      <c r="I822" s="727" t="s">
        <v>3593</v>
      </c>
      <c r="J822" s="727" t="s">
        <v>2442</v>
      </c>
      <c r="K822" s="727" t="s">
        <v>3594</v>
      </c>
      <c r="L822" s="728">
        <v>0</v>
      </c>
      <c r="M822" s="728">
        <v>0</v>
      </c>
      <c r="N822" s="727">
        <v>1</v>
      </c>
      <c r="O822" s="812">
        <v>0.5</v>
      </c>
      <c r="P822" s="728"/>
      <c r="Q822" s="745"/>
      <c r="R822" s="727"/>
      <c r="S822" s="745">
        <v>0</v>
      </c>
      <c r="T822" s="812"/>
      <c r="U822" s="768">
        <v>0</v>
      </c>
    </row>
    <row r="823" spans="1:21" ht="14.4" customHeight="1" x14ac:dyDescent="0.3">
      <c r="A823" s="726">
        <v>4</v>
      </c>
      <c r="B823" s="727" t="s">
        <v>2287</v>
      </c>
      <c r="C823" s="727" t="s">
        <v>2294</v>
      </c>
      <c r="D823" s="810" t="s">
        <v>4735</v>
      </c>
      <c r="E823" s="811" t="s">
        <v>2321</v>
      </c>
      <c r="F823" s="727" t="s">
        <v>2288</v>
      </c>
      <c r="G823" s="727" t="s">
        <v>2620</v>
      </c>
      <c r="H823" s="727" t="s">
        <v>571</v>
      </c>
      <c r="I823" s="727" t="s">
        <v>2621</v>
      </c>
      <c r="J823" s="727" t="s">
        <v>2622</v>
      </c>
      <c r="K823" s="727" t="s">
        <v>2623</v>
      </c>
      <c r="L823" s="728">
        <v>88.76</v>
      </c>
      <c r="M823" s="728">
        <v>266.28000000000003</v>
      </c>
      <c r="N823" s="727">
        <v>3</v>
      </c>
      <c r="O823" s="812">
        <v>0.5</v>
      </c>
      <c r="P823" s="728"/>
      <c r="Q823" s="745">
        <v>0</v>
      </c>
      <c r="R823" s="727"/>
      <c r="S823" s="745">
        <v>0</v>
      </c>
      <c r="T823" s="812"/>
      <c r="U823" s="768">
        <v>0</v>
      </c>
    </row>
    <row r="824" spans="1:21" ht="14.4" customHeight="1" x14ac:dyDescent="0.3">
      <c r="A824" s="726">
        <v>4</v>
      </c>
      <c r="B824" s="727" t="s">
        <v>2287</v>
      </c>
      <c r="C824" s="727" t="s">
        <v>2294</v>
      </c>
      <c r="D824" s="810" t="s">
        <v>4735</v>
      </c>
      <c r="E824" s="811" t="s">
        <v>2321</v>
      </c>
      <c r="F824" s="727" t="s">
        <v>2288</v>
      </c>
      <c r="G824" s="727" t="s">
        <v>2444</v>
      </c>
      <c r="H824" s="727" t="s">
        <v>642</v>
      </c>
      <c r="I824" s="727" t="s">
        <v>1781</v>
      </c>
      <c r="J824" s="727" t="s">
        <v>692</v>
      </c>
      <c r="K824" s="727" t="s">
        <v>1780</v>
      </c>
      <c r="L824" s="728">
        <v>0</v>
      </c>
      <c r="M824" s="728">
        <v>0</v>
      </c>
      <c r="N824" s="727">
        <v>4</v>
      </c>
      <c r="O824" s="812">
        <v>2</v>
      </c>
      <c r="P824" s="728">
        <v>0</v>
      </c>
      <c r="Q824" s="745"/>
      <c r="R824" s="727">
        <v>3</v>
      </c>
      <c r="S824" s="745">
        <v>0.75</v>
      </c>
      <c r="T824" s="812">
        <v>1.5</v>
      </c>
      <c r="U824" s="768">
        <v>0.75</v>
      </c>
    </row>
    <row r="825" spans="1:21" ht="14.4" customHeight="1" x14ac:dyDescent="0.3">
      <c r="A825" s="726">
        <v>4</v>
      </c>
      <c r="B825" s="727" t="s">
        <v>2287</v>
      </c>
      <c r="C825" s="727" t="s">
        <v>2294</v>
      </c>
      <c r="D825" s="810" t="s">
        <v>4735</v>
      </c>
      <c r="E825" s="811" t="s">
        <v>2321</v>
      </c>
      <c r="F825" s="727" t="s">
        <v>2288</v>
      </c>
      <c r="G825" s="727" t="s">
        <v>2687</v>
      </c>
      <c r="H825" s="727" t="s">
        <v>642</v>
      </c>
      <c r="I825" s="727" t="s">
        <v>2688</v>
      </c>
      <c r="J825" s="727" t="s">
        <v>2689</v>
      </c>
      <c r="K825" s="727" t="s">
        <v>2690</v>
      </c>
      <c r="L825" s="728">
        <v>64.5</v>
      </c>
      <c r="M825" s="728">
        <v>129</v>
      </c>
      <c r="N825" s="727">
        <v>2</v>
      </c>
      <c r="O825" s="812">
        <v>0.5</v>
      </c>
      <c r="P825" s="728"/>
      <c r="Q825" s="745">
        <v>0</v>
      </c>
      <c r="R825" s="727"/>
      <c r="S825" s="745">
        <v>0</v>
      </c>
      <c r="T825" s="812"/>
      <c r="U825" s="768">
        <v>0</v>
      </c>
    </row>
    <row r="826" spans="1:21" ht="14.4" customHeight="1" x14ac:dyDescent="0.3">
      <c r="A826" s="726">
        <v>4</v>
      </c>
      <c r="B826" s="727" t="s">
        <v>2287</v>
      </c>
      <c r="C826" s="727" t="s">
        <v>2294</v>
      </c>
      <c r="D826" s="810" t="s">
        <v>4735</v>
      </c>
      <c r="E826" s="811" t="s">
        <v>2321</v>
      </c>
      <c r="F826" s="727" t="s">
        <v>2288</v>
      </c>
      <c r="G826" s="727" t="s">
        <v>2486</v>
      </c>
      <c r="H826" s="727" t="s">
        <v>571</v>
      </c>
      <c r="I826" s="727" t="s">
        <v>3595</v>
      </c>
      <c r="J826" s="727" t="s">
        <v>3596</v>
      </c>
      <c r="K826" s="727" t="s">
        <v>3597</v>
      </c>
      <c r="L826" s="728">
        <v>0</v>
      </c>
      <c r="M826" s="728">
        <v>0</v>
      </c>
      <c r="N826" s="727">
        <v>2</v>
      </c>
      <c r="O826" s="812">
        <v>0.5</v>
      </c>
      <c r="P826" s="728"/>
      <c r="Q826" s="745"/>
      <c r="R826" s="727"/>
      <c r="S826" s="745">
        <v>0</v>
      </c>
      <c r="T826" s="812"/>
      <c r="U826" s="768">
        <v>0</v>
      </c>
    </row>
    <row r="827" spans="1:21" ht="14.4" customHeight="1" x14ac:dyDescent="0.3">
      <c r="A827" s="726">
        <v>4</v>
      </c>
      <c r="B827" s="727" t="s">
        <v>2287</v>
      </c>
      <c r="C827" s="727" t="s">
        <v>2294</v>
      </c>
      <c r="D827" s="810" t="s">
        <v>4735</v>
      </c>
      <c r="E827" s="811" t="s">
        <v>2321</v>
      </c>
      <c r="F827" s="727" t="s">
        <v>2288</v>
      </c>
      <c r="G827" s="727" t="s">
        <v>3598</v>
      </c>
      <c r="H827" s="727" t="s">
        <v>642</v>
      </c>
      <c r="I827" s="727" t="s">
        <v>3599</v>
      </c>
      <c r="J827" s="727" t="s">
        <v>2112</v>
      </c>
      <c r="K827" s="727" t="s">
        <v>3600</v>
      </c>
      <c r="L827" s="728">
        <v>207.45</v>
      </c>
      <c r="M827" s="728">
        <v>414.9</v>
      </c>
      <c r="N827" s="727">
        <v>2</v>
      </c>
      <c r="O827" s="812">
        <v>1.5</v>
      </c>
      <c r="P827" s="728">
        <v>414.9</v>
      </c>
      <c r="Q827" s="745">
        <v>1</v>
      </c>
      <c r="R827" s="727">
        <v>2</v>
      </c>
      <c r="S827" s="745">
        <v>1</v>
      </c>
      <c r="T827" s="812">
        <v>1.5</v>
      </c>
      <c r="U827" s="768">
        <v>1</v>
      </c>
    </row>
    <row r="828" spans="1:21" ht="14.4" customHeight="1" x14ac:dyDescent="0.3">
      <c r="A828" s="726">
        <v>4</v>
      </c>
      <c r="B828" s="727" t="s">
        <v>2287</v>
      </c>
      <c r="C828" s="727" t="s">
        <v>2294</v>
      </c>
      <c r="D828" s="810" t="s">
        <v>4735</v>
      </c>
      <c r="E828" s="811" t="s">
        <v>2321</v>
      </c>
      <c r="F828" s="727" t="s">
        <v>2288</v>
      </c>
      <c r="G828" s="727" t="s">
        <v>2826</v>
      </c>
      <c r="H828" s="727" t="s">
        <v>642</v>
      </c>
      <c r="I828" s="727" t="s">
        <v>3601</v>
      </c>
      <c r="J828" s="727" t="s">
        <v>1109</v>
      </c>
      <c r="K828" s="727" t="s">
        <v>3602</v>
      </c>
      <c r="L828" s="728">
        <v>207.45</v>
      </c>
      <c r="M828" s="728">
        <v>207.45</v>
      </c>
      <c r="N828" s="727">
        <v>1</v>
      </c>
      <c r="O828" s="812">
        <v>0.5</v>
      </c>
      <c r="P828" s="728"/>
      <c r="Q828" s="745">
        <v>0</v>
      </c>
      <c r="R828" s="727"/>
      <c r="S828" s="745">
        <v>0</v>
      </c>
      <c r="T828" s="812"/>
      <c r="U828" s="768">
        <v>0</v>
      </c>
    </row>
    <row r="829" spans="1:21" ht="14.4" customHeight="1" x14ac:dyDescent="0.3">
      <c r="A829" s="726">
        <v>4</v>
      </c>
      <c r="B829" s="727" t="s">
        <v>2287</v>
      </c>
      <c r="C829" s="727" t="s">
        <v>2294</v>
      </c>
      <c r="D829" s="810" t="s">
        <v>4735</v>
      </c>
      <c r="E829" s="811" t="s">
        <v>2321</v>
      </c>
      <c r="F829" s="727" t="s">
        <v>2288</v>
      </c>
      <c r="G829" s="727" t="s">
        <v>2826</v>
      </c>
      <c r="H829" s="727" t="s">
        <v>571</v>
      </c>
      <c r="I829" s="727" t="s">
        <v>3603</v>
      </c>
      <c r="J829" s="727" t="s">
        <v>3604</v>
      </c>
      <c r="K829" s="727" t="s">
        <v>2116</v>
      </c>
      <c r="L829" s="728">
        <v>136.54</v>
      </c>
      <c r="M829" s="728">
        <v>136.54</v>
      </c>
      <c r="N829" s="727">
        <v>1</v>
      </c>
      <c r="O829" s="812">
        <v>1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4</v>
      </c>
      <c r="B830" s="727" t="s">
        <v>2287</v>
      </c>
      <c r="C830" s="727" t="s">
        <v>2294</v>
      </c>
      <c r="D830" s="810" t="s">
        <v>4735</v>
      </c>
      <c r="E830" s="811" t="s">
        <v>2321</v>
      </c>
      <c r="F830" s="727" t="s">
        <v>2288</v>
      </c>
      <c r="G830" s="727" t="s">
        <v>2882</v>
      </c>
      <c r="H830" s="727" t="s">
        <v>571</v>
      </c>
      <c r="I830" s="727" t="s">
        <v>2883</v>
      </c>
      <c r="J830" s="727" t="s">
        <v>721</v>
      </c>
      <c r="K830" s="727" t="s">
        <v>2884</v>
      </c>
      <c r="L830" s="728">
        <v>256.67</v>
      </c>
      <c r="M830" s="728">
        <v>1540.02</v>
      </c>
      <c r="N830" s="727">
        <v>6</v>
      </c>
      <c r="O830" s="812">
        <v>5</v>
      </c>
      <c r="P830" s="728">
        <v>770.01</v>
      </c>
      <c r="Q830" s="745">
        <v>0.5</v>
      </c>
      <c r="R830" s="727">
        <v>3</v>
      </c>
      <c r="S830" s="745">
        <v>0.5</v>
      </c>
      <c r="T830" s="812">
        <v>3</v>
      </c>
      <c r="U830" s="768">
        <v>0.6</v>
      </c>
    </row>
    <row r="831" spans="1:21" ht="14.4" customHeight="1" x14ac:dyDescent="0.3">
      <c r="A831" s="726">
        <v>4</v>
      </c>
      <c r="B831" s="727" t="s">
        <v>2287</v>
      </c>
      <c r="C831" s="727" t="s">
        <v>2294</v>
      </c>
      <c r="D831" s="810" t="s">
        <v>4735</v>
      </c>
      <c r="E831" s="811" t="s">
        <v>2321</v>
      </c>
      <c r="F831" s="727" t="s">
        <v>2288</v>
      </c>
      <c r="G831" s="727" t="s">
        <v>2488</v>
      </c>
      <c r="H831" s="727" t="s">
        <v>571</v>
      </c>
      <c r="I831" s="727" t="s">
        <v>3605</v>
      </c>
      <c r="J831" s="727" t="s">
        <v>3606</v>
      </c>
      <c r="K831" s="727" t="s">
        <v>3607</v>
      </c>
      <c r="L831" s="728">
        <v>882.24</v>
      </c>
      <c r="M831" s="728">
        <v>1764.48</v>
      </c>
      <c r="N831" s="727">
        <v>2</v>
      </c>
      <c r="O831" s="812">
        <v>1</v>
      </c>
      <c r="P831" s="728"/>
      <c r="Q831" s="745">
        <v>0</v>
      </c>
      <c r="R831" s="727"/>
      <c r="S831" s="745">
        <v>0</v>
      </c>
      <c r="T831" s="812"/>
      <c r="U831" s="768">
        <v>0</v>
      </c>
    </row>
    <row r="832" spans="1:21" ht="14.4" customHeight="1" x14ac:dyDescent="0.3">
      <c r="A832" s="726">
        <v>4</v>
      </c>
      <c r="B832" s="727" t="s">
        <v>2287</v>
      </c>
      <c r="C832" s="727" t="s">
        <v>2294</v>
      </c>
      <c r="D832" s="810" t="s">
        <v>4735</v>
      </c>
      <c r="E832" s="811" t="s">
        <v>2321</v>
      </c>
      <c r="F832" s="727" t="s">
        <v>2288</v>
      </c>
      <c r="G832" s="727" t="s">
        <v>2488</v>
      </c>
      <c r="H832" s="727" t="s">
        <v>571</v>
      </c>
      <c r="I832" s="727" t="s">
        <v>3608</v>
      </c>
      <c r="J832" s="727" t="s">
        <v>3609</v>
      </c>
      <c r="K832" s="727" t="s">
        <v>3610</v>
      </c>
      <c r="L832" s="728">
        <v>729.38</v>
      </c>
      <c r="M832" s="728">
        <v>2188.14</v>
      </c>
      <c r="N832" s="727">
        <v>3</v>
      </c>
      <c r="O832" s="812"/>
      <c r="P832" s="728"/>
      <c r="Q832" s="745">
        <v>0</v>
      </c>
      <c r="R832" s="727"/>
      <c r="S832" s="745">
        <v>0</v>
      </c>
      <c r="T832" s="812"/>
      <c r="U832" s="768"/>
    </row>
    <row r="833" spans="1:21" ht="14.4" customHeight="1" x14ac:dyDescent="0.3">
      <c r="A833" s="726">
        <v>4</v>
      </c>
      <c r="B833" s="727" t="s">
        <v>2287</v>
      </c>
      <c r="C833" s="727" t="s">
        <v>2294</v>
      </c>
      <c r="D833" s="810" t="s">
        <v>4735</v>
      </c>
      <c r="E833" s="811" t="s">
        <v>2321</v>
      </c>
      <c r="F833" s="727" t="s">
        <v>2288</v>
      </c>
      <c r="G833" s="727" t="s">
        <v>2488</v>
      </c>
      <c r="H833" s="727" t="s">
        <v>571</v>
      </c>
      <c r="I833" s="727" t="s">
        <v>3611</v>
      </c>
      <c r="J833" s="727" t="s">
        <v>3612</v>
      </c>
      <c r="K833" s="727" t="s">
        <v>2553</v>
      </c>
      <c r="L833" s="728">
        <v>729.38</v>
      </c>
      <c r="M833" s="728">
        <v>729.38</v>
      </c>
      <c r="N833" s="727">
        <v>1</v>
      </c>
      <c r="O833" s="812">
        <v>1</v>
      </c>
      <c r="P833" s="728">
        <v>729.38</v>
      </c>
      <c r="Q833" s="745">
        <v>1</v>
      </c>
      <c r="R833" s="727">
        <v>1</v>
      </c>
      <c r="S833" s="745">
        <v>1</v>
      </c>
      <c r="T833" s="812">
        <v>1</v>
      </c>
      <c r="U833" s="768">
        <v>1</v>
      </c>
    </row>
    <row r="834" spans="1:21" ht="14.4" customHeight="1" x14ac:dyDescent="0.3">
      <c r="A834" s="726">
        <v>4</v>
      </c>
      <c r="B834" s="727" t="s">
        <v>2287</v>
      </c>
      <c r="C834" s="727" t="s">
        <v>2294</v>
      </c>
      <c r="D834" s="810" t="s">
        <v>4735</v>
      </c>
      <c r="E834" s="811" t="s">
        <v>2321</v>
      </c>
      <c r="F834" s="727" t="s">
        <v>2288</v>
      </c>
      <c r="G834" s="727" t="s">
        <v>3613</v>
      </c>
      <c r="H834" s="727" t="s">
        <v>571</v>
      </c>
      <c r="I834" s="727" t="s">
        <v>3614</v>
      </c>
      <c r="J834" s="727" t="s">
        <v>3615</v>
      </c>
      <c r="K834" s="727" t="s">
        <v>3616</v>
      </c>
      <c r="L834" s="728">
        <v>56.17</v>
      </c>
      <c r="M834" s="728">
        <v>112.34</v>
      </c>
      <c r="N834" s="727">
        <v>2</v>
      </c>
      <c r="O834" s="812">
        <v>1.5</v>
      </c>
      <c r="P834" s="728"/>
      <c r="Q834" s="745">
        <v>0</v>
      </c>
      <c r="R834" s="727"/>
      <c r="S834" s="745">
        <v>0</v>
      </c>
      <c r="T834" s="812"/>
      <c r="U834" s="768">
        <v>0</v>
      </c>
    </row>
    <row r="835" spans="1:21" ht="14.4" customHeight="1" x14ac:dyDescent="0.3">
      <c r="A835" s="726">
        <v>4</v>
      </c>
      <c r="B835" s="727" t="s">
        <v>2287</v>
      </c>
      <c r="C835" s="727" t="s">
        <v>2294</v>
      </c>
      <c r="D835" s="810" t="s">
        <v>4735</v>
      </c>
      <c r="E835" s="811" t="s">
        <v>2321</v>
      </c>
      <c r="F835" s="727" t="s">
        <v>2288</v>
      </c>
      <c r="G835" s="727" t="s">
        <v>2367</v>
      </c>
      <c r="H835" s="727" t="s">
        <v>571</v>
      </c>
      <c r="I835" s="727" t="s">
        <v>3617</v>
      </c>
      <c r="J835" s="727" t="s">
        <v>3618</v>
      </c>
      <c r="K835" s="727" t="s">
        <v>3619</v>
      </c>
      <c r="L835" s="728">
        <v>0</v>
      </c>
      <c r="M835" s="728">
        <v>0</v>
      </c>
      <c r="N835" s="727">
        <v>3</v>
      </c>
      <c r="O835" s="812">
        <v>1</v>
      </c>
      <c r="P835" s="728"/>
      <c r="Q835" s="745"/>
      <c r="R835" s="727"/>
      <c r="S835" s="745">
        <v>0</v>
      </c>
      <c r="T835" s="812"/>
      <c r="U835" s="768">
        <v>0</v>
      </c>
    </row>
    <row r="836" spans="1:21" ht="14.4" customHeight="1" x14ac:dyDescent="0.3">
      <c r="A836" s="726">
        <v>4</v>
      </c>
      <c r="B836" s="727" t="s">
        <v>2287</v>
      </c>
      <c r="C836" s="727" t="s">
        <v>2294</v>
      </c>
      <c r="D836" s="810" t="s">
        <v>4735</v>
      </c>
      <c r="E836" s="811" t="s">
        <v>2321</v>
      </c>
      <c r="F836" s="727" t="s">
        <v>2288</v>
      </c>
      <c r="G836" s="727" t="s">
        <v>2367</v>
      </c>
      <c r="H836" s="727" t="s">
        <v>571</v>
      </c>
      <c r="I836" s="727" t="s">
        <v>2455</v>
      </c>
      <c r="J836" s="727" t="s">
        <v>1157</v>
      </c>
      <c r="K836" s="727" t="s">
        <v>2369</v>
      </c>
      <c r="L836" s="728">
        <v>374.79</v>
      </c>
      <c r="M836" s="728">
        <v>1124.3700000000001</v>
      </c>
      <c r="N836" s="727">
        <v>3</v>
      </c>
      <c r="O836" s="812">
        <v>0.5</v>
      </c>
      <c r="P836" s="728">
        <v>1124.3700000000001</v>
      </c>
      <c r="Q836" s="745">
        <v>1</v>
      </c>
      <c r="R836" s="727">
        <v>3</v>
      </c>
      <c r="S836" s="745">
        <v>1</v>
      </c>
      <c r="T836" s="812">
        <v>0.5</v>
      </c>
      <c r="U836" s="768">
        <v>1</v>
      </c>
    </row>
    <row r="837" spans="1:21" ht="14.4" customHeight="1" x14ac:dyDescent="0.3">
      <c r="A837" s="726">
        <v>4</v>
      </c>
      <c r="B837" s="727" t="s">
        <v>2287</v>
      </c>
      <c r="C837" s="727" t="s">
        <v>2294</v>
      </c>
      <c r="D837" s="810" t="s">
        <v>4735</v>
      </c>
      <c r="E837" s="811" t="s">
        <v>2321</v>
      </c>
      <c r="F837" s="727" t="s">
        <v>2288</v>
      </c>
      <c r="G837" s="727" t="s">
        <v>2367</v>
      </c>
      <c r="H837" s="727" t="s">
        <v>571</v>
      </c>
      <c r="I837" s="727" t="s">
        <v>2368</v>
      </c>
      <c r="J837" s="727" t="s">
        <v>1157</v>
      </c>
      <c r="K837" s="727" t="s">
        <v>2369</v>
      </c>
      <c r="L837" s="728">
        <v>374.79</v>
      </c>
      <c r="M837" s="728">
        <v>3373.1100000000006</v>
      </c>
      <c r="N837" s="727">
        <v>9</v>
      </c>
      <c r="O837" s="812">
        <v>1.5</v>
      </c>
      <c r="P837" s="728">
        <v>2248.7400000000002</v>
      </c>
      <c r="Q837" s="745">
        <v>0.66666666666666663</v>
      </c>
      <c r="R837" s="727">
        <v>6</v>
      </c>
      <c r="S837" s="745">
        <v>0.66666666666666663</v>
      </c>
      <c r="T837" s="812">
        <v>1</v>
      </c>
      <c r="U837" s="768">
        <v>0.66666666666666663</v>
      </c>
    </row>
    <row r="838" spans="1:21" ht="14.4" customHeight="1" x14ac:dyDescent="0.3">
      <c r="A838" s="726">
        <v>4</v>
      </c>
      <c r="B838" s="727" t="s">
        <v>2287</v>
      </c>
      <c r="C838" s="727" t="s">
        <v>2294</v>
      </c>
      <c r="D838" s="810" t="s">
        <v>4735</v>
      </c>
      <c r="E838" s="811" t="s">
        <v>2321</v>
      </c>
      <c r="F838" s="727" t="s">
        <v>2288</v>
      </c>
      <c r="G838" s="727" t="s">
        <v>2367</v>
      </c>
      <c r="H838" s="727" t="s">
        <v>571</v>
      </c>
      <c r="I838" s="727" t="s">
        <v>3620</v>
      </c>
      <c r="J838" s="727" t="s">
        <v>3618</v>
      </c>
      <c r="K838" s="727" t="s">
        <v>3621</v>
      </c>
      <c r="L838" s="728">
        <v>374.79</v>
      </c>
      <c r="M838" s="728">
        <v>5621.85</v>
      </c>
      <c r="N838" s="727">
        <v>15</v>
      </c>
      <c r="O838" s="812">
        <v>3</v>
      </c>
      <c r="P838" s="728">
        <v>1124.3700000000001</v>
      </c>
      <c r="Q838" s="745">
        <v>0.2</v>
      </c>
      <c r="R838" s="727">
        <v>3</v>
      </c>
      <c r="S838" s="745">
        <v>0.2</v>
      </c>
      <c r="T838" s="812"/>
      <c r="U838" s="768">
        <v>0</v>
      </c>
    </row>
    <row r="839" spans="1:21" ht="14.4" customHeight="1" x14ac:dyDescent="0.3">
      <c r="A839" s="726">
        <v>4</v>
      </c>
      <c r="B839" s="727" t="s">
        <v>2287</v>
      </c>
      <c r="C839" s="727" t="s">
        <v>2294</v>
      </c>
      <c r="D839" s="810" t="s">
        <v>4735</v>
      </c>
      <c r="E839" s="811" t="s">
        <v>2321</v>
      </c>
      <c r="F839" s="727" t="s">
        <v>2288</v>
      </c>
      <c r="G839" s="727" t="s">
        <v>2367</v>
      </c>
      <c r="H839" s="727" t="s">
        <v>571</v>
      </c>
      <c r="I839" s="727" t="s">
        <v>3622</v>
      </c>
      <c r="J839" s="727" t="s">
        <v>3618</v>
      </c>
      <c r="K839" s="727" t="s">
        <v>3621</v>
      </c>
      <c r="L839" s="728">
        <v>374.79</v>
      </c>
      <c r="M839" s="728">
        <v>1124.3700000000001</v>
      </c>
      <c r="N839" s="727">
        <v>3</v>
      </c>
      <c r="O839" s="812">
        <v>1</v>
      </c>
      <c r="P839" s="728"/>
      <c r="Q839" s="745">
        <v>0</v>
      </c>
      <c r="R839" s="727"/>
      <c r="S839" s="745">
        <v>0</v>
      </c>
      <c r="T839" s="812"/>
      <c r="U839" s="768">
        <v>0</v>
      </c>
    </row>
    <row r="840" spans="1:21" ht="14.4" customHeight="1" x14ac:dyDescent="0.3">
      <c r="A840" s="726">
        <v>4</v>
      </c>
      <c r="B840" s="727" t="s">
        <v>2287</v>
      </c>
      <c r="C840" s="727" t="s">
        <v>2294</v>
      </c>
      <c r="D840" s="810" t="s">
        <v>4735</v>
      </c>
      <c r="E840" s="811" t="s">
        <v>2321</v>
      </c>
      <c r="F840" s="727" t="s">
        <v>2288</v>
      </c>
      <c r="G840" s="727" t="s">
        <v>2730</v>
      </c>
      <c r="H840" s="727" t="s">
        <v>642</v>
      </c>
      <c r="I840" s="727" t="s">
        <v>2072</v>
      </c>
      <c r="J840" s="727" t="s">
        <v>1055</v>
      </c>
      <c r="K840" s="727" t="s">
        <v>1523</v>
      </c>
      <c r="L840" s="728">
        <v>48.42</v>
      </c>
      <c r="M840" s="728">
        <v>193.68</v>
      </c>
      <c r="N840" s="727">
        <v>4</v>
      </c>
      <c r="O840" s="812">
        <v>1</v>
      </c>
      <c r="P840" s="728"/>
      <c r="Q840" s="745">
        <v>0</v>
      </c>
      <c r="R840" s="727"/>
      <c r="S840" s="745">
        <v>0</v>
      </c>
      <c r="T840" s="812"/>
      <c r="U840" s="768">
        <v>0</v>
      </c>
    </row>
    <row r="841" spans="1:21" ht="14.4" customHeight="1" x14ac:dyDescent="0.3">
      <c r="A841" s="726">
        <v>4</v>
      </c>
      <c r="B841" s="727" t="s">
        <v>2287</v>
      </c>
      <c r="C841" s="727" t="s">
        <v>2294</v>
      </c>
      <c r="D841" s="810" t="s">
        <v>4735</v>
      </c>
      <c r="E841" s="811" t="s">
        <v>2321</v>
      </c>
      <c r="F841" s="727" t="s">
        <v>2288</v>
      </c>
      <c r="G841" s="727" t="s">
        <v>2730</v>
      </c>
      <c r="H841" s="727" t="s">
        <v>571</v>
      </c>
      <c r="I841" s="727" t="s">
        <v>2731</v>
      </c>
      <c r="J841" s="727" t="s">
        <v>1055</v>
      </c>
      <c r="K841" s="727" t="s">
        <v>2732</v>
      </c>
      <c r="L841" s="728">
        <v>48.42</v>
      </c>
      <c r="M841" s="728">
        <v>338.94</v>
      </c>
      <c r="N841" s="727">
        <v>7</v>
      </c>
      <c r="O841" s="812">
        <v>2</v>
      </c>
      <c r="P841" s="728">
        <v>145.26</v>
      </c>
      <c r="Q841" s="745">
        <v>0.42857142857142855</v>
      </c>
      <c r="R841" s="727">
        <v>3</v>
      </c>
      <c r="S841" s="745">
        <v>0.42857142857142855</v>
      </c>
      <c r="T841" s="812">
        <v>0.5</v>
      </c>
      <c r="U841" s="768">
        <v>0.25</v>
      </c>
    </row>
    <row r="842" spans="1:21" ht="14.4" customHeight="1" x14ac:dyDescent="0.3">
      <c r="A842" s="726">
        <v>4</v>
      </c>
      <c r="B842" s="727" t="s">
        <v>2287</v>
      </c>
      <c r="C842" s="727" t="s">
        <v>2294</v>
      </c>
      <c r="D842" s="810" t="s">
        <v>4735</v>
      </c>
      <c r="E842" s="811" t="s">
        <v>2321</v>
      </c>
      <c r="F842" s="727" t="s">
        <v>2288</v>
      </c>
      <c r="G842" s="727" t="s">
        <v>2730</v>
      </c>
      <c r="H842" s="727" t="s">
        <v>571</v>
      </c>
      <c r="I842" s="727" t="s">
        <v>3623</v>
      </c>
      <c r="J842" s="727" t="s">
        <v>3624</v>
      </c>
      <c r="K842" s="727" t="s">
        <v>3625</v>
      </c>
      <c r="L842" s="728">
        <v>48.42</v>
      </c>
      <c r="M842" s="728">
        <v>193.68</v>
      </c>
      <c r="N842" s="727">
        <v>4</v>
      </c>
      <c r="O842" s="812">
        <v>1</v>
      </c>
      <c r="P842" s="728"/>
      <c r="Q842" s="745">
        <v>0</v>
      </c>
      <c r="R842" s="727"/>
      <c r="S842" s="745">
        <v>0</v>
      </c>
      <c r="T842" s="812"/>
      <c r="U842" s="768">
        <v>0</v>
      </c>
    </row>
    <row r="843" spans="1:21" ht="14.4" customHeight="1" x14ac:dyDescent="0.3">
      <c r="A843" s="726">
        <v>4</v>
      </c>
      <c r="B843" s="727" t="s">
        <v>2287</v>
      </c>
      <c r="C843" s="727" t="s">
        <v>2294</v>
      </c>
      <c r="D843" s="810" t="s">
        <v>4735</v>
      </c>
      <c r="E843" s="811" t="s">
        <v>2321</v>
      </c>
      <c r="F843" s="727" t="s">
        <v>2288</v>
      </c>
      <c r="G843" s="727" t="s">
        <v>2421</v>
      </c>
      <c r="H843" s="727" t="s">
        <v>571</v>
      </c>
      <c r="I843" s="727" t="s">
        <v>2458</v>
      </c>
      <c r="J843" s="727" t="s">
        <v>1121</v>
      </c>
      <c r="K843" s="727" t="s">
        <v>2423</v>
      </c>
      <c r="L843" s="728">
        <v>301.2</v>
      </c>
      <c r="M843" s="728">
        <v>1807.1999999999998</v>
      </c>
      <c r="N843" s="727">
        <v>6</v>
      </c>
      <c r="O843" s="812">
        <v>1</v>
      </c>
      <c r="P843" s="728"/>
      <c r="Q843" s="745">
        <v>0</v>
      </c>
      <c r="R843" s="727"/>
      <c r="S843" s="745">
        <v>0</v>
      </c>
      <c r="T843" s="812"/>
      <c r="U843" s="768">
        <v>0</v>
      </c>
    </row>
    <row r="844" spans="1:21" ht="14.4" customHeight="1" x14ac:dyDescent="0.3">
      <c r="A844" s="726">
        <v>4</v>
      </c>
      <c r="B844" s="727" t="s">
        <v>2287</v>
      </c>
      <c r="C844" s="727" t="s">
        <v>2294</v>
      </c>
      <c r="D844" s="810" t="s">
        <v>4735</v>
      </c>
      <c r="E844" s="811" t="s">
        <v>2321</v>
      </c>
      <c r="F844" s="727" t="s">
        <v>2288</v>
      </c>
      <c r="G844" s="727" t="s">
        <v>2421</v>
      </c>
      <c r="H844" s="727" t="s">
        <v>571</v>
      </c>
      <c r="I844" s="727" t="s">
        <v>2458</v>
      </c>
      <c r="J844" s="727" t="s">
        <v>1121</v>
      </c>
      <c r="K844" s="727" t="s">
        <v>2423</v>
      </c>
      <c r="L844" s="728">
        <v>103.67</v>
      </c>
      <c r="M844" s="728">
        <v>414.68</v>
      </c>
      <c r="N844" s="727">
        <v>4</v>
      </c>
      <c r="O844" s="812">
        <v>1</v>
      </c>
      <c r="P844" s="728">
        <v>103.67</v>
      </c>
      <c r="Q844" s="745">
        <v>0.25</v>
      </c>
      <c r="R844" s="727">
        <v>1</v>
      </c>
      <c r="S844" s="745">
        <v>0.25</v>
      </c>
      <c r="T844" s="812">
        <v>0.5</v>
      </c>
      <c r="U844" s="768">
        <v>0.5</v>
      </c>
    </row>
    <row r="845" spans="1:21" ht="14.4" customHeight="1" x14ac:dyDescent="0.3">
      <c r="A845" s="726">
        <v>4</v>
      </c>
      <c r="B845" s="727" t="s">
        <v>2287</v>
      </c>
      <c r="C845" s="727" t="s">
        <v>2294</v>
      </c>
      <c r="D845" s="810" t="s">
        <v>4735</v>
      </c>
      <c r="E845" s="811" t="s">
        <v>2321</v>
      </c>
      <c r="F845" s="727" t="s">
        <v>2288</v>
      </c>
      <c r="G845" s="727" t="s">
        <v>2421</v>
      </c>
      <c r="H845" s="727" t="s">
        <v>571</v>
      </c>
      <c r="I845" s="727" t="s">
        <v>2422</v>
      </c>
      <c r="J845" s="727" t="s">
        <v>1121</v>
      </c>
      <c r="K845" s="727" t="s">
        <v>2423</v>
      </c>
      <c r="L845" s="728">
        <v>185.26</v>
      </c>
      <c r="M845" s="728">
        <v>2408.38</v>
      </c>
      <c r="N845" s="727">
        <v>13</v>
      </c>
      <c r="O845" s="812">
        <v>2.5</v>
      </c>
      <c r="P845" s="728">
        <v>741.04</v>
      </c>
      <c r="Q845" s="745">
        <v>0.30769230769230765</v>
      </c>
      <c r="R845" s="727">
        <v>4</v>
      </c>
      <c r="S845" s="745">
        <v>0.30769230769230771</v>
      </c>
      <c r="T845" s="812">
        <v>0.5</v>
      </c>
      <c r="U845" s="768">
        <v>0.2</v>
      </c>
    </row>
    <row r="846" spans="1:21" ht="14.4" customHeight="1" x14ac:dyDescent="0.3">
      <c r="A846" s="726">
        <v>4</v>
      </c>
      <c r="B846" s="727" t="s">
        <v>2287</v>
      </c>
      <c r="C846" s="727" t="s">
        <v>2294</v>
      </c>
      <c r="D846" s="810" t="s">
        <v>4735</v>
      </c>
      <c r="E846" s="811" t="s">
        <v>2321</v>
      </c>
      <c r="F846" s="727" t="s">
        <v>2288</v>
      </c>
      <c r="G846" s="727" t="s">
        <v>2421</v>
      </c>
      <c r="H846" s="727" t="s">
        <v>571</v>
      </c>
      <c r="I846" s="727" t="s">
        <v>2422</v>
      </c>
      <c r="J846" s="727" t="s">
        <v>1121</v>
      </c>
      <c r="K846" s="727" t="s">
        <v>2423</v>
      </c>
      <c r="L846" s="728">
        <v>103.67</v>
      </c>
      <c r="M846" s="728">
        <v>725.69</v>
      </c>
      <c r="N846" s="727">
        <v>7</v>
      </c>
      <c r="O846" s="812">
        <v>1.5</v>
      </c>
      <c r="P846" s="728"/>
      <c r="Q846" s="745">
        <v>0</v>
      </c>
      <c r="R846" s="727"/>
      <c r="S846" s="745">
        <v>0</v>
      </c>
      <c r="T846" s="812"/>
      <c r="U846" s="768">
        <v>0</v>
      </c>
    </row>
    <row r="847" spans="1:21" ht="14.4" customHeight="1" x14ac:dyDescent="0.3">
      <c r="A847" s="726">
        <v>4</v>
      </c>
      <c r="B847" s="727" t="s">
        <v>2287</v>
      </c>
      <c r="C847" s="727" t="s">
        <v>2294</v>
      </c>
      <c r="D847" s="810" t="s">
        <v>4735</v>
      </c>
      <c r="E847" s="811" t="s">
        <v>2321</v>
      </c>
      <c r="F847" s="727" t="s">
        <v>2288</v>
      </c>
      <c r="G847" s="727" t="s">
        <v>2421</v>
      </c>
      <c r="H847" s="727" t="s">
        <v>571</v>
      </c>
      <c r="I847" s="727" t="s">
        <v>2459</v>
      </c>
      <c r="J847" s="727" t="s">
        <v>1121</v>
      </c>
      <c r="K847" s="727" t="s">
        <v>2423</v>
      </c>
      <c r="L847" s="728">
        <v>301.2</v>
      </c>
      <c r="M847" s="728">
        <v>2710.7999999999997</v>
      </c>
      <c r="N847" s="727">
        <v>9</v>
      </c>
      <c r="O847" s="812">
        <v>1.5</v>
      </c>
      <c r="P847" s="728"/>
      <c r="Q847" s="745">
        <v>0</v>
      </c>
      <c r="R847" s="727"/>
      <c r="S847" s="745">
        <v>0</v>
      </c>
      <c r="T847" s="812"/>
      <c r="U847" s="768">
        <v>0</v>
      </c>
    </row>
    <row r="848" spans="1:21" ht="14.4" customHeight="1" x14ac:dyDescent="0.3">
      <c r="A848" s="726">
        <v>4</v>
      </c>
      <c r="B848" s="727" t="s">
        <v>2287</v>
      </c>
      <c r="C848" s="727" t="s">
        <v>2294</v>
      </c>
      <c r="D848" s="810" t="s">
        <v>4735</v>
      </c>
      <c r="E848" s="811" t="s">
        <v>2321</v>
      </c>
      <c r="F848" s="727" t="s">
        <v>2288</v>
      </c>
      <c r="G848" s="727" t="s">
        <v>2380</v>
      </c>
      <c r="H848" s="727" t="s">
        <v>642</v>
      </c>
      <c r="I848" s="727" t="s">
        <v>3626</v>
      </c>
      <c r="J848" s="727" t="s">
        <v>1772</v>
      </c>
      <c r="K848" s="727" t="s">
        <v>2576</v>
      </c>
      <c r="L848" s="728">
        <v>115.18</v>
      </c>
      <c r="M848" s="728">
        <v>345.54</v>
      </c>
      <c r="N848" s="727">
        <v>3</v>
      </c>
      <c r="O848" s="812">
        <v>1</v>
      </c>
      <c r="P848" s="728"/>
      <c r="Q848" s="745">
        <v>0</v>
      </c>
      <c r="R848" s="727"/>
      <c r="S848" s="745">
        <v>0</v>
      </c>
      <c r="T848" s="812"/>
      <c r="U848" s="768">
        <v>0</v>
      </c>
    </row>
    <row r="849" spans="1:21" ht="14.4" customHeight="1" x14ac:dyDescent="0.3">
      <c r="A849" s="726">
        <v>4</v>
      </c>
      <c r="B849" s="727" t="s">
        <v>2287</v>
      </c>
      <c r="C849" s="727" t="s">
        <v>2294</v>
      </c>
      <c r="D849" s="810" t="s">
        <v>4735</v>
      </c>
      <c r="E849" s="811" t="s">
        <v>2321</v>
      </c>
      <c r="F849" s="727" t="s">
        <v>2288</v>
      </c>
      <c r="G849" s="727" t="s">
        <v>2380</v>
      </c>
      <c r="H849" s="727" t="s">
        <v>642</v>
      </c>
      <c r="I849" s="727" t="s">
        <v>2695</v>
      </c>
      <c r="J849" s="727" t="s">
        <v>1772</v>
      </c>
      <c r="K849" s="727" t="s">
        <v>1773</v>
      </c>
      <c r="L849" s="728">
        <v>57.6</v>
      </c>
      <c r="M849" s="728">
        <v>172.8</v>
      </c>
      <c r="N849" s="727">
        <v>3</v>
      </c>
      <c r="O849" s="812">
        <v>1</v>
      </c>
      <c r="P849" s="728">
        <v>172.8</v>
      </c>
      <c r="Q849" s="745">
        <v>1</v>
      </c>
      <c r="R849" s="727">
        <v>3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4</v>
      </c>
      <c r="B850" s="727" t="s">
        <v>2287</v>
      </c>
      <c r="C850" s="727" t="s">
        <v>2294</v>
      </c>
      <c r="D850" s="810" t="s">
        <v>4735</v>
      </c>
      <c r="E850" s="811" t="s">
        <v>2321</v>
      </c>
      <c r="F850" s="727" t="s">
        <v>2288</v>
      </c>
      <c r="G850" s="727" t="s">
        <v>2460</v>
      </c>
      <c r="H850" s="727" t="s">
        <v>571</v>
      </c>
      <c r="I850" s="727" t="s">
        <v>2461</v>
      </c>
      <c r="J850" s="727" t="s">
        <v>2462</v>
      </c>
      <c r="K850" s="727" t="s">
        <v>2463</v>
      </c>
      <c r="L850" s="728">
        <v>78.33</v>
      </c>
      <c r="M850" s="728">
        <v>469.98</v>
      </c>
      <c r="N850" s="727">
        <v>6</v>
      </c>
      <c r="O850" s="812">
        <v>2</v>
      </c>
      <c r="P850" s="728">
        <v>313.32</v>
      </c>
      <c r="Q850" s="745">
        <v>0.66666666666666663</v>
      </c>
      <c r="R850" s="727">
        <v>4</v>
      </c>
      <c r="S850" s="745">
        <v>0.66666666666666663</v>
      </c>
      <c r="T850" s="812">
        <v>1.5</v>
      </c>
      <c r="U850" s="768">
        <v>0.75</v>
      </c>
    </row>
    <row r="851" spans="1:21" ht="14.4" customHeight="1" x14ac:dyDescent="0.3">
      <c r="A851" s="726">
        <v>4</v>
      </c>
      <c r="B851" s="727" t="s">
        <v>2287</v>
      </c>
      <c r="C851" s="727" t="s">
        <v>2294</v>
      </c>
      <c r="D851" s="810" t="s">
        <v>4735</v>
      </c>
      <c r="E851" s="811" t="s">
        <v>2321</v>
      </c>
      <c r="F851" s="727" t="s">
        <v>2288</v>
      </c>
      <c r="G851" s="727" t="s">
        <v>3531</v>
      </c>
      <c r="H851" s="727" t="s">
        <v>642</v>
      </c>
      <c r="I851" s="727" t="s">
        <v>3627</v>
      </c>
      <c r="J851" s="727" t="s">
        <v>1827</v>
      </c>
      <c r="K851" s="727" t="s">
        <v>3628</v>
      </c>
      <c r="L851" s="728">
        <v>262.23</v>
      </c>
      <c r="M851" s="728">
        <v>262.23</v>
      </c>
      <c r="N851" s="727">
        <v>1</v>
      </c>
      <c r="O851" s="812">
        <v>0.5</v>
      </c>
      <c r="P851" s="728"/>
      <c r="Q851" s="745">
        <v>0</v>
      </c>
      <c r="R851" s="727"/>
      <c r="S851" s="745">
        <v>0</v>
      </c>
      <c r="T851" s="812"/>
      <c r="U851" s="768">
        <v>0</v>
      </c>
    </row>
    <row r="852" spans="1:21" ht="14.4" customHeight="1" x14ac:dyDescent="0.3">
      <c r="A852" s="726">
        <v>4</v>
      </c>
      <c r="B852" s="727" t="s">
        <v>2287</v>
      </c>
      <c r="C852" s="727" t="s">
        <v>2294</v>
      </c>
      <c r="D852" s="810" t="s">
        <v>4735</v>
      </c>
      <c r="E852" s="811" t="s">
        <v>2321</v>
      </c>
      <c r="F852" s="727" t="s">
        <v>2288</v>
      </c>
      <c r="G852" s="727" t="s">
        <v>2900</v>
      </c>
      <c r="H852" s="727" t="s">
        <v>571</v>
      </c>
      <c r="I852" s="727" t="s">
        <v>2901</v>
      </c>
      <c r="J852" s="727" t="s">
        <v>1551</v>
      </c>
      <c r="K852" s="727" t="s">
        <v>2902</v>
      </c>
      <c r="L852" s="728">
        <v>256.67</v>
      </c>
      <c r="M852" s="728">
        <v>1796.69</v>
      </c>
      <c r="N852" s="727">
        <v>7</v>
      </c>
      <c r="O852" s="812">
        <v>6</v>
      </c>
      <c r="P852" s="728">
        <v>1283.3500000000001</v>
      </c>
      <c r="Q852" s="745">
        <v>0.7142857142857143</v>
      </c>
      <c r="R852" s="727">
        <v>5</v>
      </c>
      <c r="S852" s="745">
        <v>0.7142857142857143</v>
      </c>
      <c r="T852" s="812">
        <v>4</v>
      </c>
      <c r="U852" s="768">
        <v>0.66666666666666663</v>
      </c>
    </row>
    <row r="853" spans="1:21" ht="14.4" customHeight="1" x14ac:dyDescent="0.3">
      <c r="A853" s="726">
        <v>4</v>
      </c>
      <c r="B853" s="727" t="s">
        <v>2287</v>
      </c>
      <c r="C853" s="727" t="s">
        <v>2294</v>
      </c>
      <c r="D853" s="810" t="s">
        <v>4735</v>
      </c>
      <c r="E853" s="811" t="s">
        <v>2321</v>
      </c>
      <c r="F853" s="727" t="s">
        <v>2288</v>
      </c>
      <c r="G853" s="727" t="s">
        <v>2900</v>
      </c>
      <c r="H853" s="727" t="s">
        <v>571</v>
      </c>
      <c r="I853" s="727" t="s">
        <v>3629</v>
      </c>
      <c r="J853" s="727" t="s">
        <v>1551</v>
      </c>
      <c r="K853" s="727" t="s">
        <v>2902</v>
      </c>
      <c r="L853" s="728">
        <v>0</v>
      </c>
      <c r="M853" s="728">
        <v>0</v>
      </c>
      <c r="N853" s="727">
        <v>2</v>
      </c>
      <c r="O853" s="812">
        <v>1.5</v>
      </c>
      <c r="P853" s="728">
        <v>0</v>
      </c>
      <c r="Q853" s="745"/>
      <c r="R853" s="727">
        <v>2</v>
      </c>
      <c r="S853" s="745">
        <v>1</v>
      </c>
      <c r="T853" s="812">
        <v>1.5</v>
      </c>
      <c r="U853" s="768">
        <v>1</v>
      </c>
    </row>
    <row r="854" spans="1:21" ht="14.4" customHeight="1" x14ac:dyDescent="0.3">
      <c r="A854" s="726">
        <v>4</v>
      </c>
      <c r="B854" s="727" t="s">
        <v>2287</v>
      </c>
      <c r="C854" s="727" t="s">
        <v>2294</v>
      </c>
      <c r="D854" s="810" t="s">
        <v>4735</v>
      </c>
      <c r="E854" s="811" t="s">
        <v>2321</v>
      </c>
      <c r="F854" s="727" t="s">
        <v>2288</v>
      </c>
      <c r="G854" s="727" t="s">
        <v>2900</v>
      </c>
      <c r="H854" s="727" t="s">
        <v>571</v>
      </c>
      <c r="I854" s="727" t="s">
        <v>2903</v>
      </c>
      <c r="J854" s="727" t="s">
        <v>2904</v>
      </c>
      <c r="K854" s="727" t="s">
        <v>2902</v>
      </c>
      <c r="L854" s="728">
        <v>256.67</v>
      </c>
      <c r="M854" s="728">
        <v>6673.420000000001</v>
      </c>
      <c r="N854" s="727">
        <v>26</v>
      </c>
      <c r="O854" s="812">
        <v>20.5</v>
      </c>
      <c r="P854" s="728">
        <v>3593.3800000000006</v>
      </c>
      <c r="Q854" s="745">
        <v>0.53846153846153844</v>
      </c>
      <c r="R854" s="727">
        <v>14</v>
      </c>
      <c r="S854" s="745">
        <v>0.53846153846153844</v>
      </c>
      <c r="T854" s="812">
        <v>10.5</v>
      </c>
      <c r="U854" s="768">
        <v>0.51219512195121952</v>
      </c>
    </row>
    <row r="855" spans="1:21" ht="14.4" customHeight="1" x14ac:dyDescent="0.3">
      <c r="A855" s="726">
        <v>4</v>
      </c>
      <c r="B855" s="727" t="s">
        <v>2287</v>
      </c>
      <c r="C855" s="727" t="s">
        <v>2294</v>
      </c>
      <c r="D855" s="810" t="s">
        <v>4735</v>
      </c>
      <c r="E855" s="811" t="s">
        <v>2321</v>
      </c>
      <c r="F855" s="727" t="s">
        <v>2288</v>
      </c>
      <c r="G855" s="727" t="s">
        <v>2383</v>
      </c>
      <c r="H855" s="727" t="s">
        <v>571</v>
      </c>
      <c r="I855" s="727" t="s">
        <v>2384</v>
      </c>
      <c r="J855" s="727" t="s">
        <v>616</v>
      </c>
      <c r="K855" s="727" t="s">
        <v>2385</v>
      </c>
      <c r="L855" s="728">
        <v>108.44</v>
      </c>
      <c r="M855" s="728">
        <v>542.20000000000005</v>
      </c>
      <c r="N855" s="727">
        <v>5</v>
      </c>
      <c r="O855" s="812">
        <v>1.5</v>
      </c>
      <c r="P855" s="728">
        <v>433.76</v>
      </c>
      <c r="Q855" s="745">
        <v>0.79999999999999993</v>
      </c>
      <c r="R855" s="727">
        <v>4</v>
      </c>
      <c r="S855" s="745">
        <v>0.8</v>
      </c>
      <c r="T855" s="812">
        <v>1</v>
      </c>
      <c r="U855" s="768">
        <v>0.66666666666666663</v>
      </c>
    </row>
    <row r="856" spans="1:21" ht="14.4" customHeight="1" x14ac:dyDescent="0.3">
      <c r="A856" s="726">
        <v>4</v>
      </c>
      <c r="B856" s="727" t="s">
        <v>2287</v>
      </c>
      <c r="C856" s="727" t="s">
        <v>2294</v>
      </c>
      <c r="D856" s="810" t="s">
        <v>4735</v>
      </c>
      <c r="E856" s="811" t="s">
        <v>2321</v>
      </c>
      <c r="F856" s="727" t="s">
        <v>2288</v>
      </c>
      <c r="G856" s="727" t="s">
        <v>2383</v>
      </c>
      <c r="H856" s="727" t="s">
        <v>571</v>
      </c>
      <c r="I856" s="727" t="s">
        <v>2517</v>
      </c>
      <c r="J856" s="727" t="s">
        <v>616</v>
      </c>
      <c r="K856" s="727" t="s">
        <v>2385</v>
      </c>
      <c r="L856" s="728">
        <v>52.61</v>
      </c>
      <c r="M856" s="728">
        <v>368.27</v>
      </c>
      <c r="N856" s="727">
        <v>7</v>
      </c>
      <c r="O856" s="812">
        <v>3</v>
      </c>
      <c r="P856" s="728"/>
      <c r="Q856" s="745">
        <v>0</v>
      </c>
      <c r="R856" s="727"/>
      <c r="S856" s="745">
        <v>0</v>
      </c>
      <c r="T856" s="812"/>
      <c r="U856" s="768">
        <v>0</v>
      </c>
    </row>
    <row r="857" spans="1:21" ht="14.4" customHeight="1" x14ac:dyDescent="0.3">
      <c r="A857" s="726">
        <v>4</v>
      </c>
      <c r="B857" s="727" t="s">
        <v>2287</v>
      </c>
      <c r="C857" s="727" t="s">
        <v>2294</v>
      </c>
      <c r="D857" s="810" t="s">
        <v>4735</v>
      </c>
      <c r="E857" s="811" t="s">
        <v>2321</v>
      </c>
      <c r="F857" s="727" t="s">
        <v>2288</v>
      </c>
      <c r="G857" s="727" t="s">
        <v>2710</v>
      </c>
      <c r="H857" s="727" t="s">
        <v>571</v>
      </c>
      <c r="I857" s="727" t="s">
        <v>2711</v>
      </c>
      <c r="J857" s="727" t="s">
        <v>1497</v>
      </c>
      <c r="K857" s="727" t="s">
        <v>2712</v>
      </c>
      <c r="L857" s="728">
        <v>453.8</v>
      </c>
      <c r="M857" s="728">
        <v>2722.8</v>
      </c>
      <c r="N857" s="727">
        <v>6</v>
      </c>
      <c r="O857" s="812">
        <v>2</v>
      </c>
      <c r="P857" s="728">
        <v>1815.2</v>
      </c>
      <c r="Q857" s="745">
        <v>0.66666666666666663</v>
      </c>
      <c r="R857" s="727">
        <v>4</v>
      </c>
      <c r="S857" s="745">
        <v>0.66666666666666663</v>
      </c>
      <c r="T857" s="812">
        <v>1.5</v>
      </c>
      <c r="U857" s="768">
        <v>0.75</v>
      </c>
    </row>
    <row r="858" spans="1:21" ht="14.4" customHeight="1" x14ac:dyDescent="0.3">
      <c r="A858" s="726">
        <v>4</v>
      </c>
      <c r="B858" s="727" t="s">
        <v>2287</v>
      </c>
      <c r="C858" s="727" t="s">
        <v>2294</v>
      </c>
      <c r="D858" s="810" t="s">
        <v>4735</v>
      </c>
      <c r="E858" s="811" t="s">
        <v>2321</v>
      </c>
      <c r="F858" s="727" t="s">
        <v>2288</v>
      </c>
      <c r="G858" s="727" t="s">
        <v>2710</v>
      </c>
      <c r="H858" s="727" t="s">
        <v>571</v>
      </c>
      <c r="I858" s="727" t="s">
        <v>2711</v>
      </c>
      <c r="J858" s="727" t="s">
        <v>1497</v>
      </c>
      <c r="K858" s="727" t="s">
        <v>2712</v>
      </c>
      <c r="L858" s="728">
        <v>453.79</v>
      </c>
      <c r="M858" s="728">
        <v>1361.3700000000001</v>
      </c>
      <c r="N858" s="727">
        <v>3</v>
      </c>
      <c r="O858" s="812">
        <v>1.5</v>
      </c>
      <c r="P858" s="728">
        <v>1361.3700000000001</v>
      </c>
      <c r="Q858" s="745">
        <v>1</v>
      </c>
      <c r="R858" s="727">
        <v>3</v>
      </c>
      <c r="S858" s="745">
        <v>1</v>
      </c>
      <c r="T858" s="812">
        <v>1.5</v>
      </c>
      <c r="U858" s="768">
        <v>1</v>
      </c>
    </row>
    <row r="859" spans="1:21" ht="14.4" customHeight="1" x14ac:dyDescent="0.3">
      <c r="A859" s="726">
        <v>4</v>
      </c>
      <c r="B859" s="727" t="s">
        <v>2287</v>
      </c>
      <c r="C859" s="727" t="s">
        <v>2294</v>
      </c>
      <c r="D859" s="810" t="s">
        <v>4735</v>
      </c>
      <c r="E859" s="811" t="s">
        <v>2321</v>
      </c>
      <c r="F859" s="727" t="s">
        <v>2288</v>
      </c>
      <c r="G859" s="727" t="s">
        <v>3630</v>
      </c>
      <c r="H859" s="727" t="s">
        <v>571</v>
      </c>
      <c r="I859" s="727" t="s">
        <v>3631</v>
      </c>
      <c r="J859" s="727" t="s">
        <v>880</v>
      </c>
      <c r="K859" s="727" t="s">
        <v>3632</v>
      </c>
      <c r="L859" s="728">
        <v>316.36</v>
      </c>
      <c r="M859" s="728">
        <v>632.72</v>
      </c>
      <c r="N859" s="727">
        <v>2</v>
      </c>
      <c r="O859" s="812">
        <v>1.5</v>
      </c>
      <c r="P859" s="728">
        <v>632.72</v>
      </c>
      <c r="Q859" s="745">
        <v>1</v>
      </c>
      <c r="R859" s="727">
        <v>2</v>
      </c>
      <c r="S859" s="745">
        <v>1</v>
      </c>
      <c r="T859" s="812">
        <v>1.5</v>
      </c>
      <c r="U859" s="768">
        <v>1</v>
      </c>
    </row>
    <row r="860" spans="1:21" ht="14.4" customHeight="1" x14ac:dyDescent="0.3">
      <c r="A860" s="726">
        <v>4</v>
      </c>
      <c r="B860" s="727" t="s">
        <v>2287</v>
      </c>
      <c r="C860" s="727" t="s">
        <v>2294</v>
      </c>
      <c r="D860" s="810" t="s">
        <v>4735</v>
      </c>
      <c r="E860" s="811" t="s">
        <v>2321</v>
      </c>
      <c r="F860" s="727" t="s">
        <v>2288</v>
      </c>
      <c r="G860" s="727" t="s">
        <v>2356</v>
      </c>
      <c r="H860" s="727" t="s">
        <v>571</v>
      </c>
      <c r="I860" s="727" t="s">
        <v>2357</v>
      </c>
      <c r="J860" s="727" t="s">
        <v>1346</v>
      </c>
      <c r="K860" s="727" t="s">
        <v>2358</v>
      </c>
      <c r="L860" s="728">
        <v>0</v>
      </c>
      <c r="M860" s="728">
        <v>0</v>
      </c>
      <c r="N860" s="727">
        <v>5</v>
      </c>
      <c r="O860" s="812">
        <v>1.5</v>
      </c>
      <c r="P860" s="728">
        <v>0</v>
      </c>
      <c r="Q860" s="745"/>
      <c r="R860" s="727">
        <v>5</v>
      </c>
      <c r="S860" s="745">
        <v>1</v>
      </c>
      <c r="T860" s="812">
        <v>1.5</v>
      </c>
      <c r="U860" s="768">
        <v>1</v>
      </c>
    </row>
    <row r="861" spans="1:21" ht="14.4" customHeight="1" x14ac:dyDescent="0.3">
      <c r="A861" s="726">
        <v>4</v>
      </c>
      <c r="B861" s="727" t="s">
        <v>2287</v>
      </c>
      <c r="C861" s="727" t="s">
        <v>2294</v>
      </c>
      <c r="D861" s="810" t="s">
        <v>4735</v>
      </c>
      <c r="E861" s="811" t="s">
        <v>2321</v>
      </c>
      <c r="F861" s="727" t="s">
        <v>2288</v>
      </c>
      <c r="G861" s="727" t="s">
        <v>2356</v>
      </c>
      <c r="H861" s="727" t="s">
        <v>571</v>
      </c>
      <c r="I861" s="727" t="s">
        <v>2446</v>
      </c>
      <c r="J861" s="727" t="s">
        <v>1346</v>
      </c>
      <c r="K861" s="727" t="s">
        <v>2358</v>
      </c>
      <c r="L861" s="728">
        <v>0</v>
      </c>
      <c r="M861" s="728">
        <v>0</v>
      </c>
      <c r="N861" s="727">
        <v>10</v>
      </c>
      <c r="O861" s="812">
        <v>2</v>
      </c>
      <c r="P861" s="728">
        <v>0</v>
      </c>
      <c r="Q861" s="745"/>
      <c r="R861" s="727">
        <v>10</v>
      </c>
      <c r="S861" s="745">
        <v>1</v>
      </c>
      <c r="T861" s="812">
        <v>2</v>
      </c>
      <c r="U861" s="768">
        <v>1</v>
      </c>
    </row>
    <row r="862" spans="1:21" ht="14.4" customHeight="1" x14ac:dyDescent="0.3">
      <c r="A862" s="726">
        <v>4</v>
      </c>
      <c r="B862" s="727" t="s">
        <v>2287</v>
      </c>
      <c r="C862" s="727" t="s">
        <v>2294</v>
      </c>
      <c r="D862" s="810" t="s">
        <v>4735</v>
      </c>
      <c r="E862" s="811" t="s">
        <v>2321</v>
      </c>
      <c r="F862" s="727" t="s">
        <v>2288</v>
      </c>
      <c r="G862" s="727" t="s">
        <v>2386</v>
      </c>
      <c r="H862" s="727" t="s">
        <v>571</v>
      </c>
      <c r="I862" s="727" t="s">
        <v>3633</v>
      </c>
      <c r="J862" s="727" t="s">
        <v>2388</v>
      </c>
      <c r="K862" s="727" t="s">
        <v>3634</v>
      </c>
      <c r="L862" s="728">
        <v>181.04</v>
      </c>
      <c r="M862" s="728">
        <v>181.04</v>
      </c>
      <c r="N862" s="727">
        <v>1</v>
      </c>
      <c r="O862" s="812">
        <v>1</v>
      </c>
      <c r="P862" s="728"/>
      <c r="Q862" s="745">
        <v>0</v>
      </c>
      <c r="R862" s="727"/>
      <c r="S862" s="745">
        <v>0</v>
      </c>
      <c r="T862" s="812"/>
      <c r="U862" s="768">
        <v>0</v>
      </c>
    </row>
    <row r="863" spans="1:21" ht="14.4" customHeight="1" x14ac:dyDescent="0.3">
      <c r="A863" s="726">
        <v>4</v>
      </c>
      <c r="B863" s="727" t="s">
        <v>2287</v>
      </c>
      <c r="C863" s="727" t="s">
        <v>2294</v>
      </c>
      <c r="D863" s="810" t="s">
        <v>4735</v>
      </c>
      <c r="E863" s="811" t="s">
        <v>2321</v>
      </c>
      <c r="F863" s="727" t="s">
        <v>2288</v>
      </c>
      <c r="G863" s="727" t="s">
        <v>2582</v>
      </c>
      <c r="H863" s="727" t="s">
        <v>571</v>
      </c>
      <c r="I863" s="727" t="s">
        <v>3635</v>
      </c>
      <c r="J863" s="727" t="s">
        <v>704</v>
      </c>
      <c r="K863" s="727" t="s">
        <v>2737</v>
      </c>
      <c r="L863" s="728">
        <v>0</v>
      </c>
      <c r="M863" s="728">
        <v>0</v>
      </c>
      <c r="N863" s="727">
        <v>2</v>
      </c>
      <c r="O863" s="812">
        <v>1</v>
      </c>
      <c r="P863" s="728">
        <v>0</v>
      </c>
      <c r="Q863" s="745"/>
      <c r="R863" s="727">
        <v>1</v>
      </c>
      <c r="S863" s="745">
        <v>0.5</v>
      </c>
      <c r="T863" s="812">
        <v>0.5</v>
      </c>
      <c r="U863" s="768">
        <v>0.5</v>
      </c>
    </row>
    <row r="864" spans="1:21" ht="14.4" customHeight="1" x14ac:dyDescent="0.3">
      <c r="A864" s="726">
        <v>4</v>
      </c>
      <c r="B864" s="727" t="s">
        <v>2287</v>
      </c>
      <c r="C864" s="727" t="s">
        <v>2294</v>
      </c>
      <c r="D864" s="810" t="s">
        <v>4735</v>
      </c>
      <c r="E864" s="811" t="s">
        <v>2321</v>
      </c>
      <c r="F864" s="727" t="s">
        <v>2288</v>
      </c>
      <c r="G864" s="727" t="s">
        <v>2582</v>
      </c>
      <c r="H864" s="727" t="s">
        <v>571</v>
      </c>
      <c r="I864" s="727" t="s">
        <v>3636</v>
      </c>
      <c r="J864" s="727" t="s">
        <v>704</v>
      </c>
      <c r="K864" s="727" t="s">
        <v>3637</v>
      </c>
      <c r="L864" s="728">
        <v>0</v>
      </c>
      <c r="M864" s="728">
        <v>0</v>
      </c>
      <c r="N864" s="727">
        <v>1</v>
      </c>
      <c r="O864" s="812">
        <v>0.5</v>
      </c>
      <c r="P864" s="728"/>
      <c r="Q864" s="745"/>
      <c r="R864" s="727"/>
      <c r="S864" s="745">
        <v>0</v>
      </c>
      <c r="T864" s="812"/>
      <c r="U864" s="768">
        <v>0</v>
      </c>
    </row>
    <row r="865" spans="1:21" ht="14.4" customHeight="1" x14ac:dyDescent="0.3">
      <c r="A865" s="726">
        <v>4</v>
      </c>
      <c r="B865" s="727" t="s">
        <v>2287</v>
      </c>
      <c r="C865" s="727" t="s">
        <v>2294</v>
      </c>
      <c r="D865" s="810" t="s">
        <v>4735</v>
      </c>
      <c r="E865" s="811" t="s">
        <v>2321</v>
      </c>
      <c r="F865" s="727" t="s">
        <v>2288</v>
      </c>
      <c r="G865" s="727" t="s">
        <v>3638</v>
      </c>
      <c r="H865" s="727" t="s">
        <v>642</v>
      </c>
      <c r="I865" s="727" t="s">
        <v>2103</v>
      </c>
      <c r="J865" s="727" t="s">
        <v>1247</v>
      </c>
      <c r="K865" s="727" t="s">
        <v>2104</v>
      </c>
      <c r="L865" s="728">
        <v>63.75</v>
      </c>
      <c r="M865" s="728">
        <v>127.5</v>
      </c>
      <c r="N865" s="727">
        <v>2</v>
      </c>
      <c r="O865" s="812">
        <v>1</v>
      </c>
      <c r="P865" s="728"/>
      <c r="Q865" s="745">
        <v>0</v>
      </c>
      <c r="R865" s="727"/>
      <c r="S865" s="745">
        <v>0</v>
      </c>
      <c r="T865" s="812"/>
      <c r="U865" s="768">
        <v>0</v>
      </c>
    </row>
    <row r="866" spans="1:21" ht="14.4" customHeight="1" x14ac:dyDescent="0.3">
      <c r="A866" s="726">
        <v>4</v>
      </c>
      <c r="B866" s="727" t="s">
        <v>2287</v>
      </c>
      <c r="C866" s="727" t="s">
        <v>2294</v>
      </c>
      <c r="D866" s="810" t="s">
        <v>4735</v>
      </c>
      <c r="E866" s="811" t="s">
        <v>2321</v>
      </c>
      <c r="F866" s="727" t="s">
        <v>2288</v>
      </c>
      <c r="G866" s="727" t="s">
        <v>2801</v>
      </c>
      <c r="H866" s="727" t="s">
        <v>571</v>
      </c>
      <c r="I866" s="727" t="s">
        <v>3639</v>
      </c>
      <c r="J866" s="727" t="s">
        <v>3640</v>
      </c>
      <c r="K866" s="727" t="s">
        <v>3641</v>
      </c>
      <c r="L866" s="728">
        <v>0</v>
      </c>
      <c r="M866" s="728">
        <v>0</v>
      </c>
      <c r="N866" s="727">
        <v>17</v>
      </c>
      <c r="O866" s="812">
        <v>9.5</v>
      </c>
      <c r="P866" s="728">
        <v>0</v>
      </c>
      <c r="Q866" s="745"/>
      <c r="R866" s="727">
        <v>8</v>
      </c>
      <c r="S866" s="745">
        <v>0.47058823529411764</v>
      </c>
      <c r="T866" s="812">
        <v>5</v>
      </c>
      <c r="U866" s="768">
        <v>0.52631578947368418</v>
      </c>
    </row>
    <row r="867" spans="1:21" ht="14.4" customHeight="1" x14ac:dyDescent="0.3">
      <c r="A867" s="726">
        <v>4</v>
      </c>
      <c r="B867" s="727" t="s">
        <v>2287</v>
      </c>
      <c r="C867" s="727" t="s">
        <v>2294</v>
      </c>
      <c r="D867" s="810" t="s">
        <v>4735</v>
      </c>
      <c r="E867" s="811" t="s">
        <v>2321</v>
      </c>
      <c r="F867" s="727" t="s">
        <v>2288</v>
      </c>
      <c r="G867" s="727" t="s">
        <v>2801</v>
      </c>
      <c r="H867" s="727" t="s">
        <v>571</v>
      </c>
      <c r="I867" s="727" t="s">
        <v>3642</v>
      </c>
      <c r="J867" s="727" t="s">
        <v>3643</v>
      </c>
      <c r="K867" s="727" t="s">
        <v>3641</v>
      </c>
      <c r="L867" s="728">
        <v>0</v>
      </c>
      <c r="M867" s="728">
        <v>0</v>
      </c>
      <c r="N867" s="727">
        <v>1</v>
      </c>
      <c r="O867" s="812">
        <v>1</v>
      </c>
      <c r="P867" s="728"/>
      <c r="Q867" s="745"/>
      <c r="R867" s="727"/>
      <c r="S867" s="745">
        <v>0</v>
      </c>
      <c r="T867" s="812"/>
      <c r="U867" s="768">
        <v>0</v>
      </c>
    </row>
    <row r="868" spans="1:21" ht="14.4" customHeight="1" x14ac:dyDescent="0.3">
      <c r="A868" s="726">
        <v>4</v>
      </c>
      <c r="B868" s="727" t="s">
        <v>2287</v>
      </c>
      <c r="C868" s="727" t="s">
        <v>2294</v>
      </c>
      <c r="D868" s="810" t="s">
        <v>4735</v>
      </c>
      <c r="E868" s="811" t="s">
        <v>2321</v>
      </c>
      <c r="F868" s="727" t="s">
        <v>2288</v>
      </c>
      <c r="G868" s="727" t="s">
        <v>3479</v>
      </c>
      <c r="H868" s="727" t="s">
        <v>571</v>
      </c>
      <c r="I868" s="727" t="s">
        <v>3480</v>
      </c>
      <c r="J868" s="727" t="s">
        <v>3481</v>
      </c>
      <c r="K868" s="727" t="s">
        <v>3482</v>
      </c>
      <c r="L868" s="728">
        <v>139.63999999999999</v>
      </c>
      <c r="M868" s="728">
        <v>139.63999999999999</v>
      </c>
      <c r="N868" s="727">
        <v>1</v>
      </c>
      <c r="O868" s="812">
        <v>1</v>
      </c>
      <c r="P868" s="728">
        <v>139.63999999999999</v>
      </c>
      <c r="Q868" s="745">
        <v>1</v>
      </c>
      <c r="R868" s="727">
        <v>1</v>
      </c>
      <c r="S868" s="745">
        <v>1</v>
      </c>
      <c r="T868" s="812">
        <v>1</v>
      </c>
      <c r="U868" s="768">
        <v>1</v>
      </c>
    </row>
    <row r="869" spans="1:21" ht="14.4" customHeight="1" x14ac:dyDescent="0.3">
      <c r="A869" s="726">
        <v>4</v>
      </c>
      <c r="B869" s="727" t="s">
        <v>2287</v>
      </c>
      <c r="C869" s="727" t="s">
        <v>2294</v>
      </c>
      <c r="D869" s="810" t="s">
        <v>4735</v>
      </c>
      <c r="E869" s="811" t="s">
        <v>2321</v>
      </c>
      <c r="F869" s="727" t="s">
        <v>2288</v>
      </c>
      <c r="G869" s="727" t="s">
        <v>2359</v>
      </c>
      <c r="H869" s="727" t="s">
        <v>642</v>
      </c>
      <c r="I869" s="727" t="s">
        <v>1934</v>
      </c>
      <c r="J869" s="727" t="s">
        <v>1935</v>
      </c>
      <c r="K869" s="727" t="s">
        <v>1936</v>
      </c>
      <c r="L869" s="728">
        <v>0</v>
      </c>
      <c r="M869" s="728">
        <v>0</v>
      </c>
      <c r="N869" s="727">
        <v>3</v>
      </c>
      <c r="O869" s="812">
        <v>1</v>
      </c>
      <c r="P869" s="728">
        <v>0</v>
      </c>
      <c r="Q869" s="745"/>
      <c r="R869" s="727">
        <v>1</v>
      </c>
      <c r="S869" s="745">
        <v>0.33333333333333331</v>
      </c>
      <c r="T869" s="812">
        <v>0.5</v>
      </c>
      <c r="U869" s="768">
        <v>0.5</v>
      </c>
    </row>
    <row r="870" spans="1:21" ht="14.4" customHeight="1" x14ac:dyDescent="0.3">
      <c r="A870" s="726">
        <v>4</v>
      </c>
      <c r="B870" s="727" t="s">
        <v>2287</v>
      </c>
      <c r="C870" s="727" t="s">
        <v>2294</v>
      </c>
      <c r="D870" s="810" t="s">
        <v>4735</v>
      </c>
      <c r="E870" s="811" t="s">
        <v>2321</v>
      </c>
      <c r="F870" s="727" t="s">
        <v>2288</v>
      </c>
      <c r="G870" s="727" t="s">
        <v>2450</v>
      </c>
      <c r="H870" s="727" t="s">
        <v>571</v>
      </c>
      <c r="I870" s="727" t="s">
        <v>3644</v>
      </c>
      <c r="J870" s="727" t="s">
        <v>2452</v>
      </c>
      <c r="K870" s="727" t="s">
        <v>3645</v>
      </c>
      <c r="L870" s="728">
        <v>1514.87</v>
      </c>
      <c r="M870" s="728">
        <v>1514.87</v>
      </c>
      <c r="N870" s="727">
        <v>1</v>
      </c>
      <c r="O870" s="812">
        <v>1</v>
      </c>
      <c r="P870" s="728">
        <v>1514.87</v>
      </c>
      <c r="Q870" s="745">
        <v>1</v>
      </c>
      <c r="R870" s="727">
        <v>1</v>
      </c>
      <c r="S870" s="745">
        <v>1</v>
      </c>
      <c r="T870" s="812">
        <v>1</v>
      </c>
      <c r="U870" s="768">
        <v>1</v>
      </c>
    </row>
    <row r="871" spans="1:21" ht="14.4" customHeight="1" x14ac:dyDescent="0.3">
      <c r="A871" s="726">
        <v>4</v>
      </c>
      <c r="B871" s="727" t="s">
        <v>2287</v>
      </c>
      <c r="C871" s="727" t="s">
        <v>2294</v>
      </c>
      <c r="D871" s="810" t="s">
        <v>4735</v>
      </c>
      <c r="E871" s="811" t="s">
        <v>2321</v>
      </c>
      <c r="F871" s="727" t="s">
        <v>2288</v>
      </c>
      <c r="G871" s="727" t="s">
        <v>2360</v>
      </c>
      <c r="H871" s="727" t="s">
        <v>571</v>
      </c>
      <c r="I871" s="727" t="s">
        <v>3646</v>
      </c>
      <c r="J871" s="727" t="s">
        <v>889</v>
      </c>
      <c r="K871" s="727" t="s">
        <v>3647</v>
      </c>
      <c r="L871" s="728">
        <v>31.32</v>
      </c>
      <c r="M871" s="728">
        <v>31.32</v>
      </c>
      <c r="N871" s="727">
        <v>1</v>
      </c>
      <c r="O871" s="812">
        <v>1</v>
      </c>
      <c r="P871" s="728">
        <v>31.32</v>
      </c>
      <c r="Q871" s="745">
        <v>1</v>
      </c>
      <c r="R871" s="727">
        <v>1</v>
      </c>
      <c r="S871" s="745">
        <v>1</v>
      </c>
      <c r="T871" s="812">
        <v>1</v>
      </c>
      <c r="U871" s="768">
        <v>1</v>
      </c>
    </row>
    <row r="872" spans="1:21" ht="14.4" customHeight="1" x14ac:dyDescent="0.3">
      <c r="A872" s="726">
        <v>4</v>
      </c>
      <c r="B872" s="727" t="s">
        <v>2287</v>
      </c>
      <c r="C872" s="727" t="s">
        <v>2294</v>
      </c>
      <c r="D872" s="810" t="s">
        <v>4735</v>
      </c>
      <c r="E872" s="811" t="s">
        <v>2321</v>
      </c>
      <c r="F872" s="727" t="s">
        <v>2288</v>
      </c>
      <c r="G872" s="727" t="s">
        <v>2360</v>
      </c>
      <c r="H872" s="727" t="s">
        <v>571</v>
      </c>
      <c r="I872" s="727" t="s">
        <v>3648</v>
      </c>
      <c r="J872" s="727" t="s">
        <v>810</v>
      </c>
      <c r="K872" s="727" t="s">
        <v>3649</v>
      </c>
      <c r="L872" s="728">
        <v>54.46</v>
      </c>
      <c r="M872" s="728">
        <v>108.92</v>
      </c>
      <c r="N872" s="727">
        <v>2</v>
      </c>
      <c r="O872" s="812">
        <v>1</v>
      </c>
      <c r="P872" s="728"/>
      <c r="Q872" s="745">
        <v>0</v>
      </c>
      <c r="R872" s="727"/>
      <c r="S872" s="745">
        <v>0</v>
      </c>
      <c r="T872" s="812"/>
      <c r="U872" s="768">
        <v>0</v>
      </c>
    </row>
    <row r="873" spans="1:21" ht="14.4" customHeight="1" x14ac:dyDescent="0.3">
      <c r="A873" s="726">
        <v>4</v>
      </c>
      <c r="B873" s="727" t="s">
        <v>2287</v>
      </c>
      <c r="C873" s="727" t="s">
        <v>2294</v>
      </c>
      <c r="D873" s="810" t="s">
        <v>4735</v>
      </c>
      <c r="E873" s="811" t="s">
        <v>2321</v>
      </c>
      <c r="F873" s="727" t="s">
        <v>2288</v>
      </c>
      <c r="G873" s="727" t="s">
        <v>2913</v>
      </c>
      <c r="H873" s="727" t="s">
        <v>642</v>
      </c>
      <c r="I873" s="727" t="s">
        <v>1949</v>
      </c>
      <c r="J873" s="727" t="s">
        <v>916</v>
      </c>
      <c r="K873" s="727" t="s">
        <v>1950</v>
      </c>
      <c r="L873" s="728">
        <v>0</v>
      </c>
      <c r="M873" s="728">
        <v>0</v>
      </c>
      <c r="N873" s="727">
        <v>3</v>
      </c>
      <c r="O873" s="812">
        <v>1</v>
      </c>
      <c r="P873" s="728">
        <v>0</v>
      </c>
      <c r="Q873" s="745"/>
      <c r="R873" s="727">
        <v>3</v>
      </c>
      <c r="S873" s="745">
        <v>1</v>
      </c>
      <c r="T873" s="812">
        <v>1</v>
      </c>
      <c r="U873" s="768">
        <v>1</v>
      </c>
    </row>
    <row r="874" spans="1:21" ht="14.4" customHeight="1" x14ac:dyDescent="0.3">
      <c r="A874" s="726">
        <v>4</v>
      </c>
      <c r="B874" s="727" t="s">
        <v>2287</v>
      </c>
      <c r="C874" s="727" t="s">
        <v>2294</v>
      </c>
      <c r="D874" s="810" t="s">
        <v>4735</v>
      </c>
      <c r="E874" s="811" t="s">
        <v>2321</v>
      </c>
      <c r="F874" s="727" t="s">
        <v>2288</v>
      </c>
      <c r="G874" s="727" t="s">
        <v>2913</v>
      </c>
      <c r="H874" s="727" t="s">
        <v>642</v>
      </c>
      <c r="I874" s="727" t="s">
        <v>1951</v>
      </c>
      <c r="J874" s="727" t="s">
        <v>916</v>
      </c>
      <c r="K874" s="727" t="s">
        <v>1952</v>
      </c>
      <c r="L874" s="728">
        <v>0</v>
      </c>
      <c r="M874" s="728">
        <v>0</v>
      </c>
      <c r="N874" s="727">
        <v>3</v>
      </c>
      <c r="O874" s="812">
        <v>1.5</v>
      </c>
      <c r="P874" s="728">
        <v>0</v>
      </c>
      <c r="Q874" s="745"/>
      <c r="R874" s="727">
        <v>2</v>
      </c>
      <c r="S874" s="745">
        <v>0.66666666666666663</v>
      </c>
      <c r="T874" s="812">
        <v>0.5</v>
      </c>
      <c r="U874" s="768">
        <v>0.33333333333333331</v>
      </c>
    </row>
    <row r="875" spans="1:21" ht="14.4" customHeight="1" x14ac:dyDescent="0.3">
      <c r="A875" s="726">
        <v>4</v>
      </c>
      <c r="B875" s="727" t="s">
        <v>2287</v>
      </c>
      <c r="C875" s="727" t="s">
        <v>2294</v>
      </c>
      <c r="D875" s="810" t="s">
        <v>4735</v>
      </c>
      <c r="E875" s="811" t="s">
        <v>2321</v>
      </c>
      <c r="F875" s="727" t="s">
        <v>2288</v>
      </c>
      <c r="G875" s="727" t="s">
        <v>2913</v>
      </c>
      <c r="H875" s="727" t="s">
        <v>571</v>
      </c>
      <c r="I875" s="727" t="s">
        <v>3650</v>
      </c>
      <c r="J875" s="727" t="s">
        <v>3651</v>
      </c>
      <c r="K875" s="727" t="s">
        <v>1952</v>
      </c>
      <c r="L875" s="728">
        <v>0</v>
      </c>
      <c r="M875" s="728">
        <v>0</v>
      </c>
      <c r="N875" s="727">
        <v>2</v>
      </c>
      <c r="O875" s="812">
        <v>0.5</v>
      </c>
      <c r="P875" s="728">
        <v>0</v>
      </c>
      <c r="Q875" s="745"/>
      <c r="R875" s="727">
        <v>2</v>
      </c>
      <c r="S875" s="745">
        <v>1</v>
      </c>
      <c r="T875" s="812">
        <v>0.5</v>
      </c>
      <c r="U875" s="768">
        <v>1</v>
      </c>
    </row>
    <row r="876" spans="1:21" ht="14.4" customHeight="1" x14ac:dyDescent="0.3">
      <c r="A876" s="726">
        <v>4</v>
      </c>
      <c r="B876" s="727" t="s">
        <v>2287</v>
      </c>
      <c r="C876" s="727" t="s">
        <v>2294</v>
      </c>
      <c r="D876" s="810" t="s">
        <v>4735</v>
      </c>
      <c r="E876" s="811" t="s">
        <v>2321</v>
      </c>
      <c r="F876" s="727" t="s">
        <v>2288</v>
      </c>
      <c r="G876" s="727" t="s">
        <v>2913</v>
      </c>
      <c r="H876" s="727" t="s">
        <v>571</v>
      </c>
      <c r="I876" s="727" t="s">
        <v>3652</v>
      </c>
      <c r="J876" s="727" t="s">
        <v>1954</v>
      </c>
      <c r="K876" s="727" t="s">
        <v>1972</v>
      </c>
      <c r="L876" s="728">
        <v>0</v>
      </c>
      <c r="M876" s="728">
        <v>0</v>
      </c>
      <c r="N876" s="727">
        <v>1</v>
      </c>
      <c r="O876" s="812">
        <v>1</v>
      </c>
      <c r="P876" s="728"/>
      <c r="Q876" s="745"/>
      <c r="R876" s="727"/>
      <c r="S876" s="745">
        <v>0</v>
      </c>
      <c r="T876" s="812"/>
      <c r="U876" s="768">
        <v>0</v>
      </c>
    </row>
    <row r="877" spans="1:21" ht="14.4" customHeight="1" x14ac:dyDescent="0.3">
      <c r="A877" s="726">
        <v>4</v>
      </c>
      <c r="B877" s="727" t="s">
        <v>2287</v>
      </c>
      <c r="C877" s="727" t="s">
        <v>2294</v>
      </c>
      <c r="D877" s="810" t="s">
        <v>4735</v>
      </c>
      <c r="E877" s="811" t="s">
        <v>2321</v>
      </c>
      <c r="F877" s="727" t="s">
        <v>2288</v>
      </c>
      <c r="G877" s="727" t="s">
        <v>2913</v>
      </c>
      <c r="H877" s="727" t="s">
        <v>571</v>
      </c>
      <c r="I877" s="727" t="s">
        <v>1953</v>
      </c>
      <c r="J877" s="727" t="s">
        <v>1954</v>
      </c>
      <c r="K877" s="727" t="s">
        <v>1955</v>
      </c>
      <c r="L877" s="728">
        <v>0</v>
      </c>
      <c r="M877" s="728">
        <v>0</v>
      </c>
      <c r="N877" s="727">
        <v>1</v>
      </c>
      <c r="O877" s="812">
        <v>0.5</v>
      </c>
      <c r="P877" s="728"/>
      <c r="Q877" s="745"/>
      <c r="R877" s="727"/>
      <c r="S877" s="745">
        <v>0</v>
      </c>
      <c r="T877" s="812"/>
      <c r="U877" s="768">
        <v>0</v>
      </c>
    </row>
    <row r="878" spans="1:21" ht="14.4" customHeight="1" x14ac:dyDescent="0.3">
      <c r="A878" s="726">
        <v>4</v>
      </c>
      <c r="B878" s="727" t="s">
        <v>2287</v>
      </c>
      <c r="C878" s="727" t="s">
        <v>2294</v>
      </c>
      <c r="D878" s="810" t="s">
        <v>4735</v>
      </c>
      <c r="E878" s="811" t="s">
        <v>2321</v>
      </c>
      <c r="F878" s="727" t="s">
        <v>2288</v>
      </c>
      <c r="G878" s="727" t="s">
        <v>2913</v>
      </c>
      <c r="H878" s="727" t="s">
        <v>571</v>
      </c>
      <c r="I878" s="727" t="s">
        <v>3653</v>
      </c>
      <c r="J878" s="727" t="s">
        <v>1954</v>
      </c>
      <c r="K878" s="727" t="s">
        <v>1952</v>
      </c>
      <c r="L878" s="728">
        <v>0</v>
      </c>
      <c r="M878" s="728">
        <v>0</v>
      </c>
      <c r="N878" s="727">
        <v>6</v>
      </c>
      <c r="O878" s="812">
        <v>2</v>
      </c>
      <c r="P878" s="728">
        <v>0</v>
      </c>
      <c r="Q878" s="745"/>
      <c r="R878" s="727">
        <v>3</v>
      </c>
      <c r="S878" s="745">
        <v>0.5</v>
      </c>
      <c r="T878" s="812">
        <v>1</v>
      </c>
      <c r="U878" s="768">
        <v>0.5</v>
      </c>
    </row>
    <row r="879" spans="1:21" ht="14.4" customHeight="1" x14ac:dyDescent="0.3">
      <c r="A879" s="726">
        <v>4</v>
      </c>
      <c r="B879" s="727" t="s">
        <v>2287</v>
      </c>
      <c r="C879" s="727" t="s">
        <v>2294</v>
      </c>
      <c r="D879" s="810" t="s">
        <v>4735</v>
      </c>
      <c r="E879" s="811" t="s">
        <v>2321</v>
      </c>
      <c r="F879" s="727" t="s">
        <v>2288</v>
      </c>
      <c r="G879" s="727" t="s">
        <v>2913</v>
      </c>
      <c r="H879" s="727" t="s">
        <v>571</v>
      </c>
      <c r="I879" s="727" t="s">
        <v>3410</v>
      </c>
      <c r="J879" s="727" t="s">
        <v>3408</v>
      </c>
      <c r="K879" s="727" t="s">
        <v>1950</v>
      </c>
      <c r="L879" s="728">
        <v>0</v>
      </c>
      <c r="M879" s="728">
        <v>0</v>
      </c>
      <c r="N879" s="727">
        <v>6</v>
      </c>
      <c r="O879" s="812">
        <v>2.5</v>
      </c>
      <c r="P879" s="728">
        <v>0</v>
      </c>
      <c r="Q879" s="745"/>
      <c r="R879" s="727">
        <v>6</v>
      </c>
      <c r="S879" s="745">
        <v>1</v>
      </c>
      <c r="T879" s="812">
        <v>2.5</v>
      </c>
      <c r="U879" s="768">
        <v>1</v>
      </c>
    </row>
    <row r="880" spans="1:21" ht="14.4" customHeight="1" x14ac:dyDescent="0.3">
      <c r="A880" s="726">
        <v>4</v>
      </c>
      <c r="B880" s="727" t="s">
        <v>2287</v>
      </c>
      <c r="C880" s="727" t="s">
        <v>2294</v>
      </c>
      <c r="D880" s="810" t="s">
        <v>4735</v>
      </c>
      <c r="E880" s="811" t="s">
        <v>2321</v>
      </c>
      <c r="F880" s="727" t="s">
        <v>2288</v>
      </c>
      <c r="G880" s="727" t="s">
        <v>3654</v>
      </c>
      <c r="H880" s="727" t="s">
        <v>571</v>
      </c>
      <c r="I880" s="727" t="s">
        <v>3655</v>
      </c>
      <c r="J880" s="727" t="s">
        <v>3656</v>
      </c>
      <c r="K880" s="727" t="s">
        <v>3657</v>
      </c>
      <c r="L880" s="728">
        <v>32.130000000000003</v>
      </c>
      <c r="M880" s="728">
        <v>96.390000000000015</v>
      </c>
      <c r="N880" s="727">
        <v>3</v>
      </c>
      <c r="O880" s="812">
        <v>1</v>
      </c>
      <c r="P880" s="728">
        <v>32.130000000000003</v>
      </c>
      <c r="Q880" s="745">
        <v>0.33333333333333331</v>
      </c>
      <c r="R880" s="727">
        <v>1</v>
      </c>
      <c r="S880" s="745">
        <v>0.33333333333333331</v>
      </c>
      <c r="T880" s="812">
        <v>0.5</v>
      </c>
      <c r="U880" s="768">
        <v>0.5</v>
      </c>
    </row>
    <row r="881" spans="1:21" ht="14.4" customHeight="1" x14ac:dyDescent="0.3">
      <c r="A881" s="726">
        <v>4</v>
      </c>
      <c r="B881" s="727" t="s">
        <v>2287</v>
      </c>
      <c r="C881" s="727" t="s">
        <v>2294</v>
      </c>
      <c r="D881" s="810" t="s">
        <v>4735</v>
      </c>
      <c r="E881" s="811" t="s">
        <v>2321</v>
      </c>
      <c r="F881" s="727" t="s">
        <v>2288</v>
      </c>
      <c r="G881" s="727" t="s">
        <v>3658</v>
      </c>
      <c r="H881" s="727" t="s">
        <v>571</v>
      </c>
      <c r="I881" s="727" t="s">
        <v>3659</v>
      </c>
      <c r="J881" s="727" t="s">
        <v>3660</v>
      </c>
      <c r="K881" s="727" t="s">
        <v>3661</v>
      </c>
      <c r="L881" s="728">
        <v>837.36</v>
      </c>
      <c r="M881" s="728">
        <v>1674.72</v>
      </c>
      <c r="N881" s="727">
        <v>2</v>
      </c>
      <c r="O881" s="812">
        <v>0.5</v>
      </c>
      <c r="P881" s="728"/>
      <c r="Q881" s="745">
        <v>0</v>
      </c>
      <c r="R881" s="727"/>
      <c r="S881" s="745">
        <v>0</v>
      </c>
      <c r="T881" s="812"/>
      <c r="U881" s="768">
        <v>0</v>
      </c>
    </row>
    <row r="882" spans="1:21" ht="14.4" customHeight="1" x14ac:dyDescent="0.3">
      <c r="A882" s="726">
        <v>4</v>
      </c>
      <c r="B882" s="727" t="s">
        <v>2287</v>
      </c>
      <c r="C882" s="727" t="s">
        <v>2294</v>
      </c>
      <c r="D882" s="810" t="s">
        <v>4735</v>
      </c>
      <c r="E882" s="811" t="s">
        <v>2321</v>
      </c>
      <c r="F882" s="727" t="s">
        <v>2288</v>
      </c>
      <c r="G882" s="727" t="s">
        <v>2417</v>
      </c>
      <c r="H882" s="727" t="s">
        <v>642</v>
      </c>
      <c r="I882" s="727" t="s">
        <v>1775</v>
      </c>
      <c r="J882" s="727" t="s">
        <v>1776</v>
      </c>
      <c r="K882" s="727" t="s">
        <v>1777</v>
      </c>
      <c r="L882" s="728">
        <v>133.94</v>
      </c>
      <c r="M882" s="728">
        <v>4018.2</v>
      </c>
      <c r="N882" s="727">
        <v>30</v>
      </c>
      <c r="O882" s="812">
        <v>6</v>
      </c>
      <c r="P882" s="728">
        <v>1607.28</v>
      </c>
      <c r="Q882" s="745">
        <v>0.4</v>
      </c>
      <c r="R882" s="727">
        <v>12</v>
      </c>
      <c r="S882" s="745">
        <v>0.4</v>
      </c>
      <c r="T882" s="812">
        <v>2.5</v>
      </c>
      <c r="U882" s="768">
        <v>0.41666666666666669</v>
      </c>
    </row>
    <row r="883" spans="1:21" ht="14.4" customHeight="1" x14ac:dyDescent="0.3">
      <c r="A883" s="726">
        <v>4</v>
      </c>
      <c r="B883" s="727" t="s">
        <v>2287</v>
      </c>
      <c r="C883" s="727" t="s">
        <v>2294</v>
      </c>
      <c r="D883" s="810" t="s">
        <v>4735</v>
      </c>
      <c r="E883" s="811" t="s">
        <v>2321</v>
      </c>
      <c r="F883" s="727" t="s">
        <v>2288</v>
      </c>
      <c r="G883" s="727" t="s">
        <v>2417</v>
      </c>
      <c r="H883" s="727" t="s">
        <v>571</v>
      </c>
      <c r="I883" s="727" t="s">
        <v>3537</v>
      </c>
      <c r="J883" s="727" t="s">
        <v>3416</v>
      </c>
      <c r="K883" s="727" t="s">
        <v>3538</v>
      </c>
      <c r="L883" s="728">
        <v>133.94</v>
      </c>
      <c r="M883" s="728">
        <v>401.82</v>
      </c>
      <c r="N883" s="727">
        <v>3</v>
      </c>
      <c r="O883" s="812">
        <v>1</v>
      </c>
      <c r="P883" s="728"/>
      <c r="Q883" s="745">
        <v>0</v>
      </c>
      <c r="R883" s="727"/>
      <c r="S883" s="745">
        <v>0</v>
      </c>
      <c r="T883" s="812"/>
      <c r="U883" s="768">
        <v>0</v>
      </c>
    </row>
    <row r="884" spans="1:21" ht="14.4" customHeight="1" x14ac:dyDescent="0.3">
      <c r="A884" s="726">
        <v>4</v>
      </c>
      <c r="B884" s="727" t="s">
        <v>2287</v>
      </c>
      <c r="C884" s="727" t="s">
        <v>2294</v>
      </c>
      <c r="D884" s="810" t="s">
        <v>4735</v>
      </c>
      <c r="E884" s="811" t="s">
        <v>2321</v>
      </c>
      <c r="F884" s="727" t="s">
        <v>2288</v>
      </c>
      <c r="G884" s="727" t="s">
        <v>2417</v>
      </c>
      <c r="H884" s="727" t="s">
        <v>571</v>
      </c>
      <c r="I884" s="727" t="s">
        <v>3415</v>
      </c>
      <c r="J884" s="727" t="s">
        <v>3416</v>
      </c>
      <c r="K884" s="727" t="s">
        <v>3417</v>
      </c>
      <c r="L884" s="728">
        <v>133.94</v>
      </c>
      <c r="M884" s="728">
        <v>133.94</v>
      </c>
      <c r="N884" s="727">
        <v>1</v>
      </c>
      <c r="O884" s="812">
        <v>0.5</v>
      </c>
      <c r="P884" s="728"/>
      <c r="Q884" s="745">
        <v>0</v>
      </c>
      <c r="R884" s="727"/>
      <c r="S884" s="745">
        <v>0</v>
      </c>
      <c r="T884" s="812"/>
      <c r="U884" s="768">
        <v>0</v>
      </c>
    </row>
    <row r="885" spans="1:21" ht="14.4" customHeight="1" x14ac:dyDescent="0.3">
      <c r="A885" s="726">
        <v>4</v>
      </c>
      <c r="B885" s="727" t="s">
        <v>2287</v>
      </c>
      <c r="C885" s="727" t="s">
        <v>2294</v>
      </c>
      <c r="D885" s="810" t="s">
        <v>4735</v>
      </c>
      <c r="E885" s="811" t="s">
        <v>2321</v>
      </c>
      <c r="F885" s="727" t="s">
        <v>2288</v>
      </c>
      <c r="G885" s="727" t="s">
        <v>2549</v>
      </c>
      <c r="H885" s="727" t="s">
        <v>571</v>
      </c>
      <c r="I885" s="727" t="s">
        <v>3662</v>
      </c>
      <c r="J885" s="727" t="s">
        <v>2366</v>
      </c>
      <c r="K885" s="727"/>
      <c r="L885" s="728">
        <v>0</v>
      </c>
      <c r="M885" s="728">
        <v>0</v>
      </c>
      <c r="N885" s="727">
        <v>5</v>
      </c>
      <c r="O885" s="812">
        <v>1.5</v>
      </c>
      <c r="P885" s="728">
        <v>0</v>
      </c>
      <c r="Q885" s="745"/>
      <c r="R885" s="727">
        <v>3</v>
      </c>
      <c r="S885" s="745">
        <v>0.6</v>
      </c>
      <c r="T885" s="812">
        <v>0.5</v>
      </c>
      <c r="U885" s="768">
        <v>0.33333333333333331</v>
      </c>
    </row>
    <row r="886" spans="1:21" ht="14.4" customHeight="1" x14ac:dyDescent="0.3">
      <c r="A886" s="726">
        <v>4</v>
      </c>
      <c r="B886" s="727" t="s">
        <v>2287</v>
      </c>
      <c r="C886" s="727" t="s">
        <v>2294</v>
      </c>
      <c r="D886" s="810" t="s">
        <v>4735</v>
      </c>
      <c r="E886" s="811" t="s">
        <v>2321</v>
      </c>
      <c r="F886" s="727" t="s">
        <v>2288</v>
      </c>
      <c r="G886" s="727" t="s">
        <v>2549</v>
      </c>
      <c r="H886" s="727" t="s">
        <v>571</v>
      </c>
      <c r="I886" s="727" t="s">
        <v>3663</v>
      </c>
      <c r="J886" s="727" t="s">
        <v>1253</v>
      </c>
      <c r="K886" s="727" t="s">
        <v>3664</v>
      </c>
      <c r="L886" s="728">
        <v>83.86</v>
      </c>
      <c r="M886" s="728">
        <v>83.86</v>
      </c>
      <c r="N886" s="727">
        <v>1</v>
      </c>
      <c r="O886" s="812">
        <v>0.5</v>
      </c>
      <c r="P886" s="728"/>
      <c r="Q886" s="745">
        <v>0</v>
      </c>
      <c r="R886" s="727"/>
      <c r="S886" s="745">
        <v>0</v>
      </c>
      <c r="T886" s="812"/>
      <c r="U886" s="768">
        <v>0</v>
      </c>
    </row>
    <row r="887" spans="1:21" ht="14.4" customHeight="1" x14ac:dyDescent="0.3">
      <c r="A887" s="726">
        <v>4</v>
      </c>
      <c r="B887" s="727" t="s">
        <v>2287</v>
      </c>
      <c r="C887" s="727" t="s">
        <v>2294</v>
      </c>
      <c r="D887" s="810" t="s">
        <v>4735</v>
      </c>
      <c r="E887" s="811" t="s">
        <v>2321</v>
      </c>
      <c r="F887" s="727" t="s">
        <v>2288</v>
      </c>
      <c r="G887" s="727" t="s">
        <v>2549</v>
      </c>
      <c r="H887" s="727" t="s">
        <v>571</v>
      </c>
      <c r="I887" s="727" t="s">
        <v>3665</v>
      </c>
      <c r="J887" s="727" t="s">
        <v>1253</v>
      </c>
      <c r="K887" s="727" t="s">
        <v>2592</v>
      </c>
      <c r="L887" s="728">
        <v>50.32</v>
      </c>
      <c r="M887" s="728">
        <v>352.24</v>
      </c>
      <c r="N887" s="727">
        <v>7</v>
      </c>
      <c r="O887" s="812">
        <v>1.5</v>
      </c>
      <c r="P887" s="728">
        <v>352.24</v>
      </c>
      <c r="Q887" s="745">
        <v>1</v>
      </c>
      <c r="R887" s="727">
        <v>7</v>
      </c>
      <c r="S887" s="745">
        <v>1</v>
      </c>
      <c r="T887" s="812">
        <v>1.5</v>
      </c>
      <c r="U887" s="768">
        <v>1</v>
      </c>
    </row>
    <row r="888" spans="1:21" ht="14.4" customHeight="1" x14ac:dyDescent="0.3">
      <c r="A888" s="726">
        <v>4</v>
      </c>
      <c r="B888" s="727" t="s">
        <v>2287</v>
      </c>
      <c r="C888" s="727" t="s">
        <v>2294</v>
      </c>
      <c r="D888" s="810" t="s">
        <v>4735</v>
      </c>
      <c r="E888" s="811" t="s">
        <v>2321</v>
      </c>
      <c r="F888" s="727" t="s">
        <v>2288</v>
      </c>
      <c r="G888" s="727" t="s">
        <v>3666</v>
      </c>
      <c r="H888" s="727" t="s">
        <v>571</v>
      </c>
      <c r="I888" s="727" t="s">
        <v>3667</v>
      </c>
      <c r="J888" s="727" t="s">
        <v>3668</v>
      </c>
      <c r="K888" s="727" t="s">
        <v>3669</v>
      </c>
      <c r="L888" s="728">
        <v>91.19</v>
      </c>
      <c r="M888" s="728">
        <v>91.19</v>
      </c>
      <c r="N888" s="727">
        <v>1</v>
      </c>
      <c r="O888" s="812">
        <v>1</v>
      </c>
      <c r="P888" s="728">
        <v>91.19</v>
      </c>
      <c r="Q888" s="745">
        <v>1</v>
      </c>
      <c r="R888" s="727">
        <v>1</v>
      </c>
      <c r="S888" s="745">
        <v>1</v>
      </c>
      <c r="T888" s="812">
        <v>1</v>
      </c>
      <c r="U888" s="768">
        <v>1</v>
      </c>
    </row>
    <row r="889" spans="1:21" ht="14.4" customHeight="1" x14ac:dyDescent="0.3">
      <c r="A889" s="726">
        <v>4</v>
      </c>
      <c r="B889" s="727" t="s">
        <v>2287</v>
      </c>
      <c r="C889" s="727" t="s">
        <v>2294</v>
      </c>
      <c r="D889" s="810" t="s">
        <v>4735</v>
      </c>
      <c r="E889" s="811" t="s">
        <v>2321</v>
      </c>
      <c r="F889" s="727" t="s">
        <v>2289</v>
      </c>
      <c r="G889" s="727" t="s">
        <v>2364</v>
      </c>
      <c r="H889" s="727" t="s">
        <v>571</v>
      </c>
      <c r="I889" s="727" t="s">
        <v>2454</v>
      </c>
      <c r="J889" s="727" t="s">
        <v>2366</v>
      </c>
      <c r="K889" s="727"/>
      <c r="L889" s="728">
        <v>0</v>
      </c>
      <c r="M889" s="728">
        <v>0</v>
      </c>
      <c r="N889" s="727">
        <v>10</v>
      </c>
      <c r="O889" s="812">
        <v>9.5</v>
      </c>
      <c r="P889" s="728">
        <v>0</v>
      </c>
      <c r="Q889" s="745"/>
      <c r="R889" s="727">
        <v>9</v>
      </c>
      <c r="S889" s="745">
        <v>0.9</v>
      </c>
      <c r="T889" s="812">
        <v>8.5</v>
      </c>
      <c r="U889" s="768">
        <v>0.89473684210526316</v>
      </c>
    </row>
    <row r="890" spans="1:21" ht="14.4" customHeight="1" x14ac:dyDescent="0.3">
      <c r="A890" s="726">
        <v>4</v>
      </c>
      <c r="B890" s="727" t="s">
        <v>2287</v>
      </c>
      <c r="C890" s="727" t="s">
        <v>2294</v>
      </c>
      <c r="D890" s="810" t="s">
        <v>4735</v>
      </c>
      <c r="E890" s="811" t="s">
        <v>2321</v>
      </c>
      <c r="F890" s="727" t="s">
        <v>2289</v>
      </c>
      <c r="G890" s="727" t="s">
        <v>2364</v>
      </c>
      <c r="H890" s="727" t="s">
        <v>571</v>
      </c>
      <c r="I890" s="727" t="s">
        <v>2365</v>
      </c>
      <c r="J890" s="727" t="s">
        <v>2366</v>
      </c>
      <c r="K890" s="727"/>
      <c r="L890" s="728">
        <v>0</v>
      </c>
      <c r="M890" s="728">
        <v>0</v>
      </c>
      <c r="N890" s="727">
        <v>29</v>
      </c>
      <c r="O890" s="812">
        <v>25.5</v>
      </c>
      <c r="P890" s="728">
        <v>0</v>
      </c>
      <c r="Q890" s="745"/>
      <c r="R890" s="727">
        <v>25</v>
      </c>
      <c r="S890" s="745">
        <v>0.86206896551724133</v>
      </c>
      <c r="T890" s="812">
        <v>22.5</v>
      </c>
      <c r="U890" s="768">
        <v>0.88235294117647056</v>
      </c>
    </row>
    <row r="891" spans="1:21" ht="14.4" customHeight="1" x14ac:dyDescent="0.3">
      <c r="A891" s="726">
        <v>4</v>
      </c>
      <c r="B891" s="727" t="s">
        <v>2287</v>
      </c>
      <c r="C891" s="727" t="s">
        <v>2294</v>
      </c>
      <c r="D891" s="810" t="s">
        <v>4735</v>
      </c>
      <c r="E891" s="811" t="s">
        <v>2321</v>
      </c>
      <c r="F891" s="727" t="s">
        <v>2290</v>
      </c>
      <c r="G891" s="727" t="s">
        <v>2523</v>
      </c>
      <c r="H891" s="727" t="s">
        <v>571</v>
      </c>
      <c r="I891" s="727" t="s">
        <v>2918</v>
      </c>
      <c r="J891" s="727" t="s">
        <v>2919</v>
      </c>
      <c r="K891" s="727" t="s">
        <v>2920</v>
      </c>
      <c r="L891" s="728">
        <v>500</v>
      </c>
      <c r="M891" s="728">
        <v>3500</v>
      </c>
      <c r="N891" s="727">
        <v>7</v>
      </c>
      <c r="O891" s="812">
        <v>7</v>
      </c>
      <c r="P891" s="728">
        <v>3500</v>
      </c>
      <c r="Q891" s="745">
        <v>1</v>
      </c>
      <c r="R891" s="727">
        <v>7</v>
      </c>
      <c r="S891" s="745">
        <v>1</v>
      </c>
      <c r="T891" s="812">
        <v>7</v>
      </c>
      <c r="U891" s="768">
        <v>1</v>
      </c>
    </row>
    <row r="892" spans="1:21" ht="14.4" customHeight="1" x14ac:dyDescent="0.3">
      <c r="A892" s="726">
        <v>4</v>
      </c>
      <c r="B892" s="727" t="s">
        <v>2287</v>
      </c>
      <c r="C892" s="727" t="s">
        <v>2294</v>
      </c>
      <c r="D892" s="810" t="s">
        <v>4735</v>
      </c>
      <c r="E892" s="811" t="s">
        <v>2321</v>
      </c>
      <c r="F892" s="727" t="s">
        <v>2290</v>
      </c>
      <c r="G892" s="727" t="s">
        <v>2523</v>
      </c>
      <c r="H892" s="727" t="s">
        <v>571</v>
      </c>
      <c r="I892" s="727" t="s">
        <v>2921</v>
      </c>
      <c r="J892" s="727" t="s">
        <v>2922</v>
      </c>
      <c r="K892" s="727" t="s">
        <v>2923</v>
      </c>
      <c r="L892" s="728">
        <v>287</v>
      </c>
      <c r="M892" s="728">
        <v>28700</v>
      </c>
      <c r="N892" s="727">
        <v>100</v>
      </c>
      <c r="O892" s="812">
        <v>59</v>
      </c>
      <c r="P892" s="728">
        <v>23247</v>
      </c>
      <c r="Q892" s="745">
        <v>0.81</v>
      </c>
      <c r="R892" s="727">
        <v>81</v>
      </c>
      <c r="S892" s="745">
        <v>0.81</v>
      </c>
      <c r="T892" s="812">
        <v>49</v>
      </c>
      <c r="U892" s="768">
        <v>0.83050847457627119</v>
      </c>
    </row>
    <row r="893" spans="1:21" ht="14.4" customHeight="1" x14ac:dyDescent="0.3">
      <c r="A893" s="726">
        <v>4</v>
      </c>
      <c r="B893" s="727" t="s">
        <v>2287</v>
      </c>
      <c r="C893" s="727" t="s">
        <v>2294</v>
      </c>
      <c r="D893" s="810" t="s">
        <v>4735</v>
      </c>
      <c r="E893" s="811" t="s">
        <v>2321</v>
      </c>
      <c r="F893" s="727" t="s">
        <v>2290</v>
      </c>
      <c r="G893" s="727" t="s">
        <v>2523</v>
      </c>
      <c r="H893" s="727" t="s">
        <v>571</v>
      </c>
      <c r="I893" s="727" t="s">
        <v>2924</v>
      </c>
      <c r="J893" s="727" t="s">
        <v>2925</v>
      </c>
      <c r="K893" s="727" t="s">
        <v>2926</v>
      </c>
      <c r="L893" s="728">
        <v>253</v>
      </c>
      <c r="M893" s="728">
        <v>9361</v>
      </c>
      <c r="N893" s="727">
        <v>37</v>
      </c>
      <c r="O893" s="812">
        <v>20</v>
      </c>
      <c r="P893" s="728">
        <v>9361</v>
      </c>
      <c r="Q893" s="745">
        <v>1</v>
      </c>
      <c r="R893" s="727">
        <v>37</v>
      </c>
      <c r="S893" s="745">
        <v>1</v>
      </c>
      <c r="T893" s="812">
        <v>20</v>
      </c>
      <c r="U893" s="768">
        <v>1</v>
      </c>
    </row>
    <row r="894" spans="1:21" ht="14.4" customHeight="1" x14ac:dyDescent="0.3">
      <c r="A894" s="726">
        <v>4</v>
      </c>
      <c r="B894" s="727" t="s">
        <v>2287</v>
      </c>
      <c r="C894" s="727" t="s">
        <v>2294</v>
      </c>
      <c r="D894" s="810" t="s">
        <v>4735</v>
      </c>
      <c r="E894" s="811" t="s">
        <v>2321</v>
      </c>
      <c r="F894" s="727" t="s">
        <v>2290</v>
      </c>
      <c r="G894" s="727" t="s">
        <v>2523</v>
      </c>
      <c r="H894" s="727" t="s">
        <v>571</v>
      </c>
      <c r="I894" s="727" t="s">
        <v>2927</v>
      </c>
      <c r="J894" s="727" t="s">
        <v>2928</v>
      </c>
      <c r="K894" s="727" t="s">
        <v>2929</v>
      </c>
      <c r="L894" s="728">
        <v>124</v>
      </c>
      <c r="M894" s="728">
        <v>1612</v>
      </c>
      <c r="N894" s="727">
        <v>13</v>
      </c>
      <c r="O894" s="812">
        <v>9</v>
      </c>
      <c r="P894" s="728">
        <v>1612</v>
      </c>
      <c r="Q894" s="745">
        <v>1</v>
      </c>
      <c r="R894" s="727">
        <v>13</v>
      </c>
      <c r="S894" s="745">
        <v>1</v>
      </c>
      <c r="T894" s="812">
        <v>9</v>
      </c>
      <c r="U894" s="768">
        <v>1</v>
      </c>
    </row>
    <row r="895" spans="1:21" ht="14.4" customHeight="1" x14ac:dyDescent="0.3">
      <c r="A895" s="726">
        <v>4</v>
      </c>
      <c r="B895" s="727" t="s">
        <v>2287</v>
      </c>
      <c r="C895" s="727" t="s">
        <v>2294</v>
      </c>
      <c r="D895" s="810" t="s">
        <v>4735</v>
      </c>
      <c r="E895" s="811" t="s">
        <v>2321</v>
      </c>
      <c r="F895" s="727" t="s">
        <v>2290</v>
      </c>
      <c r="G895" s="727" t="s">
        <v>2523</v>
      </c>
      <c r="H895" s="727" t="s">
        <v>571</v>
      </c>
      <c r="I895" s="727" t="s">
        <v>2930</v>
      </c>
      <c r="J895" s="727" t="s">
        <v>2931</v>
      </c>
      <c r="K895" s="727" t="s">
        <v>2932</v>
      </c>
      <c r="L895" s="728">
        <v>2304</v>
      </c>
      <c r="M895" s="728">
        <v>59904</v>
      </c>
      <c r="N895" s="727">
        <v>26</v>
      </c>
      <c r="O895" s="812">
        <v>3</v>
      </c>
      <c r="P895" s="728">
        <v>59904</v>
      </c>
      <c r="Q895" s="745">
        <v>1</v>
      </c>
      <c r="R895" s="727">
        <v>26</v>
      </c>
      <c r="S895" s="745">
        <v>1</v>
      </c>
      <c r="T895" s="812">
        <v>3</v>
      </c>
      <c r="U895" s="768">
        <v>1</v>
      </c>
    </row>
    <row r="896" spans="1:21" ht="14.4" customHeight="1" x14ac:dyDescent="0.3">
      <c r="A896" s="726">
        <v>4</v>
      </c>
      <c r="B896" s="727" t="s">
        <v>2287</v>
      </c>
      <c r="C896" s="727" t="s">
        <v>2294</v>
      </c>
      <c r="D896" s="810" t="s">
        <v>4735</v>
      </c>
      <c r="E896" s="811" t="s">
        <v>2321</v>
      </c>
      <c r="F896" s="727" t="s">
        <v>2290</v>
      </c>
      <c r="G896" s="727" t="s">
        <v>2523</v>
      </c>
      <c r="H896" s="727" t="s">
        <v>571</v>
      </c>
      <c r="I896" s="727" t="s">
        <v>2933</v>
      </c>
      <c r="J896" s="727" t="s">
        <v>2934</v>
      </c>
      <c r="K896" s="727" t="s">
        <v>2935</v>
      </c>
      <c r="L896" s="728">
        <v>2094.4899999999998</v>
      </c>
      <c r="M896" s="728">
        <v>8377.9599999999991</v>
      </c>
      <c r="N896" s="727">
        <v>4</v>
      </c>
      <c r="O896" s="812">
        <v>1</v>
      </c>
      <c r="P896" s="728">
        <v>8377.9599999999991</v>
      </c>
      <c r="Q896" s="745">
        <v>1</v>
      </c>
      <c r="R896" s="727">
        <v>4</v>
      </c>
      <c r="S896" s="745">
        <v>1</v>
      </c>
      <c r="T896" s="812">
        <v>1</v>
      </c>
      <c r="U896" s="768">
        <v>1</v>
      </c>
    </row>
    <row r="897" spans="1:21" ht="14.4" customHeight="1" x14ac:dyDescent="0.3">
      <c r="A897" s="726">
        <v>4</v>
      </c>
      <c r="B897" s="727" t="s">
        <v>2287</v>
      </c>
      <c r="C897" s="727" t="s">
        <v>2294</v>
      </c>
      <c r="D897" s="810" t="s">
        <v>4735</v>
      </c>
      <c r="E897" s="811" t="s">
        <v>2321</v>
      </c>
      <c r="F897" s="727" t="s">
        <v>2290</v>
      </c>
      <c r="G897" s="727" t="s">
        <v>2523</v>
      </c>
      <c r="H897" s="727" t="s">
        <v>571</v>
      </c>
      <c r="I897" s="727" t="s">
        <v>2936</v>
      </c>
      <c r="J897" s="727" t="s">
        <v>2937</v>
      </c>
      <c r="K897" s="727" t="s">
        <v>2938</v>
      </c>
      <c r="L897" s="728">
        <v>315.5</v>
      </c>
      <c r="M897" s="728">
        <v>5048</v>
      </c>
      <c r="N897" s="727">
        <v>16</v>
      </c>
      <c r="O897" s="812">
        <v>12</v>
      </c>
      <c r="P897" s="728">
        <v>5048</v>
      </c>
      <c r="Q897" s="745">
        <v>1</v>
      </c>
      <c r="R897" s="727">
        <v>16</v>
      </c>
      <c r="S897" s="745">
        <v>1</v>
      </c>
      <c r="T897" s="812">
        <v>12</v>
      </c>
      <c r="U897" s="768">
        <v>1</v>
      </c>
    </row>
    <row r="898" spans="1:21" ht="14.4" customHeight="1" x14ac:dyDescent="0.3">
      <c r="A898" s="726">
        <v>4</v>
      </c>
      <c r="B898" s="727" t="s">
        <v>2287</v>
      </c>
      <c r="C898" s="727" t="s">
        <v>2294</v>
      </c>
      <c r="D898" s="810" t="s">
        <v>4735</v>
      </c>
      <c r="E898" s="811" t="s">
        <v>2321</v>
      </c>
      <c r="F898" s="727" t="s">
        <v>2290</v>
      </c>
      <c r="G898" s="727" t="s">
        <v>2523</v>
      </c>
      <c r="H898" s="727" t="s">
        <v>571</v>
      </c>
      <c r="I898" s="727" t="s">
        <v>2939</v>
      </c>
      <c r="J898" s="727" t="s">
        <v>2940</v>
      </c>
      <c r="K898" s="727" t="s">
        <v>2941</v>
      </c>
      <c r="L898" s="728">
        <v>484.6</v>
      </c>
      <c r="M898" s="728">
        <v>2907.6</v>
      </c>
      <c r="N898" s="727">
        <v>6</v>
      </c>
      <c r="O898" s="812">
        <v>4</v>
      </c>
      <c r="P898" s="728">
        <v>2907.6</v>
      </c>
      <c r="Q898" s="745">
        <v>1</v>
      </c>
      <c r="R898" s="727">
        <v>6</v>
      </c>
      <c r="S898" s="745">
        <v>1</v>
      </c>
      <c r="T898" s="812">
        <v>4</v>
      </c>
      <c r="U898" s="768">
        <v>1</v>
      </c>
    </row>
    <row r="899" spans="1:21" ht="14.4" customHeight="1" x14ac:dyDescent="0.3">
      <c r="A899" s="726">
        <v>4</v>
      </c>
      <c r="B899" s="727" t="s">
        <v>2287</v>
      </c>
      <c r="C899" s="727" t="s">
        <v>2294</v>
      </c>
      <c r="D899" s="810" t="s">
        <v>4735</v>
      </c>
      <c r="E899" s="811" t="s">
        <v>2321</v>
      </c>
      <c r="F899" s="727" t="s">
        <v>2290</v>
      </c>
      <c r="G899" s="727" t="s">
        <v>2523</v>
      </c>
      <c r="H899" s="727" t="s">
        <v>571</v>
      </c>
      <c r="I899" s="727" t="s">
        <v>2942</v>
      </c>
      <c r="J899" s="727" t="s">
        <v>2943</v>
      </c>
      <c r="K899" s="727" t="s">
        <v>2944</v>
      </c>
      <c r="L899" s="728">
        <v>291.2</v>
      </c>
      <c r="M899" s="728">
        <v>2329.6</v>
      </c>
      <c r="N899" s="727">
        <v>8</v>
      </c>
      <c r="O899" s="812">
        <v>4</v>
      </c>
      <c r="P899" s="728">
        <v>2329.6</v>
      </c>
      <c r="Q899" s="745">
        <v>1</v>
      </c>
      <c r="R899" s="727">
        <v>8</v>
      </c>
      <c r="S899" s="745">
        <v>1</v>
      </c>
      <c r="T899" s="812">
        <v>4</v>
      </c>
      <c r="U899" s="768">
        <v>1</v>
      </c>
    </row>
    <row r="900" spans="1:21" ht="14.4" customHeight="1" x14ac:dyDescent="0.3">
      <c r="A900" s="726">
        <v>4</v>
      </c>
      <c r="B900" s="727" t="s">
        <v>2287</v>
      </c>
      <c r="C900" s="727" t="s">
        <v>2294</v>
      </c>
      <c r="D900" s="810" t="s">
        <v>4735</v>
      </c>
      <c r="E900" s="811" t="s">
        <v>2321</v>
      </c>
      <c r="F900" s="727" t="s">
        <v>2290</v>
      </c>
      <c r="G900" s="727" t="s">
        <v>2523</v>
      </c>
      <c r="H900" s="727" t="s">
        <v>571</v>
      </c>
      <c r="I900" s="727" t="s">
        <v>2945</v>
      </c>
      <c r="J900" s="727" t="s">
        <v>2946</v>
      </c>
      <c r="K900" s="727" t="s">
        <v>2947</v>
      </c>
      <c r="L900" s="728">
        <v>201.3</v>
      </c>
      <c r="M900" s="728">
        <v>2013</v>
      </c>
      <c r="N900" s="727">
        <v>10</v>
      </c>
      <c r="O900" s="812">
        <v>7</v>
      </c>
      <c r="P900" s="728">
        <v>2013</v>
      </c>
      <c r="Q900" s="745">
        <v>1</v>
      </c>
      <c r="R900" s="727">
        <v>10</v>
      </c>
      <c r="S900" s="745">
        <v>1</v>
      </c>
      <c r="T900" s="812">
        <v>7</v>
      </c>
      <c r="U900" s="768">
        <v>1</v>
      </c>
    </row>
    <row r="901" spans="1:21" ht="14.4" customHeight="1" x14ac:dyDescent="0.3">
      <c r="A901" s="726">
        <v>4</v>
      </c>
      <c r="B901" s="727" t="s">
        <v>2287</v>
      </c>
      <c r="C901" s="727" t="s">
        <v>2294</v>
      </c>
      <c r="D901" s="810" t="s">
        <v>4735</v>
      </c>
      <c r="E901" s="811" t="s">
        <v>2321</v>
      </c>
      <c r="F901" s="727" t="s">
        <v>2290</v>
      </c>
      <c r="G901" s="727" t="s">
        <v>2523</v>
      </c>
      <c r="H901" s="727" t="s">
        <v>571</v>
      </c>
      <c r="I901" s="727" t="s">
        <v>2948</v>
      </c>
      <c r="J901" s="727" t="s">
        <v>2949</v>
      </c>
      <c r="K901" s="727" t="s">
        <v>2950</v>
      </c>
      <c r="L901" s="728">
        <v>161</v>
      </c>
      <c r="M901" s="728">
        <v>1449</v>
      </c>
      <c r="N901" s="727">
        <v>9</v>
      </c>
      <c r="O901" s="812">
        <v>9</v>
      </c>
      <c r="P901" s="728">
        <v>1127</v>
      </c>
      <c r="Q901" s="745">
        <v>0.77777777777777779</v>
      </c>
      <c r="R901" s="727">
        <v>7</v>
      </c>
      <c r="S901" s="745">
        <v>0.77777777777777779</v>
      </c>
      <c r="T901" s="812">
        <v>7</v>
      </c>
      <c r="U901" s="768">
        <v>0.77777777777777779</v>
      </c>
    </row>
    <row r="902" spans="1:21" ht="14.4" customHeight="1" x14ac:dyDescent="0.3">
      <c r="A902" s="726">
        <v>4</v>
      </c>
      <c r="B902" s="727" t="s">
        <v>2287</v>
      </c>
      <c r="C902" s="727" t="s">
        <v>2294</v>
      </c>
      <c r="D902" s="810" t="s">
        <v>4735</v>
      </c>
      <c r="E902" s="811" t="s">
        <v>2321</v>
      </c>
      <c r="F902" s="727" t="s">
        <v>2290</v>
      </c>
      <c r="G902" s="727" t="s">
        <v>2523</v>
      </c>
      <c r="H902" s="727" t="s">
        <v>571</v>
      </c>
      <c r="I902" s="727" t="s">
        <v>2951</v>
      </c>
      <c r="J902" s="727" t="s">
        <v>2952</v>
      </c>
      <c r="K902" s="727" t="s">
        <v>2843</v>
      </c>
      <c r="L902" s="728">
        <v>500</v>
      </c>
      <c r="M902" s="728">
        <v>7500</v>
      </c>
      <c r="N902" s="727">
        <v>15</v>
      </c>
      <c r="O902" s="812">
        <v>14</v>
      </c>
      <c r="P902" s="728">
        <v>6500</v>
      </c>
      <c r="Q902" s="745">
        <v>0.8666666666666667</v>
      </c>
      <c r="R902" s="727">
        <v>13</v>
      </c>
      <c r="S902" s="745">
        <v>0.8666666666666667</v>
      </c>
      <c r="T902" s="812">
        <v>12</v>
      </c>
      <c r="U902" s="768">
        <v>0.8571428571428571</v>
      </c>
    </row>
    <row r="903" spans="1:21" ht="14.4" customHeight="1" x14ac:dyDescent="0.3">
      <c r="A903" s="726">
        <v>4</v>
      </c>
      <c r="B903" s="727" t="s">
        <v>2287</v>
      </c>
      <c r="C903" s="727" t="s">
        <v>2294</v>
      </c>
      <c r="D903" s="810" t="s">
        <v>4735</v>
      </c>
      <c r="E903" s="811" t="s">
        <v>2321</v>
      </c>
      <c r="F903" s="727" t="s">
        <v>2290</v>
      </c>
      <c r="G903" s="727" t="s">
        <v>2523</v>
      </c>
      <c r="H903" s="727" t="s">
        <v>571</v>
      </c>
      <c r="I903" s="727" t="s">
        <v>2953</v>
      </c>
      <c r="J903" s="727" t="s">
        <v>2954</v>
      </c>
      <c r="K903" s="727" t="s">
        <v>2955</v>
      </c>
      <c r="L903" s="728">
        <v>579</v>
      </c>
      <c r="M903" s="728">
        <v>15054</v>
      </c>
      <c r="N903" s="727">
        <v>26</v>
      </c>
      <c r="O903" s="812">
        <v>9</v>
      </c>
      <c r="P903" s="728">
        <v>11580</v>
      </c>
      <c r="Q903" s="745">
        <v>0.76923076923076927</v>
      </c>
      <c r="R903" s="727">
        <v>20</v>
      </c>
      <c r="S903" s="745">
        <v>0.76923076923076927</v>
      </c>
      <c r="T903" s="812">
        <v>8</v>
      </c>
      <c r="U903" s="768">
        <v>0.88888888888888884</v>
      </c>
    </row>
    <row r="904" spans="1:21" ht="14.4" customHeight="1" x14ac:dyDescent="0.3">
      <c r="A904" s="726">
        <v>4</v>
      </c>
      <c r="B904" s="727" t="s">
        <v>2287</v>
      </c>
      <c r="C904" s="727" t="s">
        <v>2294</v>
      </c>
      <c r="D904" s="810" t="s">
        <v>4735</v>
      </c>
      <c r="E904" s="811" t="s">
        <v>2321</v>
      </c>
      <c r="F904" s="727" t="s">
        <v>2290</v>
      </c>
      <c r="G904" s="727" t="s">
        <v>2523</v>
      </c>
      <c r="H904" s="727" t="s">
        <v>571</v>
      </c>
      <c r="I904" s="727" t="s">
        <v>2959</v>
      </c>
      <c r="J904" s="727" t="s">
        <v>2960</v>
      </c>
      <c r="K904" s="727" t="s">
        <v>2961</v>
      </c>
      <c r="L904" s="728">
        <v>180.25</v>
      </c>
      <c r="M904" s="728">
        <v>721</v>
      </c>
      <c r="N904" s="727">
        <v>4</v>
      </c>
      <c r="O904" s="812">
        <v>2</v>
      </c>
      <c r="P904" s="728">
        <v>721</v>
      </c>
      <c r="Q904" s="745">
        <v>1</v>
      </c>
      <c r="R904" s="727">
        <v>4</v>
      </c>
      <c r="S904" s="745">
        <v>1</v>
      </c>
      <c r="T904" s="812">
        <v>2</v>
      </c>
      <c r="U904" s="768">
        <v>1</v>
      </c>
    </row>
    <row r="905" spans="1:21" ht="14.4" customHeight="1" x14ac:dyDescent="0.3">
      <c r="A905" s="726">
        <v>4</v>
      </c>
      <c r="B905" s="727" t="s">
        <v>2287</v>
      </c>
      <c r="C905" s="727" t="s">
        <v>2294</v>
      </c>
      <c r="D905" s="810" t="s">
        <v>4735</v>
      </c>
      <c r="E905" s="811" t="s">
        <v>2321</v>
      </c>
      <c r="F905" s="727" t="s">
        <v>2290</v>
      </c>
      <c r="G905" s="727" t="s">
        <v>2523</v>
      </c>
      <c r="H905" s="727" t="s">
        <v>571</v>
      </c>
      <c r="I905" s="727" t="s">
        <v>2962</v>
      </c>
      <c r="J905" s="727" t="s">
        <v>2963</v>
      </c>
      <c r="K905" s="727" t="s">
        <v>2964</v>
      </c>
      <c r="L905" s="728">
        <v>5343.9</v>
      </c>
      <c r="M905" s="728">
        <v>26719.5</v>
      </c>
      <c r="N905" s="727">
        <v>5</v>
      </c>
      <c r="O905" s="812">
        <v>3</v>
      </c>
      <c r="P905" s="728">
        <v>26719.5</v>
      </c>
      <c r="Q905" s="745">
        <v>1</v>
      </c>
      <c r="R905" s="727">
        <v>5</v>
      </c>
      <c r="S905" s="745">
        <v>1</v>
      </c>
      <c r="T905" s="812">
        <v>3</v>
      </c>
      <c r="U905" s="768">
        <v>1</v>
      </c>
    </row>
    <row r="906" spans="1:21" ht="14.4" customHeight="1" x14ac:dyDescent="0.3">
      <c r="A906" s="726">
        <v>4</v>
      </c>
      <c r="B906" s="727" t="s">
        <v>2287</v>
      </c>
      <c r="C906" s="727" t="s">
        <v>2294</v>
      </c>
      <c r="D906" s="810" t="s">
        <v>4735</v>
      </c>
      <c r="E906" s="811" t="s">
        <v>2321</v>
      </c>
      <c r="F906" s="727" t="s">
        <v>2290</v>
      </c>
      <c r="G906" s="727" t="s">
        <v>2523</v>
      </c>
      <c r="H906" s="727" t="s">
        <v>571</v>
      </c>
      <c r="I906" s="727" t="s">
        <v>2965</v>
      </c>
      <c r="J906" s="727" t="s">
        <v>2966</v>
      </c>
      <c r="K906" s="727" t="s">
        <v>2967</v>
      </c>
      <c r="L906" s="728">
        <v>5343.9</v>
      </c>
      <c r="M906" s="728">
        <v>80158.5</v>
      </c>
      <c r="N906" s="727">
        <v>15</v>
      </c>
      <c r="O906" s="812">
        <v>7</v>
      </c>
      <c r="P906" s="728">
        <v>80158.5</v>
      </c>
      <c r="Q906" s="745">
        <v>1</v>
      </c>
      <c r="R906" s="727">
        <v>15</v>
      </c>
      <c r="S906" s="745">
        <v>1</v>
      </c>
      <c r="T906" s="812">
        <v>7</v>
      </c>
      <c r="U906" s="768">
        <v>1</v>
      </c>
    </row>
    <row r="907" spans="1:21" ht="14.4" customHeight="1" x14ac:dyDescent="0.3">
      <c r="A907" s="726">
        <v>4</v>
      </c>
      <c r="B907" s="727" t="s">
        <v>2287</v>
      </c>
      <c r="C907" s="727" t="s">
        <v>2294</v>
      </c>
      <c r="D907" s="810" t="s">
        <v>4735</v>
      </c>
      <c r="E907" s="811" t="s">
        <v>2321</v>
      </c>
      <c r="F907" s="727" t="s">
        <v>2290</v>
      </c>
      <c r="G907" s="727" t="s">
        <v>2523</v>
      </c>
      <c r="H907" s="727" t="s">
        <v>571</v>
      </c>
      <c r="I907" s="727" t="s">
        <v>2968</v>
      </c>
      <c r="J907" s="727" t="s">
        <v>2969</v>
      </c>
      <c r="K907" s="727" t="s">
        <v>1390</v>
      </c>
      <c r="L907" s="728">
        <v>1832.09</v>
      </c>
      <c r="M907" s="728">
        <v>36641.799999999996</v>
      </c>
      <c r="N907" s="727">
        <v>20</v>
      </c>
      <c r="O907" s="812">
        <v>11</v>
      </c>
      <c r="P907" s="728">
        <v>31145.53</v>
      </c>
      <c r="Q907" s="745">
        <v>0.85000000000000009</v>
      </c>
      <c r="R907" s="727">
        <v>17</v>
      </c>
      <c r="S907" s="745">
        <v>0.85</v>
      </c>
      <c r="T907" s="812">
        <v>10</v>
      </c>
      <c r="U907" s="768">
        <v>0.90909090909090906</v>
      </c>
    </row>
    <row r="908" spans="1:21" ht="14.4" customHeight="1" x14ac:dyDescent="0.3">
      <c r="A908" s="726">
        <v>4</v>
      </c>
      <c r="B908" s="727" t="s">
        <v>2287</v>
      </c>
      <c r="C908" s="727" t="s">
        <v>2294</v>
      </c>
      <c r="D908" s="810" t="s">
        <v>4735</v>
      </c>
      <c r="E908" s="811" t="s">
        <v>2321</v>
      </c>
      <c r="F908" s="727" t="s">
        <v>2290</v>
      </c>
      <c r="G908" s="727" t="s">
        <v>2523</v>
      </c>
      <c r="H908" s="727" t="s">
        <v>571</v>
      </c>
      <c r="I908" s="727" t="s">
        <v>2970</v>
      </c>
      <c r="J908" s="727" t="s">
        <v>2971</v>
      </c>
      <c r="K908" s="727" t="s">
        <v>2972</v>
      </c>
      <c r="L908" s="728">
        <v>2473.21</v>
      </c>
      <c r="M908" s="728">
        <v>2473.21</v>
      </c>
      <c r="N908" s="727">
        <v>1</v>
      </c>
      <c r="O908" s="812">
        <v>1</v>
      </c>
      <c r="P908" s="728">
        <v>2473.21</v>
      </c>
      <c r="Q908" s="745">
        <v>1</v>
      </c>
      <c r="R908" s="727">
        <v>1</v>
      </c>
      <c r="S908" s="745">
        <v>1</v>
      </c>
      <c r="T908" s="812">
        <v>1</v>
      </c>
      <c r="U908" s="768">
        <v>1</v>
      </c>
    </row>
    <row r="909" spans="1:21" ht="14.4" customHeight="1" x14ac:dyDescent="0.3">
      <c r="A909" s="726">
        <v>4</v>
      </c>
      <c r="B909" s="727" t="s">
        <v>2287</v>
      </c>
      <c r="C909" s="727" t="s">
        <v>2294</v>
      </c>
      <c r="D909" s="810" t="s">
        <v>4735</v>
      </c>
      <c r="E909" s="811" t="s">
        <v>2321</v>
      </c>
      <c r="F909" s="727" t="s">
        <v>2290</v>
      </c>
      <c r="G909" s="727" t="s">
        <v>2523</v>
      </c>
      <c r="H909" s="727" t="s">
        <v>571</v>
      </c>
      <c r="I909" s="727" t="s">
        <v>2973</v>
      </c>
      <c r="J909" s="727" t="s">
        <v>2974</v>
      </c>
      <c r="K909" s="727" t="s">
        <v>1390</v>
      </c>
      <c r="L909" s="728">
        <v>485.63</v>
      </c>
      <c r="M909" s="728">
        <v>485.63</v>
      </c>
      <c r="N909" s="727">
        <v>1</v>
      </c>
      <c r="O909" s="812">
        <v>1</v>
      </c>
      <c r="P909" s="728">
        <v>485.63</v>
      </c>
      <c r="Q909" s="745">
        <v>1</v>
      </c>
      <c r="R909" s="727">
        <v>1</v>
      </c>
      <c r="S909" s="745">
        <v>1</v>
      </c>
      <c r="T909" s="812">
        <v>1</v>
      </c>
      <c r="U909" s="768">
        <v>1</v>
      </c>
    </row>
    <row r="910" spans="1:21" ht="14.4" customHeight="1" x14ac:dyDescent="0.3">
      <c r="A910" s="726">
        <v>4</v>
      </c>
      <c r="B910" s="727" t="s">
        <v>2287</v>
      </c>
      <c r="C910" s="727" t="s">
        <v>2294</v>
      </c>
      <c r="D910" s="810" t="s">
        <v>4735</v>
      </c>
      <c r="E910" s="811" t="s">
        <v>2321</v>
      </c>
      <c r="F910" s="727" t="s">
        <v>2290</v>
      </c>
      <c r="G910" s="727" t="s">
        <v>2523</v>
      </c>
      <c r="H910" s="727" t="s">
        <v>571</v>
      </c>
      <c r="I910" s="727" t="s">
        <v>2975</v>
      </c>
      <c r="J910" s="727" t="s">
        <v>2976</v>
      </c>
      <c r="K910" s="727" t="s">
        <v>1390</v>
      </c>
      <c r="L910" s="728">
        <v>300</v>
      </c>
      <c r="M910" s="728">
        <v>1500</v>
      </c>
      <c r="N910" s="727">
        <v>5</v>
      </c>
      <c r="O910" s="812">
        <v>5</v>
      </c>
      <c r="P910" s="728">
        <v>1500</v>
      </c>
      <c r="Q910" s="745">
        <v>1</v>
      </c>
      <c r="R910" s="727">
        <v>5</v>
      </c>
      <c r="S910" s="745">
        <v>1</v>
      </c>
      <c r="T910" s="812">
        <v>5</v>
      </c>
      <c r="U910" s="768">
        <v>1</v>
      </c>
    </row>
    <row r="911" spans="1:21" ht="14.4" customHeight="1" x14ac:dyDescent="0.3">
      <c r="A911" s="726">
        <v>4</v>
      </c>
      <c r="B911" s="727" t="s">
        <v>2287</v>
      </c>
      <c r="C911" s="727" t="s">
        <v>2294</v>
      </c>
      <c r="D911" s="810" t="s">
        <v>4735</v>
      </c>
      <c r="E911" s="811" t="s">
        <v>2321</v>
      </c>
      <c r="F911" s="727" t="s">
        <v>2290</v>
      </c>
      <c r="G911" s="727" t="s">
        <v>2523</v>
      </c>
      <c r="H911" s="727" t="s">
        <v>571</v>
      </c>
      <c r="I911" s="727" t="s">
        <v>2977</v>
      </c>
      <c r="J911" s="727" t="s">
        <v>2978</v>
      </c>
      <c r="K911" s="727" t="s">
        <v>2979</v>
      </c>
      <c r="L911" s="728">
        <v>196.43</v>
      </c>
      <c r="M911" s="728">
        <v>1767.8700000000003</v>
      </c>
      <c r="N911" s="727">
        <v>9</v>
      </c>
      <c r="O911" s="812">
        <v>7</v>
      </c>
      <c r="P911" s="728">
        <v>1767.8700000000003</v>
      </c>
      <c r="Q911" s="745">
        <v>1</v>
      </c>
      <c r="R911" s="727">
        <v>9</v>
      </c>
      <c r="S911" s="745">
        <v>1</v>
      </c>
      <c r="T911" s="812">
        <v>7</v>
      </c>
      <c r="U911" s="768">
        <v>1</v>
      </c>
    </row>
    <row r="912" spans="1:21" ht="14.4" customHeight="1" x14ac:dyDescent="0.3">
      <c r="A912" s="726">
        <v>4</v>
      </c>
      <c r="B912" s="727" t="s">
        <v>2287</v>
      </c>
      <c r="C912" s="727" t="s">
        <v>2294</v>
      </c>
      <c r="D912" s="810" t="s">
        <v>4735</v>
      </c>
      <c r="E912" s="811" t="s">
        <v>2321</v>
      </c>
      <c r="F912" s="727" t="s">
        <v>2290</v>
      </c>
      <c r="G912" s="727" t="s">
        <v>2523</v>
      </c>
      <c r="H912" s="727" t="s">
        <v>571</v>
      </c>
      <c r="I912" s="727" t="s">
        <v>2980</v>
      </c>
      <c r="J912" s="727" t="s">
        <v>2981</v>
      </c>
      <c r="K912" s="727" t="s">
        <v>2982</v>
      </c>
      <c r="L912" s="728">
        <v>210.33</v>
      </c>
      <c r="M912" s="728">
        <v>1261.98</v>
      </c>
      <c r="N912" s="727">
        <v>6</v>
      </c>
      <c r="O912" s="812">
        <v>6</v>
      </c>
      <c r="P912" s="728">
        <v>1261.98</v>
      </c>
      <c r="Q912" s="745">
        <v>1</v>
      </c>
      <c r="R912" s="727">
        <v>6</v>
      </c>
      <c r="S912" s="745">
        <v>1</v>
      </c>
      <c r="T912" s="812">
        <v>6</v>
      </c>
      <c r="U912" s="768">
        <v>1</v>
      </c>
    </row>
    <row r="913" spans="1:21" ht="14.4" customHeight="1" x14ac:dyDescent="0.3">
      <c r="A913" s="726">
        <v>4</v>
      </c>
      <c r="B913" s="727" t="s">
        <v>2287</v>
      </c>
      <c r="C913" s="727" t="s">
        <v>2294</v>
      </c>
      <c r="D913" s="810" t="s">
        <v>4735</v>
      </c>
      <c r="E913" s="811" t="s">
        <v>2321</v>
      </c>
      <c r="F913" s="727" t="s">
        <v>2290</v>
      </c>
      <c r="G913" s="727" t="s">
        <v>2523</v>
      </c>
      <c r="H913" s="727" t="s">
        <v>571</v>
      </c>
      <c r="I913" s="727" t="s">
        <v>3670</v>
      </c>
      <c r="J913" s="727" t="s">
        <v>3671</v>
      </c>
      <c r="K913" s="727" t="s">
        <v>2955</v>
      </c>
      <c r="L913" s="728">
        <v>507.04</v>
      </c>
      <c r="M913" s="728">
        <v>2028.16</v>
      </c>
      <c r="N913" s="727">
        <v>4</v>
      </c>
      <c r="O913" s="812">
        <v>2</v>
      </c>
      <c r="P913" s="728">
        <v>2028.16</v>
      </c>
      <c r="Q913" s="745">
        <v>1</v>
      </c>
      <c r="R913" s="727">
        <v>4</v>
      </c>
      <c r="S913" s="745">
        <v>1</v>
      </c>
      <c r="T913" s="812">
        <v>2</v>
      </c>
      <c r="U913" s="768">
        <v>1</v>
      </c>
    </row>
    <row r="914" spans="1:21" ht="14.4" customHeight="1" x14ac:dyDescent="0.3">
      <c r="A914" s="726">
        <v>4</v>
      </c>
      <c r="B914" s="727" t="s">
        <v>2287</v>
      </c>
      <c r="C914" s="727" t="s">
        <v>2294</v>
      </c>
      <c r="D914" s="810" t="s">
        <v>4735</v>
      </c>
      <c r="E914" s="811" t="s">
        <v>2321</v>
      </c>
      <c r="F914" s="727" t="s">
        <v>2290</v>
      </c>
      <c r="G914" s="727" t="s">
        <v>2523</v>
      </c>
      <c r="H914" s="727" t="s">
        <v>571</v>
      </c>
      <c r="I914" s="727" t="s">
        <v>2983</v>
      </c>
      <c r="J914" s="727" t="s">
        <v>2984</v>
      </c>
      <c r="K914" s="727" t="s">
        <v>2985</v>
      </c>
      <c r="L914" s="728">
        <v>320</v>
      </c>
      <c r="M914" s="728">
        <v>3520</v>
      </c>
      <c r="N914" s="727">
        <v>11</v>
      </c>
      <c r="O914" s="812">
        <v>7</v>
      </c>
      <c r="P914" s="728">
        <v>2240</v>
      </c>
      <c r="Q914" s="745">
        <v>0.63636363636363635</v>
      </c>
      <c r="R914" s="727">
        <v>7</v>
      </c>
      <c r="S914" s="745">
        <v>0.63636363636363635</v>
      </c>
      <c r="T914" s="812">
        <v>5</v>
      </c>
      <c r="U914" s="768">
        <v>0.7142857142857143</v>
      </c>
    </row>
    <row r="915" spans="1:21" ht="14.4" customHeight="1" x14ac:dyDescent="0.3">
      <c r="A915" s="726">
        <v>4</v>
      </c>
      <c r="B915" s="727" t="s">
        <v>2287</v>
      </c>
      <c r="C915" s="727" t="s">
        <v>2294</v>
      </c>
      <c r="D915" s="810" t="s">
        <v>4735</v>
      </c>
      <c r="E915" s="811" t="s">
        <v>2321</v>
      </c>
      <c r="F915" s="727" t="s">
        <v>2290</v>
      </c>
      <c r="G915" s="727" t="s">
        <v>2523</v>
      </c>
      <c r="H915" s="727" t="s">
        <v>571</v>
      </c>
      <c r="I915" s="727" t="s">
        <v>2986</v>
      </c>
      <c r="J915" s="727" t="s">
        <v>2987</v>
      </c>
      <c r="K915" s="727" t="s">
        <v>2988</v>
      </c>
      <c r="L915" s="728">
        <v>300</v>
      </c>
      <c r="M915" s="728">
        <v>5700</v>
      </c>
      <c r="N915" s="727">
        <v>19</v>
      </c>
      <c r="O915" s="812">
        <v>13</v>
      </c>
      <c r="P915" s="728">
        <v>5400</v>
      </c>
      <c r="Q915" s="745">
        <v>0.94736842105263153</v>
      </c>
      <c r="R915" s="727">
        <v>18</v>
      </c>
      <c r="S915" s="745">
        <v>0.94736842105263153</v>
      </c>
      <c r="T915" s="812">
        <v>12</v>
      </c>
      <c r="U915" s="768">
        <v>0.92307692307692313</v>
      </c>
    </row>
    <row r="916" spans="1:21" ht="14.4" customHeight="1" x14ac:dyDescent="0.3">
      <c r="A916" s="726">
        <v>4</v>
      </c>
      <c r="B916" s="727" t="s">
        <v>2287</v>
      </c>
      <c r="C916" s="727" t="s">
        <v>2294</v>
      </c>
      <c r="D916" s="810" t="s">
        <v>4735</v>
      </c>
      <c r="E916" s="811" t="s">
        <v>2321</v>
      </c>
      <c r="F916" s="727" t="s">
        <v>2290</v>
      </c>
      <c r="G916" s="727" t="s">
        <v>2523</v>
      </c>
      <c r="H916" s="727" t="s">
        <v>571</v>
      </c>
      <c r="I916" s="727" t="s">
        <v>2989</v>
      </c>
      <c r="J916" s="727" t="s">
        <v>2990</v>
      </c>
      <c r="K916" s="727" t="s">
        <v>2991</v>
      </c>
      <c r="L916" s="728">
        <v>2816</v>
      </c>
      <c r="M916" s="728">
        <v>261888</v>
      </c>
      <c r="N916" s="727">
        <v>93</v>
      </c>
      <c r="O916" s="812">
        <v>12</v>
      </c>
      <c r="P916" s="728">
        <v>219648</v>
      </c>
      <c r="Q916" s="745">
        <v>0.83870967741935487</v>
      </c>
      <c r="R916" s="727">
        <v>78</v>
      </c>
      <c r="S916" s="745">
        <v>0.83870967741935487</v>
      </c>
      <c r="T916" s="812">
        <v>10</v>
      </c>
      <c r="U916" s="768">
        <v>0.83333333333333337</v>
      </c>
    </row>
    <row r="917" spans="1:21" ht="14.4" customHeight="1" x14ac:dyDescent="0.3">
      <c r="A917" s="726">
        <v>4</v>
      </c>
      <c r="B917" s="727" t="s">
        <v>2287</v>
      </c>
      <c r="C917" s="727" t="s">
        <v>2294</v>
      </c>
      <c r="D917" s="810" t="s">
        <v>4735</v>
      </c>
      <c r="E917" s="811" t="s">
        <v>2321</v>
      </c>
      <c r="F917" s="727" t="s">
        <v>2290</v>
      </c>
      <c r="G917" s="727" t="s">
        <v>2523</v>
      </c>
      <c r="H917" s="727" t="s">
        <v>571</v>
      </c>
      <c r="I917" s="727" t="s">
        <v>2992</v>
      </c>
      <c r="J917" s="727" t="s">
        <v>2993</v>
      </c>
      <c r="K917" s="727" t="s">
        <v>2994</v>
      </c>
      <c r="L917" s="728">
        <v>2412.9</v>
      </c>
      <c r="M917" s="728">
        <v>48258</v>
      </c>
      <c r="N917" s="727">
        <v>20</v>
      </c>
      <c r="O917" s="812">
        <v>6</v>
      </c>
      <c r="P917" s="728">
        <v>48258</v>
      </c>
      <c r="Q917" s="745">
        <v>1</v>
      </c>
      <c r="R917" s="727">
        <v>20</v>
      </c>
      <c r="S917" s="745">
        <v>1</v>
      </c>
      <c r="T917" s="812">
        <v>6</v>
      </c>
      <c r="U917" s="768">
        <v>1</v>
      </c>
    </row>
    <row r="918" spans="1:21" ht="14.4" customHeight="1" x14ac:dyDescent="0.3">
      <c r="A918" s="726">
        <v>4</v>
      </c>
      <c r="B918" s="727" t="s">
        <v>2287</v>
      </c>
      <c r="C918" s="727" t="s">
        <v>2294</v>
      </c>
      <c r="D918" s="810" t="s">
        <v>4735</v>
      </c>
      <c r="E918" s="811" t="s">
        <v>2321</v>
      </c>
      <c r="F918" s="727" t="s">
        <v>2290</v>
      </c>
      <c r="G918" s="727" t="s">
        <v>2523</v>
      </c>
      <c r="H918" s="727" t="s">
        <v>571</v>
      </c>
      <c r="I918" s="727" t="s">
        <v>2995</v>
      </c>
      <c r="J918" s="727" t="s">
        <v>2993</v>
      </c>
      <c r="K918" s="727" t="s">
        <v>2996</v>
      </c>
      <c r="L918" s="728">
        <v>2412.9</v>
      </c>
      <c r="M918" s="728">
        <v>31367.700000000004</v>
      </c>
      <c r="N918" s="727">
        <v>13</v>
      </c>
      <c r="O918" s="812">
        <v>4</v>
      </c>
      <c r="P918" s="728">
        <v>24129.000000000004</v>
      </c>
      <c r="Q918" s="745">
        <v>0.76923076923076927</v>
      </c>
      <c r="R918" s="727">
        <v>10</v>
      </c>
      <c r="S918" s="745">
        <v>0.76923076923076927</v>
      </c>
      <c r="T918" s="812">
        <v>3</v>
      </c>
      <c r="U918" s="768">
        <v>0.75</v>
      </c>
    </row>
    <row r="919" spans="1:21" ht="14.4" customHeight="1" x14ac:dyDescent="0.3">
      <c r="A919" s="726">
        <v>4</v>
      </c>
      <c r="B919" s="727" t="s">
        <v>2287</v>
      </c>
      <c r="C919" s="727" t="s">
        <v>2294</v>
      </c>
      <c r="D919" s="810" t="s">
        <v>4735</v>
      </c>
      <c r="E919" s="811" t="s">
        <v>2321</v>
      </c>
      <c r="F919" s="727" t="s">
        <v>2290</v>
      </c>
      <c r="G919" s="727" t="s">
        <v>2523</v>
      </c>
      <c r="H919" s="727" t="s">
        <v>571</v>
      </c>
      <c r="I919" s="727" t="s">
        <v>2997</v>
      </c>
      <c r="J919" s="727" t="s">
        <v>2998</v>
      </c>
      <c r="K919" s="727" t="s">
        <v>2999</v>
      </c>
      <c r="L919" s="728">
        <v>1500.3</v>
      </c>
      <c r="M919" s="728">
        <v>31506.3</v>
      </c>
      <c r="N919" s="727">
        <v>21</v>
      </c>
      <c r="O919" s="812">
        <v>4</v>
      </c>
      <c r="P919" s="728">
        <v>31506.3</v>
      </c>
      <c r="Q919" s="745">
        <v>1</v>
      </c>
      <c r="R919" s="727">
        <v>21</v>
      </c>
      <c r="S919" s="745">
        <v>1</v>
      </c>
      <c r="T919" s="812">
        <v>4</v>
      </c>
      <c r="U919" s="768">
        <v>1</v>
      </c>
    </row>
    <row r="920" spans="1:21" ht="14.4" customHeight="1" x14ac:dyDescent="0.3">
      <c r="A920" s="726">
        <v>4</v>
      </c>
      <c r="B920" s="727" t="s">
        <v>2287</v>
      </c>
      <c r="C920" s="727" t="s">
        <v>2294</v>
      </c>
      <c r="D920" s="810" t="s">
        <v>4735</v>
      </c>
      <c r="E920" s="811" t="s">
        <v>2321</v>
      </c>
      <c r="F920" s="727" t="s">
        <v>2290</v>
      </c>
      <c r="G920" s="727" t="s">
        <v>2523</v>
      </c>
      <c r="H920" s="727" t="s">
        <v>571</v>
      </c>
      <c r="I920" s="727" t="s">
        <v>3000</v>
      </c>
      <c r="J920" s="727" t="s">
        <v>2998</v>
      </c>
      <c r="K920" s="727" t="s">
        <v>3001</v>
      </c>
      <c r="L920" s="728">
        <v>1500.3</v>
      </c>
      <c r="M920" s="728">
        <v>15003</v>
      </c>
      <c r="N920" s="727">
        <v>10</v>
      </c>
      <c r="O920" s="812">
        <v>2</v>
      </c>
      <c r="P920" s="728">
        <v>15003</v>
      </c>
      <c r="Q920" s="745">
        <v>1</v>
      </c>
      <c r="R920" s="727">
        <v>10</v>
      </c>
      <c r="S920" s="745">
        <v>1</v>
      </c>
      <c r="T920" s="812">
        <v>2</v>
      </c>
      <c r="U920" s="768">
        <v>1</v>
      </c>
    </row>
    <row r="921" spans="1:21" ht="14.4" customHeight="1" x14ac:dyDescent="0.3">
      <c r="A921" s="726">
        <v>4</v>
      </c>
      <c r="B921" s="727" t="s">
        <v>2287</v>
      </c>
      <c r="C921" s="727" t="s">
        <v>2294</v>
      </c>
      <c r="D921" s="810" t="s">
        <v>4735</v>
      </c>
      <c r="E921" s="811" t="s">
        <v>2321</v>
      </c>
      <c r="F921" s="727" t="s">
        <v>2290</v>
      </c>
      <c r="G921" s="727" t="s">
        <v>2523</v>
      </c>
      <c r="H921" s="727" t="s">
        <v>571</v>
      </c>
      <c r="I921" s="727" t="s">
        <v>3002</v>
      </c>
      <c r="J921" s="727" t="s">
        <v>3003</v>
      </c>
      <c r="K921" s="727" t="s">
        <v>3004</v>
      </c>
      <c r="L921" s="728">
        <v>761.3</v>
      </c>
      <c r="M921" s="728">
        <v>6851.7</v>
      </c>
      <c r="N921" s="727">
        <v>9</v>
      </c>
      <c r="O921" s="812">
        <v>1</v>
      </c>
      <c r="P921" s="728">
        <v>6851.7</v>
      </c>
      <c r="Q921" s="745">
        <v>1</v>
      </c>
      <c r="R921" s="727">
        <v>9</v>
      </c>
      <c r="S921" s="745">
        <v>1</v>
      </c>
      <c r="T921" s="812">
        <v>1</v>
      </c>
      <c r="U921" s="768">
        <v>1</v>
      </c>
    </row>
    <row r="922" spans="1:21" ht="14.4" customHeight="1" x14ac:dyDescent="0.3">
      <c r="A922" s="726">
        <v>4</v>
      </c>
      <c r="B922" s="727" t="s">
        <v>2287</v>
      </c>
      <c r="C922" s="727" t="s">
        <v>2294</v>
      </c>
      <c r="D922" s="810" t="s">
        <v>4735</v>
      </c>
      <c r="E922" s="811" t="s">
        <v>2321</v>
      </c>
      <c r="F922" s="727" t="s">
        <v>2290</v>
      </c>
      <c r="G922" s="727" t="s">
        <v>2523</v>
      </c>
      <c r="H922" s="727" t="s">
        <v>571</v>
      </c>
      <c r="I922" s="727" t="s">
        <v>3005</v>
      </c>
      <c r="J922" s="727" t="s">
        <v>3003</v>
      </c>
      <c r="K922" s="727" t="s">
        <v>3006</v>
      </c>
      <c r="L922" s="728">
        <v>761.3</v>
      </c>
      <c r="M922" s="728">
        <v>4567.7999999999993</v>
      </c>
      <c r="N922" s="727">
        <v>6</v>
      </c>
      <c r="O922" s="812">
        <v>1</v>
      </c>
      <c r="P922" s="728">
        <v>4567.7999999999993</v>
      </c>
      <c r="Q922" s="745">
        <v>1</v>
      </c>
      <c r="R922" s="727">
        <v>6</v>
      </c>
      <c r="S922" s="745">
        <v>1</v>
      </c>
      <c r="T922" s="812">
        <v>1</v>
      </c>
      <c r="U922" s="768">
        <v>1</v>
      </c>
    </row>
    <row r="923" spans="1:21" ht="14.4" customHeight="1" x14ac:dyDescent="0.3">
      <c r="A923" s="726">
        <v>4</v>
      </c>
      <c r="B923" s="727" t="s">
        <v>2287</v>
      </c>
      <c r="C923" s="727" t="s">
        <v>2294</v>
      </c>
      <c r="D923" s="810" t="s">
        <v>4735</v>
      </c>
      <c r="E923" s="811" t="s">
        <v>2321</v>
      </c>
      <c r="F923" s="727" t="s">
        <v>2290</v>
      </c>
      <c r="G923" s="727" t="s">
        <v>2523</v>
      </c>
      <c r="H923" s="727" t="s">
        <v>571</v>
      </c>
      <c r="I923" s="727" t="s">
        <v>3007</v>
      </c>
      <c r="J923" s="727" t="s">
        <v>3008</v>
      </c>
      <c r="K923" s="727" t="s">
        <v>3009</v>
      </c>
      <c r="L923" s="728">
        <v>2412.9</v>
      </c>
      <c r="M923" s="728">
        <v>7238.7000000000007</v>
      </c>
      <c r="N923" s="727">
        <v>3</v>
      </c>
      <c r="O923" s="812">
        <v>1</v>
      </c>
      <c r="P923" s="728">
        <v>7238.7000000000007</v>
      </c>
      <c r="Q923" s="745">
        <v>1</v>
      </c>
      <c r="R923" s="727">
        <v>3</v>
      </c>
      <c r="S923" s="745">
        <v>1</v>
      </c>
      <c r="T923" s="812">
        <v>1</v>
      </c>
      <c r="U923" s="768">
        <v>1</v>
      </c>
    </row>
    <row r="924" spans="1:21" ht="14.4" customHeight="1" x14ac:dyDescent="0.3">
      <c r="A924" s="726">
        <v>4</v>
      </c>
      <c r="B924" s="727" t="s">
        <v>2287</v>
      </c>
      <c r="C924" s="727" t="s">
        <v>2294</v>
      </c>
      <c r="D924" s="810" t="s">
        <v>4735</v>
      </c>
      <c r="E924" s="811" t="s">
        <v>2321</v>
      </c>
      <c r="F924" s="727" t="s">
        <v>2290</v>
      </c>
      <c r="G924" s="727" t="s">
        <v>2523</v>
      </c>
      <c r="H924" s="727" t="s">
        <v>571</v>
      </c>
      <c r="I924" s="727" t="s">
        <v>3013</v>
      </c>
      <c r="J924" s="727" t="s">
        <v>3014</v>
      </c>
      <c r="K924" s="727" t="s">
        <v>3015</v>
      </c>
      <c r="L924" s="728">
        <v>1987.45</v>
      </c>
      <c r="M924" s="728">
        <v>39749</v>
      </c>
      <c r="N924" s="727">
        <v>20</v>
      </c>
      <c r="O924" s="812">
        <v>7</v>
      </c>
      <c r="P924" s="728">
        <v>39749</v>
      </c>
      <c r="Q924" s="745">
        <v>1</v>
      </c>
      <c r="R924" s="727">
        <v>20</v>
      </c>
      <c r="S924" s="745">
        <v>1</v>
      </c>
      <c r="T924" s="812">
        <v>7</v>
      </c>
      <c r="U924" s="768">
        <v>1</v>
      </c>
    </row>
    <row r="925" spans="1:21" ht="14.4" customHeight="1" x14ac:dyDescent="0.3">
      <c r="A925" s="726">
        <v>4</v>
      </c>
      <c r="B925" s="727" t="s">
        <v>2287</v>
      </c>
      <c r="C925" s="727" t="s">
        <v>2294</v>
      </c>
      <c r="D925" s="810" t="s">
        <v>4735</v>
      </c>
      <c r="E925" s="811" t="s">
        <v>2321</v>
      </c>
      <c r="F925" s="727" t="s">
        <v>2290</v>
      </c>
      <c r="G925" s="727" t="s">
        <v>2523</v>
      </c>
      <c r="H925" s="727" t="s">
        <v>571</v>
      </c>
      <c r="I925" s="727" t="s">
        <v>3016</v>
      </c>
      <c r="J925" s="727" t="s">
        <v>3014</v>
      </c>
      <c r="K925" s="727" t="s">
        <v>3017</v>
      </c>
      <c r="L925" s="728">
        <v>1987.45</v>
      </c>
      <c r="M925" s="728">
        <v>11924.7</v>
      </c>
      <c r="N925" s="727">
        <v>6</v>
      </c>
      <c r="O925" s="812">
        <v>2</v>
      </c>
      <c r="P925" s="728">
        <v>11924.7</v>
      </c>
      <c r="Q925" s="745">
        <v>1</v>
      </c>
      <c r="R925" s="727">
        <v>6</v>
      </c>
      <c r="S925" s="745">
        <v>1</v>
      </c>
      <c r="T925" s="812">
        <v>2</v>
      </c>
      <c r="U925" s="768">
        <v>1</v>
      </c>
    </row>
    <row r="926" spans="1:21" ht="14.4" customHeight="1" x14ac:dyDescent="0.3">
      <c r="A926" s="726">
        <v>4</v>
      </c>
      <c r="B926" s="727" t="s">
        <v>2287</v>
      </c>
      <c r="C926" s="727" t="s">
        <v>2294</v>
      </c>
      <c r="D926" s="810" t="s">
        <v>4735</v>
      </c>
      <c r="E926" s="811" t="s">
        <v>2321</v>
      </c>
      <c r="F926" s="727" t="s">
        <v>2290</v>
      </c>
      <c r="G926" s="727" t="s">
        <v>2523</v>
      </c>
      <c r="H926" s="727" t="s">
        <v>571</v>
      </c>
      <c r="I926" s="727" t="s">
        <v>3018</v>
      </c>
      <c r="J926" s="727" t="s">
        <v>3019</v>
      </c>
      <c r="K926" s="727" t="s">
        <v>3020</v>
      </c>
      <c r="L926" s="728">
        <v>711.08</v>
      </c>
      <c r="M926" s="728">
        <v>8532.9600000000009</v>
      </c>
      <c r="N926" s="727">
        <v>12</v>
      </c>
      <c r="O926" s="812">
        <v>2</v>
      </c>
      <c r="P926" s="728">
        <v>8532.9600000000009</v>
      </c>
      <c r="Q926" s="745">
        <v>1</v>
      </c>
      <c r="R926" s="727">
        <v>12</v>
      </c>
      <c r="S926" s="745">
        <v>1</v>
      </c>
      <c r="T926" s="812">
        <v>2</v>
      </c>
      <c r="U926" s="768">
        <v>1</v>
      </c>
    </row>
    <row r="927" spans="1:21" ht="14.4" customHeight="1" x14ac:dyDescent="0.3">
      <c r="A927" s="726">
        <v>4</v>
      </c>
      <c r="B927" s="727" t="s">
        <v>2287</v>
      </c>
      <c r="C927" s="727" t="s">
        <v>2294</v>
      </c>
      <c r="D927" s="810" t="s">
        <v>4735</v>
      </c>
      <c r="E927" s="811" t="s">
        <v>2321</v>
      </c>
      <c r="F927" s="727" t="s">
        <v>2290</v>
      </c>
      <c r="G927" s="727" t="s">
        <v>2523</v>
      </c>
      <c r="H927" s="727" t="s">
        <v>571</v>
      </c>
      <c r="I927" s="727" t="s">
        <v>3021</v>
      </c>
      <c r="J927" s="727" t="s">
        <v>3019</v>
      </c>
      <c r="K927" s="727" t="s">
        <v>3022</v>
      </c>
      <c r="L927" s="728">
        <v>711.08</v>
      </c>
      <c r="M927" s="728">
        <v>21332.400000000001</v>
      </c>
      <c r="N927" s="727">
        <v>30</v>
      </c>
      <c r="O927" s="812">
        <v>4</v>
      </c>
      <c r="P927" s="728">
        <v>21332.400000000001</v>
      </c>
      <c r="Q927" s="745">
        <v>1</v>
      </c>
      <c r="R927" s="727">
        <v>30</v>
      </c>
      <c r="S927" s="745">
        <v>1</v>
      </c>
      <c r="T927" s="812">
        <v>4</v>
      </c>
      <c r="U927" s="768">
        <v>1</v>
      </c>
    </row>
    <row r="928" spans="1:21" ht="14.4" customHeight="1" x14ac:dyDescent="0.3">
      <c r="A928" s="726">
        <v>4</v>
      </c>
      <c r="B928" s="727" t="s">
        <v>2287</v>
      </c>
      <c r="C928" s="727" t="s">
        <v>2294</v>
      </c>
      <c r="D928" s="810" t="s">
        <v>4735</v>
      </c>
      <c r="E928" s="811" t="s">
        <v>2321</v>
      </c>
      <c r="F928" s="727" t="s">
        <v>2290</v>
      </c>
      <c r="G928" s="727" t="s">
        <v>2523</v>
      </c>
      <c r="H928" s="727" t="s">
        <v>571</v>
      </c>
      <c r="I928" s="727" t="s">
        <v>3023</v>
      </c>
      <c r="J928" s="727" t="s">
        <v>3024</v>
      </c>
      <c r="K928" s="727" t="s">
        <v>3025</v>
      </c>
      <c r="L928" s="728">
        <v>1074.31</v>
      </c>
      <c r="M928" s="728">
        <v>18263.269999999997</v>
      </c>
      <c r="N928" s="727">
        <v>17</v>
      </c>
      <c r="O928" s="812">
        <v>3</v>
      </c>
      <c r="P928" s="728">
        <v>18263.269999999997</v>
      </c>
      <c r="Q928" s="745">
        <v>1</v>
      </c>
      <c r="R928" s="727">
        <v>17</v>
      </c>
      <c r="S928" s="745">
        <v>1</v>
      </c>
      <c r="T928" s="812">
        <v>3</v>
      </c>
      <c r="U928" s="768">
        <v>1</v>
      </c>
    </row>
    <row r="929" spans="1:21" ht="14.4" customHeight="1" x14ac:dyDescent="0.3">
      <c r="A929" s="726">
        <v>4</v>
      </c>
      <c r="B929" s="727" t="s">
        <v>2287</v>
      </c>
      <c r="C929" s="727" t="s">
        <v>2294</v>
      </c>
      <c r="D929" s="810" t="s">
        <v>4735</v>
      </c>
      <c r="E929" s="811" t="s">
        <v>2321</v>
      </c>
      <c r="F929" s="727" t="s">
        <v>2290</v>
      </c>
      <c r="G929" s="727" t="s">
        <v>2523</v>
      </c>
      <c r="H929" s="727" t="s">
        <v>571</v>
      </c>
      <c r="I929" s="727" t="s">
        <v>3028</v>
      </c>
      <c r="J929" s="727" t="s">
        <v>3029</v>
      </c>
      <c r="K929" s="727" t="s">
        <v>3030</v>
      </c>
      <c r="L929" s="728">
        <v>369.69</v>
      </c>
      <c r="M929" s="728">
        <v>739.38</v>
      </c>
      <c r="N929" s="727">
        <v>2</v>
      </c>
      <c r="O929" s="812">
        <v>2</v>
      </c>
      <c r="P929" s="728">
        <v>739.38</v>
      </c>
      <c r="Q929" s="745">
        <v>1</v>
      </c>
      <c r="R929" s="727">
        <v>2</v>
      </c>
      <c r="S929" s="745">
        <v>1</v>
      </c>
      <c r="T929" s="812">
        <v>2</v>
      </c>
      <c r="U929" s="768">
        <v>1</v>
      </c>
    </row>
    <row r="930" spans="1:21" ht="14.4" customHeight="1" x14ac:dyDescent="0.3">
      <c r="A930" s="726">
        <v>4</v>
      </c>
      <c r="B930" s="727" t="s">
        <v>2287</v>
      </c>
      <c r="C930" s="727" t="s">
        <v>2294</v>
      </c>
      <c r="D930" s="810" t="s">
        <v>4735</v>
      </c>
      <c r="E930" s="811" t="s">
        <v>2321</v>
      </c>
      <c r="F930" s="727" t="s">
        <v>2290</v>
      </c>
      <c r="G930" s="727" t="s">
        <v>2523</v>
      </c>
      <c r="H930" s="727" t="s">
        <v>571</v>
      </c>
      <c r="I930" s="727" t="s">
        <v>1860</v>
      </c>
      <c r="J930" s="727" t="s">
        <v>3031</v>
      </c>
      <c r="K930" s="727" t="s">
        <v>3032</v>
      </c>
      <c r="L930" s="728">
        <v>1430.6</v>
      </c>
      <c r="M930" s="728">
        <v>8583.5999999999985</v>
      </c>
      <c r="N930" s="727">
        <v>6</v>
      </c>
      <c r="O930" s="812">
        <v>3</v>
      </c>
      <c r="P930" s="728">
        <v>2861.2</v>
      </c>
      <c r="Q930" s="745">
        <v>0.33333333333333337</v>
      </c>
      <c r="R930" s="727">
        <v>2</v>
      </c>
      <c r="S930" s="745">
        <v>0.33333333333333331</v>
      </c>
      <c r="T930" s="812">
        <v>2</v>
      </c>
      <c r="U930" s="768">
        <v>0.66666666666666663</v>
      </c>
    </row>
    <row r="931" spans="1:21" ht="14.4" customHeight="1" x14ac:dyDescent="0.3">
      <c r="A931" s="726">
        <v>4</v>
      </c>
      <c r="B931" s="727" t="s">
        <v>2287</v>
      </c>
      <c r="C931" s="727" t="s">
        <v>2294</v>
      </c>
      <c r="D931" s="810" t="s">
        <v>4735</v>
      </c>
      <c r="E931" s="811" t="s">
        <v>2321</v>
      </c>
      <c r="F931" s="727" t="s">
        <v>2290</v>
      </c>
      <c r="G931" s="727" t="s">
        <v>2523</v>
      </c>
      <c r="H931" s="727" t="s">
        <v>571</v>
      </c>
      <c r="I931" s="727" t="s">
        <v>3672</v>
      </c>
      <c r="J931" s="727" t="s">
        <v>3673</v>
      </c>
      <c r="K931" s="727" t="s">
        <v>3674</v>
      </c>
      <c r="L931" s="728">
        <v>1367</v>
      </c>
      <c r="M931" s="728">
        <v>4101</v>
      </c>
      <c r="N931" s="727">
        <v>3</v>
      </c>
      <c r="O931" s="812">
        <v>1</v>
      </c>
      <c r="P931" s="728">
        <v>4101</v>
      </c>
      <c r="Q931" s="745">
        <v>1</v>
      </c>
      <c r="R931" s="727">
        <v>3</v>
      </c>
      <c r="S931" s="745">
        <v>1</v>
      </c>
      <c r="T931" s="812">
        <v>1</v>
      </c>
      <c r="U931" s="768">
        <v>1</v>
      </c>
    </row>
    <row r="932" spans="1:21" ht="14.4" customHeight="1" x14ac:dyDescent="0.3">
      <c r="A932" s="726">
        <v>4</v>
      </c>
      <c r="B932" s="727" t="s">
        <v>2287</v>
      </c>
      <c r="C932" s="727" t="s">
        <v>2294</v>
      </c>
      <c r="D932" s="810" t="s">
        <v>4735</v>
      </c>
      <c r="E932" s="811" t="s">
        <v>2321</v>
      </c>
      <c r="F932" s="727" t="s">
        <v>2290</v>
      </c>
      <c r="G932" s="727" t="s">
        <v>2523</v>
      </c>
      <c r="H932" s="727" t="s">
        <v>571</v>
      </c>
      <c r="I932" s="727" t="s">
        <v>3033</v>
      </c>
      <c r="J932" s="727" t="s">
        <v>3034</v>
      </c>
      <c r="K932" s="727" t="s">
        <v>2938</v>
      </c>
      <c r="L932" s="728">
        <v>500</v>
      </c>
      <c r="M932" s="728">
        <v>24500</v>
      </c>
      <c r="N932" s="727">
        <v>49</v>
      </c>
      <c r="O932" s="812">
        <v>33</v>
      </c>
      <c r="P932" s="728">
        <v>23500</v>
      </c>
      <c r="Q932" s="745">
        <v>0.95918367346938771</v>
      </c>
      <c r="R932" s="727">
        <v>47</v>
      </c>
      <c r="S932" s="745">
        <v>0.95918367346938771</v>
      </c>
      <c r="T932" s="812">
        <v>31</v>
      </c>
      <c r="U932" s="768">
        <v>0.93939393939393945</v>
      </c>
    </row>
    <row r="933" spans="1:21" ht="14.4" customHeight="1" x14ac:dyDescent="0.3">
      <c r="A933" s="726">
        <v>4</v>
      </c>
      <c r="B933" s="727" t="s">
        <v>2287</v>
      </c>
      <c r="C933" s="727" t="s">
        <v>2294</v>
      </c>
      <c r="D933" s="810" t="s">
        <v>4735</v>
      </c>
      <c r="E933" s="811" t="s">
        <v>2321</v>
      </c>
      <c r="F933" s="727" t="s">
        <v>2290</v>
      </c>
      <c r="G933" s="727" t="s">
        <v>2523</v>
      </c>
      <c r="H933" s="727" t="s">
        <v>571</v>
      </c>
      <c r="I933" s="727" t="s">
        <v>3035</v>
      </c>
      <c r="J933" s="727" t="s">
        <v>3036</v>
      </c>
      <c r="K933" s="727" t="s">
        <v>3037</v>
      </c>
      <c r="L933" s="728">
        <v>556</v>
      </c>
      <c r="M933" s="728">
        <v>29468</v>
      </c>
      <c r="N933" s="727">
        <v>53</v>
      </c>
      <c r="O933" s="812">
        <v>21</v>
      </c>
      <c r="P933" s="728">
        <v>27800</v>
      </c>
      <c r="Q933" s="745">
        <v>0.94339622641509435</v>
      </c>
      <c r="R933" s="727">
        <v>50</v>
      </c>
      <c r="S933" s="745">
        <v>0.94339622641509435</v>
      </c>
      <c r="T933" s="812">
        <v>19</v>
      </c>
      <c r="U933" s="768">
        <v>0.90476190476190477</v>
      </c>
    </row>
    <row r="934" spans="1:21" ht="14.4" customHeight="1" x14ac:dyDescent="0.3">
      <c r="A934" s="726">
        <v>4</v>
      </c>
      <c r="B934" s="727" t="s">
        <v>2287</v>
      </c>
      <c r="C934" s="727" t="s">
        <v>2294</v>
      </c>
      <c r="D934" s="810" t="s">
        <v>4735</v>
      </c>
      <c r="E934" s="811" t="s">
        <v>2321</v>
      </c>
      <c r="F934" s="727" t="s">
        <v>2290</v>
      </c>
      <c r="G934" s="727" t="s">
        <v>2523</v>
      </c>
      <c r="H934" s="727" t="s">
        <v>571</v>
      </c>
      <c r="I934" s="727" t="s">
        <v>3038</v>
      </c>
      <c r="J934" s="727" t="s">
        <v>3039</v>
      </c>
      <c r="K934" s="727" t="s">
        <v>3040</v>
      </c>
      <c r="L934" s="728">
        <v>5343.9</v>
      </c>
      <c r="M934" s="728">
        <v>21375.599999999999</v>
      </c>
      <c r="N934" s="727">
        <v>4</v>
      </c>
      <c r="O934" s="812">
        <v>2</v>
      </c>
      <c r="P934" s="728">
        <v>21375.599999999999</v>
      </c>
      <c r="Q934" s="745">
        <v>1</v>
      </c>
      <c r="R934" s="727">
        <v>4</v>
      </c>
      <c r="S934" s="745">
        <v>1</v>
      </c>
      <c r="T934" s="812">
        <v>2</v>
      </c>
      <c r="U934" s="768">
        <v>1</v>
      </c>
    </row>
    <row r="935" spans="1:21" ht="14.4" customHeight="1" x14ac:dyDescent="0.3">
      <c r="A935" s="726">
        <v>4</v>
      </c>
      <c r="B935" s="727" t="s">
        <v>2287</v>
      </c>
      <c r="C935" s="727" t="s">
        <v>2294</v>
      </c>
      <c r="D935" s="810" t="s">
        <v>4735</v>
      </c>
      <c r="E935" s="811" t="s">
        <v>2321</v>
      </c>
      <c r="F935" s="727" t="s">
        <v>2290</v>
      </c>
      <c r="G935" s="727" t="s">
        <v>2523</v>
      </c>
      <c r="H935" s="727" t="s">
        <v>571</v>
      </c>
      <c r="I935" s="727" t="s">
        <v>3041</v>
      </c>
      <c r="J935" s="727" t="s">
        <v>3042</v>
      </c>
      <c r="K935" s="727" t="s">
        <v>2920</v>
      </c>
      <c r="L935" s="728">
        <v>1080</v>
      </c>
      <c r="M935" s="728">
        <v>14040</v>
      </c>
      <c r="N935" s="727">
        <v>13</v>
      </c>
      <c r="O935" s="812">
        <v>13</v>
      </c>
      <c r="P935" s="728">
        <v>14040</v>
      </c>
      <c r="Q935" s="745">
        <v>1</v>
      </c>
      <c r="R935" s="727">
        <v>13</v>
      </c>
      <c r="S935" s="745">
        <v>1</v>
      </c>
      <c r="T935" s="812">
        <v>13</v>
      </c>
      <c r="U935" s="768">
        <v>1</v>
      </c>
    </row>
    <row r="936" spans="1:21" ht="14.4" customHeight="1" x14ac:dyDescent="0.3">
      <c r="A936" s="726">
        <v>4</v>
      </c>
      <c r="B936" s="727" t="s">
        <v>2287</v>
      </c>
      <c r="C936" s="727" t="s">
        <v>2294</v>
      </c>
      <c r="D936" s="810" t="s">
        <v>4735</v>
      </c>
      <c r="E936" s="811" t="s">
        <v>2321</v>
      </c>
      <c r="F936" s="727" t="s">
        <v>2290</v>
      </c>
      <c r="G936" s="727" t="s">
        <v>2523</v>
      </c>
      <c r="H936" s="727" t="s">
        <v>571</v>
      </c>
      <c r="I936" s="727" t="s">
        <v>3043</v>
      </c>
      <c r="J936" s="727" t="s">
        <v>3044</v>
      </c>
      <c r="K936" s="727" t="s">
        <v>1390</v>
      </c>
      <c r="L936" s="728">
        <v>600</v>
      </c>
      <c r="M936" s="728">
        <v>19200</v>
      </c>
      <c r="N936" s="727">
        <v>32</v>
      </c>
      <c r="O936" s="812">
        <v>32</v>
      </c>
      <c r="P936" s="728">
        <v>19200</v>
      </c>
      <c r="Q936" s="745">
        <v>1</v>
      </c>
      <c r="R936" s="727">
        <v>32</v>
      </c>
      <c r="S936" s="745">
        <v>1</v>
      </c>
      <c r="T936" s="812">
        <v>32</v>
      </c>
      <c r="U936" s="768">
        <v>1</v>
      </c>
    </row>
    <row r="937" spans="1:21" ht="14.4" customHeight="1" x14ac:dyDescent="0.3">
      <c r="A937" s="726">
        <v>4</v>
      </c>
      <c r="B937" s="727" t="s">
        <v>2287</v>
      </c>
      <c r="C937" s="727" t="s">
        <v>2294</v>
      </c>
      <c r="D937" s="810" t="s">
        <v>4735</v>
      </c>
      <c r="E937" s="811" t="s">
        <v>2321</v>
      </c>
      <c r="F937" s="727" t="s">
        <v>2290</v>
      </c>
      <c r="G937" s="727" t="s">
        <v>2523</v>
      </c>
      <c r="H937" s="727" t="s">
        <v>571</v>
      </c>
      <c r="I937" s="727" t="s">
        <v>3045</v>
      </c>
      <c r="J937" s="727" t="s">
        <v>3046</v>
      </c>
      <c r="K937" s="727" t="s">
        <v>3047</v>
      </c>
      <c r="L937" s="728">
        <v>500</v>
      </c>
      <c r="M937" s="728">
        <v>14000</v>
      </c>
      <c r="N937" s="727">
        <v>28</v>
      </c>
      <c r="O937" s="812">
        <v>13</v>
      </c>
      <c r="P937" s="728">
        <v>14000</v>
      </c>
      <c r="Q937" s="745">
        <v>1</v>
      </c>
      <c r="R937" s="727">
        <v>28</v>
      </c>
      <c r="S937" s="745">
        <v>1</v>
      </c>
      <c r="T937" s="812">
        <v>13</v>
      </c>
      <c r="U937" s="768">
        <v>1</v>
      </c>
    </row>
    <row r="938" spans="1:21" ht="14.4" customHeight="1" x14ac:dyDescent="0.3">
      <c r="A938" s="726">
        <v>4</v>
      </c>
      <c r="B938" s="727" t="s">
        <v>2287</v>
      </c>
      <c r="C938" s="727" t="s">
        <v>2294</v>
      </c>
      <c r="D938" s="810" t="s">
        <v>4735</v>
      </c>
      <c r="E938" s="811" t="s">
        <v>2321</v>
      </c>
      <c r="F938" s="727" t="s">
        <v>2290</v>
      </c>
      <c r="G938" s="727" t="s">
        <v>2523</v>
      </c>
      <c r="H938" s="727" t="s">
        <v>571</v>
      </c>
      <c r="I938" s="727" t="s">
        <v>3048</v>
      </c>
      <c r="J938" s="727" t="s">
        <v>3049</v>
      </c>
      <c r="K938" s="727" t="s">
        <v>1390</v>
      </c>
      <c r="L938" s="728">
        <v>1000</v>
      </c>
      <c r="M938" s="728">
        <v>41000</v>
      </c>
      <c r="N938" s="727">
        <v>41</v>
      </c>
      <c r="O938" s="812">
        <v>25</v>
      </c>
      <c r="P938" s="728">
        <v>41000</v>
      </c>
      <c r="Q938" s="745">
        <v>1</v>
      </c>
      <c r="R938" s="727">
        <v>41</v>
      </c>
      <c r="S938" s="745">
        <v>1</v>
      </c>
      <c r="T938" s="812">
        <v>25</v>
      </c>
      <c r="U938" s="768">
        <v>1</v>
      </c>
    </row>
    <row r="939" spans="1:21" ht="14.4" customHeight="1" x14ac:dyDescent="0.3">
      <c r="A939" s="726">
        <v>4</v>
      </c>
      <c r="B939" s="727" t="s">
        <v>2287</v>
      </c>
      <c r="C939" s="727" t="s">
        <v>2294</v>
      </c>
      <c r="D939" s="810" t="s">
        <v>4735</v>
      </c>
      <c r="E939" s="811" t="s">
        <v>2321</v>
      </c>
      <c r="F939" s="727" t="s">
        <v>2290</v>
      </c>
      <c r="G939" s="727" t="s">
        <v>2523</v>
      </c>
      <c r="H939" s="727" t="s">
        <v>571</v>
      </c>
      <c r="I939" s="727" t="s">
        <v>3050</v>
      </c>
      <c r="J939" s="727" t="s">
        <v>3051</v>
      </c>
      <c r="K939" s="727" t="s">
        <v>3052</v>
      </c>
      <c r="L939" s="728">
        <v>3000</v>
      </c>
      <c r="M939" s="728">
        <v>30000</v>
      </c>
      <c r="N939" s="727">
        <v>10</v>
      </c>
      <c r="O939" s="812">
        <v>4</v>
      </c>
      <c r="P939" s="728">
        <v>24000</v>
      </c>
      <c r="Q939" s="745">
        <v>0.8</v>
      </c>
      <c r="R939" s="727">
        <v>8</v>
      </c>
      <c r="S939" s="745">
        <v>0.8</v>
      </c>
      <c r="T939" s="812">
        <v>3</v>
      </c>
      <c r="U939" s="768">
        <v>0.75</v>
      </c>
    </row>
    <row r="940" spans="1:21" ht="14.4" customHeight="1" x14ac:dyDescent="0.3">
      <c r="A940" s="726">
        <v>4</v>
      </c>
      <c r="B940" s="727" t="s">
        <v>2287</v>
      </c>
      <c r="C940" s="727" t="s">
        <v>2294</v>
      </c>
      <c r="D940" s="810" t="s">
        <v>4735</v>
      </c>
      <c r="E940" s="811" t="s">
        <v>2321</v>
      </c>
      <c r="F940" s="727" t="s">
        <v>2290</v>
      </c>
      <c r="G940" s="727" t="s">
        <v>2523</v>
      </c>
      <c r="H940" s="727" t="s">
        <v>571</v>
      </c>
      <c r="I940" s="727" t="s">
        <v>3675</v>
      </c>
      <c r="J940" s="727" t="s">
        <v>3051</v>
      </c>
      <c r="K940" s="727" t="s">
        <v>3676</v>
      </c>
      <c r="L940" s="728">
        <v>3000</v>
      </c>
      <c r="M940" s="728">
        <v>12000</v>
      </c>
      <c r="N940" s="727">
        <v>4</v>
      </c>
      <c r="O940" s="812">
        <v>2</v>
      </c>
      <c r="P940" s="728">
        <v>12000</v>
      </c>
      <c r="Q940" s="745">
        <v>1</v>
      </c>
      <c r="R940" s="727">
        <v>4</v>
      </c>
      <c r="S940" s="745">
        <v>1</v>
      </c>
      <c r="T940" s="812">
        <v>2</v>
      </c>
      <c r="U940" s="768">
        <v>1</v>
      </c>
    </row>
    <row r="941" spans="1:21" ht="14.4" customHeight="1" x14ac:dyDescent="0.3">
      <c r="A941" s="726">
        <v>4</v>
      </c>
      <c r="B941" s="727" t="s">
        <v>2287</v>
      </c>
      <c r="C941" s="727" t="s">
        <v>2294</v>
      </c>
      <c r="D941" s="810" t="s">
        <v>4735</v>
      </c>
      <c r="E941" s="811" t="s">
        <v>2321</v>
      </c>
      <c r="F941" s="727" t="s">
        <v>2290</v>
      </c>
      <c r="G941" s="727" t="s">
        <v>2523</v>
      </c>
      <c r="H941" s="727" t="s">
        <v>571</v>
      </c>
      <c r="I941" s="727" t="s">
        <v>3053</v>
      </c>
      <c r="J941" s="727" t="s">
        <v>3054</v>
      </c>
      <c r="K941" s="727" t="s">
        <v>3047</v>
      </c>
      <c r="L941" s="728">
        <v>300</v>
      </c>
      <c r="M941" s="728">
        <v>18600</v>
      </c>
      <c r="N941" s="727">
        <v>62</v>
      </c>
      <c r="O941" s="812">
        <v>37</v>
      </c>
      <c r="P941" s="728">
        <v>18600</v>
      </c>
      <c r="Q941" s="745">
        <v>1</v>
      </c>
      <c r="R941" s="727">
        <v>62</v>
      </c>
      <c r="S941" s="745">
        <v>1</v>
      </c>
      <c r="T941" s="812">
        <v>37</v>
      </c>
      <c r="U941" s="768">
        <v>1</v>
      </c>
    </row>
    <row r="942" spans="1:21" ht="14.4" customHeight="1" x14ac:dyDescent="0.3">
      <c r="A942" s="726">
        <v>4</v>
      </c>
      <c r="B942" s="727" t="s">
        <v>2287</v>
      </c>
      <c r="C942" s="727" t="s">
        <v>2294</v>
      </c>
      <c r="D942" s="810" t="s">
        <v>4735</v>
      </c>
      <c r="E942" s="811" t="s">
        <v>2321</v>
      </c>
      <c r="F942" s="727" t="s">
        <v>2290</v>
      </c>
      <c r="G942" s="727" t="s">
        <v>2523</v>
      </c>
      <c r="H942" s="727" t="s">
        <v>571</v>
      </c>
      <c r="I942" s="727" t="s">
        <v>3677</v>
      </c>
      <c r="J942" s="727" t="s">
        <v>3678</v>
      </c>
      <c r="K942" s="727" t="s">
        <v>3047</v>
      </c>
      <c r="L942" s="728">
        <v>300</v>
      </c>
      <c r="M942" s="728">
        <v>300</v>
      </c>
      <c r="N942" s="727">
        <v>1</v>
      </c>
      <c r="O942" s="812">
        <v>1</v>
      </c>
      <c r="P942" s="728"/>
      <c r="Q942" s="745">
        <v>0</v>
      </c>
      <c r="R942" s="727"/>
      <c r="S942" s="745">
        <v>0</v>
      </c>
      <c r="T942" s="812"/>
      <c r="U942" s="768">
        <v>0</v>
      </c>
    </row>
    <row r="943" spans="1:21" ht="14.4" customHeight="1" x14ac:dyDescent="0.3">
      <c r="A943" s="726">
        <v>4</v>
      </c>
      <c r="B943" s="727" t="s">
        <v>2287</v>
      </c>
      <c r="C943" s="727" t="s">
        <v>2294</v>
      </c>
      <c r="D943" s="810" t="s">
        <v>4735</v>
      </c>
      <c r="E943" s="811" t="s">
        <v>2321</v>
      </c>
      <c r="F943" s="727" t="s">
        <v>2290</v>
      </c>
      <c r="G943" s="727" t="s">
        <v>2523</v>
      </c>
      <c r="H943" s="727" t="s">
        <v>571</v>
      </c>
      <c r="I943" s="727" t="s">
        <v>3055</v>
      </c>
      <c r="J943" s="727" t="s">
        <v>3056</v>
      </c>
      <c r="K943" s="727" t="s">
        <v>3057</v>
      </c>
      <c r="L943" s="728">
        <v>525.23</v>
      </c>
      <c r="M943" s="728">
        <v>3676.61</v>
      </c>
      <c r="N943" s="727">
        <v>7</v>
      </c>
      <c r="O943" s="812">
        <v>6</v>
      </c>
      <c r="P943" s="728">
        <v>3151.38</v>
      </c>
      <c r="Q943" s="745">
        <v>0.8571428571428571</v>
      </c>
      <c r="R943" s="727">
        <v>6</v>
      </c>
      <c r="S943" s="745">
        <v>0.8571428571428571</v>
      </c>
      <c r="T943" s="812">
        <v>5</v>
      </c>
      <c r="U943" s="768">
        <v>0.83333333333333337</v>
      </c>
    </row>
    <row r="944" spans="1:21" ht="14.4" customHeight="1" x14ac:dyDescent="0.3">
      <c r="A944" s="726">
        <v>4</v>
      </c>
      <c r="B944" s="727" t="s">
        <v>2287</v>
      </c>
      <c r="C944" s="727" t="s">
        <v>2294</v>
      </c>
      <c r="D944" s="810" t="s">
        <v>4735</v>
      </c>
      <c r="E944" s="811" t="s">
        <v>2321</v>
      </c>
      <c r="F944" s="727" t="s">
        <v>2290</v>
      </c>
      <c r="G944" s="727" t="s">
        <v>2523</v>
      </c>
      <c r="H944" s="727" t="s">
        <v>571</v>
      </c>
      <c r="I944" s="727" t="s">
        <v>3679</v>
      </c>
      <c r="J944" s="727" t="s">
        <v>3680</v>
      </c>
      <c r="K944" s="727" t="s">
        <v>2950</v>
      </c>
      <c r="L944" s="728">
        <v>193.9</v>
      </c>
      <c r="M944" s="728">
        <v>581.70000000000005</v>
      </c>
      <c r="N944" s="727">
        <v>3</v>
      </c>
      <c r="O944" s="812">
        <v>3</v>
      </c>
      <c r="P944" s="728">
        <v>581.70000000000005</v>
      </c>
      <c r="Q944" s="745">
        <v>1</v>
      </c>
      <c r="R944" s="727">
        <v>3</v>
      </c>
      <c r="S944" s="745">
        <v>1</v>
      </c>
      <c r="T944" s="812">
        <v>3</v>
      </c>
      <c r="U944" s="768">
        <v>1</v>
      </c>
    </row>
    <row r="945" spans="1:21" ht="14.4" customHeight="1" x14ac:dyDescent="0.3">
      <c r="A945" s="726">
        <v>4</v>
      </c>
      <c r="B945" s="727" t="s">
        <v>2287</v>
      </c>
      <c r="C945" s="727" t="s">
        <v>2294</v>
      </c>
      <c r="D945" s="810" t="s">
        <v>4735</v>
      </c>
      <c r="E945" s="811" t="s">
        <v>2321</v>
      </c>
      <c r="F945" s="727" t="s">
        <v>2290</v>
      </c>
      <c r="G945" s="727" t="s">
        <v>2523</v>
      </c>
      <c r="H945" s="727" t="s">
        <v>571</v>
      </c>
      <c r="I945" s="727" t="s">
        <v>3058</v>
      </c>
      <c r="J945" s="727" t="s">
        <v>3059</v>
      </c>
      <c r="K945" s="727" t="s">
        <v>3060</v>
      </c>
      <c r="L945" s="728">
        <v>856.97</v>
      </c>
      <c r="M945" s="728">
        <v>13711.52</v>
      </c>
      <c r="N945" s="727">
        <v>16</v>
      </c>
      <c r="O945" s="812">
        <v>4</v>
      </c>
      <c r="P945" s="728">
        <v>13711.52</v>
      </c>
      <c r="Q945" s="745">
        <v>1</v>
      </c>
      <c r="R945" s="727">
        <v>16</v>
      </c>
      <c r="S945" s="745">
        <v>1</v>
      </c>
      <c r="T945" s="812">
        <v>4</v>
      </c>
      <c r="U945" s="768">
        <v>1</v>
      </c>
    </row>
    <row r="946" spans="1:21" ht="14.4" customHeight="1" x14ac:dyDescent="0.3">
      <c r="A946" s="726">
        <v>4</v>
      </c>
      <c r="B946" s="727" t="s">
        <v>2287</v>
      </c>
      <c r="C946" s="727" t="s">
        <v>2294</v>
      </c>
      <c r="D946" s="810" t="s">
        <v>4735</v>
      </c>
      <c r="E946" s="811" t="s">
        <v>2321</v>
      </c>
      <c r="F946" s="727" t="s">
        <v>2290</v>
      </c>
      <c r="G946" s="727" t="s">
        <v>2523</v>
      </c>
      <c r="H946" s="727" t="s">
        <v>571</v>
      </c>
      <c r="I946" s="727" t="s">
        <v>3061</v>
      </c>
      <c r="J946" s="727" t="s">
        <v>3062</v>
      </c>
      <c r="K946" s="727" t="s">
        <v>3063</v>
      </c>
      <c r="L946" s="728">
        <v>370.4</v>
      </c>
      <c r="M946" s="728">
        <v>5185.6000000000004</v>
      </c>
      <c r="N946" s="727">
        <v>14</v>
      </c>
      <c r="O946" s="812">
        <v>8</v>
      </c>
      <c r="P946" s="728">
        <v>5185.6000000000004</v>
      </c>
      <c r="Q946" s="745">
        <v>1</v>
      </c>
      <c r="R946" s="727">
        <v>14</v>
      </c>
      <c r="S946" s="745">
        <v>1</v>
      </c>
      <c r="T946" s="812">
        <v>8</v>
      </c>
      <c r="U946" s="768">
        <v>1</v>
      </c>
    </row>
    <row r="947" spans="1:21" ht="14.4" customHeight="1" x14ac:dyDescent="0.3">
      <c r="A947" s="726">
        <v>4</v>
      </c>
      <c r="B947" s="727" t="s">
        <v>2287</v>
      </c>
      <c r="C947" s="727" t="s">
        <v>2294</v>
      </c>
      <c r="D947" s="810" t="s">
        <v>4735</v>
      </c>
      <c r="E947" s="811" t="s">
        <v>2321</v>
      </c>
      <c r="F947" s="727" t="s">
        <v>2290</v>
      </c>
      <c r="G947" s="727" t="s">
        <v>2523</v>
      </c>
      <c r="H947" s="727" t="s">
        <v>571</v>
      </c>
      <c r="I947" s="727" t="s">
        <v>3064</v>
      </c>
      <c r="J947" s="727" t="s">
        <v>3065</v>
      </c>
      <c r="K947" s="727" t="s">
        <v>3066</v>
      </c>
      <c r="L947" s="728">
        <v>453.2</v>
      </c>
      <c r="M947" s="728">
        <v>2266</v>
      </c>
      <c r="N947" s="727">
        <v>5</v>
      </c>
      <c r="O947" s="812">
        <v>3</v>
      </c>
      <c r="P947" s="728">
        <v>1812.8</v>
      </c>
      <c r="Q947" s="745">
        <v>0.79999999999999993</v>
      </c>
      <c r="R947" s="727">
        <v>4</v>
      </c>
      <c r="S947" s="745">
        <v>0.8</v>
      </c>
      <c r="T947" s="812">
        <v>2</v>
      </c>
      <c r="U947" s="768">
        <v>0.66666666666666663</v>
      </c>
    </row>
    <row r="948" spans="1:21" ht="14.4" customHeight="1" x14ac:dyDescent="0.3">
      <c r="A948" s="726">
        <v>4</v>
      </c>
      <c r="B948" s="727" t="s">
        <v>2287</v>
      </c>
      <c r="C948" s="727" t="s">
        <v>2294</v>
      </c>
      <c r="D948" s="810" t="s">
        <v>4735</v>
      </c>
      <c r="E948" s="811" t="s">
        <v>2321</v>
      </c>
      <c r="F948" s="727" t="s">
        <v>2290</v>
      </c>
      <c r="G948" s="727" t="s">
        <v>2523</v>
      </c>
      <c r="H948" s="727" t="s">
        <v>571</v>
      </c>
      <c r="I948" s="727" t="s">
        <v>3067</v>
      </c>
      <c r="J948" s="727" t="s">
        <v>3068</v>
      </c>
      <c r="K948" s="727" t="s">
        <v>3069</v>
      </c>
      <c r="L948" s="728">
        <v>5343.9</v>
      </c>
      <c r="M948" s="728">
        <v>26719.5</v>
      </c>
      <c r="N948" s="727">
        <v>5</v>
      </c>
      <c r="O948" s="812">
        <v>3</v>
      </c>
      <c r="P948" s="728">
        <v>26719.5</v>
      </c>
      <c r="Q948" s="745">
        <v>1</v>
      </c>
      <c r="R948" s="727">
        <v>5</v>
      </c>
      <c r="S948" s="745">
        <v>1</v>
      </c>
      <c r="T948" s="812">
        <v>3</v>
      </c>
      <c r="U948" s="768">
        <v>1</v>
      </c>
    </row>
    <row r="949" spans="1:21" ht="14.4" customHeight="1" x14ac:dyDescent="0.3">
      <c r="A949" s="726">
        <v>4</v>
      </c>
      <c r="B949" s="727" t="s">
        <v>2287</v>
      </c>
      <c r="C949" s="727" t="s">
        <v>2294</v>
      </c>
      <c r="D949" s="810" t="s">
        <v>4735</v>
      </c>
      <c r="E949" s="811" t="s">
        <v>2321</v>
      </c>
      <c r="F949" s="727" t="s">
        <v>2290</v>
      </c>
      <c r="G949" s="727" t="s">
        <v>2523</v>
      </c>
      <c r="H949" s="727" t="s">
        <v>571</v>
      </c>
      <c r="I949" s="727" t="s">
        <v>3070</v>
      </c>
      <c r="J949" s="727" t="s">
        <v>3071</v>
      </c>
      <c r="K949" s="727" t="s">
        <v>3072</v>
      </c>
      <c r="L949" s="728">
        <v>5343.9</v>
      </c>
      <c r="M949" s="728">
        <v>26719.5</v>
      </c>
      <c r="N949" s="727">
        <v>5</v>
      </c>
      <c r="O949" s="812">
        <v>3</v>
      </c>
      <c r="P949" s="728">
        <v>26719.5</v>
      </c>
      <c r="Q949" s="745">
        <v>1</v>
      </c>
      <c r="R949" s="727">
        <v>5</v>
      </c>
      <c r="S949" s="745">
        <v>1</v>
      </c>
      <c r="T949" s="812">
        <v>3</v>
      </c>
      <c r="U949" s="768">
        <v>1</v>
      </c>
    </row>
    <row r="950" spans="1:21" ht="14.4" customHeight="1" x14ac:dyDescent="0.3">
      <c r="A950" s="726">
        <v>4</v>
      </c>
      <c r="B950" s="727" t="s">
        <v>2287</v>
      </c>
      <c r="C950" s="727" t="s">
        <v>2294</v>
      </c>
      <c r="D950" s="810" t="s">
        <v>4735</v>
      </c>
      <c r="E950" s="811" t="s">
        <v>2321</v>
      </c>
      <c r="F950" s="727" t="s">
        <v>2290</v>
      </c>
      <c r="G950" s="727" t="s">
        <v>2523</v>
      </c>
      <c r="H950" s="727" t="s">
        <v>571</v>
      </c>
      <c r="I950" s="727" t="s">
        <v>3681</v>
      </c>
      <c r="J950" s="727" t="s">
        <v>3682</v>
      </c>
      <c r="K950" s="727" t="s">
        <v>3683</v>
      </c>
      <c r="L950" s="728">
        <v>3000</v>
      </c>
      <c r="M950" s="728">
        <v>24000</v>
      </c>
      <c r="N950" s="727">
        <v>8</v>
      </c>
      <c r="O950" s="812">
        <v>3</v>
      </c>
      <c r="P950" s="728">
        <v>15000</v>
      </c>
      <c r="Q950" s="745">
        <v>0.625</v>
      </c>
      <c r="R950" s="727">
        <v>5</v>
      </c>
      <c r="S950" s="745">
        <v>0.625</v>
      </c>
      <c r="T950" s="812">
        <v>2</v>
      </c>
      <c r="U950" s="768">
        <v>0.66666666666666663</v>
      </c>
    </row>
    <row r="951" spans="1:21" ht="14.4" customHeight="1" x14ac:dyDescent="0.3">
      <c r="A951" s="726">
        <v>4</v>
      </c>
      <c r="B951" s="727" t="s">
        <v>2287</v>
      </c>
      <c r="C951" s="727" t="s">
        <v>2294</v>
      </c>
      <c r="D951" s="810" t="s">
        <v>4735</v>
      </c>
      <c r="E951" s="811" t="s">
        <v>2321</v>
      </c>
      <c r="F951" s="727" t="s">
        <v>2290</v>
      </c>
      <c r="G951" s="727" t="s">
        <v>2523</v>
      </c>
      <c r="H951" s="727" t="s">
        <v>571</v>
      </c>
      <c r="I951" s="727" t="s">
        <v>3073</v>
      </c>
      <c r="J951" s="727" t="s">
        <v>3074</v>
      </c>
      <c r="K951" s="727" t="s">
        <v>3075</v>
      </c>
      <c r="L951" s="728">
        <v>761.3</v>
      </c>
      <c r="M951" s="728">
        <v>29690.7</v>
      </c>
      <c r="N951" s="727">
        <v>39</v>
      </c>
      <c r="O951" s="812">
        <v>5</v>
      </c>
      <c r="P951" s="728">
        <v>29690.7</v>
      </c>
      <c r="Q951" s="745">
        <v>1</v>
      </c>
      <c r="R951" s="727">
        <v>39</v>
      </c>
      <c r="S951" s="745">
        <v>1</v>
      </c>
      <c r="T951" s="812">
        <v>5</v>
      </c>
      <c r="U951" s="768">
        <v>1</v>
      </c>
    </row>
    <row r="952" spans="1:21" ht="14.4" customHeight="1" x14ac:dyDescent="0.3">
      <c r="A952" s="726">
        <v>4</v>
      </c>
      <c r="B952" s="727" t="s">
        <v>2287</v>
      </c>
      <c r="C952" s="727" t="s">
        <v>2294</v>
      </c>
      <c r="D952" s="810" t="s">
        <v>4735</v>
      </c>
      <c r="E952" s="811" t="s">
        <v>2321</v>
      </c>
      <c r="F952" s="727" t="s">
        <v>2290</v>
      </c>
      <c r="G952" s="727" t="s">
        <v>2523</v>
      </c>
      <c r="H952" s="727" t="s">
        <v>571</v>
      </c>
      <c r="I952" s="727" t="s">
        <v>3076</v>
      </c>
      <c r="J952" s="727" t="s">
        <v>3077</v>
      </c>
      <c r="K952" s="727" t="s">
        <v>3078</v>
      </c>
      <c r="L952" s="728">
        <v>761.3</v>
      </c>
      <c r="M952" s="728">
        <v>9896.9</v>
      </c>
      <c r="N952" s="727">
        <v>13</v>
      </c>
      <c r="O952" s="812">
        <v>3</v>
      </c>
      <c r="P952" s="728">
        <v>9896.9</v>
      </c>
      <c r="Q952" s="745">
        <v>1</v>
      </c>
      <c r="R952" s="727">
        <v>13</v>
      </c>
      <c r="S952" s="745">
        <v>1</v>
      </c>
      <c r="T952" s="812">
        <v>3</v>
      </c>
      <c r="U952" s="768">
        <v>1</v>
      </c>
    </row>
    <row r="953" spans="1:21" ht="14.4" customHeight="1" x14ac:dyDescent="0.3">
      <c r="A953" s="726">
        <v>4</v>
      </c>
      <c r="B953" s="727" t="s">
        <v>2287</v>
      </c>
      <c r="C953" s="727" t="s">
        <v>2294</v>
      </c>
      <c r="D953" s="810" t="s">
        <v>4735</v>
      </c>
      <c r="E953" s="811" t="s">
        <v>2321</v>
      </c>
      <c r="F953" s="727" t="s">
        <v>2290</v>
      </c>
      <c r="G953" s="727" t="s">
        <v>2523</v>
      </c>
      <c r="H953" s="727" t="s">
        <v>571</v>
      </c>
      <c r="I953" s="727" t="s">
        <v>3079</v>
      </c>
      <c r="J953" s="727" t="s">
        <v>3080</v>
      </c>
      <c r="K953" s="727" t="s">
        <v>3081</v>
      </c>
      <c r="L953" s="728">
        <v>198.08</v>
      </c>
      <c r="M953" s="728">
        <v>792.32</v>
      </c>
      <c r="N953" s="727">
        <v>4</v>
      </c>
      <c r="O953" s="812">
        <v>4</v>
      </c>
      <c r="P953" s="728">
        <v>792.32</v>
      </c>
      <c r="Q953" s="745">
        <v>1</v>
      </c>
      <c r="R953" s="727">
        <v>4</v>
      </c>
      <c r="S953" s="745">
        <v>1</v>
      </c>
      <c r="T953" s="812">
        <v>4</v>
      </c>
      <c r="U953" s="768">
        <v>1</v>
      </c>
    </row>
    <row r="954" spans="1:21" ht="14.4" customHeight="1" x14ac:dyDescent="0.3">
      <c r="A954" s="726">
        <v>4</v>
      </c>
      <c r="B954" s="727" t="s">
        <v>2287</v>
      </c>
      <c r="C954" s="727" t="s">
        <v>2294</v>
      </c>
      <c r="D954" s="810" t="s">
        <v>4735</v>
      </c>
      <c r="E954" s="811" t="s">
        <v>2321</v>
      </c>
      <c r="F954" s="727" t="s">
        <v>2290</v>
      </c>
      <c r="G954" s="727" t="s">
        <v>2523</v>
      </c>
      <c r="H954" s="727" t="s">
        <v>571</v>
      </c>
      <c r="I954" s="727" t="s">
        <v>3082</v>
      </c>
      <c r="J954" s="727" t="s">
        <v>3083</v>
      </c>
      <c r="K954" s="727" t="s">
        <v>3084</v>
      </c>
      <c r="L954" s="728">
        <v>1500</v>
      </c>
      <c r="M954" s="728">
        <v>60000</v>
      </c>
      <c r="N954" s="727">
        <v>40</v>
      </c>
      <c r="O954" s="812">
        <v>5</v>
      </c>
      <c r="P954" s="728">
        <v>46500</v>
      </c>
      <c r="Q954" s="745">
        <v>0.77500000000000002</v>
      </c>
      <c r="R954" s="727">
        <v>31</v>
      </c>
      <c r="S954" s="745">
        <v>0.77500000000000002</v>
      </c>
      <c r="T954" s="812">
        <v>4</v>
      </c>
      <c r="U954" s="768">
        <v>0.8</v>
      </c>
    </row>
    <row r="955" spans="1:21" ht="14.4" customHeight="1" x14ac:dyDescent="0.3">
      <c r="A955" s="726">
        <v>4</v>
      </c>
      <c r="B955" s="727" t="s">
        <v>2287</v>
      </c>
      <c r="C955" s="727" t="s">
        <v>2294</v>
      </c>
      <c r="D955" s="810" t="s">
        <v>4735</v>
      </c>
      <c r="E955" s="811" t="s">
        <v>2321</v>
      </c>
      <c r="F955" s="727" t="s">
        <v>2290</v>
      </c>
      <c r="G955" s="727" t="s">
        <v>2523</v>
      </c>
      <c r="H955" s="727" t="s">
        <v>571</v>
      </c>
      <c r="I955" s="727" t="s">
        <v>3085</v>
      </c>
      <c r="J955" s="727" t="s">
        <v>3083</v>
      </c>
      <c r="K955" s="727" t="s">
        <v>3086</v>
      </c>
      <c r="L955" s="728">
        <v>1500</v>
      </c>
      <c r="M955" s="728">
        <v>139500</v>
      </c>
      <c r="N955" s="727">
        <v>93</v>
      </c>
      <c r="O955" s="812">
        <v>14</v>
      </c>
      <c r="P955" s="728">
        <v>117000</v>
      </c>
      <c r="Q955" s="745">
        <v>0.83870967741935487</v>
      </c>
      <c r="R955" s="727">
        <v>78</v>
      </c>
      <c r="S955" s="745">
        <v>0.83870967741935487</v>
      </c>
      <c r="T955" s="812">
        <v>12</v>
      </c>
      <c r="U955" s="768">
        <v>0.8571428571428571</v>
      </c>
    </row>
    <row r="956" spans="1:21" ht="14.4" customHeight="1" x14ac:dyDescent="0.3">
      <c r="A956" s="726">
        <v>4</v>
      </c>
      <c r="B956" s="727" t="s">
        <v>2287</v>
      </c>
      <c r="C956" s="727" t="s">
        <v>2294</v>
      </c>
      <c r="D956" s="810" t="s">
        <v>4735</v>
      </c>
      <c r="E956" s="811" t="s">
        <v>2321</v>
      </c>
      <c r="F956" s="727" t="s">
        <v>2290</v>
      </c>
      <c r="G956" s="727" t="s">
        <v>2523</v>
      </c>
      <c r="H956" s="727" t="s">
        <v>571</v>
      </c>
      <c r="I956" s="727" t="s">
        <v>3087</v>
      </c>
      <c r="J956" s="727" t="s">
        <v>3088</v>
      </c>
      <c r="K956" s="727" t="s">
        <v>3089</v>
      </c>
      <c r="L956" s="728">
        <v>159.5</v>
      </c>
      <c r="M956" s="728">
        <v>1276</v>
      </c>
      <c r="N956" s="727">
        <v>8</v>
      </c>
      <c r="O956" s="812">
        <v>5</v>
      </c>
      <c r="P956" s="728">
        <v>1276</v>
      </c>
      <c r="Q956" s="745">
        <v>1</v>
      </c>
      <c r="R956" s="727">
        <v>8</v>
      </c>
      <c r="S956" s="745">
        <v>1</v>
      </c>
      <c r="T956" s="812">
        <v>5</v>
      </c>
      <c r="U956" s="768">
        <v>1</v>
      </c>
    </row>
    <row r="957" spans="1:21" ht="14.4" customHeight="1" x14ac:dyDescent="0.3">
      <c r="A957" s="726">
        <v>4</v>
      </c>
      <c r="B957" s="727" t="s">
        <v>2287</v>
      </c>
      <c r="C957" s="727" t="s">
        <v>2294</v>
      </c>
      <c r="D957" s="810" t="s">
        <v>4735</v>
      </c>
      <c r="E957" s="811" t="s">
        <v>2321</v>
      </c>
      <c r="F957" s="727" t="s">
        <v>2290</v>
      </c>
      <c r="G957" s="727" t="s">
        <v>2523</v>
      </c>
      <c r="H957" s="727" t="s">
        <v>571</v>
      </c>
      <c r="I957" s="727" t="s">
        <v>3090</v>
      </c>
      <c r="J957" s="727" t="s">
        <v>3091</v>
      </c>
      <c r="K957" s="727" t="s">
        <v>3092</v>
      </c>
      <c r="L957" s="728">
        <v>153.5</v>
      </c>
      <c r="M957" s="728">
        <v>1074.5</v>
      </c>
      <c r="N957" s="727">
        <v>7</v>
      </c>
      <c r="O957" s="812">
        <v>4</v>
      </c>
      <c r="P957" s="728">
        <v>767.5</v>
      </c>
      <c r="Q957" s="745">
        <v>0.7142857142857143</v>
      </c>
      <c r="R957" s="727">
        <v>5</v>
      </c>
      <c r="S957" s="745">
        <v>0.7142857142857143</v>
      </c>
      <c r="T957" s="812">
        <v>3</v>
      </c>
      <c r="U957" s="768">
        <v>0.75</v>
      </c>
    </row>
    <row r="958" spans="1:21" ht="14.4" customHeight="1" x14ac:dyDescent="0.3">
      <c r="A958" s="726">
        <v>4</v>
      </c>
      <c r="B958" s="727" t="s">
        <v>2287</v>
      </c>
      <c r="C958" s="727" t="s">
        <v>2294</v>
      </c>
      <c r="D958" s="810" t="s">
        <v>4735</v>
      </c>
      <c r="E958" s="811" t="s">
        <v>2321</v>
      </c>
      <c r="F958" s="727" t="s">
        <v>2290</v>
      </c>
      <c r="G958" s="727" t="s">
        <v>2523</v>
      </c>
      <c r="H958" s="727" t="s">
        <v>571</v>
      </c>
      <c r="I958" s="727" t="s">
        <v>2524</v>
      </c>
      <c r="J958" s="727" t="s">
        <v>2525</v>
      </c>
      <c r="K958" s="727" t="s">
        <v>2526</v>
      </c>
      <c r="L958" s="728">
        <v>498.24</v>
      </c>
      <c r="M958" s="728">
        <v>1992.96</v>
      </c>
      <c r="N958" s="727">
        <v>4</v>
      </c>
      <c r="O958" s="812">
        <v>4</v>
      </c>
      <c r="P958" s="728">
        <v>498.24</v>
      </c>
      <c r="Q958" s="745">
        <v>0.25</v>
      </c>
      <c r="R958" s="727">
        <v>1</v>
      </c>
      <c r="S958" s="745">
        <v>0.25</v>
      </c>
      <c r="T958" s="812">
        <v>1</v>
      </c>
      <c r="U958" s="768">
        <v>0.25</v>
      </c>
    </row>
    <row r="959" spans="1:21" ht="14.4" customHeight="1" x14ac:dyDescent="0.3">
      <c r="A959" s="726">
        <v>4</v>
      </c>
      <c r="B959" s="727" t="s">
        <v>2287</v>
      </c>
      <c r="C959" s="727" t="s">
        <v>2294</v>
      </c>
      <c r="D959" s="810" t="s">
        <v>4735</v>
      </c>
      <c r="E959" s="811" t="s">
        <v>2321</v>
      </c>
      <c r="F959" s="727" t="s">
        <v>2290</v>
      </c>
      <c r="G959" s="727" t="s">
        <v>2523</v>
      </c>
      <c r="H959" s="727" t="s">
        <v>571</v>
      </c>
      <c r="I959" s="727" t="s">
        <v>3093</v>
      </c>
      <c r="J959" s="727" t="s">
        <v>3094</v>
      </c>
      <c r="K959" s="727" t="s">
        <v>3095</v>
      </c>
      <c r="L959" s="728">
        <v>540</v>
      </c>
      <c r="M959" s="728">
        <v>2160</v>
      </c>
      <c r="N959" s="727">
        <v>4</v>
      </c>
      <c r="O959" s="812">
        <v>4</v>
      </c>
      <c r="P959" s="728">
        <v>2160</v>
      </c>
      <c r="Q959" s="745">
        <v>1</v>
      </c>
      <c r="R959" s="727">
        <v>4</v>
      </c>
      <c r="S959" s="745">
        <v>1</v>
      </c>
      <c r="T959" s="812">
        <v>4</v>
      </c>
      <c r="U959" s="768">
        <v>1</v>
      </c>
    </row>
    <row r="960" spans="1:21" ht="14.4" customHeight="1" x14ac:dyDescent="0.3">
      <c r="A960" s="726">
        <v>4</v>
      </c>
      <c r="B960" s="727" t="s">
        <v>2287</v>
      </c>
      <c r="C960" s="727" t="s">
        <v>2294</v>
      </c>
      <c r="D960" s="810" t="s">
        <v>4735</v>
      </c>
      <c r="E960" s="811" t="s">
        <v>2321</v>
      </c>
      <c r="F960" s="727" t="s">
        <v>2290</v>
      </c>
      <c r="G960" s="727" t="s">
        <v>2523</v>
      </c>
      <c r="H960" s="727" t="s">
        <v>571</v>
      </c>
      <c r="I960" s="727" t="s">
        <v>3096</v>
      </c>
      <c r="J960" s="727" t="s">
        <v>3097</v>
      </c>
      <c r="K960" s="727" t="s">
        <v>3098</v>
      </c>
      <c r="L960" s="728">
        <v>2816</v>
      </c>
      <c r="M960" s="728">
        <v>33792</v>
      </c>
      <c r="N960" s="727">
        <v>12</v>
      </c>
      <c r="O960" s="812">
        <v>2</v>
      </c>
      <c r="P960" s="728">
        <v>33792</v>
      </c>
      <c r="Q960" s="745">
        <v>1</v>
      </c>
      <c r="R960" s="727">
        <v>12</v>
      </c>
      <c r="S960" s="745">
        <v>1</v>
      </c>
      <c r="T960" s="812">
        <v>2</v>
      </c>
      <c r="U960" s="768">
        <v>1</v>
      </c>
    </row>
    <row r="961" spans="1:21" ht="14.4" customHeight="1" x14ac:dyDescent="0.3">
      <c r="A961" s="726">
        <v>4</v>
      </c>
      <c r="B961" s="727" t="s">
        <v>2287</v>
      </c>
      <c r="C961" s="727" t="s">
        <v>2294</v>
      </c>
      <c r="D961" s="810" t="s">
        <v>4735</v>
      </c>
      <c r="E961" s="811" t="s">
        <v>2321</v>
      </c>
      <c r="F961" s="727" t="s">
        <v>2290</v>
      </c>
      <c r="G961" s="727" t="s">
        <v>2523</v>
      </c>
      <c r="H961" s="727" t="s">
        <v>571</v>
      </c>
      <c r="I961" s="727" t="s">
        <v>3099</v>
      </c>
      <c r="J961" s="727" t="s">
        <v>3100</v>
      </c>
      <c r="K961" s="727" t="s">
        <v>3101</v>
      </c>
      <c r="L961" s="728">
        <v>319</v>
      </c>
      <c r="M961" s="728">
        <v>7337</v>
      </c>
      <c r="N961" s="727">
        <v>23</v>
      </c>
      <c r="O961" s="812">
        <v>15</v>
      </c>
      <c r="P961" s="728">
        <v>7337</v>
      </c>
      <c r="Q961" s="745">
        <v>1</v>
      </c>
      <c r="R961" s="727">
        <v>23</v>
      </c>
      <c r="S961" s="745">
        <v>1</v>
      </c>
      <c r="T961" s="812">
        <v>15</v>
      </c>
      <c r="U961" s="768">
        <v>1</v>
      </c>
    </row>
    <row r="962" spans="1:21" ht="14.4" customHeight="1" x14ac:dyDescent="0.3">
      <c r="A962" s="726">
        <v>4</v>
      </c>
      <c r="B962" s="727" t="s">
        <v>2287</v>
      </c>
      <c r="C962" s="727" t="s">
        <v>2294</v>
      </c>
      <c r="D962" s="810" t="s">
        <v>4735</v>
      </c>
      <c r="E962" s="811" t="s">
        <v>2321</v>
      </c>
      <c r="F962" s="727" t="s">
        <v>2290</v>
      </c>
      <c r="G962" s="727" t="s">
        <v>2523</v>
      </c>
      <c r="H962" s="727" t="s">
        <v>571</v>
      </c>
      <c r="I962" s="727" t="s">
        <v>3102</v>
      </c>
      <c r="J962" s="727" t="s">
        <v>3103</v>
      </c>
      <c r="K962" s="727" t="s">
        <v>3104</v>
      </c>
      <c r="L962" s="728">
        <v>1781.3</v>
      </c>
      <c r="M962" s="728">
        <v>151410.49999999997</v>
      </c>
      <c r="N962" s="727">
        <v>85</v>
      </c>
      <c r="O962" s="812">
        <v>14</v>
      </c>
      <c r="P962" s="728">
        <v>151410.49999999997</v>
      </c>
      <c r="Q962" s="745">
        <v>1</v>
      </c>
      <c r="R962" s="727">
        <v>85</v>
      </c>
      <c r="S962" s="745">
        <v>1</v>
      </c>
      <c r="T962" s="812">
        <v>14</v>
      </c>
      <c r="U962" s="768">
        <v>1</v>
      </c>
    </row>
    <row r="963" spans="1:21" ht="14.4" customHeight="1" x14ac:dyDescent="0.3">
      <c r="A963" s="726">
        <v>4</v>
      </c>
      <c r="B963" s="727" t="s">
        <v>2287</v>
      </c>
      <c r="C963" s="727" t="s">
        <v>2294</v>
      </c>
      <c r="D963" s="810" t="s">
        <v>4735</v>
      </c>
      <c r="E963" s="811" t="s">
        <v>2321</v>
      </c>
      <c r="F963" s="727" t="s">
        <v>2290</v>
      </c>
      <c r="G963" s="727" t="s">
        <v>2523</v>
      </c>
      <c r="H963" s="727" t="s">
        <v>571</v>
      </c>
      <c r="I963" s="727" t="s">
        <v>3105</v>
      </c>
      <c r="J963" s="727" t="s">
        <v>3014</v>
      </c>
      <c r="K963" s="727" t="s">
        <v>3106</v>
      </c>
      <c r="L963" s="728">
        <v>1987.45</v>
      </c>
      <c r="M963" s="728">
        <v>25836.85</v>
      </c>
      <c r="N963" s="727">
        <v>13</v>
      </c>
      <c r="O963" s="812">
        <v>5</v>
      </c>
      <c r="P963" s="728">
        <v>25836.85</v>
      </c>
      <c r="Q963" s="745">
        <v>1</v>
      </c>
      <c r="R963" s="727">
        <v>13</v>
      </c>
      <c r="S963" s="745">
        <v>1</v>
      </c>
      <c r="T963" s="812">
        <v>5</v>
      </c>
      <c r="U963" s="768">
        <v>1</v>
      </c>
    </row>
    <row r="964" spans="1:21" ht="14.4" customHeight="1" x14ac:dyDescent="0.3">
      <c r="A964" s="726">
        <v>4</v>
      </c>
      <c r="B964" s="727" t="s">
        <v>2287</v>
      </c>
      <c r="C964" s="727" t="s">
        <v>2294</v>
      </c>
      <c r="D964" s="810" t="s">
        <v>4735</v>
      </c>
      <c r="E964" s="811" t="s">
        <v>2321</v>
      </c>
      <c r="F964" s="727" t="s">
        <v>2290</v>
      </c>
      <c r="G964" s="727" t="s">
        <v>2523</v>
      </c>
      <c r="H964" s="727" t="s">
        <v>571</v>
      </c>
      <c r="I964" s="727" t="s">
        <v>3684</v>
      </c>
      <c r="J964" s="727" t="s">
        <v>3019</v>
      </c>
      <c r="K964" s="727" t="s">
        <v>3685</v>
      </c>
      <c r="L964" s="728">
        <v>711.08</v>
      </c>
      <c r="M964" s="728">
        <v>27732.120000000003</v>
      </c>
      <c r="N964" s="727">
        <v>39</v>
      </c>
      <c r="O964" s="812">
        <v>6</v>
      </c>
      <c r="P964" s="728">
        <v>27732.120000000003</v>
      </c>
      <c r="Q964" s="745">
        <v>1</v>
      </c>
      <c r="R964" s="727">
        <v>39</v>
      </c>
      <c r="S964" s="745">
        <v>1</v>
      </c>
      <c r="T964" s="812">
        <v>6</v>
      </c>
      <c r="U964" s="768">
        <v>1</v>
      </c>
    </row>
    <row r="965" spans="1:21" ht="14.4" customHeight="1" x14ac:dyDescent="0.3">
      <c r="A965" s="726">
        <v>4</v>
      </c>
      <c r="B965" s="727" t="s">
        <v>2287</v>
      </c>
      <c r="C965" s="727" t="s">
        <v>2294</v>
      </c>
      <c r="D965" s="810" t="s">
        <v>4735</v>
      </c>
      <c r="E965" s="811" t="s">
        <v>2321</v>
      </c>
      <c r="F965" s="727" t="s">
        <v>2290</v>
      </c>
      <c r="G965" s="727" t="s">
        <v>2523</v>
      </c>
      <c r="H965" s="727" t="s">
        <v>571</v>
      </c>
      <c r="I965" s="727" t="s">
        <v>3107</v>
      </c>
      <c r="J965" s="727" t="s">
        <v>3108</v>
      </c>
      <c r="K965" s="727" t="s">
        <v>3109</v>
      </c>
      <c r="L965" s="728">
        <v>761.3</v>
      </c>
      <c r="M965" s="728">
        <v>8374.2999999999993</v>
      </c>
      <c r="N965" s="727">
        <v>11</v>
      </c>
      <c r="O965" s="812">
        <v>2</v>
      </c>
      <c r="P965" s="728">
        <v>4567.7999999999993</v>
      </c>
      <c r="Q965" s="745">
        <v>0.54545454545454541</v>
      </c>
      <c r="R965" s="727">
        <v>6</v>
      </c>
      <c r="S965" s="745">
        <v>0.54545454545454541</v>
      </c>
      <c r="T965" s="812">
        <v>1</v>
      </c>
      <c r="U965" s="768">
        <v>0.5</v>
      </c>
    </row>
    <row r="966" spans="1:21" ht="14.4" customHeight="1" x14ac:dyDescent="0.3">
      <c r="A966" s="726">
        <v>4</v>
      </c>
      <c r="B966" s="727" t="s">
        <v>2287</v>
      </c>
      <c r="C966" s="727" t="s">
        <v>2294</v>
      </c>
      <c r="D966" s="810" t="s">
        <v>4735</v>
      </c>
      <c r="E966" s="811" t="s">
        <v>2321</v>
      </c>
      <c r="F966" s="727" t="s">
        <v>2290</v>
      </c>
      <c r="G966" s="727" t="s">
        <v>2523</v>
      </c>
      <c r="H966" s="727" t="s">
        <v>571</v>
      </c>
      <c r="I966" s="727" t="s">
        <v>3110</v>
      </c>
      <c r="J966" s="727" t="s">
        <v>3111</v>
      </c>
      <c r="K966" s="727" t="s">
        <v>3112</v>
      </c>
      <c r="L966" s="728">
        <v>3000</v>
      </c>
      <c r="M966" s="728">
        <v>54000</v>
      </c>
      <c r="N966" s="727">
        <v>18</v>
      </c>
      <c r="O966" s="812">
        <v>7</v>
      </c>
      <c r="P966" s="728">
        <v>45000</v>
      </c>
      <c r="Q966" s="745">
        <v>0.83333333333333337</v>
      </c>
      <c r="R966" s="727">
        <v>15</v>
      </c>
      <c r="S966" s="745">
        <v>0.83333333333333337</v>
      </c>
      <c r="T966" s="812">
        <v>6</v>
      </c>
      <c r="U966" s="768">
        <v>0.8571428571428571</v>
      </c>
    </row>
    <row r="967" spans="1:21" ht="14.4" customHeight="1" x14ac:dyDescent="0.3">
      <c r="A967" s="726">
        <v>4</v>
      </c>
      <c r="B967" s="727" t="s">
        <v>2287</v>
      </c>
      <c r="C967" s="727" t="s">
        <v>2294</v>
      </c>
      <c r="D967" s="810" t="s">
        <v>4735</v>
      </c>
      <c r="E967" s="811" t="s">
        <v>2321</v>
      </c>
      <c r="F967" s="727" t="s">
        <v>2290</v>
      </c>
      <c r="G967" s="727" t="s">
        <v>2523</v>
      </c>
      <c r="H967" s="727" t="s">
        <v>571</v>
      </c>
      <c r="I967" s="727" t="s">
        <v>3113</v>
      </c>
      <c r="J967" s="727" t="s">
        <v>3686</v>
      </c>
      <c r="K967" s="727" t="s">
        <v>2843</v>
      </c>
      <c r="L967" s="728">
        <v>556.46</v>
      </c>
      <c r="M967" s="728">
        <v>556.46</v>
      </c>
      <c r="N967" s="727">
        <v>1</v>
      </c>
      <c r="O967" s="812">
        <v>1</v>
      </c>
      <c r="P967" s="728">
        <v>556.46</v>
      </c>
      <c r="Q967" s="745">
        <v>1</v>
      </c>
      <c r="R967" s="727">
        <v>1</v>
      </c>
      <c r="S967" s="745">
        <v>1</v>
      </c>
      <c r="T967" s="812">
        <v>1</v>
      </c>
      <c r="U967" s="768">
        <v>1</v>
      </c>
    </row>
    <row r="968" spans="1:21" ht="14.4" customHeight="1" x14ac:dyDescent="0.3">
      <c r="A968" s="726">
        <v>4</v>
      </c>
      <c r="B968" s="727" t="s">
        <v>2287</v>
      </c>
      <c r="C968" s="727" t="s">
        <v>2294</v>
      </c>
      <c r="D968" s="810" t="s">
        <v>4735</v>
      </c>
      <c r="E968" s="811" t="s">
        <v>2321</v>
      </c>
      <c r="F968" s="727" t="s">
        <v>2290</v>
      </c>
      <c r="G968" s="727" t="s">
        <v>2523</v>
      </c>
      <c r="H968" s="727" t="s">
        <v>571</v>
      </c>
      <c r="I968" s="727" t="s">
        <v>3113</v>
      </c>
      <c r="J968" s="727" t="s">
        <v>3114</v>
      </c>
      <c r="K968" s="727" t="s">
        <v>2843</v>
      </c>
      <c r="L968" s="728">
        <v>556.46</v>
      </c>
      <c r="M968" s="728">
        <v>2782.3</v>
      </c>
      <c r="N968" s="727">
        <v>5</v>
      </c>
      <c r="O968" s="812">
        <v>4</v>
      </c>
      <c r="P968" s="728">
        <v>2782.3</v>
      </c>
      <c r="Q968" s="745">
        <v>1</v>
      </c>
      <c r="R968" s="727">
        <v>5</v>
      </c>
      <c r="S968" s="745">
        <v>1</v>
      </c>
      <c r="T968" s="812">
        <v>4</v>
      </c>
      <c r="U968" s="768">
        <v>1</v>
      </c>
    </row>
    <row r="969" spans="1:21" ht="14.4" customHeight="1" x14ac:dyDescent="0.3">
      <c r="A969" s="726">
        <v>4</v>
      </c>
      <c r="B969" s="727" t="s">
        <v>2287</v>
      </c>
      <c r="C969" s="727" t="s">
        <v>2294</v>
      </c>
      <c r="D969" s="810" t="s">
        <v>4735</v>
      </c>
      <c r="E969" s="811" t="s">
        <v>2321</v>
      </c>
      <c r="F969" s="727" t="s">
        <v>2290</v>
      </c>
      <c r="G969" s="727" t="s">
        <v>2523</v>
      </c>
      <c r="H969" s="727" t="s">
        <v>571</v>
      </c>
      <c r="I969" s="727" t="s">
        <v>3115</v>
      </c>
      <c r="J969" s="727" t="s">
        <v>3116</v>
      </c>
      <c r="K969" s="727" t="s">
        <v>3117</v>
      </c>
      <c r="L969" s="728">
        <v>1248</v>
      </c>
      <c r="M969" s="728">
        <v>18720</v>
      </c>
      <c r="N969" s="727">
        <v>15</v>
      </c>
      <c r="O969" s="812">
        <v>9</v>
      </c>
      <c r="P969" s="728">
        <v>18720</v>
      </c>
      <c r="Q969" s="745">
        <v>1</v>
      </c>
      <c r="R969" s="727">
        <v>15</v>
      </c>
      <c r="S969" s="745">
        <v>1</v>
      </c>
      <c r="T969" s="812">
        <v>9</v>
      </c>
      <c r="U969" s="768">
        <v>1</v>
      </c>
    </row>
    <row r="970" spans="1:21" ht="14.4" customHeight="1" x14ac:dyDescent="0.3">
      <c r="A970" s="726">
        <v>4</v>
      </c>
      <c r="B970" s="727" t="s">
        <v>2287</v>
      </c>
      <c r="C970" s="727" t="s">
        <v>2294</v>
      </c>
      <c r="D970" s="810" t="s">
        <v>4735</v>
      </c>
      <c r="E970" s="811" t="s">
        <v>2321</v>
      </c>
      <c r="F970" s="727" t="s">
        <v>2290</v>
      </c>
      <c r="G970" s="727" t="s">
        <v>2523</v>
      </c>
      <c r="H970" s="727" t="s">
        <v>571</v>
      </c>
      <c r="I970" s="727" t="s">
        <v>3118</v>
      </c>
      <c r="J970" s="727" t="s">
        <v>3003</v>
      </c>
      <c r="K970" s="727" t="s">
        <v>3119</v>
      </c>
      <c r="L970" s="728">
        <v>761.3</v>
      </c>
      <c r="M970" s="728">
        <v>5329.0999999999995</v>
      </c>
      <c r="N970" s="727">
        <v>7</v>
      </c>
      <c r="O970" s="812">
        <v>1</v>
      </c>
      <c r="P970" s="728">
        <v>5329.0999999999995</v>
      </c>
      <c r="Q970" s="745">
        <v>1</v>
      </c>
      <c r="R970" s="727">
        <v>7</v>
      </c>
      <c r="S970" s="745">
        <v>1</v>
      </c>
      <c r="T970" s="812">
        <v>1</v>
      </c>
      <c r="U970" s="768">
        <v>1</v>
      </c>
    </row>
    <row r="971" spans="1:21" ht="14.4" customHeight="1" x14ac:dyDescent="0.3">
      <c r="A971" s="726">
        <v>4</v>
      </c>
      <c r="B971" s="727" t="s">
        <v>2287</v>
      </c>
      <c r="C971" s="727" t="s">
        <v>2294</v>
      </c>
      <c r="D971" s="810" t="s">
        <v>4735</v>
      </c>
      <c r="E971" s="811" t="s">
        <v>2321</v>
      </c>
      <c r="F971" s="727" t="s">
        <v>2290</v>
      </c>
      <c r="G971" s="727" t="s">
        <v>2523</v>
      </c>
      <c r="H971" s="727" t="s">
        <v>571</v>
      </c>
      <c r="I971" s="727" t="s">
        <v>3687</v>
      </c>
      <c r="J971" s="727" t="s">
        <v>3688</v>
      </c>
      <c r="K971" s="727" t="s">
        <v>3689</v>
      </c>
      <c r="L971" s="728">
        <v>3000</v>
      </c>
      <c r="M971" s="728">
        <v>24000</v>
      </c>
      <c r="N971" s="727">
        <v>8</v>
      </c>
      <c r="O971" s="812">
        <v>3</v>
      </c>
      <c r="P971" s="728">
        <v>24000</v>
      </c>
      <c r="Q971" s="745">
        <v>1</v>
      </c>
      <c r="R971" s="727">
        <v>8</v>
      </c>
      <c r="S971" s="745">
        <v>1</v>
      </c>
      <c r="T971" s="812">
        <v>3</v>
      </c>
      <c r="U971" s="768">
        <v>1</v>
      </c>
    </row>
    <row r="972" spans="1:21" ht="14.4" customHeight="1" x14ac:dyDescent="0.3">
      <c r="A972" s="726">
        <v>4</v>
      </c>
      <c r="B972" s="727" t="s">
        <v>2287</v>
      </c>
      <c r="C972" s="727" t="s">
        <v>2294</v>
      </c>
      <c r="D972" s="810" t="s">
        <v>4735</v>
      </c>
      <c r="E972" s="811" t="s">
        <v>2321</v>
      </c>
      <c r="F972" s="727" t="s">
        <v>2290</v>
      </c>
      <c r="G972" s="727" t="s">
        <v>2523</v>
      </c>
      <c r="H972" s="727" t="s">
        <v>571</v>
      </c>
      <c r="I972" s="727" t="s">
        <v>3120</v>
      </c>
      <c r="J972" s="727" t="s">
        <v>3121</v>
      </c>
      <c r="K972" s="727" t="s">
        <v>3122</v>
      </c>
      <c r="L972" s="728">
        <v>1070</v>
      </c>
      <c r="M972" s="728">
        <v>17120</v>
      </c>
      <c r="N972" s="727">
        <v>16</v>
      </c>
      <c r="O972" s="812">
        <v>4</v>
      </c>
      <c r="P972" s="728">
        <v>17120</v>
      </c>
      <c r="Q972" s="745">
        <v>1</v>
      </c>
      <c r="R972" s="727">
        <v>16</v>
      </c>
      <c r="S972" s="745">
        <v>1</v>
      </c>
      <c r="T972" s="812">
        <v>4</v>
      </c>
      <c r="U972" s="768">
        <v>1</v>
      </c>
    </row>
    <row r="973" spans="1:21" ht="14.4" customHeight="1" x14ac:dyDescent="0.3">
      <c r="A973" s="726">
        <v>4</v>
      </c>
      <c r="B973" s="727" t="s">
        <v>2287</v>
      </c>
      <c r="C973" s="727" t="s">
        <v>2294</v>
      </c>
      <c r="D973" s="810" t="s">
        <v>4735</v>
      </c>
      <c r="E973" s="811" t="s">
        <v>2321</v>
      </c>
      <c r="F973" s="727" t="s">
        <v>2290</v>
      </c>
      <c r="G973" s="727" t="s">
        <v>2523</v>
      </c>
      <c r="H973" s="727" t="s">
        <v>571</v>
      </c>
      <c r="I973" s="727" t="s">
        <v>3126</v>
      </c>
      <c r="J973" s="727" t="s">
        <v>3127</v>
      </c>
      <c r="K973" s="727" t="s">
        <v>1389</v>
      </c>
      <c r="L973" s="728">
        <v>1124.9000000000001</v>
      </c>
      <c r="M973" s="728">
        <v>204731.80000000008</v>
      </c>
      <c r="N973" s="727">
        <v>182</v>
      </c>
      <c r="O973" s="812">
        <v>63</v>
      </c>
      <c r="P973" s="728">
        <v>204731.80000000008</v>
      </c>
      <c r="Q973" s="745">
        <v>1</v>
      </c>
      <c r="R973" s="727">
        <v>182</v>
      </c>
      <c r="S973" s="745">
        <v>1</v>
      </c>
      <c r="T973" s="812">
        <v>63</v>
      </c>
      <c r="U973" s="768">
        <v>1</v>
      </c>
    </row>
    <row r="974" spans="1:21" ht="14.4" customHeight="1" x14ac:dyDescent="0.3">
      <c r="A974" s="726">
        <v>4</v>
      </c>
      <c r="B974" s="727" t="s">
        <v>2287</v>
      </c>
      <c r="C974" s="727" t="s">
        <v>2294</v>
      </c>
      <c r="D974" s="810" t="s">
        <v>4735</v>
      </c>
      <c r="E974" s="811" t="s">
        <v>2321</v>
      </c>
      <c r="F974" s="727" t="s">
        <v>2290</v>
      </c>
      <c r="G974" s="727" t="s">
        <v>2523</v>
      </c>
      <c r="H974" s="727" t="s">
        <v>571</v>
      </c>
      <c r="I974" s="727" t="s">
        <v>3128</v>
      </c>
      <c r="J974" s="727" t="s">
        <v>3129</v>
      </c>
      <c r="K974" s="727" t="s">
        <v>1390</v>
      </c>
      <c r="L974" s="728">
        <v>590.5</v>
      </c>
      <c r="M974" s="728">
        <v>2952.5</v>
      </c>
      <c r="N974" s="727">
        <v>5</v>
      </c>
      <c r="O974" s="812">
        <v>5</v>
      </c>
      <c r="P974" s="728">
        <v>2952.5</v>
      </c>
      <c r="Q974" s="745">
        <v>1</v>
      </c>
      <c r="R974" s="727">
        <v>5</v>
      </c>
      <c r="S974" s="745">
        <v>1</v>
      </c>
      <c r="T974" s="812">
        <v>5</v>
      </c>
      <c r="U974" s="768">
        <v>1</v>
      </c>
    </row>
    <row r="975" spans="1:21" ht="14.4" customHeight="1" x14ac:dyDescent="0.3">
      <c r="A975" s="726">
        <v>4</v>
      </c>
      <c r="B975" s="727" t="s">
        <v>2287</v>
      </c>
      <c r="C975" s="727" t="s">
        <v>2294</v>
      </c>
      <c r="D975" s="810" t="s">
        <v>4735</v>
      </c>
      <c r="E975" s="811" t="s">
        <v>2321</v>
      </c>
      <c r="F975" s="727" t="s">
        <v>2290</v>
      </c>
      <c r="G975" s="727" t="s">
        <v>2523</v>
      </c>
      <c r="H975" s="727" t="s">
        <v>571</v>
      </c>
      <c r="I975" s="727" t="s">
        <v>3690</v>
      </c>
      <c r="J975" s="727" t="s">
        <v>3691</v>
      </c>
      <c r="K975" s="727" t="s">
        <v>3692</v>
      </c>
      <c r="L975" s="728">
        <v>1081</v>
      </c>
      <c r="M975" s="728">
        <v>12972</v>
      </c>
      <c r="N975" s="727">
        <v>12</v>
      </c>
      <c r="O975" s="812">
        <v>2</v>
      </c>
      <c r="P975" s="728">
        <v>12972</v>
      </c>
      <c r="Q975" s="745">
        <v>1</v>
      </c>
      <c r="R975" s="727">
        <v>12</v>
      </c>
      <c r="S975" s="745">
        <v>1</v>
      </c>
      <c r="T975" s="812">
        <v>2</v>
      </c>
      <c r="U975" s="768">
        <v>1</v>
      </c>
    </row>
    <row r="976" spans="1:21" ht="14.4" customHeight="1" x14ac:dyDescent="0.3">
      <c r="A976" s="726">
        <v>4</v>
      </c>
      <c r="B976" s="727" t="s">
        <v>2287</v>
      </c>
      <c r="C976" s="727" t="s">
        <v>2294</v>
      </c>
      <c r="D976" s="810" t="s">
        <v>4735</v>
      </c>
      <c r="E976" s="811" t="s">
        <v>2321</v>
      </c>
      <c r="F976" s="727" t="s">
        <v>2290</v>
      </c>
      <c r="G976" s="727" t="s">
        <v>2523</v>
      </c>
      <c r="H976" s="727" t="s">
        <v>571</v>
      </c>
      <c r="I976" s="727" t="s">
        <v>3130</v>
      </c>
      <c r="J976" s="727" t="s">
        <v>3131</v>
      </c>
      <c r="K976" s="727" t="s">
        <v>3132</v>
      </c>
      <c r="L976" s="728">
        <v>299.25</v>
      </c>
      <c r="M976" s="728">
        <v>16458.75</v>
      </c>
      <c r="N976" s="727">
        <v>55</v>
      </c>
      <c r="O976" s="812">
        <v>23</v>
      </c>
      <c r="P976" s="728">
        <v>16458.75</v>
      </c>
      <c r="Q976" s="745">
        <v>1</v>
      </c>
      <c r="R976" s="727">
        <v>55</v>
      </c>
      <c r="S976" s="745">
        <v>1</v>
      </c>
      <c r="T976" s="812">
        <v>23</v>
      </c>
      <c r="U976" s="768">
        <v>1</v>
      </c>
    </row>
    <row r="977" spans="1:21" ht="14.4" customHeight="1" x14ac:dyDescent="0.3">
      <c r="A977" s="726">
        <v>4</v>
      </c>
      <c r="B977" s="727" t="s">
        <v>2287</v>
      </c>
      <c r="C977" s="727" t="s">
        <v>2294</v>
      </c>
      <c r="D977" s="810" t="s">
        <v>4735</v>
      </c>
      <c r="E977" s="811" t="s">
        <v>2321</v>
      </c>
      <c r="F977" s="727" t="s">
        <v>2290</v>
      </c>
      <c r="G977" s="727" t="s">
        <v>2523</v>
      </c>
      <c r="H977" s="727" t="s">
        <v>571</v>
      </c>
      <c r="I977" s="727" t="s">
        <v>3133</v>
      </c>
      <c r="J977" s="727" t="s">
        <v>3051</v>
      </c>
      <c r="K977" s="727" t="s">
        <v>3134</v>
      </c>
      <c r="L977" s="728">
        <v>3000</v>
      </c>
      <c r="M977" s="728">
        <v>9000</v>
      </c>
      <c r="N977" s="727">
        <v>3</v>
      </c>
      <c r="O977" s="812">
        <v>1</v>
      </c>
      <c r="P977" s="728">
        <v>9000</v>
      </c>
      <c r="Q977" s="745">
        <v>1</v>
      </c>
      <c r="R977" s="727">
        <v>3</v>
      </c>
      <c r="S977" s="745">
        <v>1</v>
      </c>
      <c r="T977" s="812">
        <v>1</v>
      </c>
      <c r="U977" s="768">
        <v>1</v>
      </c>
    </row>
    <row r="978" spans="1:21" ht="14.4" customHeight="1" x14ac:dyDescent="0.3">
      <c r="A978" s="726">
        <v>4</v>
      </c>
      <c r="B978" s="727" t="s">
        <v>2287</v>
      </c>
      <c r="C978" s="727" t="s">
        <v>2294</v>
      </c>
      <c r="D978" s="810" t="s">
        <v>4735</v>
      </c>
      <c r="E978" s="811" t="s">
        <v>2321</v>
      </c>
      <c r="F978" s="727" t="s">
        <v>2290</v>
      </c>
      <c r="G978" s="727" t="s">
        <v>2523</v>
      </c>
      <c r="H978" s="727" t="s">
        <v>571</v>
      </c>
      <c r="I978" s="727" t="s">
        <v>3135</v>
      </c>
      <c r="J978" s="727" t="s">
        <v>3136</v>
      </c>
      <c r="K978" s="727" t="s">
        <v>2950</v>
      </c>
      <c r="L978" s="728">
        <v>311</v>
      </c>
      <c r="M978" s="728">
        <v>15550</v>
      </c>
      <c r="N978" s="727">
        <v>50</v>
      </c>
      <c r="O978" s="812">
        <v>23</v>
      </c>
      <c r="P978" s="728">
        <v>12751</v>
      </c>
      <c r="Q978" s="745">
        <v>0.82</v>
      </c>
      <c r="R978" s="727">
        <v>41</v>
      </c>
      <c r="S978" s="745">
        <v>0.82</v>
      </c>
      <c r="T978" s="812">
        <v>19</v>
      </c>
      <c r="U978" s="768">
        <v>0.82608695652173914</v>
      </c>
    </row>
    <row r="979" spans="1:21" ht="14.4" customHeight="1" x14ac:dyDescent="0.3">
      <c r="A979" s="726">
        <v>4</v>
      </c>
      <c r="B979" s="727" t="s">
        <v>2287</v>
      </c>
      <c r="C979" s="727" t="s">
        <v>2294</v>
      </c>
      <c r="D979" s="810" t="s">
        <v>4735</v>
      </c>
      <c r="E979" s="811" t="s">
        <v>2321</v>
      </c>
      <c r="F979" s="727" t="s">
        <v>2290</v>
      </c>
      <c r="G979" s="727" t="s">
        <v>2523</v>
      </c>
      <c r="H979" s="727" t="s">
        <v>571</v>
      </c>
      <c r="I979" s="727" t="s">
        <v>3693</v>
      </c>
      <c r="J979" s="727" t="s">
        <v>3694</v>
      </c>
      <c r="K979" s="727" t="s">
        <v>3695</v>
      </c>
      <c r="L979" s="728">
        <v>560.95000000000005</v>
      </c>
      <c r="M979" s="728">
        <v>1121.9000000000001</v>
      </c>
      <c r="N979" s="727">
        <v>2</v>
      </c>
      <c r="O979" s="812">
        <v>2</v>
      </c>
      <c r="P979" s="728">
        <v>560.95000000000005</v>
      </c>
      <c r="Q979" s="745">
        <v>0.5</v>
      </c>
      <c r="R979" s="727">
        <v>1</v>
      </c>
      <c r="S979" s="745">
        <v>0.5</v>
      </c>
      <c r="T979" s="812">
        <v>1</v>
      </c>
      <c r="U979" s="768">
        <v>0.5</v>
      </c>
    </row>
    <row r="980" spans="1:21" ht="14.4" customHeight="1" x14ac:dyDescent="0.3">
      <c r="A980" s="726">
        <v>4</v>
      </c>
      <c r="B980" s="727" t="s">
        <v>2287</v>
      </c>
      <c r="C980" s="727" t="s">
        <v>2294</v>
      </c>
      <c r="D980" s="810" t="s">
        <v>4735</v>
      </c>
      <c r="E980" s="811" t="s">
        <v>2321</v>
      </c>
      <c r="F980" s="727" t="s">
        <v>2290</v>
      </c>
      <c r="G980" s="727" t="s">
        <v>2523</v>
      </c>
      <c r="H980" s="727" t="s">
        <v>571</v>
      </c>
      <c r="I980" s="727" t="s">
        <v>3137</v>
      </c>
      <c r="J980" s="727" t="s">
        <v>3138</v>
      </c>
      <c r="K980" s="727" t="s">
        <v>3139</v>
      </c>
      <c r="L980" s="728">
        <v>2815.92</v>
      </c>
      <c r="M980" s="728">
        <v>129532.31999999999</v>
      </c>
      <c r="N980" s="727">
        <v>46</v>
      </c>
      <c r="O980" s="812">
        <v>8</v>
      </c>
      <c r="P980" s="728">
        <v>129532.31999999999</v>
      </c>
      <c r="Q980" s="745">
        <v>1</v>
      </c>
      <c r="R980" s="727">
        <v>46</v>
      </c>
      <c r="S980" s="745">
        <v>1</v>
      </c>
      <c r="T980" s="812">
        <v>8</v>
      </c>
      <c r="U980" s="768">
        <v>1</v>
      </c>
    </row>
    <row r="981" spans="1:21" ht="14.4" customHeight="1" x14ac:dyDescent="0.3">
      <c r="A981" s="726">
        <v>4</v>
      </c>
      <c r="B981" s="727" t="s">
        <v>2287</v>
      </c>
      <c r="C981" s="727" t="s">
        <v>2294</v>
      </c>
      <c r="D981" s="810" t="s">
        <v>4735</v>
      </c>
      <c r="E981" s="811" t="s">
        <v>2321</v>
      </c>
      <c r="F981" s="727" t="s">
        <v>2290</v>
      </c>
      <c r="G981" s="727" t="s">
        <v>2523</v>
      </c>
      <c r="H981" s="727" t="s">
        <v>571</v>
      </c>
      <c r="I981" s="727" t="s">
        <v>3140</v>
      </c>
      <c r="J981" s="727" t="s">
        <v>3141</v>
      </c>
      <c r="K981" s="727" t="s">
        <v>3142</v>
      </c>
      <c r="L981" s="728">
        <v>5343.9</v>
      </c>
      <c r="M981" s="728">
        <v>48095.1</v>
      </c>
      <c r="N981" s="727">
        <v>9</v>
      </c>
      <c r="O981" s="812">
        <v>3</v>
      </c>
      <c r="P981" s="728">
        <v>48095.1</v>
      </c>
      <c r="Q981" s="745">
        <v>1</v>
      </c>
      <c r="R981" s="727">
        <v>9</v>
      </c>
      <c r="S981" s="745">
        <v>1</v>
      </c>
      <c r="T981" s="812">
        <v>3</v>
      </c>
      <c r="U981" s="768">
        <v>1</v>
      </c>
    </row>
    <row r="982" spans="1:21" ht="14.4" customHeight="1" x14ac:dyDescent="0.3">
      <c r="A982" s="726">
        <v>4</v>
      </c>
      <c r="B982" s="727" t="s">
        <v>2287</v>
      </c>
      <c r="C982" s="727" t="s">
        <v>2294</v>
      </c>
      <c r="D982" s="810" t="s">
        <v>4735</v>
      </c>
      <c r="E982" s="811" t="s">
        <v>2321</v>
      </c>
      <c r="F982" s="727" t="s">
        <v>2290</v>
      </c>
      <c r="G982" s="727" t="s">
        <v>2523</v>
      </c>
      <c r="H982" s="727" t="s">
        <v>571</v>
      </c>
      <c r="I982" s="727" t="s">
        <v>3696</v>
      </c>
      <c r="J982" s="727" t="s">
        <v>3147</v>
      </c>
      <c r="K982" s="727" t="s">
        <v>3697</v>
      </c>
      <c r="L982" s="728">
        <v>2250</v>
      </c>
      <c r="M982" s="728">
        <v>2250</v>
      </c>
      <c r="N982" s="727">
        <v>1</v>
      </c>
      <c r="O982" s="812">
        <v>1</v>
      </c>
      <c r="P982" s="728">
        <v>2250</v>
      </c>
      <c r="Q982" s="745">
        <v>1</v>
      </c>
      <c r="R982" s="727">
        <v>1</v>
      </c>
      <c r="S982" s="745">
        <v>1</v>
      </c>
      <c r="T982" s="812">
        <v>1</v>
      </c>
      <c r="U982" s="768">
        <v>1</v>
      </c>
    </row>
    <row r="983" spans="1:21" ht="14.4" customHeight="1" x14ac:dyDescent="0.3">
      <c r="A983" s="726">
        <v>4</v>
      </c>
      <c r="B983" s="727" t="s">
        <v>2287</v>
      </c>
      <c r="C983" s="727" t="s">
        <v>2294</v>
      </c>
      <c r="D983" s="810" t="s">
        <v>4735</v>
      </c>
      <c r="E983" s="811" t="s">
        <v>2321</v>
      </c>
      <c r="F983" s="727" t="s">
        <v>2290</v>
      </c>
      <c r="G983" s="727" t="s">
        <v>2523</v>
      </c>
      <c r="H983" s="727" t="s">
        <v>571</v>
      </c>
      <c r="I983" s="727" t="s">
        <v>3146</v>
      </c>
      <c r="J983" s="727" t="s">
        <v>3147</v>
      </c>
      <c r="K983" s="727" t="s">
        <v>3148</v>
      </c>
      <c r="L983" s="728">
        <v>2250</v>
      </c>
      <c r="M983" s="728">
        <v>13500</v>
      </c>
      <c r="N983" s="727">
        <v>6</v>
      </c>
      <c r="O983" s="812">
        <v>5</v>
      </c>
      <c r="P983" s="728">
        <v>13500</v>
      </c>
      <c r="Q983" s="745">
        <v>1</v>
      </c>
      <c r="R983" s="727">
        <v>6</v>
      </c>
      <c r="S983" s="745">
        <v>1</v>
      </c>
      <c r="T983" s="812">
        <v>5</v>
      </c>
      <c r="U983" s="768">
        <v>1</v>
      </c>
    </row>
    <row r="984" spans="1:21" ht="14.4" customHeight="1" x14ac:dyDescent="0.3">
      <c r="A984" s="726">
        <v>4</v>
      </c>
      <c r="B984" s="727" t="s">
        <v>2287</v>
      </c>
      <c r="C984" s="727" t="s">
        <v>2294</v>
      </c>
      <c r="D984" s="810" t="s">
        <v>4735</v>
      </c>
      <c r="E984" s="811" t="s">
        <v>2321</v>
      </c>
      <c r="F984" s="727" t="s">
        <v>2290</v>
      </c>
      <c r="G984" s="727" t="s">
        <v>2523</v>
      </c>
      <c r="H984" s="727" t="s">
        <v>571</v>
      </c>
      <c r="I984" s="727" t="s">
        <v>3698</v>
      </c>
      <c r="J984" s="727" t="s">
        <v>3186</v>
      </c>
      <c r="K984" s="727" t="s">
        <v>3699</v>
      </c>
      <c r="L984" s="728">
        <v>1449.99</v>
      </c>
      <c r="M984" s="728">
        <v>17399.88</v>
      </c>
      <c r="N984" s="727">
        <v>12</v>
      </c>
      <c r="O984" s="812">
        <v>2</v>
      </c>
      <c r="P984" s="728">
        <v>17399.88</v>
      </c>
      <c r="Q984" s="745">
        <v>1</v>
      </c>
      <c r="R984" s="727">
        <v>12</v>
      </c>
      <c r="S984" s="745">
        <v>1</v>
      </c>
      <c r="T984" s="812">
        <v>2</v>
      </c>
      <c r="U984" s="768">
        <v>1</v>
      </c>
    </row>
    <row r="985" spans="1:21" ht="14.4" customHeight="1" x14ac:dyDescent="0.3">
      <c r="A985" s="726">
        <v>4</v>
      </c>
      <c r="B985" s="727" t="s">
        <v>2287</v>
      </c>
      <c r="C985" s="727" t="s">
        <v>2294</v>
      </c>
      <c r="D985" s="810" t="s">
        <v>4735</v>
      </c>
      <c r="E985" s="811" t="s">
        <v>2321</v>
      </c>
      <c r="F985" s="727" t="s">
        <v>2290</v>
      </c>
      <c r="G985" s="727" t="s">
        <v>2523</v>
      </c>
      <c r="H985" s="727" t="s">
        <v>571</v>
      </c>
      <c r="I985" s="727" t="s">
        <v>3149</v>
      </c>
      <c r="J985" s="727" t="s">
        <v>3150</v>
      </c>
      <c r="K985" s="727" t="s">
        <v>3151</v>
      </c>
      <c r="L985" s="728">
        <v>1435.97</v>
      </c>
      <c r="M985" s="728">
        <v>27283.43</v>
      </c>
      <c r="N985" s="727">
        <v>19</v>
      </c>
      <c r="O985" s="812">
        <v>11</v>
      </c>
      <c r="P985" s="728">
        <v>17231.64</v>
      </c>
      <c r="Q985" s="745">
        <v>0.63157894736842102</v>
      </c>
      <c r="R985" s="727">
        <v>12</v>
      </c>
      <c r="S985" s="745">
        <v>0.63157894736842102</v>
      </c>
      <c r="T985" s="812">
        <v>8</v>
      </c>
      <c r="U985" s="768">
        <v>0.72727272727272729</v>
      </c>
    </row>
    <row r="986" spans="1:21" ht="14.4" customHeight="1" x14ac:dyDescent="0.3">
      <c r="A986" s="726">
        <v>4</v>
      </c>
      <c r="B986" s="727" t="s">
        <v>2287</v>
      </c>
      <c r="C986" s="727" t="s">
        <v>2294</v>
      </c>
      <c r="D986" s="810" t="s">
        <v>4735</v>
      </c>
      <c r="E986" s="811" t="s">
        <v>2321</v>
      </c>
      <c r="F986" s="727" t="s">
        <v>2290</v>
      </c>
      <c r="G986" s="727" t="s">
        <v>2523</v>
      </c>
      <c r="H986" s="727" t="s">
        <v>571</v>
      </c>
      <c r="I986" s="727" t="s">
        <v>3152</v>
      </c>
      <c r="J986" s="727" t="s">
        <v>3153</v>
      </c>
      <c r="K986" s="727" t="s">
        <v>3154</v>
      </c>
      <c r="L986" s="728">
        <v>517</v>
      </c>
      <c r="M986" s="728">
        <v>12925</v>
      </c>
      <c r="N986" s="727">
        <v>25</v>
      </c>
      <c r="O986" s="812">
        <v>7</v>
      </c>
      <c r="P986" s="728">
        <v>12925</v>
      </c>
      <c r="Q986" s="745">
        <v>1</v>
      </c>
      <c r="R986" s="727">
        <v>25</v>
      </c>
      <c r="S986" s="745">
        <v>1</v>
      </c>
      <c r="T986" s="812">
        <v>7</v>
      </c>
      <c r="U986" s="768">
        <v>1</v>
      </c>
    </row>
    <row r="987" spans="1:21" ht="14.4" customHeight="1" x14ac:dyDescent="0.3">
      <c r="A987" s="726">
        <v>4</v>
      </c>
      <c r="B987" s="727" t="s">
        <v>2287</v>
      </c>
      <c r="C987" s="727" t="s">
        <v>2294</v>
      </c>
      <c r="D987" s="810" t="s">
        <v>4735</v>
      </c>
      <c r="E987" s="811" t="s">
        <v>2321</v>
      </c>
      <c r="F987" s="727" t="s">
        <v>2290</v>
      </c>
      <c r="G987" s="727" t="s">
        <v>2523</v>
      </c>
      <c r="H987" s="727" t="s">
        <v>571</v>
      </c>
      <c r="I987" s="727" t="s">
        <v>3155</v>
      </c>
      <c r="J987" s="727" t="s">
        <v>3156</v>
      </c>
      <c r="K987" s="727" t="s">
        <v>3157</v>
      </c>
      <c r="L987" s="728">
        <v>761.3</v>
      </c>
      <c r="M987" s="728">
        <v>18271.199999999997</v>
      </c>
      <c r="N987" s="727">
        <v>24</v>
      </c>
      <c r="O987" s="812">
        <v>5</v>
      </c>
      <c r="P987" s="728">
        <v>13703.399999999998</v>
      </c>
      <c r="Q987" s="745">
        <v>0.75</v>
      </c>
      <c r="R987" s="727">
        <v>18</v>
      </c>
      <c r="S987" s="745">
        <v>0.75</v>
      </c>
      <c r="T987" s="812">
        <v>4</v>
      </c>
      <c r="U987" s="768">
        <v>0.8</v>
      </c>
    </row>
    <row r="988" spans="1:21" ht="14.4" customHeight="1" x14ac:dyDescent="0.3">
      <c r="A988" s="726">
        <v>4</v>
      </c>
      <c r="B988" s="727" t="s">
        <v>2287</v>
      </c>
      <c r="C988" s="727" t="s">
        <v>2294</v>
      </c>
      <c r="D988" s="810" t="s">
        <v>4735</v>
      </c>
      <c r="E988" s="811" t="s">
        <v>2321</v>
      </c>
      <c r="F988" s="727" t="s">
        <v>2290</v>
      </c>
      <c r="G988" s="727" t="s">
        <v>2523</v>
      </c>
      <c r="H988" s="727" t="s">
        <v>571</v>
      </c>
      <c r="I988" s="727" t="s">
        <v>3700</v>
      </c>
      <c r="J988" s="727" t="s">
        <v>3701</v>
      </c>
      <c r="K988" s="727" t="s">
        <v>3702</v>
      </c>
      <c r="L988" s="728">
        <v>5343.9</v>
      </c>
      <c r="M988" s="728">
        <v>48095.1</v>
      </c>
      <c r="N988" s="727">
        <v>9</v>
      </c>
      <c r="O988" s="812">
        <v>3</v>
      </c>
      <c r="P988" s="728">
        <v>48095.1</v>
      </c>
      <c r="Q988" s="745">
        <v>1</v>
      </c>
      <c r="R988" s="727">
        <v>9</v>
      </c>
      <c r="S988" s="745">
        <v>1</v>
      </c>
      <c r="T988" s="812">
        <v>3</v>
      </c>
      <c r="U988" s="768">
        <v>1</v>
      </c>
    </row>
    <row r="989" spans="1:21" ht="14.4" customHeight="1" x14ac:dyDescent="0.3">
      <c r="A989" s="726">
        <v>4</v>
      </c>
      <c r="B989" s="727" t="s">
        <v>2287</v>
      </c>
      <c r="C989" s="727" t="s">
        <v>2294</v>
      </c>
      <c r="D989" s="810" t="s">
        <v>4735</v>
      </c>
      <c r="E989" s="811" t="s">
        <v>2321</v>
      </c>
      <c r="F989" s="727" t="s">
        <v>2290</v>
      </c>
      <c r="G989" s="727" t="s">
        <v>2523</v>
      </c>
      <c r="H989" s="727" t="s">
        <v>571</v>
      </c>
      <c r="I989" s="727" t="s">
        <v>3158</v>
      </c>
      <c r="J989" s="727" t="s">
        <v>3159</v>
      </c>
      <c r="K989" s="727" t="s">
        <v>3160</v>
      </c>
      <c r="L989" s="728">
        <v>304.69</v>
      </c>
      <c r="M989" s="728">
        <v>609.38</v>
      </c>
      <c r="N989" s="727">
        <v>2</v>
      </c>
      <c r="O989" s="812">
        <v>2</v>
      </c>
      <c r="P989" s="728">
        <v>609.38</v>
      </c>
      <c r="Q989" s="745">
        <v>1</v>
      </c>
      <c r="R989" s="727">
        <v>2</v>
      </c>
      <c r="S989" s="745">
        <v>1</v>
      </c>
      <c r="T989" s="812">
        <v>2</v>
      </c>
      <c r="U989" s="768">
        <v>1</v>
      </c>
    </row>
    <row r="990" spans="1:21" ht="14.4" customHeight="1" x14ac:dyDescent="0.3">
      <c r="A990" s="726">
        <v>4</v>
      </c>
      <c r="B990" s="727" t="s">
        <v>2287</v>
      </c>
      <c r="C990" s="727" t="s">
        <v>2294</v>
      </c>
      <c r="D990" s="810" t="s">
        <v>4735</v>
      </c>
      <c r="E990" s="811" t="s">
        <v>2321</v>
      </c>
      <c r="F990" s="727" t="s">
        <v>2290</v>
      </c>
      <c r="G990" s="727" t="s">
        <v>2523</v>
      </c>
      <c r="H990" s="727" t="s">
        <v>571</v>
      </c>
      <c r="I990" s="727" t="s">
        <v>3161</v>
      </c>
      <c r="J990" s="727" t="s">
        <v>3162</v>
      </c>
      <c r="K990" s="727" t="s">
        <v>3163</v>
      </c>
      <c r="L990" s="728">
        <v>1500.3</v>
      </c>
      <c r="M990" s="728">
        <v>27005.399999999998</v>
      </c>
      <c r="N990" s="727">
        <v>18</v>
      </c>
      <c r="O990" s="812">
        <v>3</v>
      </c>
      <c r="P990" s="728">
        <v>27005.399999999998</v>
      </c>
      <c r="Q990" s="745">
        <v>1</v>
      </c>
      <c r="R990" s="727">
        <v>18</v>
      </c>
      <c r="S990" s="745">
        <v>1</v>
      </c>
      <c r="T990" s="812">
        <v>3</v>
      </c>
      <c r="U990" s="768">
        <v>1</v>
      </c>
    </row>
    <row r="991" spans="1:21" ht="14.4" customHeight="1" x14ac:dyDescent="0.3">
      <c r="A991" s="726">
        <v>4</v>
      </c>
      <c r="B991" s="727" t="s">
        <v>2287</v>
      </c>
      <c r="C991" s="727" t="s">
        <v>2294</v>
      </c>
      <c r="D991" s="810" t="s">
        <v>4735</v>
      </c>
      <c r="E991" s="811" t="s">
        <v>2321</v>
      </c>
      <c r="F991" s="727" t="s">
        <v>2290</v>
      </c>
      <c r="G991" s="727" t="s">
        <v>2523</v>
      </c>
      <c r="H991" s="727" t="s">
        <v>571</v>
      </c>
      <c r="I991" s="727" t="s">
        <v>3164</v>
      </c>
      <c r="J991" s="727" t="s">
        <v>3165</v>
      </c>
      <c r="K991" s="727" t="s">
        <v>3166</v>
      </c>
      <c r="L991" s="728">
        <v>1500</v>
      </c>
      <c r="M991" s="728">
        <v>9000</v>
      </c>
      <c r="N991" s="727">
        <v>6</v>
      </c>
      <c r="O991" s="812">
        <v>1</v>
      </c>
      <c r="P991" s="728">
        <v>9000</v>
      </c>
      <c r="Q991" s="745">
        <v>1</v>
      </c>
      <c r="R991" s="727">
        <v>6</v>
      </c>
      <c r="S991" s="745">
        <v>1</v>
      </c>
      <c r="T991" s="812">
        <v>1</v>
      </c>
      <c r="U991" s="768">
        <v>1</v>
      </c>
    </row>
    <row r="992" spans="1:21" ht="14.4" customHeight="1" x14ac:dyDescent="0.3">
      <c r="A992" s="726">
        <v>4</v>
      </c>
      <c r="B992" s="727" t="s">
        <v>2287</v>
      </c>
      <c r="C992" s="727" t="s">
        <v>2294</v>
      </c>
      <c r="D992" s="810" t="s">
        <v>4735</v>
      </c>
      <c r="E992" s="811" t="s">
        <v>2321</v>
      </c>
      <c r="F992" s="727" t="s">
        <v>2290</v>
      </c>
      <c r="G992" s="727" t="s">
        <v>2523</v>
      </c>
      <c r="H992" s="727" t="s">
        <v>571</v>
      </c>
      <c r="I992" s="727" t="s">
        <v>3703</v>
      </c>
      <c r="J992" s="727" t="s">
        <v>3704</v>
      </c>
      <c r="K992" s="727" t="s">
        <v>3705</v>
      </c>
      <c r="L992" s="728">
        <v>1500.3</v>
      </c>
      <c r="M992" s="728">
        <v>15003</v>
      </c>
      <c r="N992" s="727">
        <v>10</v>
      </c>
      <c r="O992" s="812">
        <v>2</v>
      </c>
      <c r="P992" s="728">
        <v>15003</v>
      </c>
      <c r="Q992" s="745">
        <v>1</v>
      </c>
      <c r="R992" s="727">
        <v>10</v>
      </c>
      <c r="S992" s="745">
        <v>1</v>
      </c>
      <c r="T992" s="812">
        <v>2</v>
      </c>
      <c r="U992" s="768">
        <v>1</v>
      </c>
    </row>
    <row r="993" spans="1:21" ht="14.4" customHeight="1" x14ac:dyDescent="0.3">
      <c r="A993" s="726">
        <v>4</v>
      </c>
      <c r="B993" s="727" t="s">
        <v>2287</v>
      </c>
      <c r="C993" s="727" t="s">
        <v>2294</v>
      </c>
      <c r="D993" s="810" t="s">
        <v>4735</v>
      </c>
      <c r="E993" s="811" t="s">
        <v>2321</v>
      </c>
      <c r="F993" s="727" t="s">
        <v>2290</v>
      </c>
      <c r="G993" s="727" t="s">
        <v>2523</v>
      </c>
      <c r="H993" s="727" t="s">
        <v>571</v>
      </c>
      <c r="I993" s="727" t="s">
        <v>3167</v>
      </c>
      <c r="J993" s="727" t="s">
        <v>3168</v>
      </c>
      <c r="K993" s="727" t="s">
        <v>2920</v>
      </c>
      <c r="L993" s="728">
        <v>600</v>
      </c>
      <c r="M993" s="728">
        <v>1200</v>
      </c>
      <c r="N993" s="727">
        <v>2</v>
      </c>
      <c r="O993" s="812">
        <v>2</v>
      </c>
      <c r="P993" s="728">
        <v>1200</v>
      </c>
      <c r="Q993" s="745">
        <v>1</v>
      </c>
      <c r="R993" s="727">
        <v>2</v>
      </c>
      <c r="S993" s="745">
        <v>1</v>
      </c>
      <c r="T993" s="812">
        <v>2</v>
      </c>
      <c r="U993" s="768">
        <v>1</v>
      </c>
    </row>
    <row r="994" spans="1:21" ht="14.4" customHeight="1" x14ac:dyDescent="0.3">
      <c r="A994" s="726">
        <v>4</v>
      </c>
      <c r="B994" s="727" t="s">
        <v>2287</v>
      </c>
      <c r="C994" s="727" t="s">
        <v>2294</v>
      </c>
      <c r="D994" s="810" t="s">
        <v>4735</v>
      </c>
      <c r="E994" s="811" t="s">
        <v>2321</v>
      </c>
      <c r="F994" s="727" t="s">
        <v>2290</v>
      </c>
      <c r="G994" s="727" t="s">
        <v>2523</v>
      </c>
      <c r="H994" s="727" t="s">
        <v>571</v>
      </c>
      <c r="I994" s="727" t="s">
        <v>3706</v>
      </c>
      <c r="J994" s="727" t="s">
        <v>3183</v>
      </c>
      <c r="K994" s="727" t="s">
        <v>3707</v>
      </c>
      <c r="L994" s="728">
        <v>1499.54</v>
      </c>
      <c r="M994" s="728">
        <v>17994.48</v>
      </c>
      <c r="N994" s="727">
        <v>12</v>
      </c>
      <c r="O994" s="812">
        <v>2</v>
      </c>
      <c r="P994" s="728">
        <v>17994.48</v>
      </c>
      <c r="Q994" s="745">
        <v>1</v>
      </c>
      <c r="R994" s="727">
        <v>12</v>
      </c>
      <c r="S994" s="745">
        <v>1</v>
      </c>
      <c r="T994" s="812">
        <v>2</v>
      </c>
      <c r="U994" s="768">
        <v>1</v>
      </c>
    </row>
    <row r="995" spans="1:21" ht="14.4" customHeight="1" x14ac:dyDescent="0.3">
      <c r="A995" s="726">
        <v>4</v>
      </c>
      <c r="B995" s="727" t="s">
        <v>2287</v>
      </c>
      <c r="C995" s="727" t="s">
        <v>2294</v>
      </c>
      <c r="D995" s="810" t="s">
        <v>4735</v>
      </c>
      <c r="E995" s="811" t="s">
        <v>2321</v>
      </c>
      <c r="F995" s="727" t="s">
        <v>2290</v>
      </c>
      <c r="G995" s="727" t="s">
        <v>2523</v>
      </c>
      <c r="H995" s="727" t="s">
        <v>571</v>
      </c>
      <c r="I995" s="727" t="s">
        <v>3708</v>
      </c>
      <c r="J995" s="727" t="s">
        <v>3230</v>
      </c>
      <c r="K995" s="727" t="s">
        <v>3709</v>
      </c>
      <c r="L995" s="728">
        <v>2184.6799999999998</v>
      </c>
      <c r="M995" s="728">
        <v>2184.6799999999998</v>
      </c>
      <c r="N995" s="727">
        <v>1</v>
      </c>
      <c r="O995" s="812">
        <v>1</v>
      </c>
      <c r="P995" s="728">
        <v>2184.6799999999998</v>
      </c>
      <c r="Q995" s="745">
        <v>1</v>
      </c>
      <c r="R995" s="727">
        <v>1</v>
      </c>
      <c r="S995" s="745">
        <v>1</v>
      </c>
      <c r="T995" s="812">
        <v>1</v>
      </c>
      <c r="U995" s="768">
        <v>1</v>
      </c>
    </row>
    <row r="996" spans="1:21" ht="14.4" customHeight="1" x14ac:dyDescent="0.3">
      <c r="A996" s="726">
        <v>4</v>
      </c>
      <c r="B996" s="727" t="s">
        <v>2287</v>
      </c>
      <c r="C996" s="727" t="s">
        <v>2294</v>
      </c>
      <c r="D996" s="810" t="s">
        <v>4735</v>
      </c>
      <c r="E996" s="811" t="s">
        <v>2321</v>
      </c>
      <c r="F996" s="727" t="s">
        <v>2290</v>
      </c>
      <c r="G996" s="727" t="s">
        <v>2523</v>
      </c>
      <c r="H996" s="727" t="s">
        <v>571</v>
      </c>
      <c r="I996" s="727" t="s">
        <v>3710</v>
      </c>
      <c r="J996" s="727" t="s">
        <v>3186</v>
      </c>
      <c r="K996" s="727" t="s">
        <v>3711</v>
      </c>
      <c r="L996" s="728">
        <v>1449.99</v>
      </c>
      <c r="M996" s="728">
        <v>4349.97</v>
      </c>
      <c r="N996" s="727">
        <v>3</v>
      </c>
      <c r="O996" s="812">
        <v>1</v>
      </c>
      <c r="P996" s="728">
        <v>4349.97</v>
      </c>
      <c r="Q996" s="745">
        <v>1</v>
      </c>
      <c r="R996" s="727">
        <v>3</v>
      </c>
      <c r="S996" s="745">
        <v>1</v>
      </c>
      <c r="T996" s="812">
        <v>1</v>
      </c>
      <c r="U996" s="768">
        <v>1</v>
      </c>
    </row>
    <row r="997" spans="1:21" ht="14.4" customHeight="1" x14ac:dyDescent="0.3">
      <c r="A997" s="726">
        <v>4</v>
      </c>
      <c r="B997" s="727" t="s">
        <v>2287</v>
      </c>
      <c r="C997" s="727" t="s">
        <v>2294</v>
      </c>
      <c r="D997" s="810" t="s">
        <v>4735</v>
      </c>
      <c r="E997" s="811" t="s">
        <v>2321</v>
      </c>
      <c r="F997" s="727" t="s">
        <v>2290</v>
      </c>
      <c r="G997" s="727" t="s">
        <v>2523</v>
      </c>
      <c r="H997" s="727" t="s">
        <v>571</v>
      </c>
      <c r="I997" s="727" t="s">
        <v>3712</v>
      </c>
      <c r="J997" s="727" t="s">
        <v>3011</v>
      </c>
      <c r="K997" s="727" t="s">
        <v>3713</v>
      </c>
      <c r="L997" s="728">
        <v>1500.3</v>
      </c>
      <c r="M997" s="728">
        <v>45009</v>
      </c>
      <c r="N997" s="727">
        <v>30</v>
      </c>
      <c r="O997" s="812">
        <v>5</v>
      </c>
      <c r="P997" s="728">
        <v>45009</v>
      </c>
      <c r="Q997" s="745">
        <v>1</v>
      </c>
      <c r="R997" s="727">
        <v>30</v>
      </c>
      <c r="S997" s="745">
        <v>1</v>
      </c>
      <c r="T997" s="812">
        <v>5</v>
      </c>
      <c r="U997" s="768">
        <v>1</v>
      </c>
    </row>
    <row r="998" spans="1:21" ht="14.4" customHeight="1" x14ac:dyDescent="0.3">
      <c r="A998" s="726">
        <v>4</v>
      </c>
      <c r="B998" s="727" t="s">
        <v>2287</v>
      </c>
      <c r="C998" s="727" t="s">
        <v>2294</v>
      </c>
      <c r="D998" s="810" t="s">
        <v>4735</v>
      </c>
      <c r="E998" s="811" t="s">
        <v>2321</v>
      </c>
      <c r="F998" s="727" t="s">
        <v>2290</v>
      </c>
      <c r="G998" s="727" t="s">
        <v>2523</v>
      </c>
      <c r="H998" s="727" t="s">
        <v>571</v>
      </c>
      <c r="I998" s="727" t="s">
        <v>3171</v>
      </c>
      <c r="J998" s="727" t="s">
        <v>3172</v>
      </c>
      <c r="K998" s="727" t="s">
        <v>3173</v>
      </c>
      <c r="L998" s="728">
        <v>1500</v>
      </c>
      <c r="M998" s="728">
        <v>18000</v>
      </c>
      <c r="N998" s="727">
        <v>12</v>
      </c>
      <c r="O998" s="812">
        <v>5</v>
      </c>
      <c r="P998" s="728">
        <v>18000</v>
      </c>
      <c r="Q998" s="745">
        <v>1</v>
      </c>
      <c r="R998" s="727">
        <v>12</v>
      </c>
      <c r="S998" s="745">
        <v>1</v>
      </c>
      <c r="T998" s="812">
        <v>5</v>
      </c>
      <c r="U998" s="768">
        <v>1</v>
      </c>
    </row>
    <row r="999" spans="1:21" ht="14.4" customHeight="1" x14ac:dyDescent="0.3">
      <c r="A999" s="726">
        <v>4</v>
      </c>
      <c r="B999" s="727" t="s">
        <v>2287</v>
      </c>
      <c r="C999" s="727" t="s">
        <v>2294</v>
      </c>
      <c r="D999" s="810" t="s">
        <v>4735</v>
      </c>
      <c r="E999" s="811" t="s">
        <v>2321</v>
      </c>
      <c r="F999" s="727" t="s">
        <v>2290</v>
      </c>
      <c r="G999" s="727" t="s">
        <v>2523</v>
      </c>
      <c r="H999" s="727" t="s">
        <v>571</v>
      </c>
      <c r="I999" s="727" t="s">
        <v>3174</v>
      </c>
      <c r="J999" s="727" t="s">
        <v>3175</v>
      </c>
      <c r="K999" s="727" t="s">
        <v>3176</v>
      </c>
      <c r="L999" s="728">
        <v>1781.3</v>
      </c>
      <c r="M999" s="728">
        <v>23156.899999999998</v>
      </c>
      <c r="N999" s="727">
        <v>13</v>
      </c>
      <c r="O999" s="812">
        <v>3</v>
      </c>
      <c r="P999" s="728">
        <v>23156.899999999998</v>
      </c>
      <c r="Q999" s="745">
        <v>1</v>
      </c>
      <c r="R999" s="727">
        <v>13</v>
      </c>
      <c r="S999" s="745">
        <v>1</v>
      </c>
      <c r="T999" s="812">
        <v>3</v>
      </c>
      <c r="U999" s="768">
        <v>1</v>
      </c>
    </row>
    <row r="1000" spans="1:21" ht="14.4" customHeight="1" x14ac:dyDescent="0.3">
      <c r="A1000" s="726">
        <v>4</v>
      </c>
      <c r="B1000" s="727" t="s">
        <v>2287</v>
      </c>
      <c r="C1000" s="727" t="s">
        <v>2294</v>
      </c>
      <c r="D1000" s="810" t="s">
        <v>4735</v>
      </c>
      <c r="E1000" s="811" t="s">
        <v>2321</v>
      </c>
      <c r="F1000" s="727" t="s">
        <v>2290</v>
      </c>
      <c r="G1000" s="727" t="s">
        <v>2523</v>
      </c>
      <c r="H1000" s="727" t="s">
        <v>571</v>
      </c>
      <c r="I1000" s="727" t="s">
        <v>3177</v>
      </c>
      <c r="J1000" s="727" t="s">
        <v>3178</v>
      </c>
      <c r="K1000" s="727" t="s">
        <v>3179</v>
      </c>
      <c r="L1000" s="728">
        <v>2814.63</v>
      </c>
      <c r="M1000" s="728">
        <v>14073.15</v>
      </c>
      <c r="N1000" s="727">
        <v>5</v>
      </c>
      <c r="O1000" s="812">
        <v>2</v>
      </c>
      <c r="P1000" s="728">
        <v>5629.26</v>
      </c>
      <c r="Q1000" s="745">
        <v>0.4</v>
      </c>
      <c r="R1000" s="727">
        <v>2</v>
      </c>
      <c r="S1000" s="745">
        <v>0.4</v>
      </c>
      <c r="T1000" s="812">
        <v>1</v>
      </c>
      <c r="U1000" s="768">
        <v>0.5</v>
      </c>
    </row>
    <row r="1001" spans="1:21" ht="14.4" customHeight="1" x14ac:dyDescent="0.3">
      <c r="A1001" s="726">
        <v>4</v>
      </c>
      <c r="B1001" s="727" t="s">
        <v>2287</v>
      </c>
      <c r="C1001" s="727" t="s">
        <v>2294</v>
      </c>
      <c r="D1001" s="810" t="s">
        <v>4735</v>
      </c>
      <c r="E1001" s="811" t="s">
        <v>2321</v>
      </c>
      <c r="F1001" s="727" t="s">
        <v>2290</v>
      </c>
      <c r="G1001" s="727" t="s">
        <v>2523</v>
      </c>
      <c r="H1001" s="727" t="s">
        <v>571</v>
      </c>
      <c r="I1001" s="727" t="s">
        <v>3180</v>
      </c>
      <c r="J1001" s="727" t="s">
        <v>3178</v>
      </c>
      <c r="K1001" s="727" t="s">
        <v>3181</v>
      </c>
      <c r="L1001" s="728">
        <v>2814.63</v>
      </c>
      <c r="M1001" s="728">
        <v>90068.159999999989</v>
      </c>
      <c r="N1001" s="727">
        <v>32</v>
      </c>
      <c r="O1001" s="812">
        <v>5</v>
      </c>
      <c r="P1001" s="728">
        <v>90068.159999999989</v>
      </c>
      <c r="Q1001" s="745">
        <v>1</v>
      </c>
      <c r="R1001" s="727">
        <v>32</v>
      </c>
      <c r="S1001" s="745">
        <v>1</v>
      </c>
      <c r="T1001" s="812">
        <v>5</v>
      </c>
      <c r="U1001" s="768">
        <v>1</v>
      </c>
    </row>
    <row r="1002" spans="1:21" ht="14.4" customHeight="1" x14ac:dyDescent="0.3">
      <c r="A1002" s="726">
        <v>4</v>
      </c>
      <c r="B1002" s="727" t="s">
        <v>2287</v>
      </c>
      <c r="C1002" s="727" t="s">
        <v>2294</v>
      </c>
      <c r="D1002" s="810" t="s">
        <v>4735</v>
      </c>
      <c r="E1002" s="811" t="s">
        <v>2321</v>
      </c>
      <c r="F1002" s="727" t="s">
        <v>2290</v>
      </c>
      <c r="G1002" s="727" t="s">
        <v>2523</v>
      </c>
      <c r="H1002" s="727" t="s">
        <v>571</v>
      </c>
      <c r="I1002" s="727" t="s">
        <v>3714</v>
      </c>
      <c r="J1002" s="727" t="s">
        <v>3715</v>
      </c>
      <c r="K1002" s="727" t="s">
        <v>3716</v>
      </c>
      <c r="L1002" s="728">
        <v>5341.94</v>
      </c>
      <c r="M1002" s="728">
        <v>26709.699999999997</v>
      </c>
      <c r="N1002" s="727">
        <v>5</v>
      </c>
      <c r="O1002" s="812">
        <v>4</v>
      </c>
      <c r="P1002" s="728">
        <v>26709.699999999997</v>
      </c>
      <c r="Q1002" s="745">
        <v>1</v>
      </c>
      <c r="R1002" s="727">
        <v>5</v>
      </c>
      <c r="S1002" s="745">
        <v>1</v>
      </c>
      <c r="T1002" s="812">
        <v>4</v>
      </c>
      <c r="U1002" s="768">
        <v>1</v>
      </c>
    </row>
    <row r="1003" spans="1:21" ht="14.4" customHeight="1" x14ac:dyDescent="0.3">
      <c r="A1003" s="726">
        <v>4</v>
      </c>
      <c r="B1003" s="727" t="s">
        <v>2287</v>
      </c>
      <c r="C1003" s="727" t="s">
        <v>2294</v>
      </c>
      <c r="D1003" s="810" t="s">
        <v>4735</v>
      </c>
      <c r="E1003" s="811" t="s">
        <v>2321</v>
      </c>
      <c r="F1003" s="727" t="s">
        <v>2290</v>
      </c>
      <c r="G1003" s="727" t="s">
        <v>2523</v>
      </c>
      <c r="H1003" s="727" t="s">
        <v>571</v>
      </c>
      <c r="I1003" s="727" t="s">
        <v>3717</v>
      </c>
      <c r="J1003" s="727" t="s">
        <v>3718</v>
      </c>
      <c r="K1003" s="727" t="s">
        <v>3719</v>
      </c>
      <c r="L1003" s="728">
        <v>2284</v>
      </c>
      <c r="M1003" s="728">
        <v>34260</v>
      </c>
      <c r="N1003" s="727">
        <v>15</v>
      </c>
      <c r="O1003" s="812">
        <v>3</v>
      </c>
      <c r="P1003" s="728">
        <v>34260</v>
      </c>
      <c r="Q1003" s="745">
        <v>1</v>
      </c>
      <c r="R1003" s="727">
        <v>15</v>
      </c>
      <c r="S1003" s="745">
        <v>1</v>
      </c>
      <c r="T1003" s="812">
        <v>3</v>
      </c>
      <c r="U1003" s="768">
        <v>1</v>
      </c>
    </row>
    <row r="1004" spans="1:21" ht="14.4" customHeight="1" x14ac:dyDescent="0.3">
      <c r="A1004" s="726">
        <v>4</v>
      </c>
      <c r="B1004" s="727" t="s">
        <v>2287</v>
      </c>
      <c r="C1004" s="727" t="s">
        <v>2294</v>
      </c>
      <c r="D1004" s="810" t="s">
        <v>4735</v>
      </c>
      <c r="E1004" s="811" t="s">
        <v>2321</v>
      </c>
      <c r="F1004" s="727" t="s">
        <v>2290</v>
      </c>
      <c r="G1004" s="727" t="s">
        <v>2523</v>
      </c>
      <c r="H1004" s="727" t="s">
        <v>571</v>
      </c>
      <c r="I1004" s="727" t="s">
        <v>3720</v>
      </c>
      <c r="J1004" s="727" t="s">
        <v>3721</v>
      </c>
      <c r="K1004" s="727" t="s">
        <v>3722</v>
      </c>
      <c r="L1004" s="728">
        <v>1211.95</v>
      </c>
      <c r="M1004" s="728">
        <v>2423.9</v>
      </c>
      <c r="N1004" s="727">
        <v>2</v>
      </c>
      <c r="O1004" s="812">
        <v>1</v>
      </c>
      <c r="P1004" s="728">
        <v>2423.9</v>
      </c>
      <c r="Q1004" s="745">
        <v>1</v>
      </c>
      <c r="R1004" s="727">
        <v>2</v>
      </c>
      <c r="S1004" s="745">
        <v>1</v>
      </c>
      <c r="T1004" s="812">
        <v>1</v>
      </c>
      <c r="U1004" s="768">
        <v>1</v>
      </c>
    </row>
    <row r="1005" spans="1:21" ht="14.4" customHeight="1" x14ac:dyDescent="0.3">
      <c r="A1005" s="726">
        <v>4</v>
      </c>
      <c r="B1005" s="727" t="s">
        <v>2287</v>
      </c>
      <c r="C1005" s="727" t="s">
        <v>2294</v>
      </c>
      <c r="D1005" s="810" t="s">
        <v>4735</v>
      </c>
      <c r="E1005" s="811" t="s">
        <v>2321</v>
      </c>
      <c r="F1005" s="727" t="s">
        <v>2290</v>
      </c>
      <c r="G1005" s="727" t="s">
        <v>2523</v>
      </c>
      <c r="H1005" s="727" t="s">
        <v>571</v>
      </c>
      <c r="I1005" s="727" t="s">
        <v>3188</v>
      </c>
      <c r="J1005" s="727" t="s">
        <v>3189</v>
      </c>
      <c r="K1005" s="727" t="s">
        <v>3190</v>
      </c>
      <c r="L1005" s="728">
        <v>555.55999999999995</v>
      </c>
      <c r="M1005" s="728">
        <v>4444.4799999999996</v>
      </c>
      <c r="N1005" s="727">
        <v>8</v>
      </c>
      <c r="O1005" s="812">
        <v>4</v>
      </c>
      <c r="P1005" s="728">
        <v>4444.4799999999996</v>
      </c>
      <c r="Q1005" s="745">
        <v>1</v>
      </c>
      <c r="R1005" s="727">
        <v>8</v>
      </c>
      <c r="S1005" s="745">
        <v>1</v>
      </c>
      <c r="T1005" s="812">
        <v>4</v>
      </c>
      <c r="U1005" s="768">
        <v>1</v>
      </c>
    </row>
    <row r="1006" spans="1:21" ht="14.4" customHeight="1" x14ac:dyDescent="0.3">
      <c r="A1006" s="726">
        <v>4</v>
      </c>
      <c r="B1006" s="727" t="s">
        <v>2287</v>
      </c>
      <c r="C1006" s="727" t="s">
        <v>2294</v>
      </c>
      <c r="D1006" s="810" t="s">
        <v>4735</v>
      </c>
      <c r="E1006" s="811" t="s">
        <v>2321</v>
      </c>
      <c r="F1006" s="727" t="s">
        <v>2290</v>
      </c>
      <c r="G1006" s="727" t="s">
        <v>2523</v>
      </c>
      <c r="H1006" s="727" t="s">
        <v>571</v>
      </c>
      <c r="I1006" s="727" t="s">
        <v>3191</v>
      </c>
      <c r="J1006" s="727" t="s">
        <v>3192</v>
      </c>
      <c r="K1006" s="727" t="s">
        <v>3193</v>
      </c>
      <c r="L1006" s="728">
        <v>233.18</v>
      </c>
      <c r="M1006" s="728">
        <v>1399.0800000000002</v>
      </c>
      <c r="N1006" s="727">
        <v>6</v>
      </c>
      <c r="O1006" s="812">
        <v>4</v>
      </c>
      <c r="P1006" s="728">
        <v>1399.0800000000002</v>
      </c>
      <c r="Q1006" s="745">
        <v>1</v>
      </c>
      <c r="R1006" s="727">
        <v>6</v>
      </c>
      <c r="S1006" s="745">
        <v>1</v>
      </c>
      <c r="T1006" s="812">
        <v>4</v>
      </c>
      <c r="U1006" s="768">
        <v>1</v>
      </c>
    </row>
    <row r="1007" spans="1:21" ht="14.4" customHeight="1" x14ac:dyDescent="0.3">
      <c r="A1007" s="726">
        <v>4</v>
      </c>
      <c r="B1007" s="727" t="s">
        <v>2287</v>
      </c>
      <c r="C1007" s="727" t="s">
        <v>2294</v>
      </c>
      <c r="D1007" s="810" t="s">
        <v>4735</v>
      </c>
      <c r="E1007" s="811" t="s">
        <v>2321</v>
      </c>
      <c r="F1007" s="727" t="s">
        <v>2290</v>
      </c>
      <c r="G1007" s="727" t="s">
        <v>2523</v>
      </c>
      <c r="H1007" s="727" t="s">
        <v>571</v>
      </c>
      <c r="I1007" s="727" t="s">
        <v>3723</v>
      </c>
      <c r="J1007" s="727" t="s">
        <v>3297</v>
      </c>
      <c r="K1007" s="727" t="s">
        <v>3724</v>
      </c>
      <c r="L1007" s="728">
        <v>864</v>
      </c>
      <c r="M1007" s="728">
        <v>38880</v>
      </c>
      <c r="N1007" s="727">
        <v>45</v>
      </c>
      <c r="O1007" s="812">
        <v>3</v>
      </c>
      <c r="P1007" s="728">
        <v>38880</v>
      </c>
      <c r="Q1007" s="745">
        <v>1</v>
      </c>
      <c r="R1007" s="727">
        <v>45</v>
      </c>
      <c r="S1007" s="745">
        <v>1</v>
      </c>
      <c r="T1007" s="812">
        <v>3</v>
      </c>
      <c r="U1007" s="768">
        <v>1</v>
      </c>
    </row>
    <row r="1008" spans="1:21" ht="14.4" customHeight="1" x14ac:dyDescent="0.3">
      <c r="A1008" s="726">
        <v>4</v>
      </c>
      <c r="B1008" s="727" t="s">
        <v>2287</v>
      </c>
      <c r="C1008" s="727" t="s">
        <v>2294</v>
      </c>
      <c r="D1008" s="810" t="s">
        <v>4735</v>
      </c>
      <c r="E1008" s="811" t="s">
        <v>2321</v>
      </c>
      <c r="F1008" s="727" t="s">
        <v>2290</v>
      </c>
      <c r="G1008" s="727" t="s">
        <v>2523</v>
      </c>
      <c r="H1008" s="727" t="s">
        <v>571</v>
      </c>
      <c r="I1008" s="727" t="s">
        <v>3725</v>
      </c>
      <c r="J1008" s="727" t="s">
        <v>3726</v>
      </c>
      <c r="K1008" s="727" t="s">
        <v>3727</v>
      </c>
      <c r="L1008" s="728">
        <v>445.63</v>
      </c>
      <c r="M1008" s="728">
        <v>445.63</v>
      </c>
      <c r="N1008" s="727">
        <v>1</v>
      </c>
      <c r="O1008" s="812">
        <v>1</v>
      </c>
      <c r="P1008" s="728">
        <v>445.63</v>
      </c>
      <c r="Q1008" s="745">
        <v>1</v>
      </c>
      <c r="R1008" s="727">
        <v>1</v>
      </c>
      <c r="S1008" s="745">
        <v>1</v>
      </c>
      <c r="T1008" s="812">
        <v>1</v>
      </c>
      <c r="U1008" s="768">
        <v>1</v>
      </c>
    </row>
    <row r="1009" spans="1:21" ht="14.4" customHeight="1" x14ac:dyDescent="0.3">
      <c r="A1009" s="726">
        <v>4</v>
      </c>
      <c r="B1009" s="727" t="s">
        <v>2287</v>
      </c>
      <c r="C1009" s="727" t="s">
        <v>2294</v>
      </c>
      <c r="D1009" s="810" t="s">
        <v>4735</v>
      </c>
      <c r="E1009" s="811" t="s">
        <v>2321</v>
      </c>
      <c r="F1009" s="727" t="s">
        <v>2290</v>
      </c>
      <c r="G1009" s="727" t="s">
        <v>2523</v>
      </c>
      <c r="H1009" s="727" t="s">
        <v>571</v>
      </c>
      <c r="I1009" s="727" t="s">
        <v>3728</v>
      </c>
      <c r="J1009" s="727" t="s">
        <v>3729</v>
      </c>
      <c r="K1009" s="727" t="s">
        <v>3730</v>
      </c>
      <c r="L1009" s="728">
        <v>1472.67</v>
      </c>
      <c r="M1009" s="728">
        <v>8836.02</v>
      </c>
      <c r="N1009" s="727">
        <v>6</v>
      </c>
      <c r="O1009" s="812">
        <v>2</v>
      </c>
      <c r="P1009" s="728">
        <v>8836.02</v>
      </c>
      <c r="Q1009" s="745">
        <v>1</v>
      </c>
      <c r="R1009" s="727">
        <v>6</v>
      </c>
      <c r="S1009" s="745">
        <v>1</v>
      </c>
      <c r="T1009" s="812">
        <v>2</v>
      </c>
      <c r="U1009" s="768">
        <v>1</v>
      </c>
    </row>
    <row r="1010" spans="1:21" ht="14.4" customHeight="1" x14ac:dyDescent="0.3">
      <c r="A1010" s="726">
        <v>4</v>
      </c>
      <c r="B1010" s="727" t="s">
        <v>2287</v>
      </c>
      <c r="C1010" s="727" t="s">
        <v>2294</v>
      </c>
      <c r="D1010" s="810" t="s">
        <v>4735</v>
      </c>
      <c r="E1010" s="811" t="s">
        <v>2321</v>
      </c>
      <c r="F1010" s="727" t="s">
        <v>2290</v>
      </c>
      <c r="G1010" s="727" t="s">
        <v>2523</v>
      </c>
      <c r="H1010" s="727" t="s">
        <v>571</v>
      </c>
      <c r="I1010" s="727" t="s">
        <v>3194</v>
      </c>
      <c r="J1010" s="727" t="s">
        <v>3195</v>
      </c>
      <c r="K1010" s="727" t="s">
        <v>3196</v>
      </c>
      <c r="L1010" s="728">
        <v>2815.92</v>
      </c>
      <c r="M1010" s="728">
        <v>2815.92</v>
      </c>
      <c r="N1010" s="727">
        <v>1</v>
      </c>
      <c r="O1010" s="812">
        <v>1</v>
      </c>
      <c r="P1010" s="728">
        <v>2815.92</v>
      </c>
      <c r="Q1010" s="745">
        <v>1</v>
      </c>
      <c r="R1010" s="727">
        <v>1</v>
      </c>
      <c r="S1010" s="745">
        <v>1</v>
      </c>
      <c r="T1010" s="812">
        <v>1</v>
      </c>
      <c r="U1010" s="768">
        <v>1</v>
      </c>
    </row>
    <row r="1011" spans="1:21" ht="14.4" customHeight="1" x14ac:dyDescent="0.3">
      <c r="A1011" s="726">
        <v>4</v>
      </c>
      <c r="B1011" s="727" t="s">
        <v>2287</v>
      </c>
      <c r="C1011" s="727" t="s">
        <v>2294</v>
      </c>
      <c r="D1011" s="810" t="s">
        <v>4735</v>
      </c>
      <c r="E1011" s="811" t="s">
        <v>2321</v>
      </c>
      <c r="F1011" s="727" t="s">
        <v>2290</v>
      </c>
      <c r="G1011" s="727" t="s">
        <v>2523</v>
      </c>
      <c r="H1011" s="727" t="s">
        <v>571</v>
      </c>
      <c r="I1011" s="727" t="s">
        <v>3197</v>
      </c>
      <c r="J1011" s="727" t="s">
        <v>3198</v>
      </c>
      <c r="K1011" s="727" t="s">
        <v>3199</v>
      </c>
      <c r="L1011" s="728">
        <v>1023.03</v>
      </c>
      <c r="M1011" s="728">
        <v>26598.780000000002</v>
      </c>
      <c r="N1011" s="727">
        <v>26</v>
      </c>
      <c r="O1011" s="812">
        <v>5</v>
      </c>
      <c r="P1011" s="728">
        <v>20460.600000000002</v>
      </c>
      <c r="Q1011" s="745">
        <v>0.76923076923076927</v>
      </c>
      <c r="R1011" s="727">
        <v>20</v>
      </c>
      <c r="S1011" s="745">
        <v>0.76923076923076927</v>
      </c>
      <c r="T1011" s="812">
        <v>4</v>
      </c>
      <c r="U1011" s="768">
        <v>0.8</v>
      </c>
    </row>
    <row r="1012" spans="1:21" ht="14.4" customHeight="1" x14ac:dyDescent="0.3">
      <c r="A1012" s="726">
        <v>4</v>
      </c>
      <c r="B1012" s="727" t="s">
        <v>2287</v>
      </c>
      <c r="C1012" s="727" t="s">
        <v>2294</v>
      </c>
      <c r="D1012" s="810" t="s">
        <v>4735</v>
      </c>
      <c r="E1012" s="811" t="s">
        <v>2321</v>
      </c>
      <c r="F1012" s="727" t="s">
        <v>2290</v>
      </c>
      <c r="G1012" s="727" t="s">
        <v>2523</v>
      </c>
      <c r="H1012" s="727" t="s">
        <v>571</v>
      </c>
      <c r="I1012" s="727" t="s">
        <v>3200</v>
      </c>
      <c r="J1012" s="727" t="s">
        <v>3201</v>
      </c>
      <c r="K1012" s="727" t="s">
        <v>3202</v>
      </c>
      <c r="L1012" s="728">
        <v>1137.67</v>
      </c>
      <c r="M1012" s="728">
        <v>12514.37</v>
      </c>
      <c r="N1012" s="727">
        <v>11</v>
      </c>
      <c r="O1012" s="812">
        <v>4</v>
      </c>
      <c r="P1012" s="728">
        <v>9101.36</v>
      </c>
      <c r="Q1012" s="745">
        <v>0.72727272727272729</v>
      </c>
      <c r="R1012" s="727">
        <v>8</v>
      </c>
      <c r="S1012" s="745">
        <v>0.72727272727272729</v>
      </c>
      <c r="T1012" s="812">
        <v>3</v>
      </c>
      <c r="U1012" s="768">
        <v>0.75</v>
      </c>
    </row>
    <row r="1013" spans="1:21" ht="14.4" customHeight="1" x14ac:dyDescent="0.3">
      <c r="A1013" s="726">
        <v>4</v>
      </c>
      <c r="B1013" s="727" t="s">
        <v>2287</v>
      </c>
      <c r="C1013" s="727" t="s">
        <v>2294</v>
      </c>
      <c r="D1013" s="810" t="s">
        <v>4735</v>
      </c>
      <c r="E1013" s="811" t="s">
        <v>2321</v>
      </c>
      <c r="F1013" s="727" t="s">
        <v>2290</v>
      </c>
      <c r="G1013" s="727" t="s">
        <v>2523</v>
      </c>
      <c r="H1013" s="727" t="s">
        <v>571</v>
      </c>
      <c r="I1013" s="727" t="s">
        <v>3203</v>
      </c>
      <c r="J1013" s="727" t="s">
        <v>3204</v>
      </c>
      <c r="K1013" s="727" t="s">
        <v>3205</v>
      </c>
      <c r="L1013" s="728">
        <v>984.16</v>
      </c>
      <c r="M1013" s="728">
        <v>3936.64</v>
      </c>
      <c r="N1013" s="727">
        <v>4</v>
      </c>
      <c r="O1013" s="812">
        <v>4</v>
      </c>
      <c r="P1013" s="728">
        <v>3936.64</v>
      </c>
      <c r="Q1013" s="745">
        <v>1</v>
      </c>
      <c r="R1013" s="727">
        <v>4</v>
      </c>
      <c r="S1013" s="745">
        <v>1</v>
      </c>
      <c r="T1013" s="812">
        <v>4</v>
      </c>
      <c r="U1013" s="768">
        <v>1</v>
      </c>
    </row>
    <row r="1014" spans="1:21" ht="14.4" customHeight="1" x14ac:dyDescent="0.3">
      <c r="A1014" s="726">
        <v>4</v>
      </c>
      <c r="B1014" s="727" t="s">
        <v>2287</v>
      </c>
      <c r="C1014" s="727" t="s">
        <v>2294</v>
      </c>
      <c r="D1014" s="810" t="s">
        <v>4735</v>
      </c>
      <c r="E1014" s="811" t="s">
        <v>2321</v>
      </c>
      <c r="F1014" s="727" t="s">
        <v>2290</v>
      </c>
      <c r="G1014" s="727" t="s">
        <v>2523</v>
      </c>
      <c r="H1014" s="727" t="s">
        <v>571</v>
      </c>
      <c r="I1014" s="727" t="s">
        <v>3206</v>
      </c>
      <c r="J1014" s="727" t="s">
        <v>3207</v>
      </c>
      <c r="K1014" s="727" t="s">
        <v>3208</v>
      </c>
      <c r="L1014" s="728">
        <v>5343.9</v>
      </c>
      <c r="M1014" s="728">
        <v>32063.399999999998</v>
      </c>
      <c r="N1014" s="727">
        <v>6</v>
      </c>
      <c r="O1014" s="812">
        <v>2</v>
      </c>
      <c r="P1014" s="728">
        <v>32063.399999999998</v>
      </c>
      <c r="Q1014" s="745">
        <v>1</v>
      </c>
      <c r="R1014" s="727">
        <v>6</v>
      </c>
      <c r="S1014" s="745">
        <v>1</v>
      </c>
      <c r="T1014" s="812">
        <v>2</v>
      </c>
      <c r="U1014" s="768">
        <v>1</v>
      </c>
    </row>
    <row r="1015" spans="1:21" ht="14.4" customHeight="1" x14ac:dyDescent="0.3">
      <c r="A1015" s="726">
        <v>4</v>
      </c>
      <c r="B1015" s="727" t="s">
        <v>2287</v>
      </c>
      <c r="C1015" s="727" t="s">
        <v>2294</v>
      </c>
      <c r="D1015" s="810" t="s">
        <v>4735</v>
      </c>
      <c r="E1015" s="811" t="s">
        <v>2321</v>
      </c>
      <c r="F1015" s="727" t="s">
        <v>2290</v>
      </c>
      <c r="G1015" s="727" t="s">
        <v>2523</v>
      </c>
      <c r="H1015" s="727" t="s">
        <v>571</v>
      </c>
      <c r="I1015" s="727" t="s">
        <v>3212</v>
      </c>
      <c r="J1015" s="727" t="s">
        <v>2525</v>
      </c>
      <c r="K1015" s="727" t="s">
        <v>2950</v>
      </c>
      <c r="L1015" s="728">
        <v>173.85</v>
      </c>
      <c r="M1015" s="728">
        <v>521.54999999999995</v>
      </c>
      <c r="N1015" s="727">
        <v>3</v>
      </c>
      <c r="O1015" s="812">
        <v>3</v>
      </c>
      <c r="P1015" s="728">
        <v>347.7</v>
      </c>
      <c r="Q1015" s="745">
        <v>0.66666666666666674</v>
      </c>
      <c r="R1015" s="727">
        <v>2</v>
      </c>
      <c r="S1015" s="745">
        <v>0.66666666666666663</v>
      </c>
      <c r="T1015" s="812">
        <v>2</v>
      </c>
      <c r="U1015" s="768">
        <v>0.66666666666666663</v>
      </c>
    </row>
    <row r="1016" spans="1:21" ht="14.4" customHeight="1" x14ac:dyDescent="0.3">
      <c r="A1016" s="726">
        <v>4</v>
      </c>
      <c r="B1016" s="727" t="s">
        <v>2287</v>
      </c>
      <c r="C1016" s="727" t="s">
        <v>2294</v>
      </c>
      <c r="D1016" s="810" t="s">
        <v>4735</v>
      </c>
      <c r="E1016" s="811" t="s">
        <v>2321</v>
      </c>
      <c r="F1016" s="727" t="s">
        <v>2290</v>
      </c>
      <c r="G1016" s="727" t="s">
        <v>2523</v>
      </c>
      <c r="H1016" s="727" t="s">
        <v>571</v>
      </c>
      <c r="I1016" s="727" t="s">
        <v>3213</v>
      </c>
      <c r="J1016" s="727" t="s">
        <v>2931</v>
      </c>
      <c r="K1016" s="727" t="s">
        <v>3214</v>
      </c>
      <c r="L1016" s="728">
        <v>2304</v>
      </c>
      <c r="M1016" s="728">
        <v>2304</v>
      </c>
      <c r="N1016" s="727">
        <v>1</v>
      </c>
      <c r="O1016" s="812">
        <v>1</v>
      </c>
      <c r="P1016" s="728">
        <v>2304</v>
      </c>
      <c r="Q1016" s="745">
        <v>1</v>
      </c>
      <c r="R1016" s="727">
        <v>1</v>
      </c>
      <c r="S1016" s="745">
        <v>1</v>
      </c>
      <c r="T1016" s="812">
        <v>1</v>
      </c>
      <c r="U1016" s="768">
        <v>1</v>
      </c>
    </row>
    <row r="1017" spans="1:21" ht="14.4" customHeight="1" x14ac:dyDescent="0.3">
      <c r="A1017" s="726">
        <v>4</v>
      </c>
      <c r="B1017" s="727" t="s">
        <v>2287</v>
      </c>
      <c r="C1017" s="727" t="s">
        <v>2294</v>
      </c>
      <c r="D1017" s="810" t="s">
        <v>4735</v>
      </c>
      <c r="E1017" s="811" t="s">
        <v>2321</v>
      </c>
      <c r="F1017" s="727" t="s">
        <v>2290</v>
      </c>
      <c r="G1017" s="727" t="s">
        <v>2523</v>
      </c>
      <c r="H1017" s="727" t="s">
        <v>571</v>
      </c>
      <c r="I1017" s="727" t="s">
        <v>3731</v>
      </c>
      <c r="J1017" s="727" t="s">
        <v>3237</v>
      </c>
      <c r="K1017" s="727" t="s">
        <v>3732</v>
      </c>
      <c r="L1017" s="728">
        <v>1257.81</v>
      </c>
      <c r="M1017" s="728">
        <v>10062.48</v>
      </c>
      <c r="N1017" s="727">
        <v>8</v>
      </c>
      <c r="O1017" s="812">
        <v>2</v>
      </c>
      <c r="P1017" s="728">
        <v>10062.48</v>
      </c>
      <c r="Q1017" s="745">
        <v>1</v>
      </c>
      <c r="R1017" s="727">
        <v>8</v>
      </c>
      <c r="S1017" s="745">
        <v>1</v>
      </c>
      <c r="T1017" s="812">
        <v>2</v>
      </c>
      <c r="U1017" s="768">
        <v>1</v>
      </c>
    </row>
    <row r="1018" spans="1:21" ht="14.4" customHeight="1" x14ac:dyDescent="0.3">
      <c r="A1018" s="726">
        <v>4</v>
      </c>
      <c r="B1018" s="727" t="s">
        <v>2287</v>
      </c>
      <c r="C1018" s="727" t="s">
        <v>2294</v>
      </c>
      <c r="D1018" s="810" t="s">
        <v>4735</v>
      </c>
      <c r="E1018" s="811" t="s">
        <v>2321</v>
      </c>
      <c r="F1018" s="727" t="s">
        <v>2290</v>
      </c>
      <c r="G1018" s="727" t="s">
        <v>2523</v>
      </c>
      <c r="H1018" s="727" t="s">
        <v>571</v>
      </c>
      <c r="I1018" s="727" t="s">
        <v>3218</v>
      </c>
      <c r="J1018" s="727" t="s">
        <v>3111</v>
      </c>
      <c r="K1018" s="727" t="s">
        <v>3219</v>
      </c>
      <c r="L1018" s="728">
        <v>3000</v>
      </c>
      <c r="M1018" s="728">
        <v>9000</v>
      </c>
      <c r="N1018" s="727">
        <v>3</v>
      </c>
      <c r="O1018" s="812">
        <v>1</v>
      </c>
      <c r="P1018" s="728">
        <v>9000</v>
      </c>
      <c r="Q1018" s="745">
        <v>1</v>
      </c>
      <c r="R1018" s="727">
        <v>3</v>
      </c>
      <c r="S1018" s="745">
        <v>1</v>
      </c>
      <c r="T1018" s="812">
        <v>1</v>
      </c>
      <c r="U1018" s="768">
        <v>1</v>
      </c>
    </row>
    <row r="1019" spans="1:21" ht="14.4" customHeight="1" x14ac:dyDescent="0.3">
      <c r="A1019" s="726">
        <v>4</v>
      </c>
      <c r="B1019" s="727" t="s">
        <v>2287</v>
      </c>
      <c r="C1019" s="727" t="s">
        <v>2294</v>
      </c>
      <c r="D1019" s="810" t="s">
        <v>4735</v>
      </c>
      <c r="E1019" s="811" t="s">
        <v>2321</v>
      </c>
      <c r="F1019" s="727" t="s">
        <v>2290</v>
      </c>
      <c r="G1019" s="727" t="s">
        <v>2523</v>
      </c>
      <c r="H1019" s="727" t="s">
        <v>571</v>
      </c>
      <c r="I1019" s="727" t="s">
        <v>3733</v>
      </c>
      <c r="J1019" s="727" t="s">
        <v>3162</v>
      </c>
      <c r="K1019" s="727" t="s">
        <v>3734</v>
      </c>
      <c r="L1019" s="728">
        <v>1500.3</v>
      </c>
      <c r="M1019" s="728">
        <v>27005.399999999998</v>
      </c>
      <c r="N1019" s="727">
        <v>18</v>
      </c>
      <c r="O1019" s="812">
        <v>3</v>
      </c>
      <c r="P1019" s="728">
        <v>27005.399999999998</v>
      </c>
      <c r="Q1019" s="745">
        <v>1</v>
      </c>
      <c r="R1019" s="727">
        <v>18</v>
      </c>
      <c r="S1019" s="745">
        <v>1</v>
      </c>
      <c r="T1019" s="812">
        <v>3</v>
      </c>
      <c r="U1019" s="768">
        <v>1</v>
      </c>
    </row>
    <row r="1020" spans="1:21" ht="14.4" customHeight="1" x14ac:dyDescent="0.3">
      <c r="A1020" s="726">
        <v>4</v>
      </c>
      <c r="B1020" s="727" t="s">
        <v>2287</v>
      </c>
      <c r="C1020" s="727" t="s">
        <v>2294</v>
      </c>
      <c r="D1020" s="810" t="s">
        <v>4735</v>
      </c>
      <c r="E1020" s="811" t="s">
        <v>2321</v>
      </c>
      <c r="F1020" s="727" t="s">
        <v>2290</v>
      </c>
      <c r="G1020" s="727" t="s">
        <v>2523</v>
      </c>
      <c r="H1020" s="727" t="s">
        <v>571</v>
      </c>
      <c r="I1020" s="727" t="s">
        <v>3220</v>
      </c>
      <c r="J1020" s="727" t="s">
        <v>3221</v>
      </c>
      <c r="K1020" s="727" t="s">
        <v>3222</v>
      </c>
      <c r="L1020" s="728">
        <v>491.09</v>
      </c>
      <c r="M1020" s="728">
        <v>2946.54</v>
      </c>
      <c r="N1020" s="727">
        <v>6</v>
      </c>
      <c r="O1020" s="812">
        <v>5</v>
      </c>
      <c r="P1020" s="728">
        <v>2946.54</v>
      </c>
      <c r="Q1020" s="745">
        <v>1</v>
      </c>
      <c r="R1020" s="727">
        <v>6</v>
      </c>
      <c r="S1020" s="745">
        <v>1</v>
      </c>
      <c r="T1020" s="812">
        <v>5</v>
      </c>
      <c r="U1020" s="768">
        <v>1</v>
      </c>
    </row>
    <row r="1021" spans="1:21" ht="14.4" customHeight="1" x14ac:dyDescent="0.3">
      <c r="A1021" s="726">
        <v>4</v>
      </c>
      <c r="B1021" s="727" t="s">
        <v>2287</v>
      </c>
      <c r="C1021" s="727" t="s">
        <v>2294</v>
      </c>
      <c r="D1021" s="810" t="s">
        <v>4735</v>
      </c>
      <c r="E1021" s="811" t="s">
        <v>2321</v>
      </c>
      <c r="F1021" s="727" t="s">
        <v>2290</v>
      </c>
      <c r="G1021" s="727" t="s">
        <v>2523</v>
      </c>
      <c r="H1021" s="727" t="s">
        <v>571</v>
      </c>
      <c r="I1021" s="727" t="s">
        <v>3735</v>
      </c>
      <c r="J1021" s="727" t="s">
        <v>3736</v>
      </c>
      <c r="K1021" s="727" t="s">
        <v>3737</v>
      </c>
      <c r="L1021" s="728">
        <v>2411.62</v>
      </c>
      <c r="M1021" s="728">
        <v>9646.48</v>
      </c>
      <c r="N1021" s="727">
        <v>4</v>
      </c>
      <c r="O1021" s="812">
        <v>1</v>
      </c>
      <c r="P1021" s="728">
        <v>9646.48</v>
      </c>
      <c r="Q1021" s="745">
        <v>1</v>
      </c>
      <c r="R1021" s="727">
        <v>4</v>
      </c>
      <c r="S1021" s="745">
        <v>1</v>
      </c>
      <c r="T1021" s="812">
        <v>1</v>
      </c>
      <c r="U1021" s="768">
        <v>1</v>
      </c>
    </row>
    <row r="1022" spans="1:21" ht="14.4" customHeight="1" x14ac:dyDescent="0.3">
      <c r="A1022" s="726">
        <v>4</v>
      </c>
      <c r="B1022" s="727" t="s">
        <v>2287</v>
      </c>
      <c r="C1022" s="727" t="s">
        <v>2294</v>
      </c>
      <c r="D1022" s="810" t="s">
        <v>4735</v>
      </c>
      <c r="E1022" s="811" t="s">
        <v>2321</v>
      </c>
      <c r="F1022" s="727" t="s">
        <v>2290</v>
      </c>
      <c r="G1022" s="727" t="s">
        <v>2523</v>
      </c>
      <c r="H1022" s="727" t="s">
        <v>571</v>
      </c>
      <c r="I1022" s="727" t="s">
        <v>3223</v>
      </c>
      <c r="J1022" s="727" t="s">
        <v>3224</v>
      </c>
      <c r="K1022" s="727" t="s">
        <v>3225</v>
      </c>
      <c r="L1022" s="728">
        <v>300</v>
      </c>
      <c r="M1022" s="728">
        <v>5700</v>
      </c>
      <c r="N1022" s="727">
        <v>19</v>
      </c>
      <c r="O1022" s="812">
        <v>8</v>
      </c>
      <c r="P1022" s="728">
        <v>4800</v>
      </c>
      <c r="Q1022" s="745">
        <v>0.84210526315789469</v>
      </c>
      <c r="R1022" s="727">
        <v>16</v>
      </c>
      <c r="S1022" s="745">
        <v>0.84210526315789469</v>
      </c>
      <c r="T1022" s="812">
        <v>6</v>
      </c>
      <c r="U1022" s="768">
        <v>0.75</v>
      </c>
    </row>
    <row r="1023" spans="1:21" ht="14.4" customHeight="1" x14ac:dyDescent="0.3">
      <c r="A1023" s="726">
        <v>4</v>
      </c>
      <c r="B1023" s="727" t="s">
        <v>2287</v>
      </c>
      <c r="C1023" s="727" t="s">
        <v>2294</v>
      </c>
      <c r="D1023" s="810" t="s">
        <v>4735</v>
      </c>
      <c r="E1023" s="811" t="s">
        <v>2321</v>
      </c>
      <c r="F1023" s="727" t="s">
        <v>2290</v>
      </c>
      <c r="G1023" s="727" t="s">
        <v>2523</v>
      </c>
      <c r="H1023" s="727" t="s">
        <v>571</v>
      </c>
      <c r="I1023" s="727" t="s">
        <v>3226</v>
      </c>
      <c r="J1023" s="727" t="s">
        <v>3227</v>
      </c>
      <c r="K1023" s="727" t="s">
        <v>3228</v>
      </c>
      <c r="L1023" s="728">
        <v>224.7</v>
      </c>
      <c r="M1023" s="728">
        <v>2022.3</v>
      </c>
      <c r="N1023" s="727">
        <v>9</v>
      </c>
      <c r="O1023" s="812">
        <v>7</v>
      </c>
      <c r="P1023" s="728">
        <v>2022.3</v>
      </c>
      <c r="Q1023" s="745">
        <v>1</v>
      </c>
      <c r="R1023" s="727">
        <v>9</v>
      </c>
      <c r="S1023" s="745">
        <v>1</v>
      </c>
      <c r="T1023" s="812">
        <v>7</v>
      </c>
      <c r="U1023" s="768">
        <v>1</v>
      </c>
    </row>
    <row r="1024" spans="1:21" ht="14.4" customHeight="1" x14ac:dyDescent="0.3">
      <c r="A1024" s="726">
        <v>4</v>
      </c>
      <c r="B1024" s="727" t="s">
        <v>2287</v>
      </c>
      <c r="C1024" s="727" t="s">
        <v>2294</v>
      </c>
      <c r="D1024" s="810" t="s">
        <v>4735</v>
      </c>
      <c r="E1024" s="811" t="s">
        <v>2321</v>
      </c>
      <c r="F1024" s="727" t="s">
        <v>2290</v>
      </c>
      <c r="G1024" s="727" t="s">
        <v>2523</v>
      </c>
      <c r="H1024" s="727" t="s">
        <v>571</v>
      </c>
      <c r="I1024" s="727" t="s">
        <v>3738</v>
      </c>
      <c r="J1024" s="727" t="s">
        <v>3198</v>
      </c>
      <c r="K1024" s="727" t="s">
        <v>3739</v>
      </c>
      <c r="L1024" s="728">
        <v>1023.03</v>
      </c>
      <c r="M1024" s="728">
        <v>2046.06</v>
      </c>
      <c r="N1024" s="727">
        <v>2</v>
      </c>
      <c r="O1024" s="812">
        <v>1</v>
      </c>
      <c r="P1024" s="728">
        <v>2046.06</v>
      </c>
      <c r="Q1024" s="745">
        <v>1</v>
      </c>
      <c r="R1024" s="727">
        <v>2</v>
      </c>
      <c r="S1024" s="745">
        <v>1</v>
      </c>
      <c r="T1024" s="812">
        <v>1</v>
      </c>
      <c r="U1024" s="768">
        <v>1</v>
      </c>
    </row>
    <row r="1025" spans="1:21" ht="14.4" customHeight="1" x14ac:dyDescent="0.3">
      <c r="A1025" s="726">
        <v>4</v>
      </c>
      <c r="B1025" s="727" t="s">
        <v>2287</v>
      </c>
      <c r="C1025" s="727" t="s">
        <v>2294</v>
      </c>
      <c r="D1025" s="810" t="s">
        <v>4735</v>
      </c>
      <c r="E1025" s="811" t="s">
        <v>2321</v>
      </c>
      <c r="F1025" s="727" t="s">
        <v>2290</v>
      </c>
      <c r="G1025" s="727" t="s">
        <v>2523</v>
      </c>
      <c r="H1025" s="727" t="s">
        <v>571</v>
      </c>
      <c r="I1025" s="727" t="s">
        <v>3740</v>
      </c>
      <c r="J1025" s="727" t="s">
        <v>3201</v>
      </c>
      <c r="K1025" s="727" t="s">
        <v>3741</v>
      </c>
      <c r="L1025" s="728">
        <v>1137.67</v>
      </c>
      <c r="M1025" s="728">
        <v>2275.34</v>
      </c>
      <c r="N1025" s="727">
        <v>2</v>
      </c>
      <c r="O1025" s="812">
        <v>1</v>
      </c>
      <c r="P1025" s="728">
        <v>2275.34</v>
      </c>
      <c r="Q1025" s="745">
        <v>1</v>
      </c>
      <c r="R1025" s="727">
        <v>2</v>
      </c>
      <c r="S1025" s="745">
        <v>1</v>
      </c>
      <c r="T1025" s="812">
        <v>1</v>
      </c>
      <c r="U1025" s="768">
        <v>1</v>
      </c>
    </row>
    <row r="1026" spans="1:21" ht="14.4" customHeight="1" x14ac:dyDescent="0.3">
      <c r="A1026" s="726">
        <v>4</v>
      </c>
      <c r="B1026" s="727" t="s">
        <v>2287</v>
      </c>
      <c r="C1026" s="727" t="s">
        <v>2294</v>
      </c>
      <c r="D1026" s="810" t="s">
        <v>4735</v>
      </c>
      <c r="E1026" s="811" t="s">
        <v>2321</v>
      </c>
      <c r="F1026" s="727" t="s">
        <v>2290</v>
      </c>
      <c r="G1026" s="727" t="s">
        <v>2523</v>
      </c>
      <c r="H1026" s="727" t="s">
        <v>571</v>
      </c>
      <c r="I1026" s="727" t="s">
        <v>3742</v>
      </c>
      <c r="J1026" s="727" t="s">
        <v>3743</v>
      </c>
      <c r="K1026" s="727" t="s">
        <v>3744</v>
      </c>
      <c r="L1026" s="728">
        <v>2833</v>
      </c>
      <c r="M1026" s="728">
        <v>2833</v>
      </c>
      <c r="N1026" s="727">
        <v>1</v>
      </c>
      <c r="O1026" s="812">
        <v>1</v>
      </c>
      <c r="P1026" s="728"/>
      <c r="Q1026" s="745">
        <v>0</v>
      </c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4</v>
      </c>
      <c r="B1027" s="727" t="s">
        <v>2287</v>
      </c>
      <c r="C1027" s="727" t="s">
        <v>2294</v>
      </c>
      <c r="D1027" s="810" t="s">
        <v>4735</v>
      </c>
      <c r="E1027" s="811" t="s">
        <v>2321</v>
      </c>
      <c r="F1027" s="727" t="s">
        <v>2290</v>
      </c>
      <c r="G1027" s="727" t="s">
        <v>2523</v>
      </c>
      <c r="H1027" s="727" t="s">
        <v>571</v>
      </c>
      <c r="I1027" s="727" t="s">
        <v>3745</v>
      </c>
      <c r="J1027" s="727" t="s">
        <v>3746</v>
      </c>
      <c r="K1027" s="727" t="s">
        <v>3747</v>
      </c>
      <c r="L1027" s="728">
        <v>3000</v>
      </c>
      <c r="M1027" s="728">
        <v>6000</v>
      </c>
      <c r="N1027" s="727">
        <v>2</v>
      </c>
      <c r="O1027" s="812">
        <v>1</v>
      </c>
      <c r="P1027" s="728"/>
      <c r="Q1027" s="745">
        <v>0</v>
      </c>
      <c r="R1027" s="727"/>
      <c r="S1027" s="745">
        <v>0</v>
      </c>
      <c r="T1027" s="812"/>
      <c r="U1027" s="768">
        <v>0</v>
      </c>
    </row>
    <row r="1028" spans="1:21" ht="14.4" customHeight="1" x14ac:dyDescent="0.3">
      <c r="A1028" s="726">
        <v>4</v>
      </c>
      <c r="B1028" s="727" t="s">
        <v>2287</v>
      </c>
      <c r="C1028" s="727" t="s">
        <v>2294</v>
      </c>
      <c r="D1028" s="810" t="s">
        <v>4735</v>
      </c>
      <c r="E1028" s="811" t="s">
        <v>2321</v>
      </c>
      <c r="F1028" s="727" t="s">
        <v>2290</v>
      </c>
      <c r="G1028" s="727" t="s">
        <v>2523</v>
      </c>
      <c r="H1028" s="727" t="s">
        <v>571</v>
      </c>
      <c r="I1028" s="727" t="s">
        <v>3748</v>
      </c>
      <c r="J1028" s="727" t="s">
        <v>3749</v>
      </c>
      <c r="K1028" s="727" t="s">
        <v>3750</v>
      </c>
      <c r="L1028" s="728">
        <v>1500</v>
      </c>
      <c r="M1028" s="728">
        <v>3000</v>
      </c>
      <c r="N1028" s="727">
        <v>2</v>
      </c>
      <c r="O1028" s="812">
        <v>1</v>
      </c>
      <c r="P1028" s="728"/>
      <c r="Q1028" s="745">
        <v>0</v>
      </c>
      <c r="R1028" s="727"/>
      <c r="S1028" s="745">
        <v>0</v>
      </c>
      <c r="T1028" s="812"/>
      <c r="U1028" s="768">
        <v>0</v>
      </c>
    </row>
    <row r="1029" spans="1:21" ht="14.4" customHeight="1" x14ac:dyDescent="0.3">
      <c r="A1029" s="726">
        <v>4</v>
      </c>
      <c r="B1029" s="727" t="s">
        <v>2287</v>
      </c>
      <c r="C1029" s="727" t="s">
        <v>2294</v>
      </c>
      <c r="D1029" s="810" t="s">
        <v>4735</v>
      </c>
      <c r="E1029" s="811" t="s">
        <v>2321</v>
      </c>
      <c r="F1029" s="727" t="s">
        <v>2290</v>
      </c>
      <c r="G1029" s="727" t="s">
        <v>2523</v>
      </c>
      <c r="H1029" s="727" t="s">
        <v>571</v>
      </c>
      <c r="I1029" s="727" t="s">
        <v>3232</v>
      </c>
      <c r="J1029" s="727" t="s">
        <v>3172</v>
      </c>
      <c r="K1029" s="727" t="s">
        <v>3233</v>
      </c>
      <c r="L1029" s="728">
        <v>1500</v>
      </c>
      <c r="M1029" s="728">
        <v>18000</v>
      </c>
      <c r="N1029" s="727">
        <v>12</v>
      </c>
      <c r="O1029" s="812">
        <v>5</v>
      </c>
      <c r="P1029" s="728">
        <v>18000</v>
      </c>
      <c r="Q1029" s="745">
        <v>1</v>
      </c>
      <c r="R1029" s="727">
        <v>12</v>
      </c>
      <c r="S1029" s="745">
        <v>1</v>
      </c>
      <c r="T1029" s="812">
        <v>5</v>
      </c>
      <c r="U1029" s="768">
        <v>1</v>
      </c>
    </row>
    <row r="1030" spans="1:21" ht="14.4" customHeight="1" x14ac:dyDescent="0.3">
      <c r="A1030" s="726">
        <v>4</v>
      </c>
      <c r="B1030" s="727" t="s">
        <v>2287</v>
      </c>
      <c r="C1030" s="727" t="s">
        <v>2294</v>
      </c>
      <c r="D1030" s="810" t="s">
        <v>4735</v>
      </c>
      <c r="E1030" s="811" t="s">
        <v>2321</v>
      </c>
      <c r="F1030" s="727" t="s">
        <v>2290</v>
      </c>
      <c r="G1030" s="727" t="s">
        <v>2523</v>
      </c>
      <c r="H1030" s="727" t="s">
        <v>571</v>
      </c>
      <c r="I1030" s="727" t="s">
        <v>3234</v>
      </c>
      <c r="J1030" s="727" t="s">
        <v>3147</v>
      </c>
      <c r="K1030" s="727" t="s">
        <v>3235</v>
      </c>
      <c r="L1030" s="728">
        <v>2250</v>
      </c>
      <c r="M1030" s="728">
        <v>11250</v>
      </c>
      <c r="N1030" s="727">
        <v>5</v>
      </c>
      <c r="O1030" s="812">
        <v>4</v>
      </c>
      <c r="P1030" s="728">
        <v>11250</v>
      </c>
      <c r="Q1030" s="745">
        <v>1</v>
      </c>
      <c r="R1030" s="727">
        <v>5</v>
      </c>
      <c r="S1030" s="745">
        <v>1</v>
      </c>
      <c r="T1030" s="812">
        <v>4</v>
      </c>
      <c r="U1030" s="768">
        <v>1</v>
      </c>
    </row>
    <row r="1031" spans="1:21" ht="14.4" customHeight="1" x14ac:dyDescent="0.3">
      <c r="A1031" s="726">
        <v>4</v>
      </c>
      <c r="B1031" s="727" t="s">
        <v>2287</v>
      </c>
      <c r="C1031" s="727" t="s">
        <v>2294</v>
      </c>
      <c r="D1031" s="810" t="s">
        <v>4735</v>
      </c>
      <c r="E1031" s="811" t="s">
        <v>2321</v>
      </c>
      <c r="F1031" s="727" t="s">
        <v>2290</v>
      </c>
      <c r="G1031" s="727" t="s">
        <v>2523</v>
      </c>
      <c r="H1031" s="727" t="s">
        <v>571</v>
      </c>
      <c r="I1031" s="727" t="s">
        <v>3239</v>
      </c>
      <c r="J1031" s="727" t="s">
        <v>3175</v>
      </c>
      <c r="K1031" s="727" t="s">
        <v>3240</v>
      </c>
      <c r="L1031" s="728">
        <v>1781.3</v>
      </c>
      <c r="M1031" s="728">
        <v>28500.799999999996</v>
      </c>
      <c r="N1031" s="727">
        <v>16</v>
      </c>
      <c r="O1031" s="812">
        <v>4</v>
      </c>
      <c r="P1031" s="728">
        <v>28500.799999999996</v>
      </c>
      <c r="Q1031" s="745">
        <v>1</v>
      </c>
      <c r="R1031" s="727">
        <v>16</v>
      </c>
      <c r="S1031" s="745">
        <v>1</v>
      </c>
      <c r="T1031" s="812">
        <v>4</v>
      </c>
      <c r="U1031" s="768">
        <v>1</v>
      </c>
    </row>
    <row r="1032" spans="1:21" ht="14.4" customHeight="1" x14ac:dyDescent="0.3">
      <c r="A1032" s="726">
        <v>4</v>
      </c>
      <c r="B1032" s="727" t="s">
        <v>2287</v>
      </c>
      <c r="C1032" s="727" t="s">
        <v>2294</v>
      </c>
      <c r="D1032" s="810" t="s">
        <v>4735</v>
      </c>
      <c r="E1032" s="811" t="s">
        <v>2321</v>
      </c>
      <c r="F1032" s="727" t="s">
        <v>2290</v>
      </c>
      <c r="G1032" s="727" t="s">
        <v>2523</v>
      </c>
      <c r="H1032" s="727" t="s">
        <v>571</v>
      </c>
      <c r="I1032" s="727" t="s">
        <v>3751</v>
      </c>
      <c r="J1032" s="727" t="s">
        <v>3054</v>
      </c>
      <c r="K1032" s="727" t="s">
        <v>3752</v>
      </c>
      <c r="L1032" s="728">
        <v>900</v>
      </c>
      <c r="M1032" s="728">
        <v>900</v>
      </c>
      <c r="N1032" s="727">
        <v>1</v>
      </c>
      <c r="O1032" s="812">
        <v>1</v>
      </c>
      <c r="P1032" s="728"/>
      <c r="Q1032" s="745">
        <v>0</v>
      </c>
      <c r="R1032" s="727"/>
      <c r="S1032" s="745">
        <v>0</v>
      </c>
      <c r="T1032" s="812"/>
      <c r="U1032" s="768">
        <v>0</v>
      </c>
    </row>
    <row r="1033" spans="1:21" ht="14.4" customHeight="1" x14ac:dyDescent="0.3">
      <c r="A1033" s="726">
        <v>4</v>
      </c>
      <c r="B1033" s="727" t="s">
        <v>2287</v>
      </c>
      <c r="C1033" s="727" t="s">
        <v>2294</v>
      </c>
      <c r="D1033" s="810" t="s">
        <v>4735</v>
      </c>
      <c r="E1033" s="811" t="s">
        <v>2321</v>
      </c>
      <c r="F1033" s="727" t="s">
        <v>2290</v>
      </c>
      <c r="G1033" s="727" t="s">
        <v>2523</v>
      </c>
      <c r="H1033" s="727" t="s">
        <v>571</v>
      </c>
      <c r="I1033" s="727" t="s">
        <v>3241</v>
      </c>
      <c r="J1033" s="727" t="s">
        <v>3103</v>
      </c>
      <c r="K1033" s="727" t="s">
        <v>3242</v>
      </c>
      <c r="L1033" s="728">
        <v>2816</v>
      </c>
      <c r="M1033" s="728">
        <v>5632</v>
      </c>
      <c r="N1033" s="727">
        <v>2</v>
      </c>
      <c r="O1033" s="812">
        <v>1</v>
      </c>
      <c r="P1033" s="728">
        <v>5632</v>
      </c>
      <c r="Q1033" s="745">
        <v>1</v>
      </c>
      <c r="R1033" s="727">
        <v>2</v>
      </c>
      <c r="S1033" s="745">
        <v>1</v>
      </c>
      <c r="T1033" s="812">
        <v>1</v>
      </c>
      <c r="U1033" s="768">
        <v>1</v>
      </c>
    </row>
    <row r="1034" spans="1:21" ht="14.4" customHeight="1" x14ac:dyDescent="0.3">
      <c r="A1034" s="726">
        <v>4</v>
      </c>
      <c r="B1034" s="727" t="s">
        <v>2287</v>
      </c>
      <c r="C1034" s="727" t="s">
        <v>2294</v>
      </c>
      <c r="D1034" s="810" t="s">
        <v>4735</v>
      </c>
      <c r="E1034" s="811" t="s">
        <v>2321</v>
      </c>
      <c r="F1034" s="727" t="s">
        <v>2290</v>
      </c>
      <c r="G1034" s="727" t="s">
        <v>2523</v>
      </c>
      <c r="H1034" s="727" t="s">
        <v>571</v>
      </c>
      <c r="I1034" s="727" t="s">
        <v>3246</v>
      </c>
      <c r="J1034" s="727" t="s">
        <v>3247</v>
      </c>
      <c r="K1034" s="727" t="s">
        <v>3248</v>
      </c>
      <c r="L1034" s="728">
        <v>537.87</v>
      </c>
      <c r="M1034" s="728">
        <v>537.87</v>
      </c>
      <c r="N1034" s="727">
        <v>1</v>
      </c>
      <c r="O1034" s="812">
        <v>1</v>
      </c>
      <c r="P1034" s="728"/>
      <c r="Q1034" s="745">
        <v>0</v>
      </c>
      <c r="R1034" s="727"/>
      <c r="S1034" s="745">
        <v>0</v>
      </c>
      <c r="T1034" s="812"/>
      <c r="U1034" s="768">
        <v>0</v>
      </c>
    </row>
    <row r="1035" spans="1:21" ht="14.4" customHeight="1" x14ac:dyDescent="0.3">
      <c r="A1035" s="726">
        <v>4</v>
      </c>
      <c r="B1035" s="727" t="s">
        <v>2287</v>
      </c>
      <c r="C1035" s="727" t="s">
        <v>2294</v>
      </c>
      <c r="D1035" s="810" t="s">
        <v>4735</v>
      </c>
      <c r="E1035" s="811" t="s">
        <v>2321</v>
      </c>
      <c r="F1035" s="727" t="s">
        <v>2290</v>
      </c>
      <c r="G1035" s="727" t="s">
        <v>2523</v>
      </c>
      <c r="H1035" s="727" t="s">
        <v>571</v>
      </c>
      <c r="I1035" s="727" t="s">
        <v>3252</v>
      </c>
      <c r="J1035" s="727" t="s">
        <v>3253</v>
      </c>
      <c r="K1035" s="727" t="s">
        <v>3254</v>
      </c>
      <c r="L1035" s="728">
        <v>128</v>
      </c>
      <c r="M1035" s="728">
        <v>640</v>
      </c>
      <c r="N1035" s="727">
        <v>5</v>
      </c>
      <c r="O1035" s="812">
        <v>3</v>
      </c>
      <c r="P1035" s="728">
        <v>640</v>
      </c>
      <c r="Q1035" s="745">
        <v>1</v>
      </c>
      <c r="R1035" s="727">
        <v>5</v>
      </c>
      <c r="S1035" s="745">
        <v>1</v>
      </c>
      <c r="T1035" s="812">
        <v>3</v>
      </c>
      <c r="U1035" s="768">
        <v>1</v>
      </c>
    </row>
    <row r="1036" spans="1:21" ht="14.4" customHeight="1" x14ac:dyDescent="0.3">
      <c r="A1036" s="726">
        <v>4</v>
      </c>
      <c r="B1036" s="727" t="s">
        <v>2287</v>
      </c>
      <c r="C1036" s="727" t="s">
        <v>2294</v>
      </c>
      <c r="D1036" s="810" t="s">
        <v>4735</v>
      </c>
      <c r="E1036" s="811" t="s">
        <v>2321</v>
      </c>
      <c r="F1036" s="727" t="s">
        <v>2290</v>
      </c>
      <c r="G1036" s="727" t="s">
        <v>2523</v>
      </c>
      <c r="H1036" s="727" t="s">
        <v>571</v>
      </c>
      <c r="I1036" s="727" t="s">
        <v>3753</v>
      </c>
      <c r="J1036" s="727" t="s">
        <v>3754</v>
      </c>
      <c r="K1036" s="727" t="s">
        <v>1390</v>
      </c>
      <c r="L1036" s="728">
        <v>981</v>
      </c>
      <c r="M1036" s="728">
        <v>4905</v>
      </c>
      <c r="N1036" s="727">
        <v>5</v>
      </c>
      <c r="O1036" s="812">
        <v>2</v>
      </c>
      <c r="P1036" s="728">
        <v>4905</v>
      </c>
      <c r="Q1036" s="745">
        <v>1</v>
      </c>
      <c r="R1036" s="727">
        <v>5</v>
      </c>
      <c r="S1036" s="745">
        <v>1</v>
      </c>
      <c r="T1036" s="812">
        <v>2</v>
      </c>
      <c r="U1036" s="768">
        <v>1</v>
      </c>
    </row>
    <row r="1037" spans="1:21" ht="14.4" customHeight="1" x14ac:dyDescent="0.3">
      <c r="A1037" s="726">
        <v>4</v>
      </c>
      <c r="B1037" s="727" t="s">
        <v>2287</v>
      </c>
      <c r="C1037" s="727" t="s">
        <v>2294</v>
      </c>
      <c r="D1037" s="810" t="s">
        <v>4735</v>
      </c>
      <c r="E1037" s="811" t="s">
        <v>2321</v>
      </c>
      <c r="F1037" s="727" t="s">
        <v>2290</v>
      </c>
      <c r="G1037" s="727" t="s">
        <v>2523</v>
      </c>
      <c r="H1037" s="727" t="s">
        <v>571</v>
      </c>
      <c r="I1037" s="727" t="s">
        <v>3257</v>
      </c>
      <c r="J1037" s="727" t="s">
        <v>3121</v>
      </c>
      <c r="K1037" s="727" t="s">
        <v>3258</v>
      </c>
      <c r="L1037" s="728">
        <v>1070</v>
      </c>
      <c r="M1037" s="728">
        <v>25680</v>
      </c>
      <c r="N1037" s="727">
        <v>24</v>
      </c>
      <c r="O1037" s="812">
        <v>6</v>
      </c>
      <c r="P1037" s="728">
        <v>21400</v>
      </c>
      <c r="Q1037" s="745">
        <v>0.83333333333333337</v>
      </c>
      <c r="R1037" s="727">
        <v>20</v>
      </c>
      <c r="S1037" s="745">
        <v>0.83333333333333337</v>
      </c>
      <c r="T1037" s="812">
        <v>5</v>
      </c>
      <c r="U1037" s="768">
        <v>0.83333333333333337</v>
      </c>
    </row>
    <row r="1038" spans="1:21" ht="14.4" customHeight="1" x14ac:dyDescent="0.3">
      <c r="A1038" s="726">
        <v>4</v>
      </c>
      <c r="B1038" s="727" t="s">
        <v>2287</v>
      </c>
      <c r="C1038" s="727" t="s">
        <v>2294</v>
      </c>
      <c r="D1038" s="810" t="s">
        <v>4735</v>
      </c>
      <c r="E1038" s="811" t="s">
        <v>2321</v>
      </c>
      <c r="F1038" s="727" t="s">
        <v>2290</v>
      </c>
      <c r="G1038" s="727" t="s">
        <v>2523</v>
      </c>
      <c r="H1038" s="727" t="s">
        <v>571</v>
      </c>
      <c r="I1038" s="727" t="s">
        <v>3259</v>
      </c>
      <c r="J1038" s="727" t="s">
        <v>3172</v>
      </c>
      <c r="K1038" s="727" t="s">
        <v>3260</v>
      </c>
      <c r="L1038" s="728">
        <v>1500</v>
      </c>
      <c r="M1038" s="728">
        <v>6000</v>
      </c>
      <c r="N1038" s="727">
        <v>4</v>
      </c>
      <c r="O1038" s="812">
        <v>1</v>
      </c>
      <c r="P1038" s="728">
        <v>6000</v>
      </c>
      <c r="Q1038" s="745">
        <v>1</v>
      </c>
      <c r="R1038" s="727">
        <v>4</v>
      </c>
      <c r="S1038" s="745">
        <v>1</v>
      </c>
      <c r="T1038" s="812">
        <v>1</v>
      </c>
      <c r="U1038" s="768">
        <v>1</v>
      </c>
    </row>
    <row r="1039" spans="1:21" ht="14.4" customHeight="1" x14ac:dyDescent="0.3">
      <c r="A1039" s="726">
        <v>4</v>
      </c>
      <c r="B1039" s="727" t="s">
        <v>2287</v>
      </c>
      <c r="C1039" s="727" t="s">
        <v>2294</v>
      </c>
      <c r="D1039" s="810" t="s">
        <v>4735</v>
      </c>
      <c r="E1039" s="811" t="s">
        <v>2321</v>
      </c>
      <c r="F1039" s="727" t="s">
        <v>2290</v>
      </c>
      <c r="G1039" s="727" t="s">
        <v>2523</v>
      </c>
      <c r="H1039" s="727" t="s">
        <v>571</v>
      </c>
      <c r="I1039" s="727" t="s">
        <v>3261</v>
      </c>
      <c r="J1039" s="727" t="s">
        <v>3262</v>
      </c>
      <c r="K1039" s="727" t="s">
        <v>3263</v>
      </c>
      <c r="L1039" s="728">
        <v>175</v>
      </c>
      <c r="M1039" s="728">
        <v>7175</v>
      </c>
      <c r="N1039" s="727">
        <v>41</v>
      </c>
      <c r="O1039" s="812">
        <v>23</v>
      </c>
      <c r="P1039" s="728">
        <v>5075</v>
      </c>
      <c r="Q1039" s="745">
        <v>0.70731707317073167</v>
      </c>
      <c r="R1039" s="727">
        <v>29</v>
      </c>
      <c r="S1039" s="745">
        <v>0.70731707317073167</v>
      </c>
      <c r="T1039" s="812">
        <v>17</v>
      </c>
      <c r="U1039" s="768">
        <v>0.73913043478260865</v>
      </c>
    </row>
    <row r="1040" spans="1:21" ht="14.4" customHeight="1" x14ac:dyDescent="0.3">
      <c r="A1040" s="726">
        <v>4</v>
      </c>
      <c r="B1040" s="727" t="s">
        <v>2287</v>
      </c>
      <c r="C1040" s="727" t="s">
        <v>2294</v>
      </c>
      <c r="D1040" s="810" t="s">
        <v>4735</v>
      </c>
      <c r="E1040" s="811" t="s">
        <v>2321</v>
      </c>
      <c r="F1040" s="727" t="s">
        <v>2290</v>
      </c>
      <c r="G1040" s="727" t="s">
        <v>2523</v>
      </c>
      <c r="H1040" s="727" t="s">
        <v>571</v>
      </c>
      <c r="I1040" s="727" t="s">
        <v>3264</v>
      </c>
      <c r="J1040" s="727" t="s">
        <v>3262</v>
      </c>
      <c r="K1040" s="727" t="s">
        <v>3265</v>
      </c>
      <c r="L1040" s="728">
        <v>135</v>
      </c>
      <c r="M1040" s="728">
        <v>270</v>
      </c>
      <c r="N1040" s="727">
        <v>2</v>
      </c>
      <c r="O1040" s="812">
        <v>1</v>
      </c>
      <c r="P1040" s="728">
        <v>270</v>
      </c>
      <c r="Q1040" s="745">
        <v>1</v>
      </c>
      <c r="R1040" s="727">
        <v>2</v>
      </c>
      <c r="S1040" s="745">
        <v>1</v>
      </c>
      <c r="T1040" s="812">
        <v>1</v>
      </c>
      <c r="U1040" s="768">
        <v>1</v>
      </c>
    </row>
    <row r="1041" spans="1:21" ht="14.4" customHeight="1" x14ac:dyDescent="0.3">
      <c r="A1041" s="726">
        <v>4</v>
      </c>
      <c r="B1041" s="727" t="s">
        <v>2287</v>
      </c>
      <c r="C1041" s="727" t="s">
        <v>2294</v>
      </c>
      <c r="D1041" s="810" t="s">
        <v>4735</v>
      </c>
      <c r="E1041" s="811" t="s">
        <v>2321</v>
      </c>
      <c r="F1041" s="727" t="s">
        <v>2290</v>
      </c>
      <c r="G1041" s="727" t="s">
        <v>2523</v>
      </c>
      <c r="H1041" s="727" t="s">
        <v>571</v>
      </c>
      <c r="I1041" s="727" t="s">
        <v>3266</v>
      </c>
      <c r="J1041" s="727" t="s">
        <v>3267</v>
      </c>
      <c r="K1041" s="727" t="s">
        <v>2950</v>
      </c>
      <c r="L1041" s="728">
        <v>220.68</v>
      </c>
      <c r="M1041" s="728">
        <v>1103.4000000000001</v>
      </c>
      <c r="N1041" s="727">
        <v>5</v>
      </c>
      <c r="O1041" s="812">
        <v>1</v>
      </c>
      <c r="P1041" s="728">
        <v>1103.4000000000001</v>
      </c>
      <c r="Q1041" s="745">
        <v>1</v>
      </c>
      <c r="R1041" s="727">
        <v>5</v>
      </c>
      <c r="S1041" s="745">
        <v>1</v>
      </c>
      <c r="T1041" s="812">
        <v>1</v>
      </c>
      <c r="U1041" s="768">
        <v>1</v>
      </c>
    </row>
    <row r="1042" spans="1:21" ht="14.4" customHeight="1" x14ac:dyDescent="0.3">
      <c r="A1042" s="726">
        <v>4</v>
      </c>
      <c r="B1042" s="727" t="s">
        <v>2287</v>
      </c>
      <c r="C1042" s="727" t="s">
        <v>2294</v>
      </c>
      <c r="D1042" s="810" t="s">
        <v>4735</v>
      </c>
      <c r="E1042" s="811" t="s">
        <v>2321</v>
      </c>
      <c r="F1042" s="727" t="s">
        <v>2290</v>
      </c>
      <c r="G1042" s="727" t="s">
        <v>2523</v>
      </c>
      <c r="H1042" s="727" t="s">
        <v>571</v>
      </c>
      <c r="I1042" s="727" t="s">
        <v>3268</v>
      </c>
      <c r="J1042" s="727" t="s">
        <v>3269</v>
      </c>
      <c r="K1042" s="727" t="s">
        <v>1390</v>
      </c>
      <c r="L1042" s="728">
        <v>1526.74</v>
      </c>
      <c r="M1042" s="728">
        <v>22901.100000000002</v>
      </c>
      <c r="N1042" s="727">
        <v>15</v>
      </c>
      <c r="O1042" s="812">
        <v>8</v>
      </c>
      <c r="P1042" s="728">
        <v>22901.100000000002</v>
      </c>
      <c r="Q1042" s="745">
        <v>1</v>
      </c>
      <c r="R1042" s="727">
        <v>15</v>
      </c>
      <c r="S1042" s="745">
        <v>1</v>
      </c>
      <c r="T1042" s="812">
        <v>8</v>
      </c>
      <c r="U1042" s="768">
        <v>1</v>
      </c>
    </row>
    <row r="1043" spans="1:21" ht="14.4" customHeight="1" x14ac:dyDescent="0.3">
      <c r="A1043" s="726">
        <v>4</v>
      </c>
      <c r="B1043" s="727" t="s">
        <v>2287</v>
      </c>
      <c r="C1043" s="727" t="s">
        <v>2294</v>
      </c>
      <c r="D1043" s="810" t="s">
        <v>4735</v>
      </c>
      <c r="E1043" s="811" t="s">
        <v>2321</v>
      </c>
      <c r="F1043" s="727" t="s">
        <v>2290</v>
      </c>
      <c r="G1043" s="727" t="s">
        <v>2523</v>
      </c>
      <c r="H1043" s="727" t="s">
        <v>571</v>
      </c>
      <c r="I1043" s="727" t="s">
        <v>3755</v>
      </c>
      <c r="J1043" s="727" t="s">
        <v>3756</v>
      </c>
      <c r="K1043" s="727" t="s">
        <v>3351</v>
      </c>
      <c r="L1043" s="728">
        <v>1000</v>
      </c>
      <c r="M1043" s="728">
        <v>3000</v>
      </c>
      <c r="N1043" s="727">
        <v>3</v>
      </c>
      <c r="O1043" s="812">
        <v>1</v>
      </c>
      <c r="P1043" s="728">
        <v>3000</v>
      </c>
      <c r="Q1043" s="745">
        <v>1</v>
      </c>
      <c r="R1043" s="727">
        <v>3</v>
      </c>
      <c r="S1043" s="745">
        <v>1</v>
      </c>
      <c r="T1043" s="812">
        <v>1</v>
      </c>
      <c r="U1043" s="768">
        <v>1</v>
      </c>
    </row>
    <row r="1044" spans="1:21" ht="14.4" customHeight="1" x14ac:dyDescent="0.3">
      <c r="A1044" s="726">
        <v>4</v>
      </c>
      <c r="B1044" s="727" t="s">
        <v>2287</v>
      </c>
      <c r="C1044" s="727" t="s">
        <v>2294</v>
      </c>
      <c r="D1044" s="810" t="s">
        <v>4735</v>
      </c>
      <c r="E1044" s="811" t="s">
        <v>2321</v>
      </c>
      <c r="F1044" s="727" t="s">
        <v>2290</v>
      </c>
      <c r="G1044" s="727" t="s">
        <v>2523</v>
      </c>
      <c r="H1044" s="727" t="s">
        <v>571</v>
      </c>
      <c r="I1044" s="727" t="s">
        <v>3757</v>
      </c>
      <c r="J1044" s="727" t="s">
        <v>3756</v>
      </c>
      <c r="K1044" s="727" t="s">
        <v>3758</v>
      </c>
      <c r="L1044" s="728">
        <v>1000</v>
      </c>
      <c r="M1044" s="728">
        <v>5000</v>
      </c>
      <c r="N1044" s="727">
        <v>5</v>
      </c>
      <c r="O1044" s="812">
        <v>2</v>
      </c>
      <c r="P1044" s="728">
        <v>5000</v>
      </c>
      <c r="Q1044" s="745">
        <v>1</v>
      </c>
      <c r="R1044" s="727">
        <v>5</v>
      </c>
      <c r="S1044" s="745">
        <v>1</v>
      </c>
      <c r="T1044" s="812">
        <v>2</v>
      </c>
      <c r="U1044" s="768">
        <v>1</v>
      </c>
    </row>
    <row r="1045" spans="1:21" ht="14.4" customHeight="1" x14ac:dyDescent="0.3">
      <c r="A1045" s="726">
        <v>4</v>
      </c>
      <c r="B1045" s="727" t="s">
        <v>2287</v>
      </c>
      <c r="C1045" s="727" t="s">
        <v>2294</v>
      </c>
      <c r="D1045" s="810" t="s">
        <v>4735</v>
      </c>
      <c r="E1045" s="811" t="s">
        <v>2321</v>
      </c>
      <c r="F1045" s="727" t="s">
        <v>2290</v>
      </c>
      <c r="G1045" s="727" t="s">
        <v>2523</v>
      </c>
      <c r="H1045" s="727" t="s">
        <v>571</v>
      </c>
      <c r="I1045" s="727" t="s">
        <v>3759</v>
      </c>
      <c r="J1045" s="727" t="s">
        <v>3760</v>
      </c>
      <c r="K1045" s="727" t="s">
        <v>3761</v>
      </c>
      <c r="L1045" s="728">
        <v>188.16</v>
      </c>
      <c r="M1045" s="728">
        <v>376.32</v>
      </c>
      <c r="N1045" s="727">
        <v>2</v>
      </c>
      <c r="O1045" s="812">
        <v>2</v>
      </c>
      <c r="P1045" s="728">
        <v>376.32</v>
      </c>
      <c r="Q1045" s="745">
        <v>1</v>
      </c>
      <c r="R1045" s="727">
        <v>2</v>
      </c>
      <c r="S1045" s="745">
        <v>1</v>
      </c>
      <c r="T1045" s="812">
        <v>2</v>
      </c>
      <c r="U1045" s="768">
        <v>1</v>
      </c>
    </row>
    <row r="1046" spans="1:21" ht="14.4" customHeight="1" x14ac:dyDescent="0.3">
      <c r="A1046" s="726">
        <v>4</v>
      </c>
      <c r="B1046" s="727" t="s">
        <v>2287</v>
      </c>
      <c r="C1046" s="727" t="s">
        <v>2294</v>
      </c>
      <c r="D1046" s="810" t="s">
        <v>4735</v>
      </c>
      <c r="E1046" s="811" t="s">
        <v>2321</v>
      </c>
      <c r="F1046" s="727" t="s">
        <v>2290</v>
      </c>
      <c r="G1046" s="727" t="s">
        <v>2523</v>
      </c>
      <c r="H1046" s="727" t="s">
        <v>571</v>
      </c>
      <c r="I1046" s="727" t="s">
        <v>3762</v>
      </c>
      <c r="J1046" s="727" t="s">
        <v>3141</v>
      </c>
      <c r="K1046" s="727" t="s">
        <v>3763</v>
      </c>
      <c r="L1046" s="728">
        <v>5343.9</v>
      </c>
      <c r="M1046" s="728">
        <v>32063.399999999998</v>
      </c>
      <c r="N1046" s="727">
        <v>6</v>
      </c>
      <c r="O1046" s="812">
        <v>2</v>
      </c>
      <c r="P1046" s="728">
        <v>32063.399999999998</v>
      </c>
      <c r="Q1046" s="745">
        <v>1</v>
      </c>
      <c r="R1046" s="727">
        <v>6</v>
      </c>
      <c r="S1046" s="745">
        <v>1</v>
      </c>
      <c r="T1046" s="812">
        <v>2</v>
      </c>
      <c r="U1046" s="768">
        <v>1</v>
      </c>
    </row>
    <row r="1047" spans="1:21" ht="14.4" customHeight="1" x14ac:dyDescent="0.3">
      <c r="A1047" s="726">
        <v>4</v>
      </c>
      <c r="B1047" s="727" t="s">
        <v>2287</v>
      </c>
      <c r="C1047" s="727" t="s">
        <v>2294</v>
      </c>
      <c r="D1047" s="810" t="s">
        <v>4735</v>
      </c>
      <c r="E1047" s="811" t="s">
        <v>2321</v>
      </c>
      <c r="F1047" s="727" t="s">
        <v>2290</v>
      </c>
      <c r="G1047" s="727" t="s">
        <v>2523</v>
      </c>
      <c r="H1047" s="727" t="s">
        <v>571</v>
      </c>
      <c r="I1047" s="727" t="s">
        <v>3764</v>
      </c>
      <c r="J1047" s="727" t="s">
        <v>3103</v>
      </c>
      <c r="K1047" s="727" t="s">
        <v>3765</v>
      </c>
      <c r="L1047" s="728">
        <v>2304</v>
      </c>
      <c r="M1047" s="728">
        <v>18432</v>
      </c>
      <c r="N1047" s="727">
        <v>8</v>
      </c>
      <c r="O1047" s="812">
        <v>3</v>
      </c>
      <c r="P1047" s="728">
        <v>18432</v>
      </c>
      <c r="Q1047" s="745">
        <v>1</v>
      </c>
      <c r="R1047" s="727">
        <v>8</v>
      </c>
      <c r="S1047" s="745">
        <v>1</v>
      </c>
      <c r="T1047" s="812">
        <v>3</v>
      </c>
      <c r="U1047" s="768">
        <v>1</v>
      </c>
    </row>
    <row r="1048" spans="1:21" ht="14.4" customHeight="1" x14ac:dyDescent="0.3">
      <c r="A1048" s="726">
        <v>4</v>
      </c>
      <c r="B1048" s="727" t="s">
        <v>2287</v>
      </c>
      <c r="C1048" s="727" t="s">
        <v>2294</v>
      </c>
      <c r="D1048" s="810" t="s">
        <v>4735</v>
      </c>
      <c r="E1048" s="811" t="s">
        <v>2321</v>
      </c>
      <c r="F1048" s="727" t="s">
        <v>2290</v>
      </c>
      <c r="G1048" s="727" t="s">
        <v>2523</v>
      </c>
      <c r="H1048" s="727" t="s">
        <v>571</v>
      </c>
      <c r="I1048" s="727" t="s">
        <v>3270</v>
      </c>
      <c r="J1048" s="727" t="s">
        <v>3024</v>
      </c>
      <c r="K1048" s="727" t="s">
        <v>3271</v>
      </c>
      <c r="L1048" s="728">
        <v>1074.31</v>
      </c>
      <c r="M1048" s="728">
        <v>45121.02</v>
      </c>
      <c r="N1048" s="727">
        <v>42</v>
      </c>
      <c r="O1048" s="812">
        <v>6</v>
      </c>
      <c r="P1048" s="728">
        <v>38675.159999999996</v>
      </c>
      <c r="Q1048" s="745">
        <v>0.8571428571428571</v>
      </c>
      <c r="R1048" s="727">
        <v>36</v>
      </c>
      <c r="S1048" s="745">
        <v>0.8571428571428571</v>
      </c>
      <c r="T1048" s="812">
        <v>5</v>
      </c>
      <c r="U1048" s="768">
        <v>0.83333333333333337</v>
      </c>
    </row>
    <row r="1049" spans="1:21" ht="14.4" customHeight="1" x14ac:dyDescent="0.3">
      <c r="A1049" s="726">
        <v>4</v>
      </c>
      <c r="B1049" s="727" t="s">
        <v>2287</v>
      </c>
      <c r="C1049" s="727" t="s">
        <v>2294</v>
      </c>
      <c r="D1049" s="810" t="s">
        <v>4735</v>
      </c>
      <c r="E1049" s="811" t="s">
        <v>2321</v>
      </c>
      <c r="F1049" s="727" t="s">
        <v>2290</v>
      </c>
      <c r="G1049" s="727" t="s">
        <v>2523</v>
      </c>
      <c r="H1049" s="727" t="s">
        <v>571</v>
      </c>
      <c r="I1049" s="727" t="s">
        <v>3272</v>
      </c>
      <c r="J1049" s="727" t="s">
        <v>3273</v>
      </c>
      <c r="K1049" s="727" t="s">
        <v>3274</v>
      </c>
      <c r="L1049" s="728">
        <v>2939</v>
      </c>
      <c r="M1049" s="728">
        <v>47024</v>
      </c>
      <c r="N1049" s="727">
        <v>16</v>
      </c>
      <c r="O1049" s="812">
        <v>8</v>
      </c>
      <c r="P1049" s="728">
        <v>41146</v>
      </c>
      <c r="Q1049" s="745">
        <v>0.875</v>
      </c>
      <c r="R1049" s="727">
        <v>14</v>
      </c>
      <c r="S1049" s="745">
        <v>0.875</v>
      </c>
      <c r="T1049" s="812">
        <v>7</v>
      </c>
      <c r="U1049" s="768">
        <v>0.875</v>
      </c>
    </row>
    <row r="1050" spans="1:21" ht="14.4" customHeight="1" x14ac:dyDescent="0.3">
      <c r="A1050" s="726">
        <v>4</v>
      </c>
      <c r="B1050" s="727" t="s">
        <v>2287</v>
      </c>
      <c r="C1050" s="727" t="s">
        <v>2294</v>
      </c>
      <c r="D1050" s="810" t="s">
        <v>4735</v>
      </c>
      <c r="E1050" s="811" t="s">
        <v>2321</v>
      </c>
      <c r="F1050" s="727" t="s">
        <v>2290</v>
      </c>
      <c r="G1050" s="727" t="s">
        <v>2523</v>
      </c>
      <c r="H1050" s="727" t="s">
        <v>571</v>
      </c>
      <c r="I1050" s="727" t="s">
        <v>3766</v>
      </c>
      <c r="J1050" s="727" t="s">
        <v>3767</v>
      </c>
      <c r="K1050" s="727" t="s">
        <v>3768</v>
      </c>
      <c r="L1050" s="728">
        <v>1249.73</v>
      </c>
      <c r="M1050" s="728">
        <v>21245.41</v>
      </c>
      <c r="N1050" s="727">
        <v>17</v>
      </c>
      <c r="O1050" s="812">
        <v>2</v>
      </c>
      <c r="P1050" s="728">
        <v>21245.41</v>
      </c>
      <c r="Q1050" s="745">
        <v>1</v>
      </c>
      <c r="R1050" s="727">
        <v>17</v>
      </c>
      <c r="S1050" s="745">
        <v>1</v>
      </c>
      <c r="T1050" s="812">
        <v>2</v>
      </c>
      <c r="U1050" s="768">
        <v>1</v>
      </c>
    </row>
    <row r="1051" spans="1:21" ht="14.4" customHeight="1" x14ac:dyDescent="0.3">
      <c r="A1051" s="726">
        <v>4</v>
      </c>
      <c r="B1051" s="727" t="s">
        <v>2287</v>
      </c>
      <c r="C1051" s="727" t="s">
        <v>2294</v>
      </c>
      <c r="D1051" s="810" t="s">
        <v>4735</v>
      </c>
      <c r="E1051" s="811" t="s">
        <v>2321</v>
      </c>
      <c r="F1051" s="727" t="s">
        <v>2290</v>
      </c>
      <c r="G1051" s="727" t="s">
        <v>2523</v>
      </c>
      <c r="H1051" s="727" t="s">
        <v>571</v>
      </c>
      <c r="I1051" s="727" t="s">
        <v>3275</v>
      </c>
      <c r="J1051" s="727" t="s">
        <v>3276</v>
      </c>
      <c r="K1051" s="727" t="s">
        <v>3277</v>
      </c>
      <c r="L1051" s="728">
        <v>1500.3</v>
      </c>
      <c r="M1051" s="728">
        <v>15003</v>
      </c>
      <c r="N1051" s="727">
        <v>10</v>
      </c>
      <c r="O1051" s="812">
        <v>2</v>
      </c>
      <c r="P1051" s="728">
        <v>15003</v>
      </c>
      <c r="Q1051" s="745">
        <v>1</v>
      </c>
      <c r="R1051" s="727">
        <v>10</v>
      </c>
      <c r="S1051" s="745">
        <v>1</v>
      </c>
      <c r="T1051" s="812">
        <v>2</v>
      </c>
      <c r="U1051" s="768">
        <v>1</v>
      </c>
    </row>
    <row r="1052" spans="1:21" ht="14.4" customHeight="1" x14ac:dyDescent="0.3">
      <c r="A1052" s="726">
        <v>4</v>
      </c>
      <c r="B1052" s="727" t="s">
        <v>2287</v>
      </c>
      <c r="C1052" s="727" t="s">
        <v>2294</v>
      </c>
      <c r="D1052" s="810" t="s">
        <v>4735</v>
      </c>
      <c r="E1052" s="811" t="s">
        <v>2321</v>
      </c>
      <c r="F1052" s="727" t="s">
        <v>2290</v>
      </c>
      <c r="G1052" s="727" t="s">
        <v>2523</v>
      </c>
      <c r="H1052" s="727" t="s">
        <v>571</v>
      </c>
      <c r="I1052" s="727" t="s">
        <v>3769</v>
      </c>
      <c r="J1052" s="727" t="s">
        <v>3770</v>
      </c>
      <c r="K1052" s="727" t="s">
        <v>3771</v>
      </c>
      <c r="L1052" s="728">
        <v>296.39999999999998</v>
      </c>
      <c r="M1052" s="728">
        <v>1185.5999999999999</v>
      </c>
      <c r="N1052" s="727">
        <v>4</v>
      </c>
      <c r="O1052" s="812">
        <v>4</v>
      </c>
      <c r="P1052" s="728">
        <v>889.19999999999993</v>
      </c>
      <c r="Q1052" s="745">
        <v>0.75</v>
      </c>
      <c r="R1052" s="727">
        <v>3</v>
      </c>
      <c r="S1052" s="745">
        <v>0.75</v>
      </c>
      <c r="T1052" s="812">
        <v>3</v>
      </c>
      <c r="U1052" s="768">
        <v>0.75</v>
      </c>
    </row>
    <row r="1053" spans="1:21" ht="14.4" customHeight="1" x14ac:dyDescent="0.3">
      <c r="A1053" s="726">
        <v>4</v>
      </c>
      <c r="B1053" s="727" t="s">
        <v>2287</v>
      </c>
      <c r="C1053" s="727" t="s">
        <v>2294</v>
      </c>
      <c r="D1053" s="810" t="s">
        <v>4735</v>
      </c>
      <c r="E1053" s="811" t="s">
        <v>2321</v>
      </c>
      <c r="F1053" s="727" t="s">
        <v>2290</v>
      </c>
      <c r="G1053" s="727" t="s">
        <v>2523</v>
      </c>
      <c r="H1053" s="727" t="s">
        <v>571</v>
      </c>
      <c r="I1053" s="727" t="s">
        <v>3772</v>
      </c>
      <c r="J1053" s="727" t="s">
        <v>3773</v>
      </c>
      <c r="K1053" s="727" t="s">
        <v>3774</v>
      </c>
      <c r="L1053" s="728">
        <v>630.11</v>
      </c>
      <c r="M1053" s="728">
        <v>2520.44</v>
      </c>
      <c r="N1053" s="727">
        <v>4</v>
      </c>
      <c r="O1053" s="812">
        <v>1</v>
      </c>
      <c r="P1053" s="728">
        <v>2520.44</v>
      </c>
      <c r="Q1053" s="745">
        <v>1</v>
      </c>
      <c r="R1053" s="727">
        <v>4</v>
      </c>
      <c r="S1053" s="745">
        <v>1</v>
      </c>
      <c r="T1053" s="812">
        <v>1</v>
      </c>
      <c r="U1053" s="768">
        <v>1</v>
      </c>
    </row>
    <row r="1054" spans="1:21" ht="14.4" customHeight="1" x14ac:dyDescent="0.3">
      <c r="A1054" s="726">
        <v>4</v>
      </c>
      <c r="B1054" s="727" t="s">
        <v>2287</v>
      </c>
      <c r="C1054" s="727" t="s">
        <v>2294</v>
      </c>
      <c r="D1054" s="810" t="s">
        <v>4735</v>
      </c>
      <c r="E1054" s="811" t="s">
        <v>2321</v>
      </c>
      <c r="F1054" s="727" t="s">
        <v>2290</v>
      </c>
      <c r="G1054" s="727" t="s">
        <v>2523</v>
      </c>
      <c r="H1054" s="727" t="s">
        <v>571</v>
      </c>
      <c r="I1054" s="727" t="s">
        <v>3775</v>
      </c>
      <c r="J1054" s="727" t="s">
        <v>3776</v>
      </c>
      <c r="K1054" s="727" t="s">
        <v>3777</v>
      </c>
      <c r="L1054" s="728">
        <v>2284</v>
      </c>
      <c r="M1054" s="728">
        <v>9136</v>
      </c>
      <c r="N1054" s="727">
        <v>4</v>
      </c>
      <c r="O1054" s="812">
        <v>1</v>
      </c>
      <c r="P1054" s="728">
        <v>9136</v>
      </c>
      <c r="Q1054" s="745">
        <v>1</v>
      </c>
      <c r="R1054" s="727">
        <v>4</v>
      </c>
      <c r="S1054" s="745">
        <v>1</v>
      </c>
      <c r="T1054" s="812">
        <v>1</v>
      </c>
      <c r="U1054" s="768">
        <v>1</v>
      </c>
    </row>
    <row r="1055" spans="1:21" ht="14.4" customHeight="1" x14ac:dyDescent="0.3">
      <c r="A1055" s="726">
        <v>4</v>
      </c>
      <c r="B1055" s="727" t="s">
        <v>2287</v>
      </c>
      <c r="C1055" s="727" t="s">
        <v>2294</v>
      </c>
      <c r="D1055" s="810" t="s">
        <v>4735</v>
      </c>
      <c r="E1055" s="811" t="s">
        <v>2321</v>
      </c>
      <c r="F1055" s="727" t="s">
        <v>2290</v>
      </c>
      <c r="G1055" s="727" t="s">
        <v>2523</v>
      </c>
      <c r="H1055" s="727" t="s">
        <v>571</v>
      </c>
      <c r="I1055" s="727" t="s">
        <v>3778</v>
      </c>
      <c r="J1055" s="727" t="s">
        <v>3779</v>
      </c>
      <c r="K1055" s="727" t="s">
        <v>3780</v>
      </c>
      <c r="L1055" s="728">
        <v>2284</v>
      </c>
      <c r="M1055" s="728">
        <v>4568</v>
      </c>
      <c r="N1055" s="727">
        <v>2</v>
      </c>
      <c r="O1055" s="812">
        <v>2</v>
      </c>
      <c r="P1055" s="728">
        <v>2284</v>
      </c>
      <c r="Q1055" s="745">
        <v>0.5</v>
      </c>
      <c r="R1055" s="727">
        <v>1</v>
      </c>
      <c r="S1055" s="745">
        <v>0.5</v>
      </c>
      <c r="T1055" s="812">
        <v>1</v>
      </c>
      <c r="U1055" s="768">
        <v>0.5</v>
      </c>
    </row>
    <row r="1056" spans="1:21" ht="14.4" customHeight="1" x14ac:dyDescent="0.3">
      <c r="A1056" s="726">
        <v>4</v>
      </c>
      <c r="B1056" s="727" t="s">
        <v>2287</v>
      </c>
      <c r="C1056" s="727" t="s">
        <v>2294</v>
      </c>
      <c r="D1056" s="810" t="s">
        <v>4735</v>
      </c>
      <c r="E1056" s="811" t="s">
        <v>2321</v>
      </c>
      <c r="F1056" s="727" t="s">
        <v>2290</v>
      </c>
      <c r="G1056" s="727" t="s">
        <v>2523</v>
      </c>
      <c r="H1056" s="727" t="s">
        <v>571</v>
      </c>
      <c r="I1056" s="727" t="s">
        <v>3781</v>
      </c>
      <c r="J1056" s="727" t="s">
        <v>3782</v>
      </c>
      <c r="K1056" s="727" t="s">
        <v>3783</v>
      </c>
      <c r="L1056" s="728">
        <v>335.62</v>
      </c>
      <c r="M1056" s="728">
        <v>671.24</v>
      </c>
      <c r="N1056" s="727">
        <v>2</v>
      </c>
      <c r="O1056" s="812">
        <v>2</v>
      </c>
      <c r="P1056" s="728">
        <v>671.24</v>
      </c>
      <c r="Q1056" s="745">
        <v>1</v>
      </c>
      <c r="R1056" s="727">
        <v>2</v>
      </c>
      <c r="S1056" s="745">
        <v>1</v>
      </c>
      <c r="T1056" s="812">
        <v>2</v>
      </c>
      <c r="U1056" s="768">
        <v>1</v>
      </c>
    </row>
    <row r="1057" spans="1:21" ht="14.4" customHeight="1" x14ac:dyDescent="0.3">
      <c r="A1057" s="726">
        <v>4</v>
      </c>
      <c r="B1057" s="727" t="s">
        <v>2287</v>
      </c>
      <c r="C1057" s="727" t="s">
        <v>2294</v>
      </c>
      <c r="D1057" s="810" t="s">
        <v>4735</v>
      </c>
      <c r="E1057" s="811" t="s">
        <v>2321</v>
      </c>
      <c r="F1057" s="727" t="s">
        <v>2290</v>
      </c>
      <c r="G1057" s="727" t="s">
        <v>2523</v>
      </c>
      <c r="H1057" s="727" t="s">
        <v>571</v>
      </c>
      <c r="I1057" s="727" t="s">
        <v>3784</v>
      </c>
      <c r="J1057" s="727" t="s">
        <v>3175</v>
      </c>
      <c r="K1057" s="727" t="s">
        <v>3785</v>
      </c>
      <c r="L1057" s="728">
        <v>1781.3</v>
      </c>
      <c r="M1057" s="728">
        <v>5343.9</v>
      </c>
      <c r="N1057" s="727">
        <v>3</v>
      </c>
      <c r="O1057" s="812">
        <v>1</v>
      </c>
      <c r="P1057" s="728">
        <v>5343.9</v>
      </c>
      <c r="Q1057" s="745">
        <v>1</v>
      </c>
      <c r="R1057" s="727">
        <v>3</v>
      </c>
      <c r="S1057" s="745">
        <v>1</v>
      </c>
      <c r="T1057" s="812">
        <v>1</v>
      </c>
      <c r="U1057" s="768">
        <v>1</v>
      </c>
    </row>
    <row r="1058" spans="1:21" ht="14.4" customHeight="1" x14ac:dyDescent="0.3">
      <c r="A1058" s="726">
        <v>4</v>
      </c>
      <c r="B1058" s="727" t="s">
        <v>2287</v>
      </c>
      <c r="C1058" s="727" t="s">
        <v>2294</v>
      </c>
      <c r="D1058" s="810" t="s">
        <v>4735</v>
      </c>
      <c r="E1058" s="811" t="s">
        <v>2321</v>
      </c>
      <c r="F1058" s="727" t="s">
        <v>2290</v>
      </c>
      <c r="G1058" s="727" t="s">
        <v>2523</v>
      </c>
      <c r="H1058" s="727" t="s">
        <v>571</v>
      </c>
      <c r="I1058" s="727" t="s">
        <v>3281</v>
      </c>
      <c r="J1058" s="727" t="s">
        <v>3282</v>
      </c>
      <c r="K1058" s="727" t="s">
        <v>3283</v>
      </c>
      <c r="L1058" s="728">
        <v>175</v>
      </c>
      <c r="M1058" s="728">
        <v>1400</v>
      </c>
      <c r="N1058" s="727">
        <v>8</v>
      </c>
      <c r="O1058" s="812">
        <v>5</v>
      </c>
      <c r="P1058" s="728">
        <v>1400</v>
      </c>
      <c r="Q1058" s="745">
        <v>1</v>
      </c>
      <c r="R1058" s="727">
        <v>8</v>
      </c>
      <c r="S1058" s="745">
        <v>1</v>
      </c>
      <c r="T1058" s="812">
        <v>5</v>
      </c>
      <c r="U1058" s="768">
        <v>1</v>
      </c>
    </row>
    <row r="1059" spans="1:21" ht="14.4" customHeight="1" x14ac:dyDescent="0.3">
      <c r="A1059" s="726">
        <v>4</v>
      </c>
      <c r="B1059" s="727" t="s">
        <v>2287</v>
      </c>
      <c r="C1059" s="727" t="s">
        <v>2294</v>
      </c>
      <c r="D1059" s="810" t="s">
        <v>4735</v>
      </c>
      <c r="E1059" s="811" t="s">
        <v>2321</v>
      </c>
      <c r="F1059" s="727" t="s">
        <v>2290</v>
      </c>
      <c r="G1059" s="727" t="s">
        <v>2523</v>
      </c>
      <c r="H1059" s="727" t="s">
        <v>571</v>
      </c>
      <c r="I1059" s="727" t="s">
        <v>3284</v>
      </c>
      <c r="J1059" s="727" t="s">
        <v>3285</v>
      </c>
      <c r="K1059" s="727" t="s">
        <v>3286</v>
      </c>
      <c r="L1059" s="728">
        <v>2412.9</v>
      </c>
      <c r="M1059" s="728">
        <v>2412.9</v>
      </c>
      <c r="N1059" s="727">
        <v>1</v>
      </c>
      <c r="O1059" s="812">
        <v>1</v>
      </c>
      <c r="P1059" s="728">
        <v>2412.9</v>
      </c>
      <c r="Q1059" s="745">
        <v>1</v>
      </c>
      <c r="R1059" s="727">
        <v>1</v>
      </c>
      <c r="S1059" s="745">
        <v>1</v>
      </c>
      <c r="T1059" s="812">
        <v>1</v>
      </c>
      <c r="U1059" s="768">
        <v>1</v>
      </c>
    </row>
    <row r="1060" spans="1:21" ht="14.4" customHeight="1" x14ac:dyDescent="0.3">
      <c r="A1060" s="726">
        <v>4</v>
      </c>
      <c r="B1060" s="727" t="s">
        <v>2287</v>
      </c>
      <c r="C1060" s="727" t="s">
        <v>2294</v>
      </c>
      <c r="D1060" s="810" t="s">
        <v>4735</v>
      </c>
      <c r="E1060" s="811" t="s">
        <v>2321</v>
      </c>
      <c r="F1060" s="727" t="s">
        <v>2290</v>
      </c>
      <c r="G1060" s="727" t="s">
        <v>2523</v>
      </c>
      <c r="H1060" s="727" t="s">
        <v>571</v>
      </c>
      <c r="I1060" s="727" t="s">
        <v>3786</v>
      </c>
      <c r="J1060" s="727" t="s">
        <v>2971</v>
      </c>
      <c r="K1060" s="727" t="s">
        <v>3787</v>
      </c>
      <c r="L1060" s="728">
        <v>1221.4000000000001</v>
      </c>
      <c r="M1060" s="728">
        <v>2442.8000000000002</v>
      </c>
      <c r="N1060" s="727">
        <v>2</v>
      </c>
      <c r="O1060" s="812">
        <v>2</v>
      </c>
      <c r="P1060" s="728">
        <v>2442.8000000000002</v>
      </c>
      <c r="Q1060" s="745">
        <v>1</v>
      </c>
      <c r="R1060" s="727">
        <v>2</v>
      </c>
      <c r="S1060" s="745">
        <v>1</v>
      </c>
      <c r="T1060" s="812">
        <v>2</v>
      </c>
      <c r="U1060" s="768">
        <v>1</v>
      </c>
    </row>
    <row r="1061" spans="1:21" ht="14.4" customHeight="1" x14ac:dyDescent="0.3">
      <c r="A1061" s="726">
        <v>4</v>
      </c>
      <c r="B1061" s="727" t="s">
        <v>2287</v>
      </c>
      <c r="C1061" s="727" t="s">
        <v>2294</v>
      </c>
      <c r="D1061" s="810" t="s">
        <v>4735</v>
      </c>
      <c r="E1061" s="811" t="s">
        <v>2321</v>
      </c>
      <c r="F1061" s="727" t="s">
        <v>2290</v>
      </c>
      <c r="G1061" s="727" t="s">
        <v>2523</v>
      </c>
      <c r="H1061" s="727" t="s">
        <v>571</v>
      </c>
      <c r="I1061" s="727" t="s">
        <v>3788</v>
      </c>
      <c r="J1061" s="727" t="s">
        <v>3789</v>
      </c>
      <c r="K1061" s="727" t="s">
        <v>3790</v>
      </c>
      <c r="L1061" s="728">
        <v>1017.8</v>
      </c>
      <c r="M1061" s="728">
        <v>12213.599999999999</v>
      </c>
      <c r="N1061" s="727">
        <v>12</v>
      </c>
      <c r="O1061" s="812">
        <v>2</v>
      </c>
      <c r="P1061" s="728">
        <v>12213.599999999999</v>
      </c>
      <c r="Q1061" s="745">
        <v>1</v>
      </c>
      <c r="R1061" s="727">
        <v>12</v>
      </c>
      <c r="S1061" s="745">
        <v>1</v>
      </c>
      <c r="T1061" s="812">
        <v>2</v>
      </c>
      <c r="U1061" s="768">
        <v>1</v>
      </c>
    </row>
    <row r="1062" spans="1:21" ht="14.4" customHeight="1" x14ac:dyDescent="0.3">
      <c r="A1062" s="726">
        <v>4</v>
      </c>
      <c r="B1062" s="727" t="s">
        <v>2287</v>
      </c>
      <c r="C1062" s="727" t="s">
        <v>2294</v>
      </c>
      <c r="D1062" s="810" t="s">
        <v>4735</v>
      </c>
      <c r="E1062" s="811" t="s">
        <v>2321</v>
      </c>
      <c r="F1062" s="727" t="s">
        <v>2290</v>
      </c>
      <c r="G1062" s="727" t="s">
        <v>2523</v>
      </c>
      <c r="H1062" s="727" t="s">
        <v>571</v>
      </c>
      <c r="I1062" s="727" t="s">
        <v>3290</v>
      </c>
      <c r="J1062" s="727" t="s">
        <v>3291</v>
      </c>
      <c r="K1062" s="727" t="s">
        <v>3292</v>
      </c>
      <c r="L1062" s="728">
        <v>2816</v>
      </c>
      <c r="M1062" s="728">
        <v>53504</v>
      </c>
      <c r="N1062" s="727">
        <v>19</v>
      </c>
      <c r="O1062" s="812">
        <v>3</v>
      </c>
      <c r="P1062" s="728">
        <v>53504</v>
      </c>
      <c r="Q1062" s="745">
        <v>1</v>
      </c>
      <c r="R1062" s="727">
        <v>19</v>
      </c>
      <c r="S1062" s="745">
        <v>1</v>
      </c>
      <c r="T1062" s="812">
        <v>3</v>
      </c>
      <c r="U1062" s="768">
        <v>1</v>
      </c>
    </row>
    <row r="1063" spans="1:21" ht="14.4" customHeight="1" x14ac:dyDescent="0.3">
      <c r="A1063" s="726">
        <v>4</v>
      </c>
      <c r="B1063" s="727" t="s">
        <v>2287</v>
      </c>
      <c r="C1063" s="727" t="s">
        <v>2294</v>
      </c>
      <c r="D1063" s="810" t="s">
        <v>4735</v>
      </c>
      <c r="E1063" s="811" t="s">
        <v>2321</v>
      </c>
      <c r="F1063" s="727" t="s">
        <v>2290</v>
      </c>
      <c r="G1063" s="727" t="s">
        <v>2523</v>
      </c>
      <c r="H1063" s="727" t="s">
        <v>571</v>
      </c>
      <c r="I1063" s="727" t="s">
        <v>3791</v>
      </c>
      <c r="J1063" s="727" t="s">
        <v>3792</v>
      </c>
      <c r="K1063" s="727" t="s">
        <v>3793</v>
      </c>
      <c r="L1063" s="728">
        <v>804.22</v>
      </c>
      <c r="M1063" s="728">
        <v>15280.18</v>
      </c>
      <c r="N1063" s="727">
        <v>19</v>
      </c>
      <c r="O1063" s="812">
        <v>4</v>
      </c>
      <c r="P1063" s="728">
        <v>15280.18</v>
      </c>
      <c r="Q1063" s="745">
        <v>1</v>
      </c>
      <c r="R1063" s="727">
        <v>19</v>
      </c>
      <c r="S1063" s="745">
        <v>1</v>
      </c>
      <c r="T1063" s="812">
        <v>4</v>
      </c>
      <c r="U1063" s="768">
        <v>1</v>
      </c>
    </row>
    <row r="1064" spans="1:21" ht="14.4" customHeight="1" x14ac:dyDescent="0.3">
      <c r="A1064" s="726">
        <v>4</v>
      </c>
      <c r="B1064" s="727" t="s">
        <v>2287</v>
      </c>
      <c r="C1064" s="727" t="s">
        <v>2294</v>
      </c>
      <c r="D1064" s="810" t="s">
        <v>4735</v>
      </c>
      <c r="E1064" s="811" t="s">
        <v>2321</v>
      </c>
      <c r="F1064" s="727" t="s">
        <v>2290</v>
      </c>
      <c r="G1064" s="727" t="s">
        <v>2523</v>
      </c>
      <c r="H1064" s="727" t="s">
        <v>571</v>
      </c>
      <c r="I1064" s="727" t="s">
        <v>3794</v>
      </c>
      <c r="J1064" s="727" t="s">
        <v>3795</v>
      </c>
      <c r="K1064" s="727" t="s">
        <v>3796</v>
      </c>
      <c r="L1064" s="728">
        <v>2412.9</v>
      </c>
      <c r="M1064" s="728">
        <v>16890.300000000003</v>
      </c>
      <c r="N1064" s="727">
        <v>7</v>
      </c>
      <c r="O1064" s="812">
        <v>2</v>
      </c>
      <c r="P1064" s="728">
        <v>16890.300000000003</v>
      </c>
      <c r="Q1064" s="745">
        <v>1</v>
      </c>
      <c r="R1064" s="727">
        <v>7</v>
      </c>
      <c r="S1064" s="745">
        <v>1</v>
      </c>
      <c r="T1064" s="812">
        <v>2</v>
      </c>
      <c r="U1064" s="768">
        <v>1</v>
      </c>
    </row>
    <row r="1065" spans="1:21" ht="14.4" customHeight="1" x14ac:dyDescent="0.3">
      <c r="A1065" s="726">
        <v>4</v>
      </c>
      <c r="B1065" s="727" t="s">
        <v>2287</v>
      </c>
      <c r="C1065" s="727" t="s">
        <v>2294</v>
      </c>
      <c r="D1065" s="810" t="s">
        <v>4735</v>
      </c>
      <c r="E1065" s="811" t="s">
        <v>2321</v>
      </c>
      <c r="F1065" s="727" t="s">
        <v>2290</v>
      </c>
      <c r="G1065" s="727" t="s">
        <v>2523</v>
      </c>
      <c r="H1065" s="727" t="s">
        <v>571</v>
      </c>
      <c r="I1065" s="727" t="s">
        <v>3797</v>
      </c>
      <c r="J1065" s="727" t="s">
        <v>3798</v>
      </c>
      <c r="K1065" s="727" t="s">
        <v>3799</v>
      </c>
      <c r="L1065" s="728">
        <v>2412.9</v>
      </c>
      <c r="M1065" s="728">
        <v>21716.100000000002</v>
      </c>
      <c r="N1065" s="727">
        <v>9</v>
      </c>
      <c r="O1065" s="812">
        <v>2</v>
      </c>
      <c r="P1065" s="728">
        <v>21716.100000000002</v>
      </c>
      <c r="Q1065" s="745">
        <v>1</v>
      </c>
      <c r="R1065" s="727">
        <v>9</v>
      </c>
      <c r="S1065" s="745">
        <v>1</v>
      </c>
      <c r="T1065" s="812">
        <v>2</v>
      </c>
      <c r="U1065" s="768">
        <v>1</v>
      </c>
    </row>
    <row r="1066" spans="1:21" ht="14.4" customHeight="1" x14ac:dyDescent="0.3">
      <c r="A1066" s="726">
        <v>4</v>
      </c>
      <c r="B1066" s="727" t="s">
        <v>2287</v>
      </c>
      <c r="C1066" s="727" t="s">
        <v>2294</v>
      </c>
      <c r="D1066" s="810" t="s">
        <v>4735</v>
      </c>
      <c r="E1066" s="811" t="s">
        <v>2321</v>
      </c>
      <c r="F1066" s="727" t="s">
        <v>2290</v>
      </c>
      <c r="G1066" s="727" t="s">
        <v>2523</v>
      </c>
      <c r="H1066" s="727" t="s">
        <v>571</v>
      </c>
      <c r="I1066" s="727" t="s">
        <v>3800</v>
      </c>
      <c r="J1066" s="727" t="s">
        <v>3801</v>
      </c>
      <c r="K1066" s="727" t="s">
        <v>3802</v>
      </c>
      <c r="L1066" s="728">
        <v>2284</v>
      </c>
      <c r="M1066" s="728">
        <v>6852</v>
      </c>
      <c r="N1066" s="727">
        <v>3</v>
      </c>
      <c r="O1066" s="812">
        <v>1</v>
      </c>
      <c r="P1066" s="728">
        <v>6852</v>
      </c>
      <c r="Q1066" s="745">
        <v>1</v>
      </c>
      <c r="R1066" s="727">
        <v>3</v>
      </c>
      <c r="S1066" s="745">
        <v>1</v>
      </c>
      <c r="T1066" s="812">
        <v>1</v>
      </c>
      <c r="U1066" s="768">
        <v>1</v>
      </c>
    </row>
    <row r="1067" spans="1:21" ht="14.4" customHeight="1" x14ac:dyDescent="0.3">
      <c r="A1067" s="726">
        <v>4</v>
      </c>
      <c r="B1067" s="727" t="s">
        <v>2287</v>
      </c>
      <c r="C1067" s="727" t="s">
        <v>2294</v>
      </c>
      <c r="D1067" s="810" t="s">
        <v>4735</v>
      </c>
      <c r="E1067" s="811" t="s">
        <v>2321</v>
      </c>
      <c r="F1067" s="727" t="s">
        <v>2290</v>
      </c>
      <c r="G1067" s="727" t="s">
        <v>2523</v>
      </c>
      <c r="H1067" s="727" t="s">
        <v>571</v>
      </c>
      <c r="I1067" s="727" t="s">
        <v>3302</v>
      </c>
      <c r="J1067" s="727" t="s">
        <v>3303</v>
      </c>
      <c r="K1067" s="727" t="s">
        <v>3304</v>
      </c>
      <c r="L1067" s="728">
        <v>295.88</v>
      </c>
      <c r="M1067" s="728">
        <v>295.88</v>
      </c>
      <c r="N1067" s="727">
        <v>1</v>
      </c>
      <c r="O1067" s="812">
        <v>1</v>
      </c>
      <c r="P1067" s="728">
        <v>295.88</v>
      </c>
      <c r="Q1067" s="745">
        <v>1</v>
      </c>
      <c r="R1067" s="727">
        <v>1</v>
      </c>
      <c r="S1067" s="745">
        <v>1</v>
      </c>
      <c r="T1067" s="812">
        <v>1</v>
      </c>
      <c r="U1067" s="768">
        <v>1</v>
      </c>
    </row>
    <row r="1068" spans="1:21" ht="14.4" customHeight="1" x14ac:dyDescent="0.3">
      <c r="A1068" s="726">
        <v>4</v>
      </c>
      <c r="B1068" s="727" t="s">
        <v>2287</v>
      </c>
      <c r="C1068" s="727" t="s">
        <v>2294</v>
      </c>
      <c r="D1068" s="810" t="s">
        <v>4735</v>
      </c>
      <c r="E1068" s="811" t="s">
        <v>2321</v>
      </c>
      <c r="F1068" s="727" t="s">
        <v>2290</v>
      </c>
      <c r="G1068" s="727" t="s">
        <v>2523</v>
      </c>
      <c r="H1068" s="727" t="s">
        <v>571</v>
      </c>
      <c r="I1068" s="727" t="s">
        <v>3803</v>
      </c>
      <c r="J1068" s="727" t="s">
        <v>3736</v>
      </c>
      <c r="K1068" s="727" t="s">
        <v>3804</v>
      </c>
      <c r="L1068" s="728">
        <v>2411.62</v>
      </c>
      <c r="M1068" s="728">
        <v>19292.96</v>
      </c>
      <c r="N1068" s="727">
        <v>8</v>
      </c>
      <c r="O1068" s="812">
        <v>2</v>
      </c>
      <c r="P1068" s="728">
        <v>19292.96</v>
      </c>
      <c r="Q1068" s="745">
        <v>1</v>
      </c>
      <c r="R1068" s="727">
        <v>8</v>
      </c>
      <c r="S1068" s="745">
        <v>1</v>
      </c>
      <c r="T1068" s="812">
        <v>2</v>
      </c>
      <c r="U1068" s="768">
        <v>1</v>
      </c>
    </row>
    <row r="1069" spans="1:21" ht="14.4" customHeight="1" x14ac:dyDescent="0.3">
      <c r="A1069" s="726">
        <v>4</v>
      </c>
      <c r="B1069" s="727" t="s">
        <v>2287</v>
      </c>
      <c r="C1069" s="727" t="s">
        <v>2294</v>
      </c>
      <c r="D1069" s="810" t="s">
        <v>4735</v>
      </c>
      <c r="E1069" s="811" t="s">
        <v>2321</v>
      </c>
      <c r="F1069" s="727" t="s">
        <v>2290</v>
      </c>
      <c r="G1069" s="727" t="s">
        <v>2523</v>
      </c>
      <c r="H1069" s="727" t="s">
        <v>571</v>
      </c>
      <c r="I1069" s="727" t="s">
        <v>3805</v>
      </c>
      <c r="J1069" s="727" t="s">
        <v>3806</v>
      </c>
      <c r="K1069" s="727" t="s">
        <v>3807</v>
      </c>
      <c r="L1069" s="728">
        <v>734</v>
      </c>
      <c r="M1069" s="728">
        <v>734</v>
      </c>
      <c r="N1069" s="727">
        <v>1</v>
      </c>
      <c r="O1069" s="812">
        <v>1</v>
      </c>
      <c r="P1069" s="728">
        <v>734</v>
      </c>
      <c r="Q1069" s="745">
        <v>1</v>
      </c>
      <c r="R1069" s="727">
        <v>1</v>
      </c>
      <c r="S1069" s="745">
        <v>1</v>
      </c>
      <c r="T1069" s="812">
        <v>1</v>
      </c>
      <c r="U1069" s="768">
        <v>1</v>
      </c>
    </row>
    <row r="1070" spans="1:21" ht="14.4" customHeight="1" x14ac:dyDescent="0.3">
      <c r="A1070" s="726">
        <v>4</v>
      </c>
      <c r="B1070" s="727" t="s">
        <v>2287</v>
      </c>
      <c r="C1070" s="727" t="s">
        <v>2294</v>
      </c>
      <c r="D1070" s="810" t="s">
        <v>4735</v>
      </c>
      <c r="E1070" s="811" t="s">
        <v>2321</v>
      </c>
      <c r="F1070" s="727" t="s">
        <v>2290</v>
      </c>
      <c r="G1070" s="727" t="s">
        <v>2523</v>
      </c>
      <c r="H1070" s="727" t="s">
        <v>571</v>
      </c>
      <c r="I1070" s="727" t="s">
        <v>3808</v>
      </c>
      <c r="J1070" s="727" t="s">
        <v>3809</v>
      </c>
      <c r="K1070" s="727" t="s">
        <v>3810</v>
      </c>
      <c r="L1070" s="728">
        <v>1433.29</v>
      </c>
      <c r="M1070" s="728">
        <v>5733.16</v>
      </c>
      <c r="N1070" s="727">
        <v>4</v>
      </c>
      <c r="O1070" s="812">
        <v>1</v>
      </c>
      <c r="P1070" s="728">
        <v>5733.16</v>
      </c>
      <c r="Q1070" s="745">
        <v>1</v>
      </c>
      <c r="R1070" s="727">
        <v>4</v>
      </c>
      <c r="S1070" s="745">
        <v>1</v>
      </c>
      <c r="T1070" s="812">
        <v>1</v>
      </c>
      <c r="U1070" s="768">
        <v>1</v>
      </c>
    </row>
    <row r="1071" spans="1:21" ht="14.4" customHeight="1" x14ac:dyDescent="0.3">
      <c r="A1071" s="726">
        <v>4</v>
      </c>
      <c r="B1071" s="727" t="s">
        <v>2287</v>
      </c>
      <c r="C1071" s="727" t="s">
        <v>2294</v>
      </c>
      <c r="D1071" s="810" t="s">
        <v>4735</v>
      </c>
      <c r="E1071" s="811" t="s">
        <v>2321</v>
      </c>
      <c r="F1071" s="727" t="s">
        <v>2290</v>
      </c>
      <c r="G1071" s="727" t="s">
        <v>2523</v>
      </c>
      <c r="H1071" s="727" t="s">
        <v>571</v>
      </c>
      <c r="I1071" s="727" t="s">
        <v>3811</v>
      </c>
      <c r="J1071" s="727" t="s">
        <v>3337</v>
      </c>
      <c r="K1071" s="727" t="s">
        <v>3812</v>
      </c>
      <c r="L1071" s="728">
        <v>957</v>
      </c>
      <c r="M1071" s="728">
        <v>1914</v>
      </c>
      <c r="N1071" s="727">
        <v>2</v>
      </c>
      <c r="O1071" s="812">
        <v>1</v>
      </c>
      <c r="P1071" s="728">
        <v>1914</v>
      </c>
      <c r="Q1071" s="745">
        <v>1</v>
      </c>
      <c r="R1071" s="727">
        <v>2</v>
      </c>
      <c r="S1071" s="745">
        <v>1</v>
      </c>
      <c r="T1071" s="812">
        <v>1</v>
      </c>
      <c r="U1071" s="768">
        <v>1</v>
      </c>
    </row>
    <row r="1072" spans="1:21" ht="14.4" customHeight="1" x14ac:dyDescent="0.3">
      <c r="A1072" s="726">
        <v>4</v>
      </c>
      <c r="B1072" s="727" t="s">
        <v>2287</v>
      </c>
      <c r="C1072" s="727" t="s">
        <v>2294</v>
      </c>
      <c r="D1072" s="810" t="s">
        <v>4735</v>
      </c>
      <c r="E1072" s="811" t="s">
        <v>2321</v>
      </c>
      <c r="F1072" s="727" t="s">
        <v>2290</v>
      </c>
      <c r="G1072" s="727" t="s">
        <v>2523</v>
      </c>
      <c r="H1072" s="727" t="s">
        <v>571</v>
      </c>
      <c r="I1072" s="727" t="s">
        <v>3317</v>
      </c>
      <c r="J1072" s="727" t="s">
        <v>3318</v>
      </c>
      <c r="K1072" s="727" t="s">
        <v>3319</v>
      </c>
      <c r="L1072" s="728">
        <v>2816</v>
      </c>
      <c r="M1072" s="728">
        <v>11264</v>
      </c>
      <c r="N1072" s="727">
        <v>4</v>
      </c>
      <c r="O1072" s="812">
        <v>1</v>
      </c>
      <c r="P1072" s="728">
        <v>11264</v>
      </c>
      <c r="Q1072" s="745">
        <v>1</v>
      </c>
      <c r="R1072" s="727">
        <v>4</v>
      </c>
      <c r="S1072" s="745">
        <v>1</v>
      </c>
      <c r="T1072" s="812">
        <v>1</v>
      </c>
      <c r="U1072" s="768">
        <v>1</v>
      </c>
    </row>
    <row r="1073" spans="1:21" ht="14.4" customHeight="1" x14ac:dyDescent="0.3">
      <c r="A1073" s="726">
        <v>4</v>
      </c>
      <c r="B1073" s="727" t="s">
        <v>2287</v>
      </c>
      <c r="C1073" s="727" t="s">
        <v>2294</v>
      </c>
      <c r="D1073" s="810" t="s">
        <v>4735</v>
      </c>
      <c r="E1073" s="811" t="s">
        <v>2321</v>
      </c>
      <c r="F1073" s="727" t="s">
        <v>2290</v>
      </c>
      <c r="G1073" s="727" t="s">
        <v>2523</v>
      </c>
      <c r="H1073" s="727" t="s">
        <v>571</v>
      </c>
      <c r="I1073" s="727" t="s">
        <v>3813</v>
      </c>
      <c r="J1073" s="727" t="s">
        <v>3814</v>
      </c>
      <c r="K1073" s="727" t="s">
        <v>3815</v>
      </c>
      <c r="L1073" s="728">
        <v>1499.96</v>
      </c>
      <c r="M1073" s="728">
        <v>2999.92</v>
      </c>
      <c r="N1073" s="727">
        <v>2</v>
      </c>
      <c r="O1073" s="812">
        <v>1</v>
      </c>
      <c r="P1073" s="728">
        <v>2999.92</v>
      </c>
      <c r="Q1073" s="745">
        <v>1</v>
      </c>
      <c r="R1073" s="727">
        <v>2</v>
      </c>
      <c r="S1073" s="745">
        <v>1</v>
      </c>
      <c r="T1073" s="812">
        <v>1</v>
      </c>
      <c r="U1073" s="768">
        <v>1</v>
      </c>
    </row>
    <row r="1074" spans="1:21" ht="14.4" customHeight="1" x14ac:dyDescent="0.3">
      <c r="A1074" s="726">
        <v>4</v>
      </c>
      <c r="B1074" s="727" t="s">
        <v>2287</v>
      </c>
      <c r="C1074" s="727" t="s">
        <v>2294</v>
      </c>
      <c r="D1074" s="810" t="s">
        <v>4735</v>
      </c>
      <c r="E1074" s="811" t="s">
        <v>2321</v>
      </c>
      <c r="F1074" s="727" t="s">
        <v>2290</v>
      </c>
      <c r="G1074" s="727" t="s">
        <v>2523</v>
      </c>
      <c r="H1074" s="727" t="s">
        <v>571</v>
      </c>
      <c r="I1074" s="727" t="s">
        <v>3322</v>
      </c>
      <c r="J1074" s="727" t="s">
        <v>2998</v>
      </c>
      <c r="K1074" s="727" t="s">
        <v>3323</v>
      </c>
      <c r="L1074" s="728">
        <v>1500.3</v>
      </c>
      <c r="M1074" s="728">
        <v>9001.7999999999993</v>
      </c>
      <c r="N1074" s="727">
        <v>6</v>
      </c>
      <c r="O1074" s="812">
        <v>1</v>
      </c>
      <c r="P1074" s="728">
        <v>9001.7999999999993</v>
      </c>
      <c r="Q1074" s="745">
        <v>1</v>
      </c>
      <c r="R1074" s="727">
        <v>6</v>
      </c>
      <c r="S1074" s="745">
        <v>1</v>
      </c>
      <c r="T1074" s="812">
        <v>1</v>
      </c>
      <c r="U1074" s="768">
        <v>1</v>
      </c>
    </row>
    <row r="1075" spans="1:21" ht="14.4" customHeight="1" x14ac:dyDescent="0.3">
      <c r="A1075" s="726">
        <v>4</v>
      </c>
      <c r="B1075" s="727" t="s">
        <v>2287</v>
      </c>
      <c r="C1075" s="727" t="s">
        <v>2294</v>
      </c>
      <c r="D1075" s="810" t="s">
        <v>4735</v>
      </c>
      <c r="E1075" s="811" t="s">
        <v>2321</v>
      </c>
      <c r="F1075" s="727" t="s">
        <v>2290</v>
      </c>
      <c r="G1075" s="727" t="s">
        <v>2523</v>
      </c>
      <c r="H1075" s="727" t="s">
        <v>571</v>
      </c>
      <c r="I1075" s="727" t="s">
        <v>3324</v>
      </c>
      <c r="J1075" s="727" t="s">
        <v>3325</v>
      </c>
      <c r="K1075" s="727" t="s">
        <v>3326</v>
      </c>
      <c r="L1075" s="728">
        <v>1062.48</v>
      </c>
      <c r="M1075" s="728">
        <v>2124.96</v>
      </c>
      <c r="N1075" s="727">
        <v>2</v>
      </c>
      <c r="O1075" s="812">
        <v>1</v>
      </c>
      <c r="P1075" s="728">
        <v>2124.96</v>
      </c>
      <c r="Q1075" s="745">
        <v>1</v>
      </c>
      <c r="R1075" s="727">
        <v>2</v>
      </c>
      <c r="S1075" s="745">
        <v>1</v>
      </c>
      <c r="T1075" s="812">
        <v>1</v>
      </c>
      <c r="U1075" s="768">
        <v>1</v>
      </c>
    </row>
    <row r="1076" spans="1:21" ht="14.4" customHeight="1" x14ac:dyDescent="0.3">
      <c r="A1076" s="726">
        <v>4</v>
      </c>
      <c r="B1076" s="727" t="s">
        <v>2287</v>
      </c>
      <c r="C1076" s="727" t="s">
        <v>2294</v>
      </c>
      <c r="D1076" s="810" t="s">
        <v>4735</v>
      </c>
      <c r="E1076" s="811" t="s">
        <v>2321</v>
      </c>
      <c r="F1076" s="727" t="s">
        <v>2290</v>
      </c>
      <c r="G1076" s="727" t="s">
        <v>2523</v>
      </c>
      <c r="H1076" s="727" t="s">
        <v>571</v>
      </c>
      <c r="I1076" s="727" t="s">
        <v>3816</v>
      </c>
      <c r="J1076" s="727" t="s">
        <v>3817</v>
      </c>
      <c r="K1076" s="727" t="s">
        <v>3818</v>
      </c>
      <c r="L1076" s="728">
        <v>2405.4</v>
      </c>
      <c r="M1076" s="728">
        <v>14432.400000000001</v>
      </c>
      <c r="N1076" s="727">
        <v>6</v>
      </c>
      <c r="O1076" s="812">
        <v>1</v>
      </c>
      <c r="P1076" s="728">
        <v>14432.400000000001</v>
      </c>
      <c r="Q1076" s="745">
        <v>1</v>
      </c>
      <c r="R1076" s="727">
        <v>6</v>
      </c>
      <c r="S1076" s="745">
        <v>1</v>
      </c>
      <c r="T1076" s="812">
        <v>1</v>
      </c>
      <c r="U1076" s="768">
        <v>1</v>
      </c>
    </row>
    <row r="1077" spans="1:21" ht="14.4" customHeight="1" x14ac:dyDescent="0.3">
      <c r="A1077" s="726">
        <v>4</v>
      </c>
      <c r="B1077" s="727" t="s">
        <v>2287</v>
      </c>
      <c r="C1077" s="727" t="s">
        <v>2294</v>
      </c>
      <c r="D1077" s="810" t="s">
        <v>4735</v>
      </c>
      <c r="E1077" s="811" t="s">
        <v>2321</v>
      </c>
      <c r="F1077" s="727" t="s">
        <v>2290</v>
      </c>
      <c r="G1077" s="727" t="s">
        <v>2523</v>
      </c>
      <c r="H1077" s="727" t="s">
        <v>571</v>
      </c>
      <c r="I1077" s="727" t="s">
        <v>3819</v>
      </c>
      <c r="J1077" s="727" t="s">
        <v>3820</v>
      </c>
      <c r="K1077" s="727" t="s">
        <v>3821</v>
      </c>
      <c r="L1077" s="728">
        <v>5108.26</v>
      </c>
      <c r="M1077" s="728">
        <v>10216.52</v>
      </c>
      <c r="N1077" s="727">
        <v>2</v>
      </c>
      <c r="O1077" s="812">
        <v>1</v>
      </c>
      <c r="P1077" s="728">
        <v>10216.52</v>
      </c>
      <c r="Q1077" s="745">
        <v>1</v>
      </c>
      <c r="R1077" s="727">
        <v>2</v>
      </c>
      <c r="S1077" s="745">
        <v>1</v>
      </c>
      <c r="T1077" s="812">
        <v>1</v>
      </c>
      <c r="U1077" s="768">
        <v>1</v>
      </c>
    </row>
    <row r="1078" spans="1:21" ht="14.4" customHeight="1" x14ac:dyDescent="0.3">
      <c r="A1078" s="726">
        <v>4</v>
      </c>
      <c r="B1078" s="727" t="s">
        <v>2287</v>
      </c>
      <c r="C1078" s="727" t="s">
        <v>2294</v>
      </c>
      <c r="D1078" s="810" t="s">
        <v>4735</v>
      </c>
      <c r="E1078" s="811" t="s">
        <v>2321</v>
      </c>
      <c r="F1078" s="727" t="s">
        <v>2290</v>
      </c>
      <c r="G1078" s="727" t="s">
        <v>2523</v>
      </c>
      <c r="H1078" s="727" t="s">
        <v>571</v>
      </c>
      <c r="I1078" s="727" t="s">
        <v>3822</v>
      </c>
      <c r="J1078" s="727" t="s">
        <v>3178</v>
      </c>
      <c r="K1078" s="727" t="s">
        <v>3823</v>
      </c>
      <c r="L1078" s="728">
        <v>2814.63</v>
      </c>
      <c r="M1078" s="728">
        <v>19702.41</v>
      </c>
      <c r="N1078" s="727">
        <v>7</v>
      </c>
      <c r="O1078" s="812">
        <v>1</v>
      </c>
      <c r="P1078" s="728">
        <v>19702.41</v>
      </c>
      <c r="Q1078" s="745">
        <v>1</v>
      </c>
      <c r="R1078" s="727">
        <v>7</v>
      </c>
      <c r="S1078" s="745">
        <v>1</v>
      </c>
      <c r="T1078" s="812">
        <v>1</v>
      </c>
      <c r="U1078" s="768">
        <v>1</v>
      </c>
    </row>
    <row r="1079" spans="1:21" ht="14.4" customHeight="1" x14ac:dyDescent="0.3">
      <c r="A1079" s="726">
        <v>4</v>
      </c>
      <c r="B1079" s="727" t="s">
        <v>2287</v>
      </c>
      <c r="C1079" s="727" t="s">
        <v>2294</v>
      </c>
      <c r="D1079" s="810" t="s">
        <v>4735</v>
      </c>
      <c r="E1079" s="811" t="s">
        <v>2321</v>
      </c>
      <c r="F1079" s="727" t="s">
        <v>2290</v>
      </c>
      <c r="G1079" s="727" t="s">
        <v>2523</v>
      </c>
      <c r="H1079" s="727" t="s">
        <v>571</v>
      </c>
      <c r="I1079" s="727" t="s">
        <v>3824</v>
      </c>
      <c r="J1079" s="727" t="s">
        <v>3825</v>
      </c>
      <c r="K1079" s="727" t="s">
        <v>3826</v>
      </c>
      <c r="L1079" s="728">
        <v>221.37</v>
      </c>
      <c r="M1079" s="728">
        <v>221.37</v>
      </c>
      <c r="N1079" s="727">
        <v>1</v>
      </c>
      <c r="O1079" s="812">
        <v>1</v>
      </c>
      <c r="P1079" s="728">
        <v>221.37</v>
      </c>
      <c r="Q1079" s="745">
        <v>1</v>
      </c>
      <c r="R1079" s="727">
        <v>1</v>
      </c>
      <c r="S1079" s="745">
        <v>1</v>
      </c>
      <c r="T1079" s="812">
        <v>1</v>
      </c>
      <c r="U1079" s="768">
        <v>1</v>
      </c>
    </row>
    <row r="1080" spans="1:21" ht="14.4" customHeight="1" x14ac:dyDescent="0.3">
      <c r="A1080" s="726">
        <v>4</v>
      </c>
      <c r="B1080" s="727" t="s">
        <v>2287</v>
      </c>
      <c r="C1080" s="727" t="s">
        <v>2294</v>
      </c>
      <c r="D1080" s="810" t="s">
        <v>4735</v>
      </c>
      <c r="E1080" s="811" t="s">
        <v>2321</v>
      </c>
      <c r="F1080" s="727" t="s">
        <v>2290</v>
      </c>
      <c r="G1080" s="727" t="s">
        <v>2523</v>
      </c>
      <c r="H1080" s="727" t="s">
        <v>571</v>
      </c>
      <c r="I1080" s="727" t="s">
        <v>3329</v>
      </c>
      <c r="J1080" s="727" t="s">
        <v>3165</v>
      </c>
      <c r="K1080" s="727" t="s">
        <v>3330</v>
      </c>
      <c r="L1080" s="728">
        <v>1500</v>
      </c>
      <c r="M1080" s="728">
        <v>9000</v>
      </c>
      <c r="N1080" s="727">
        <v>6</v>
      </c>
      <c r="O1080" s="812">
        <v>1</v>
      </c>
      <c r="P1080" s="728">
        <v>9000</v>
      </c>
      <c r="Q1080" s="745">
        <v>1</v>
      </c>
      <c r="R1080" s="727">
        <v>6</v>
      </c>
      <c r="S1080" s="745">
        <v>1</v>
      </c>
      <c r="T1080" s="812">
        <v>1</v>
      </c>
      <c r="U1080" s="768">
        <v>1</v>
      </c>
    </row>
    <row r="1081" spans="1:21" ht="14.4" customHeight="1" x14ac:dyDescent="0.3">
      <c r="A1081" s="726">
        <v>4</v>
      </c>
      <c r="B1081" s="727" t="s">
        <v>2287</v>
      </c>
      <c r="C1081" s="727" t="s">
        <v>2294</v>
      </c>
      <c r="D1081" s="810" t="s">
        <v>4735</v>
      </c>
      <c r="E1081" s="811" t="s">
        <v>2321</v>
      </c>
      <c r="F1081" s="727" t="s">
        <v>2290</v>
      </c>
      <c r="G1081" s="727" t="s">
        <v>2523</v>
      </c>
      <c r="H1081" s="727" t="s">
        <v>571</v>
      </c>
      <c r="I1081" s="727" t="s">
        <v>3331</v>
      </c>
      <c r="J1081" s="727" t="s">
        <v>3332</v>
      </c>
      <c r="K1081" s="727" t="s">
        <v>3333</v>
      </c>
      <c r="L1081" s="728">
        <v>299.89999999999998</v>
      </c>
      <c r="M1081" s="728">
        <v>299.89999999999998</v>
      </c>
      <c r="N1081" s="727">
        <v>1</v>
      </c>
      <c r="O1081" s="812">
        <v>1</v>
      </c>
      <c r="P1081" s="728">
        <v>299.89999999999998</v>
      </c>
      <c r="Q1081" s="745">
        <v>1</v>
      </c>
      <c r="R1081" s="727">
        <v>1</v>
      </c>
      <c r="S1081" s="745">
        <v>1</v>
      </c>
      <c r="T1081" s="812">
        <v>1</v>
      </c>
      <c r="U1081" s="768">
        <v>1</v>
      </c>
    </row>
    <row r="1082" spans="1:21" ht="14.4" customHeight="1" x14ac:dyDescent="0.3">
      <c r="A1082" s="726">
        <v>4</v>
      </c>
      <c r="B1082" s="727" t="s">
        <v>2287</v>
      </c>
      <c r="C1082" s="727" t="s">
        <v>2294</v>
      </c>
      <c r="D1082" s="810" t="s">
        <v>4735</v>
      </c>
      <c r="E1082" s="811" t="s">
        <v>2321</v>
      </c>
      <c r="F1082" s="727" t="s">
        <v>2290</v>
      </c>
      <c r="G1082" s="727" t="s">
        <v>2523</v>
      </c>
      <c r="H1082" s="727" t="s">
        <v>571</v>
      </c>
      <c r="I1082" s="727" t="s">
        <v>3827</v>
      </c>
      <c r="J1082" s="727" t="s">
        <v>3828</v>
      </c>
      <c r="K1082" s="727" t="s">
        <v>3829</v>
      </c>
      <c r="L1082" s="728">
        <v>599.44000000000005</v>
      </c>
      <c r="M1082" s="728">
        <v>1198.8800000000001</v>
      </c>
      <c r="N1082" s="727">
        <v>2</v>
      </c>
      <c r="O1082" s="812">
        <v>2</v>
      </c>
      <c r="P1082" s="728"/>
      <c r="Q1082" s="745">
        <v>0</v>
      </c>
      <c r="R1082" s="727"/>
      <c r="S1082" s="745">
        <v>0</v>
      </c>
      <c r="T1082" s="812"/>
      <c r="U1082" s="768">
        <v>0</v>
      </c>
    </row>
    <row r="1083" spans="1:21" ht="14.4" customHeight="1" x14ac:dyDescent="0.3">
      <c r="A1083" s="726">
        <v>4</v>
      </c>
      <c r="B1083" s="727" t="s">
        <v>2287</v>
      </c>
      <c r="C1083" s="727" t="s">
        <v>2294</v>
      </c>
      <c r="D1083" s="810" t="s">
        <v>4735</v>
      </c>
      <c r="E1083" s="811" t="s">
        <v>2321</v>
      </c>
      <c r="F1083" s="727" t="s">
        <v>2290</v>
      </c>
      <c r="G1083" s="727" t="s">
        <v>2523</v>
      </c>
      <c r="H1083" s="727" t="s">
        <v>571</v>
      </c>
      <c r="I1083" s="727" t="s">
        <v>3830</v>
      </c>
      <c r="J1083" s="727" t="s">
        <v>3831</v>
      </c>
      <c r="K1083" s="727" t="s">
        <v>3832</v>
      </c>
      <c r="L1083" s="728">
        <v>2412.9</v>
      </c>
      <c r="M1083" s="728">
        <v>7238.7000000000007</v>
      </c>
      <c r="N1083" s="727">
        <v>3</v>
      </c>
      <c r="O1083" s="812">
        <v>1</v>
      </c>
      <c r="P1083" s="728">
        <v>7238.7000000000007</v>
      </c>
      <c r="Q1083" s="745">
        <v>1</v>
      </c>
      <c r="R1083" s="727">
        <v>3</v>
      </c>
      <c r="S1083" s="745">
        <v>1</v>
      </c>
      <c r="T1083" s="812">
        <v>1</v>
      </c>
      <c r="U1083" s="768">
        <v>1</v>
      </c>
    </row>
    <row r="1084" spans="1:21" ht="14.4" customHeight="1" x14ac:dyDescent="0.3">
      <c r="A1084" s="726">
        <v>4</v>
      </c>
      <c r="B1084" s="727" t="s">
        <v>2287</v>
      </c>
      <c r="C1084" s="727" t="s">
        <v>2294</v>
      </c>
      <c r="D1084" s="810" t="s">
        <v>4735</v>
      </c>
      <c r="E1084" s="811" t="s">
        <v>2321</v>
      </c>
      <c r="F1084" s="727" t="s">
        <v>2290</v>
      </c>
      <c r="G1084" s="727" t="s">
        <v>2523</v>
      </c>
      <c r="H1084" s="727" t="s">
        <v>571</v>
      </c>
      <c r="I1084" s="727" t="s">
        <v>3833</v>
      </c>
      <c r="J1084" s="727" t="s">
        <v>3834</v>
      </c>
      <c r="K1084" s="727" t="s">
        <v>3835</v>
      </c>
      <c r="L1084" s="728">
        <v>2412.9</v>
      </c>
      <c r="M1084" s="728">
        <v>7238.7000000000007</v>
      </c>
      <c r="N1084" s="727">
        <v>3</v>
      </c>
      <c r="O1084" s="812">
        <v>1</v>
      </c>
      <c r="P1084" s="728">
        <v>7238.7000000000007</v>
      </c>
      <c r="Q1084" s="745">
        <v>1</v>
      </c>
      <c r="R1084" s="727">
        <v>3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4</v>
      </c>
      <c r="B1085" s="727" t="s">
        <v>2287</v>
      </c>
      <c r="C1085" s="727" t="s">
        <v>2294</v>
      </c>
      <c r="D1085" s="810" t="s">
        <v>4735</v>
      </c>
      <c r="E1085" s="811" t="s">
        <v>2321</v>
      </c>
      <c r="F1085" s="727" t="s">
        <v>2290</v>
      </c>
      <c r="G1085" s="727" t="s">
        <v>2523</v>
      </c>
      <c r="H1085" s="727" t="s">
        <v>571</v>
      </c>
      <c r="I1085" s="727" t="s">
        <v>3836</v>
      </c>
      <c r="J1085" s="727" t="s">
        <v>3325</v>
      </c>
      <c r="K1085" s="727" t="s">
        <v>3837</v>
      </c>
      <c r="L1085" s="728">
        <v>1062.48</v>
      </c>
      <c r="M1085" s="728">
        <v>2124.96</v>
      </c>
      <c r="N1085" s="727">
        <v>2</v>
      </c>
      <c r="O1085" s="812">
        <v>1</v>
      </c>
      <c r="P1085" s="728">
        <v>2124.96</v>
      </c>
      <c r="Q1085" s="745">
        <v>1</v>
      </c>
      <c r="R1085" s="727">
        <v>2</v>
      </c>
      <c r="S1085" s="745">
        <v>1</v>
      </c>
      <c r="T1085" s="812">
        <v>1</v>
      </c>
      <c r="U1085" s="768">
        <v>1</v>
      </c>
    </row>
    <row r="1086" spans="1:21" ht="14.4" customHeight="1" x14ac:dyDescent="0.3">
      <c r="A1086" s="726">
        <v>4</v>
      </c>
      <c r="B1086" s="727" t="s">
        <v>2287</v>
      </c>
      <c r="C1086" s="727" t="s">
        <v>2294</v>
      </c>
      <c r="D1086" s="810" t="s">
        <v>4735</v>
      </c>
      <c r="E1086" s="811" t="s">
        <v>2321</v>
      </c>
      <c r="F1086" s="727" t="s">
        <v>2290</v>
      </c>
      <c r="G1086" s="727" t="s">
        <v>2523</v>
      </c>
      <c r="H1086" s="727" t="s">
        <v>571</v>
      </c>
      <c r="I1086" s="727" t="s">
        <v>3339</v>
      </c>
      <c r="J1086" s="727" t="s">
        <v>3340</v>
      </c>
      <c r="K1086" s="727" t="s">
        <v>3341</v>
      </c>
      <c r="L1086" s="728">
        <v>1419</v>
      </c>
      <c r="M1086" s="728">
        <v>4257</v>
      </c>
      <c r="N1086" s="727">
        <v>3</v>
      </c>
      <c r="O1086" s="812">
        <v>2</v>
      </c>
      <c r="P1086" s="728">
        <v>4257</v>
      </c>
      <c r="Q1086" s="745">
        <v>1</v>
      </c>
      <c r="R1086" s="727">
        <v>3</v>
      </c>
      <c r="S1086" s="745">
        <v>1</v>
      </c>
      <c r="T1086" s="812">
        <v>2</v>
      </c>
      <c r="U1086" s="768">
        <v>1</v>
      </c>
    </row>
    <row r="1087" spans="1:21" ht="14.4" customHeight="1" x14ac:dyDescent="0.3">
      <c r="A1087" s="726">
        <v>4</v>
      </c>
      <c r="B1087" s="727" t="s">
        <v>2287</v>
      </c>
      <c r="C1087" s="727" t="s">
        <v>2294</v>
      </c>
      <c r="D1087" s="810" t="s">
        <v>4735</v>
      </c>
      <c r="E1087" s="811" t="s">
        <v>2321</v>
      </c>
      <c r="F1087" s="727" t="s">
        <v>2290</v>
      </c>
      <c r="G1087" s="727" t="s">
        <v>2523</v>
      </c>
      <c r="H1087" s="727" t="s">
        <v>571</v>
      </c>
      <c r="I1087" s="727" t="s">
        <v>3838</v>
      </c>
      <c r="J1087" s="727" t="s">
        <v>3839</v>
      </c>
      <c r="K1087" s="727" t="s">
        <v>3758</v>
      </c>
      <c r="L1087" s="728">
        <v>595.1</v>
      </c>
      <c r="M1087" s="728">
        <v>3570.6000000000004</v>
      </c>
      <c r="N1087" s="727">
        <v>6</v>
      </c>
      <c r="O1087" s="812">
        <v>1</v>
      </c>
      <c r="P1087" s="728"/>
      <c r="Q1087" s="745">
        <v>0</v>
      </c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4</v>
      </c>
      <c r="B1088" s="727" t="s">
        <v>2287</v>
      </c>
      <c r="C1088" s="727" t="s">
        <v>2294</v>
      </c>
      <c r="D1088" s="810" t="s">
        <v>4735</v>
      </c>
      <c r="E1088" s="811" t="s">
        <v>2321</v>
      </c>
      <c r="F1088" s="727" t="s">
        <v>2290</v>
      </c>
      <c r="G1088" s="727" t="s">
        <v>2523</v>
      </c>
      <c r="H1088" s="727" t="s">
        <v>571</v>
      </c>
      <c r="I1088" s="727" t="s">
        <v>3840</v>
      </c>
      <c r="J1088" s="727" t="s">
        <v>2993</v>
      </c>
      <c r="K1088" s="727" t="s">
        <v>3841</v>
      </c>
      <c r="L1088" s="728">
        <v>2412.9</v>
      </c>
      <c r="M1088" s="728">
        <v>7238.7000000000007</v>
      </c>
      <c r="N1088" s="727">
        <v>3</v>
      </c>
      <c r="O1088" s="812">
        <v>1</v>
      </c>
      <c r="P1088" s="728"/>
      <c r="Q1088" s="745">
        <v>0</v>
      </c>
      <c r="R1088" s="727"/>
      <c r="S1088" s="745">
        <v>0</v>
      </c>
      <c r="T1088" s="812"/>
      <c r="U1088" s="768">
        <v>0</v>
      </c>
    </row>
    <row r="1089" spans="1:21" ht="14.4" customHeight="1" x14ac:dyDescent="0.3">
      <c r="A1089" s="726">
        <v>4</v>
      </c>
      <c r="B1089" s="727" t="s">
        <v>2287</v>
      </c>
      <c r="C1089" s="727" t="s">
        <v>2294</v>
      </c>
      <c r="D1089" s="810" t="s">
        <v>4735</v>
      </c>
      <c r="E1089" s="811" t="s">
        <v>2321</v>
      </c>
      <c r="F1089" s="727" t="s">
        <v>2290</v>
      </c>
      <c r="G1089" s="727" t="s">
        <v>2523</v>
      </c>
      <c r="H1089" s="727" t="s">
        <v>571</v>
      </c>
      <c r="I1089" s="727" t="s">
        <v>3842</v>
      </c>
      <c r="J1089" s="727" t="s">
        <v>3014</v>
      </c>
      <c r="K1089" s="727" t="s">
        <v>3843</v>
      </c>
      <c r="L1089" s="728">
        <v>1987.45</v>
      </c>
      <c r="M1089" s="728">
        <v>3974.9</v>
      </c>
      <c r="N1089" s="727">
        <v>2</v>
      </c>
      <c r="O1089" s="812">
        <v>1</v>
      </c>
      <c r="P1089" s="728">
        <v>3974.9</v>
      </c>
      <c r="Q1089" s="745">
        <v>1</v>
      </c>
      <c r="R1089" s="727">
        <v>2</v>
      </c>
      <c r="S1089" s="745">
        <v>1</v>
      </c>
      <c r="T1089" s="812">
        <v>1</v>
      </c>
      <c r="U1089" s="768">
        <v>1</v>
      </c>
    </row>
    <row r="1090" spans="1:21" ht="14.4" customHeight="1" x14ac:dyDescent="0.3">
      <c r="A1090" s="726">
        <v>4</v>
      </c>
      <c r="B1090" s="727" t="s">
        <v>2287</v>
      </c>
      <c r="C1090" s="727" t="s">
        <v>2294</v>
      </c>
      <c r="D1090" s="810" t="s">
        <v>4735</v>
      </c>
      <c r="E1090" s="811" t="s">
        <v>2321</v>
      </c>
      <c r="F1090" s="727" t="s">
        <v>2290</v>
      </c>
      <c r="G1090" s="727" t="s">
        <v>2523</v>
      </c>
      <c r="H1090" s="727" t="s">
        <v>571</v>
      </c>
      <c r="I1090" s="727" t="s">
        <v>3844</v>
      </c>
      <c r="J1090" s="727" t="s">
        <v>3845</v>
      </c>
      <c r="K1090" s="727" t="s">
        <v>3846</v>
      </c>
      <c r="L1090" s="728">
        <v>1118.06</v>
      </c>
      <c r="M1090" s="728">
        <v>6708.36</v>
      </c>
      <c r="N1090" s="727">
        <v>6</v>
      </c>
      <c r="O1090" s="812">
        <v>1</v>
      </c>
      <c r="P1090" s="728">
        <v>6708.36</v>
      </c>
      <c r="Q1090" s="745">
        <v>1</v>
      </c>
      <c r="R1090" s="727">
        <v>6</v>
      </c>
      <c r="S1090" s="745">
        <v>1</v>
      </c>
      <c r="T1090" s="812">
        <v>1</v>
      </c>
      <c r="U1090" s="768">
        <v>1</v>
      </c>
    </row>
    <row r="1091" spans="1:21" ht="14.4" customHeight="1" x14ac:dyDescent="0.3">
      <c r="A1091" s="726">
        <v>4</v>
      </c>
      <c r="B1091" s="727" t="s">
        <v>2287</v>
      </c>
      <c r="C1091" s="727" t="s">
        <v>2294</v>
      </c>
      <c r="D1091" s="810" t="s">
        <v>4735</v>
      </c>
      <c r="E1091" s="811" t="s">
        <v>2321</v>
      </c>
      <c r="F1091" s="727" t="s">
        <v>2290</v>
      </c>
      <c r="G1091" s="727" t="s">
        <v>2399</v>
      </c>
      <c r="H1091" s="727" t="s">
        <v>571</v>
      </c>
      <c r="I1091" s="727" t="s">
        <v>3847</v>
      </c>
      <c r="J1091" s="727" t="s">
        <v>3848</v>
      </c>
      <c r="K1091" s="727" t="s">
        <v>3426</v>
      </c>
      <c r="L1091" s="728">
        <v>100</v>
      </c>
      <c r="M1091" s="728">
        <v>200</v>
      </c>
      <c r="N1091" s="727">
        <v>2</v>
      </c>
      <c r="O1091" s="812">
        <v>1</v>
      </c>
      <c r="P1091" s="728"/>
      <c r="Q1091" s="745">
        <v>0</v>
      </c>
      <c r="R1091" s="727"/>
      <c r="S1091" s="745">
        <v>0</v>
      </c>
      <c r="T1091" s="812"/>
      <c r="U1091" s="768">
        <v>0</v>
      </c>
    </row>
    <row r="1092" spans="1:21" ht="14.4" customHeight="1" x14ac:dyDescent="0.3">
      <c r="A1092" s="726">
        <v>4</v>
      </c>
      <c r="B1092" s="727" t="s">
        <v>2287</v>
      </c>
      <c r="C1092" s="727" t="s">
        <v>2294</v>
      </c>
      <c r="D1092" s="810" t="s">
        <v>4735</v>
      </c>
      <c r="E1092" s="811" t="s">
        <v>2321</v>
      </c>
      <c r="F1092" s="727" t="s">
        <v>2290</v>
      </c>
      <c r="G1092" s="727" t="s">
        <v>2399</v>
      </c>
      <c r="H1092" s="727" t="s">
        <v>571</v>
      </c>
      <c r="I1092" s="727" t="s">
        <v>3347</v>
      </c>
      <c r="J1092" s="727" t="s">
        <v>2401</v>
      </c>
      <c r="K1092" s="727" t="s">
        <v>3348</v>
      </c>
      <c r="L1092" s="728">
        <v>56.25</v>
      </c>
      <c r="M1092" s="728">
        <v>112.5</v>
      </c>
      <c r="N1092" s="727">
        <v>2</v>
      </c>
      <c r="O1092" s="812">
        <v>1</v>
      </c>
      <c r="P1092" s="728">
        <v>112.5</v>
      </c>
      <c r="Q1092" s="745">
        <v>1</v>
      </c>
      <c r="R1092" s="727">
        <v>2</v>
      </c>
      <c r="S1092" s="745">
        <v>1</v>
      </c>
      <c r="T1092" s="812">
        <v>1</v>
      </c>
      <c r="U1092" s="768">
        <v>1</v>
      </c>
    </row>
    <row r="1093" spans="1:21" ht="14.4" customHeight="1" x14ac:dyDescent="0.3">
      <c r="A1093" s="726">
        <v>4</v>
      </c>
      <c r="B1093" s="727" t="s">
        <v>2287</v>
      </c>
      <c r="C1093" s="727" t="s">
        <v>2294</v>
      </c>
      <c r="D1093" s="810" t="s">
        <v>4735</v>
      </c>
      <c r="E1093" s="811" t="s">
        <v>2321</v>
      </c>
      <c r="F1093" s="727" t="s">
        <v>2290</v>
      </c>
      <c r="G1093" s="727" t="s">
        <v>2399</v>
      </c>
      <c r="H1093" s="727" t="s">
        <v>571</v>
      </c>
      <c r="I1093" s="727" t="s">
        <v>2400</v>
      </c>
      <c r="J1093" s="727" t="s">
        <v>2401</v>
      </c>
      <c r="K1093" s="727" t="s">
        <v>2402</v>
      </c>
      <c r="L1093" s="728">
        <v>100</v>
      </c>
      <c r="M1093" s="728">
        <v>1000</v>
      </c>
      <c r="N1093" s="727">
        <v>10</v>
      </c>
      <c r="O1093" s="812">
        <v>5</v>
      </c>
      <c r="P1093" s="728">
        <v>400</v>
      </c>
      <c r="Q1093" s="745">
        <v>0.4</v>
      </c>
      <c r="R1093" s="727">
        <v>4</v>
      </c>
      <c r="S1093" s="745">
        <v>0.4</v>
      </c>
      <c r="T1093" s="812">
        <v>2</v>
      </c>
      <c r="U1093" s="768">
        <v>0.4</v>
      </c>
    </row>
    <row r="1094" spans="1:21" ht="14.4" customHeight="1" x14ac:dyDescent="0.3">
      <c r="A1094" s="726">
        <v>4</v>
      </c>
      <c r="B1094" s="727" t="s">
        <v>2287</v>
      </c>
      <c r="C1094" s="727" t="s">
        <v>2294</v>
      </c>
      <c r="D1094" s="810" t="s">
        <v>4735</v>
      </c>
      <c r="E1094" s="811" t="s">
        <v>2321</v>
      </c>
      <c r="F1094" s="727" t="s">
        <v>2290</v>
      </c>
      <c r="G1094" s="727" t="s">
        <v>2399</v>
      </c>
      <c r="H1094" s="727" t="s">
        <v>571</v>
      </c>
      <c r="I1094" s="727" t="s">
        <v>3849</v>
      </c>
      <c r="J1094" s="727" t="s">
        <v>3850</v>
      </c>
      <c r="K1094" s="727" t="s">
        <v>3851</v>
      </c>
      <c r="L1094" s="728">
        <v>800</v>
      </c>
      <c r="M1094" s="728">
        <v>2400</v>
      </c>
      <c r="N1094" s="727">
        <v>3</v>
      </c>
      <c r="O1094" s="812">
        <v>2</v>
      </c>
      <c r="P1094" s="728"/>
      <c r="Q1094" s="745">
        <v>0</v>
      </c>
      <c r="R1094" s="727"/>
      <c r="S1094" s="745">
        <v>0</v>
      </c>
      <c r="T1094" s="812"/>
      <c r="U1094" s="768">
        <v>0</v>
      </c>
    </row>
    <row r="1095" spans="1:21" ht="14.4" customHeight="1" x14ac:dyDescent="0.3">
      <c r="A1095" s="726">
        <v>4</v>
      </c>
      <c r="B1095" s="727" t="s">
        <v>2287</v>
      </c>
      <c r="C1095" s="727" t="s">
        <v>2294</v>
      </c>
      <c r="D1095" s="810" t="s">
        <v>4735</v>
      </c>
      <c r="E1095" s="811" t="s">
        <v>2321</v>
      </c>
      <c r="F1095" s="727" t="s">
        <v>2290</v>
      </c>
      <c r="G1095" s="727" t="s">
        <v>2399</v>
      </c>
      <c r="H1095" s="727" t="s">
        <v>571</v>
      </c>
      <c r="I1095" s="727" t="s">
        <v>3852</v>
      </c>
      <c r="J1095" s="727" t="s">
        <v>3853</v>
      </c>
      <c r="K1095" s="727" t="s">
        <v>3854</v>
      </c>
      <c r="L1095" s="728">
        <v>748.25</v>
      </c>
      <c r="M1095" s="728">
        <v>1496.5</v>
      </c>
      <c r="N1095" s="727">
        <v>2</v>
      </c>
      <c r="O1095" s="812">
        <v>1</v>
      </c>
      <c r="P1095" s="728"/>
      <c r="Q1095" s="745">
        <v>0</v>
      </c>
      <c r="R1095" s="727"/>
      <c r="S1095" s="745">
        <v>0</v>
      </c>
      <c r="T1095" s="812"/>
      <c r="U1095" s="768">
        <v>0</v>
      </c>
    </row>
    <row r="1096" spans="1:21" ht="14.4" customHeight="1" x14ac:dyDescent="0.3">
      <c r="A1096" s="726">
        <v>4</v>
      </c>
      <c r="B1096" s="727" t="s">
        <v>2287</v>
      </c>
      <c r="C1096" s="727" t="s">
        <v>2294</v>
      </c>
      <c r="D1096" s="810" t="s">
        <v>4735</v>
      </c>
      <c r="E1096" s="811" t="s">
        <v>2321</v>
      </c>
      <c r="F1096" s="727" t="s">
        <v>2290</v>
      </c>
      <c r="G1096" s="727" t="s">
        <v>2807</v>
      </c>
      <c r="H1096" s="727" t="s">
        <v>571</v>
      </c>
      <c r="I1096" s="727" t="s">
        <v>2808</v>
      </c>
      <c r="J1096" s="727" t="s">
        <v>2809</v>
      </c>
      <c r="K1096" s="727" t="s">
        <v>2810</v>
      </c>
      <c r="L1096" s="728">
        <v>410</v>
      </c>
      <c r="M1096" s="728">
        <v>21320</v>
      </c>
      <c r="N1096" s="727">
        <v>52</v>
      </c>
      <c r="O1096" s="812">
        <v>52</v>
      </c>
      <c r="P1096" s="728">
        <v>19270</v>
      </c>
      <c r="Q1096" s="745">
        <v>0.90384615384615385</v>
      </c>
      <c r="R1096" s="727">
        <v>47</v>
      </c>
      <c r="S1096" s="745">
        <v>0.90384615384615385</v>
      </c>
      <c r="T1096" s="812">
        <v>47</v>
      </c>
      <c r="U1096" s="768">
        <v>0.90384615384615385</v>
      </c>
    </row>
    <row r="1097" spans="1:21" ht="14.4" customHeight="1" x14ac:dyDescent="0.3">
      <c r="A1097" s="726">
        <v>4</v>
      </c>
      <c r="B1097" s="727" t="s">
        <v>2287</v>
      </c>
      <c r="C1097" s="727" t="s">
        <v>2294</v>
      </c>
      <c r="D1097" s="810" t="s">
        <v>4735</v>
      </c>
      <c r="E1097" s="811" t="s">
        <v>2321</v>
      </c>
      <c r="F1097" s="727" t="s">
        <v>2290</v>
      </c>
      <c r="G1097" s="727" t="s">
        <v>2807</v>
      </c>
      <c r="H1097" s="727" t="s">
        <v>571</v>
      </c>
      <c r="I1097" s="727" t="s">
        <v>3352</v>
      </c>
      <c r="J1097" s="727" t="s">
        <v>2853</v>
      </c>
      <c r="K1097" s="727" t="s">
        <v>3353</v>
      </c>
      <c r="L1097" s="728">
        <v>566</v>
      </c>
      <c r="M1097" s="728">
        <v>1698</v>
      </c>
      <c r="N1097" s="727">
        <v>3</v>
      </c>
      <c r="O1097" s="812">
        <v>3</v>
      </c>
      <c r="P1097" s="728">
        <v>566</v>
      </c>
      <c r="Q1097" s="745">
        <v>0.33333333333333331</v>
      </c>
      <c r="R1097" s="727">
        <v>1</v>
      </c>
      <c r="S1097" s="745">
        <v>0.33333333333333331</v>
      </c>
      <c r="T1097" s="812">
        <v>1</v>
      </c>
      <c r="U1097" s="768">
        <v>0.33333333333333331</v>
      </c>
    </row>
    <row r="1098" spans="1:21" ht="14.4" customHeight="1" x14ac:dyDescent="0.3">
      <c r="A1098" s="726">
        <v>4</v>
      </c>
      <c r="B1098" s="727" t="s">
        <v>2287</v>
      </c>
      <c r="C1098" s="727" t="s">
        <v>2294</v>
      </c>
      <c r="D1098" s="810" t="s">
        <v>4735</v>
      </c>
      <c r="E1098" s="811" t="s">
        <v>2321</v>
      </c>
      <c r="F1098" s="727" t="s">
        <v>2290</v>
      </c>
      <c r="G1098" s="727" t="s">
        <v>2406</v>
      </c>
      <c r="H1098" s="727" t="s">
        <v>571</v>
      </c>
      <c r="I1098" s="727" t="s">
        <v>2407</v>
      </c>
      <c r="J1098" s="727" t="s">
        <v>2408</v>
      </c>
      <c r="K1098" s="727" t="s">
        <v>2409</v>
      </c>
      <c r="L1098" s="728">
        <v>900</v>
      </c>
      <c r="M1098" s="728">
        <v>7200</v>
      </c>
      <c r="N1098" s="727">
        <v>8</v>
      </c>
      <c r="O1098" s="812">
        <v>8</v>
      </c>
      <c r="P1098" s="728">
        <v>7200</v>
      </c>
      <c r="Q1098" s="745">
        <v>1</v>
      </c>
      <c r="R1098" s="727">
        <v>8</v>
      </c>
      <c r="S1098" s="745">
        <v>1</v>
      </c>
      <c r="T1098" s="812">
        <v>8</v>
      </c>
      <c r="U1098" s="768">
        <v>1</v>
      </c>
    </row>
    <row r="1099" spans="1:21" ht="14.4" customHeight="1" x14ac:dyDescent="0.3">
      <c r="A1099" s="726">
        <v>4</v>
      </c>
      <c r="B1099" s="727" t="s">
        <v>2287</v>
      </c>
      <c r="C1099" s="727" t="s">
        <v>2294</v>
      </c>
      <c r="D1099" s="810" t="s">
        <v>4735</v>
      </c>
      <c r="E1099" s="811" t="s">
        <v>2321</v>
      </c>
      <c r="F1099" s="727" t="s">
        <v>2290</v>
      </c>
      <c r="G1099" s="727" t="s">
        <v>2406</v>
      </c>
      <c r="H1099" s="727" t="s">
        <v>571</v>
      </c>
      <c r="I1099" s="727" t="s">
        <v>3444</v>
      </c>
      <c r="J1099" s="727" t="s">
        <v>3445</v>
      </c>
      <c r="K1099" s="727" t="s">
        <v>3446</v>
      </c>
      <c r="L1099" s="728">
        <v>378.48</v>
      </c>
      <c r="M1099" s="728">
        <v>378.48</v>
      </c>
      <c r="N1099" s="727">
        <v>1</v>
      </c>
      <c r="O1099" s="812">
        <v>1</v>
      </c>
      <c r="P1099" s="728">
        <v>378.48</v>
      </c>
      <c r="Q1099" s="745">
        <v>1</v>
      </c>
      <c r="R1099" s="727">
        <v>1</v>
      </c>
      <c r="S1099" s="745">
        <v>1</v>
      </c>
      <c r="T1099" s="812">
        <v>1</v>
      </c>
      <c r="U1099" s="768">
        <v>1</v>
      </c>
    </row>
    <row r="1100" spans="1:21" ht="14.4" customHeight="1" x14ac:dyDescent="0.3">
      <c r="A1100" s="726">
        <v>4</v>
      </c>
      <c r="B1100" s="727" t="s">
        <v>2287</v>
      </c>
      <c r="C1100" s="727" t="s">
        <v>2294</v>
      </c>
      <c r="D1100" s="810" t="s">
        <v>4735</v>
      </c>
      <c r="E1100" s="811" t="s">
        <v>2321</v>
      </c>
      <c r="F1100" s="727" t="s">
        <v>2290</v>
      </c>
      <c r="G1100" s="727" t="s">
        <v>3855</v>
      </c>
      <c r="H1100" s="727" t="s">
        <v>571</v>
      </c>
      <c r="I1100" s="727" t="s">
        <v>3856</v>
      </c>
      <c r="J1100" s="727" t="s">
        <v>3857</v>
      </c>
      <c r="K1100" s="727" t="s">
        <v>3858</v>
      </c>
      <c r="L1100" s="728">
        <v>0</v>
      </c>
      <c r="M1100" s="728">
        <v>0</v>
      </c>
      <c r="N1100" s="727">
        <v>1</v>
      </c>
      <c r="O1100" s="812">
        <v>1</v>
      </c>
      <c r="P1100" s="728"/>
      <c r="Q1100" s="745"/>
      <c r="R1100" s="727"/>
      <c r="S1100" s="745">
        <v>0</v>
      </c>
      <c r="T1100" s="812"/>
      <c r="U1100" s="768">
        <v>0</v>
      </c>
    </row>
    <row r="1101" spans="1:21" ht="14.4" customHeight="1" x14ac:dyDescent="0.3">
      <c r="A1101" s="726">
        <v>4</v>
      </c>
      <c r="B1101" s="727" t="s">
        <v>2287</v>
      </c>
      <c r="C1101" s="727" t="s">
        <v>2294</v>
      </c>
      <c r="D1101" s="810" t="s">
        <v>4735</v>
      </c>
      <c r="E1101" s="811" t="s">
        <v>2322</v>
      </c>
      <c r="F1101" s="727" t="s">
        <v>2288</v>
      </c>
      <c r="G1101" s="727" t="s">
        <v>2861</v>
      </c>
      <c r="H1101" s="727" t="s">
        <v>642</v>
      </c>
      <c r="I1101" s="727" t="s">
        <v>2203</v>
      </c>
      <c r="J1101" s="727" t="s">
        <v>2204</v>
      </c>
      <c r="K1101" s="727" t="s">
        <v>2205</v>
      </c>
      <c r="L1101" s="728">
        <v>9.4</v>
      </c>
      <c r="M1101" s="728">
        <v>9.4</v>
      </c>
      <c r="N1101" s="727">
        <v>1</v>
      </c>
      <c r="O1101" s="812">
        <v>1</v>
      </c>
      <c r="P1101" s="728"/>
      <c r="Q1101" s="745">
        <v>0</v>
      </c>
      <c r="R1101" s="727"/>
      <c r="S1101" s="745">
        <v>0</v>
      </c>
      <c r="T1101" s="812"/>
      <c r="U1101" s="768">
        <v>0</v>
      </c>
    </row>
    <row r="1102" spans="1:21" ht="14.4" customHeight="1" x14ac:dyDescent="0.3">
      <c r="A1102" s="726">
        <v>4</v>
      </c>
      <c r="B1102" s="727" t="s">
        <v>2287</v>
      </c>
      <c r="C1102" s="727" t="s">
        <v>2294</v>
      </c>
      <c r="D1102" s="810" t="s">
        <v>4735</v>
      </c>
      <c r="E1102" s="811" t="s">
        <v>2322</v>
      </c>
      <c r="F1102" s="727" t="s">
        <v>2288</v>
      </c>
      <c r="G1102" s="727" t="s">
        <v>2355</v>
      </c>
      <c r="H1102" s="727" t="s">
        <v>571</v>
      </c>
      <c r="I1102" s="727" t="s">
        <v>3859</v>
      </c>
      <c r="J1102" s="727" t="s">
        <v>3860</v>
      </c>
      <c r="K1102" s="727" t="s">
        <v>3861</v>
      </c>
      <c r="L1102" s="728">
        <v>154.36000000000001</v>
      </c>
      <c r="M1102" s="728">
        <v>154.36000000000001</v>
      </c>
      <c r="N1102" s="727">
        <v>1</v>
      </c>
      <c r="O1102" s="812">
        <v>0.5</v>
      </c>
      <c r="P1102" s="728">
        <v>154.36000000000001</v>
      </c>
      <c r="Q1102" s="745">
        <v>1</v>
      </c>
      <c r="R1102" s="727">
        <v>1</v>
      </c>
      <c r="S1102" s="745">
        <v>1</v>
      </c>
      <c r="T1102" s="812">
        <v>0.5</v>
      </c>
      <c r="U1102" s="768">
        <v>1</v>
      </c>
    </row>
    <row r="1103" spans="1:21" ht="14.4" customHeight="1" x14ac:dyDescent="0.3">
      <c r="A1103" s="726">
        <v>4</v>
      </c>
      <c r="B1103" s="727" t="s">
        <v>2287</v>
      </c>
      <c r="C1103" s="727" t="s">
        <v>2294</v>
      </c>
      <c r="D1103" s="810" t="s">
        <v>4735</v>
      </c>
      <c r="E1103" s="811" t="s">
        <v>2322</v>
      </c>
      <c r="F1103" s="727" t="s">
        <v>2288</v>
      </c>
      <c r="G1103" s="727" t="s">
        <v>2355</v>
      </c>
      <c r="H1103" s="727" t="s">
        <v>642</v>
      </c>
      <c r="I1103" s="727" t="s">
        <v>2043</v>
      </c>
      <c r="J1103" s="727" t="s">
        <v>965</v>
      </c>
      <c r="K1103" s="727" t="s">
        <v>2044</v>
      </c>
      <c r="L1103" s="728">
        <v>154.36000000000001</v>
      </c>
      <c r="M1103" s="728">
        <v>617.44000000000005</v>
      </c>
      <c r="N1103" s="727">
        <v>4</v>
      </c>
      <c r="O1103" s="812">
        <v>3</v>
      </c>
      <c r="P1103" s="728">
        <v>308.72000000000003</v>
      </c>
      <c r="Q1103" s="745">
        <v>0.5</v>
      </c>
      <c r="R1103" s="727">
        <v>2</v>
      </c>
      <c r="S1103" s="745">
        <v>0.5</v>
      </c>
      <c r="T1103" s="812">
        <v>1.5</v>
      </c>
      <c r="U1103" s="768">
        <v>0.5</v>
      </c>
    </row>
    <row r="1104" spans="1:21" ht="14.4" customHeight="1" x14ac:dyDescent="0.3">
      <c r="A1104" s="726">
        <v>4</v>
      </c>
      <c r="B1104" s="727" t="s">
        <v>2287</v>
      </c>
      <c r="C1104" s="727" t="s">
        <v>2294</v>
      </c>
      <c r="D1104" s="810" t="s">
        <v>4735</v>
      </c>
      <c r="E1104" s="811" t="s">
        <v>2322</v>
      </c>
      <c r="F1104" s="727" t="s">
        <v>2288</v>
      </c>
      <c r="G1104" s="727" t="s">
        <v>2355</v>
      </c>
      <c r="H1104" s="727" t="s">
        <v>642</v>
      </c>
      <c r="I1104" s="727" t="s">
        <v>3028</v>
      </c>
      <c r="J1104" s="727" t="s">
        <v>3862</v>
      </c>
      <c r="K1104" s="727" t="s">
        <v>3863</v>
      </c>
      <c r="L1104" s="728">
        <v>111.22</v>
      </c>
      <c r="M1104" s="728">
        <v>111.22</v>
      </c>
      <c r="N1104" s="727">
        <v>1</v>
      </c>
      <c r="O1104" s="812">
        <v>0.5</v>
      </c>
      <c r="P1104" s="728">
        <v>111.22</v>
      </c>
      <c r="Q1104" s="745">
        <v>1</v>
      </c>
      <c r="R1104" s="727">
        <v>1</v>
      </c>
      <c r="S1104" s="745">
        <v>1</v>
      </c>
      <c r="T1104" s="812">
        <v>0.5</v>
      </c>
      <c r="U1104" s="768">
        <v>1</v>
      </c>
    </row>
    <row r="1105" spans="1:21" ht="14.4" customHeight="1" x14ac:dyDescent="0.3">
      <c r="A1105" s="726">
        <v>4</v>
      </c>
      <c r="B1105" s="727" t="s">
        <v>2287</v>
      </c>
      <c r="C1105" s="727" t="s">
        <v>2294</v>
      </c>
      <c r="D1105" s="810" t="s">
        <v>4735</v>
      </c>
      <c r="E1105" s="811" t="s">
        <v>2322</v>
      </c>
      <c r="F1105" s="727" t="s">
        <v>2288</v>
      </c>
      <c r="G1105" s="727" t="s">
        <v>2751</v>
      </c>
      <c r="H1105" s="727" t="s">
        <v>571</v>
      </c>
      <c r="I1105" s="727" t="s">
        <v>3864</v>
      </c>
      <c r="J1105" s="727" t="s">
        <v>3865</v>
      </c>
      <c r="K1105" s="727" t="s">
        <v>2753</v>
      </c>
      <c r="L1105" s="728">
        <v>119.7</v>
      </c>
      <c r="M1105" s="728">
        <v>239.4</v>
      </c>
      <c r="N1105" s="727">
        <v>2</v>
      </c>
      <c r="O1105" s="812">
        <v>1</v>
      </c>
      <c r="P1105" s="728"/>
      <c r="Q1105" s="745">
        <v>0</v>
      </c>
      <c r="R1105" s="727"/>
      <c r="S1105" s="745">
        <v>0</v>
      </c>
      <c r="T1105" s="812"/>
      <c r="U1105" s="768">
        <v>0</v>
      </c>
    </row>
    <row r="1106" spans="1:21" ht="14.4" customHeight="1" x14ac:dyDescent="0.3">
      <c r="A1106" s="726">
        <v>4</v>
      </c>
      <c r="B1106" s="727" t="s">
        <v>2287</v>
      </c>
      <c r="C1106" s="727" t="s">
        <v>2294</v>
      </c>
      <c r="D1106" s="810" t="s">
        <v>4735</v>
      </c>
      <c r="E1106" s="811" t="s">
        <v>2322</v>
      </c>
      <c r="F1106" s="727" t="s">
        <v>2288</v>
      </c>
      <c r="G1106" s="727" t="s">
        <v>2751</v>
      </c>
      <c r="H1106" s="727" t="s">
        <v>571</v>
      </c>
      <c r="I1106" s="727" t="s">
        <v>3866</v>
      </c>
      <c r="J1106" s="727" t="s">
        <v>3865</v>
      </c>
      <c r="K1106" s="727" t="s">
        <v>3867</v>
      </c>
      <c r="L1106" s="728">
        <v>43.85</v>
      </c>
      <c r="M1106" s="728">
        <v>43.85</v>
      </c>
      <c r="N1106" s="727">
        <v>1</v>
      </c>
      <c r="O1106" s="812">
        <v>1</v>
      </c>
      <c r="P1106" s="728"/>
      <c r="Q1106" s="745">
        <v>0</v>
      </c>
      <c r="R1106" s="727"/>
      <c r="S1106" s="745">
        <v>0</v>
      </c>
      <c r="T1106" s="812"/>
      <c r="U1106" s="768">
        <v>0</v>
      </c>
    </row>
    <row r="1107" spans="1:21" ht="14.4" customHeight="1" x14ac:dyDescent="0.3">
      <c r="A1107" s="726">
        <v>4</v>
      </c>
      <c r="B1107" s="727" t="s">
        <v>2287</v>
      </c>
      <c r="C1107" s="727" t="s">
        <v>2294</v>
      </c>
      <c r="D1107" s="810" t="s">
        <v>4735</v>
      </c>
      <c r="E1107" s="811" t="s">
        <v>2322</v>
      </c>
      <c r="F1107" s="727" t="s">
        <v>2288</v>
      </c>
      <c r="G1107" s="727" t="s">
        <v>2527</v>
      </c>
      <c r="H1107" s="727" t="s">
        <v>571</v>
      </c>
      <c r="I1107" s="727" t="s">
        <v>3868</v>
      </c>
      <c r="J1107" s="727" t="s">
        <v>803</v>
      </c>
      <c r="K1107" s="727" t="s">
        <v>3869</v>
      </c>
      <c r="L1107" s="728">
        <v>0</v>
      </c>
      <c r="M1107" s="728">
        <v>0</v>
      </c>
      <c r="N1107" s="727">
        <v>2</v>
      </c>
      <c r="O1107" s="812">
        <v>1</v>
      </c>
      <c r="P1107" s="728">
        <v>0</v>
      </c>
      <c r="Q1107" s="745"/>
      <c r="R1107" s="727">
        <v>2</v>
      </c>
      <c r="S1107" s="745">
        <v>1</v>
      </c>
      <c r="T1107" s="812">
        <v>1</v>
      </c>
      <c r="U1107" s="768">
        <v>1</v>
      </c>
    </row>
    <row r="1108" spans="1:21" ht="14.4" customHeight="1" x14ac:dyDescent="0.3">
      <c r="A1108" s="726">
        <v>4</v>
      </c>
      <c r="B1108" s="727" t="s">
        <v>2287</v>
      </c>
      <c r="C1108" s="727" t="s">
        <v>2294</v>
      </c>
      <c r="D1108" s="810" t="s">
        <v>4735</v>
      </c>
      <c r="E1108" s="811" t="s">
        <v>2322</v>
      </c>
      <c r="F1108" s="727" t="s">
        <v>2288</v>
      </c>
      <c r="G1108" s="727" t="s">
        <v>2819</v>
      </c>
      <c r="H1108" s="727" t="s">
        <v>642</v>
      </c>
      <c r="I1108" s="727" t="s">
        <v>3870</v>
      </c>
      <c r="J1108" s="727" t="s">
        <v>2219</v>
      </c>
      <c r="K1108" s="727" t="s">
        <v>2899</v>
      </c>
      <c r="L1108" s="728">
        <v>207.45</v>
      </c>
      <c r="M1108" s="728">
        <v>207.45</v>
      </c>
      <c r="N1108" s="727">
        <v>1</v>
      </c>
      <c r="O1108" s="812">
        <v>0.5</v>
      </c>
      <c r="P1108" s="728">
        <v>207.45</v>
      </c>
      <c r="Q1108" s="745">
        <v>1</v>
      </c>
      <c r="R1108" s="727">
        <v>1</v>
      </c>
      <c r="S1108" s="745">
        <v>1</v>
      </c>
      <c r="T1108" s="812">
        <v>0.5</v>
      </c>
      <c r="U1108" s="768">
        <v>1</v>
      </c>
    </row>
    <row r="1109" spans="1:21" ht="14.4" customHeight="1" x14ac:dyDescent="0.3">
      <c r="A1109" s="726">
        <v>4</v>
      </c>
      <c r="B1109" s="727" t="s">
        <v>2287</v>
      </c>
      <c r="C1109" s="727" t="s">
        <v>2294</v>
      </c>
      <c r="D1109" s="810" t="s">
        <v>4735</v>
      </c>
      <c r="E1109" s="811" t="s">
        <v>2322</v>
      </c>
      <c r="F1109" s="727" t="s">
        <v>2288</v>
      </c>
      <c r="G1109" s="727" t="s">
        <v>2427</v>
      </c>
      <c r="H1109" s="727" t="s">
        <v>571</v>
      </c>
      <c r="I1109" s="727" t="s">
        <v>3871</v>
      </c>
      <c r="J1109" s="727" t="s">
        <v>3872</v>
      </c>
      <c r="K1109" s="727" t="s">
        <v>2832</v>
      </c>
      <c r="L1109" s="728">
        <v>161.4</v>
      </c>
      <c r="M1109" s="728">
        <v>161.4</v>
      </c>
      <c r="N1109" s="727">
        <v>1</v>
      </c>
      <c r="O1109" s="812">
        <v>0.5</v>
      </c>
      <c r="P1109" s="728">
        <v>161.4</v>
      </c>
      <c r="Q1109" s="745">
        <v>1</v>
      </c>
      <c r="R1109" s="727">
        <v>1</v>
      </c>
      <c r="S1109" s="745">
        <v>1</v>
      </c>
      <c r="T1109" s="812">
        <v>0.5</v>
      </c>
      <c r="U1109" s="768">
        <v>1</v>
      </c>
    </row>
    <row r="1110" spans="1:21" ht="14.4" customHeight="1" x14ac:dyDescent="0.3">
      <c r="A1110" s="726">
        <v>4</v>
      </c>
      <c r="B1110" s="727" t="s">
        <v>2287</v>
      </c>
      <c r="C1110" s="727" t="s">
        <v>2294</v>
      </c>
      <c r="D1110" s="810" t="s">
        <v>4735</v>
      </c>
      <c r="E1110" s="811" t="s">
        <v>2322</v>
      </c>
      <c r="F1110" s="727" t="s">
        <v>2288</v>
      </c>
      <c r="G1110" s="727" t="s">
        <v>2372</v>
      </c>
      <c r="H1110" s="727" t="s">
        <v>642</v>
      </c>
      <c r="I1110" s="727" t="s">
        <v>2009</v>
      </c>
      <c r="J1110" s="727" t="s">
        <v>733</v>
      </c>
      <c r="K1110" s="727" t="s">
        <v>1812</v>
      </c>
      <c r="L1110" s="728">
        <v>42.51</v>
      </c>
      <c r="M1110" s="728">
        <v>42.51</v>
      </c>
      <c r="N1110" s="727">
        <v>1</v>
      </c>
      <c r="O1110" s="812">
        <v>1</v>
      </c>
      <c r="P1110" s="728"/>
      <c r="Q1110" s="745">
        <v>0</v>
      </c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4</v>
      </c>
      <c r="B1111" s="727" t="s">
        <v>2287</v>
      </c>
      <c r="C1111" s="727" t="s">
        <v>2294</v>
      </c>
      <c r="D1111" s="810" t="s">
        <v>4735</v>
      </c>
      <c r="E1111" s="811" t="s">
        <v>2322</v>
      </c>
      <c r="F1111" s="727" t="s">
        <v>2288</v>
      </c>
      <c r="G1111" s="727" t="s">
        <v>2372</v>
      </c>
      <c r="H1111" s="727" t="s">
        <v>571</v>
      </c>
      <c r="I1111" s="727" t="s">
        <v>1811</v>
      </c>
      <c r="J1111" s="727" t="s">
        <v>731</v>
      </c>
      <c r="K1111" s="727" t="s">
        <v>1812</v>
      </c>
      <c r="L1111" s="728">
        <v>42.51</v>
      </c>
      <c r="M1111" s="728">
        <v>42.51</v>
      </c>
      <c r="N1111" s="727">
        <v>1</v>
      </c>
      <c r="O1111" s="812">
        <v>0.5</v>
      </c>
      <c r="P1111" s="728"/>
      <c r="Q1111" s="745">
        <v>0</v>
      </c>
      <c r="R1111" s="727"/>
      <c r="S1111" s="745">
        <v>0</v>
      </c>
      <c r="T1111" s="812"/>
      <c r="U1111" s="768">
        <v>0</v>
      </c>
    </row>
    <row r="1112" spans="1:21" ht="14.4" customHeight="1" x14ac:dyDescent="0.3">
      <c r="A1112" s="726">
        <v>4</v>
      </c>
      <c r="B1112" s="727" t="s">
        <v>2287</v>
      </c>
      <c r="C1112" s="727" t="s">
        <v>2294</v>
      </c>
      <c r="D1112" s="810" t="s">
        <v>4735</v>
      </c>
      <c r="E1112" s="811" t="s">
        <v>2322</v>
      </c>
      <c r="F1112" s="727" t="s">
        <v>2288</v>
      </c>
      <c r="G1112" s="727" t="s">
        <v>2766</v>
      </c>
      <c r="H1112" s="727" t="s">
        <v>571</v>
      </c>
      <c r="I1112" s="727" t="s">
        <v>2767</v>
      </c>
      <c r="J1112" s="727" t="s">
        <v>2768</v>
      </c>
      <c r="K1112" s="727" t="s">
        <v>2769</v>
      </c>
      <c r="L1112" s="728">
        <v>107.27</v>
      </c>
      <c r="M1112" s="728">
        <v>321.81</v>
      </c>
      <c r="N1112" s="727">
        <v>3</v>
      </c>
      <c r="O1112" s="812">
        <v>1</v>
      </c>
      <c r="P1112" s="728">
        <v>321.81</v>
      </c>
      <c r="Q1112" s="745">
        <v>1</v>
      </c>
      <c r="R1112" s="727">
        <v>3</v>
      </c>
      <c r="S1112" s="745">
        <v>1</v>
      </c>
      <c r="T1112" s="812">
        <v>1</v>
      </c>
      <c r="U1112" s="768">
        <v>1</v>
      </c>
    </row>
    <row r="1113" spans="1:21" ht="14.4" customHeight="1" x14ac:dyDescent="0.3">
      <c r="A1113" s="726">
        <v>4</v>
      </c>
      <c r="B1113" s="727" t="s">
        <v>2287</v>
      </c>
      <c r="C1113" s="727" t="s">
        <v>2294</v>
      </c>
      <c r="D1113" s="810" t="s">
        <v>4735</v>
      </c>
      <c r="E1113" s="811" t="s">
        <v>2322</v>
      </c>
      <c r="F1113" s="727" t="s">
        <v>2288</v>
      </c>
      <c r="G1113" s="727" t="s">
        <v>2511</v>
      </c>
      <c r="H1113" s="727" t="s">
        <v>571</v>
      </c>
      <c r="I1113" s="727" t="s">
        <v>3382</v>
      </c>
      <c r="J1113" s="727" t="s">
        <v>1144</v>
      </c>
      <c r="K1113" s="727" t="s">
        <v>3383</v>
      </c>
      <c r="L1113" s="728">
        <v>33</v>
      </c>
      <c r="M1113" s="728">
        <v>33</v>
      </c>
      <c r="N1113" s="727">
        <v>1</v>
      </c>
      <c r="O1113" s="812">
        <v>0.5</v>
      </c>
      <c r="P1113" s="728"/>
      <c r="Q1113" s="745">
        <v>0</v>
      </c>
      <c r="R1113" s="727"/>
      <c r="S1113" s="745">
        <v>0</v>
      </c>
      <c r="T1113" s="812"/>
      <c r="U1113" s="768">
        <v>0</v>
      </c>
    </row>
    <row r="1114" spans="1:21" ht="14.4" customHeight="1" x14ac:dyDescent="0.3">
      <c r="A1114" s="726">
        <v>4</v>
      </c>
      <c r="B1114" s="727" t="s">
        <v>2287</v>
      </c>
      <c r="C1114" s="727" t="s">
        <v>2294</v>
      </c>
      <c r="D1114" s="810" t="s">
        <v>4735</v>
      </c>
      <c r="E1114" s="811" t="s">
        <v>2322</v>
      </c>
      <c r="F1114" s="727" t="s">
        <v>2288</v>
      </c>
      <c r="G1114" s="727" t="s">
        <v>3384</v>
      </c>
      <c r="H1114" s="727" t="s">
        <v>571</v>
      </c>
      <c r="I1114" s="727" t="s">
        <v>3385</v>
      </c>
      <c r="J1114" s="727" t="s">
        <v>996</v>
      </c>
      <c r="K1114" s="727" t="s">
        <v>3386</v>
      </c>
      <c r="L1114" s="728">
        <v>48.09</v>
      </c>
      <c r="M1114" s="728">
        <v>48.09</v>
      </c>
      <c r="N1114" s="727">
        <v>1</v>
      </c>
      <c r="O1114" s="812">
        <v>1</v>
      </c>
      <c r="P1114" s="728">
        <v>48.09</v>
      </c>
      <c r="Q1114" s="745">
        <v>1</v>
      </c>
      <c r="R1114" s="727">
        <v>1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4</v>
      </c>
      <c r="B1115" s="727" t="s">
        <v>2287</v>
      </c>
      <c r="C1115" s="727" t="s">
        <v>2294</v>
      </c>
      <c r="D1115" s="810" t="s">
        <v>4735</v>
      </c>
      <c r="E1115" s="811" t="s">
        <v>2322</v>
      </c>
      <c r="F1115" s="727" t="s">
        <v>2288</v>
      </c>
      <c r="G1115" s="727" t="s">
        <v>3384</v>
      </c>
      <c r="H1115" s="727" t="s">
        <v>571</v>
      </c>
      <c r="I1115" s="727" t="s">
        <v>3873</v>
      </c>
      <c r="J1115" s="727" t="s">
        <v>3874</v>
      </c>
      <c r="K1115" s="727" t="s">
        <v>3875</v>
      </c>
      <c r="L1115" s="728">
        <v>89.91</v>
      </c>
      <c r="M1115" s="728">
        <v>179.82</v>
      </c>
      <c r="N1115" s="727">
        <v>2</v>
      </c>
      <c r="O1115" s="812">
        <v>1.5</v>
      </c>
      <c r="P1115" s="728">
        <v>89.91</v>
      </c>
      <c r="Q1115" s="745">
        <v>0.5</v>
      </c>
      <c r="R1115" s="727">
        <v>1</v>
      </c>
      <c r="S1115" s="745">
        <v>0.5</v>
      </c>
      <c r="T1115" s="812">
        <v>0.5</v>
      </c>
      <c r="U1115" s="768">
        <v>0.33333333333333331</v>
      </c>
    </row>
    <row r="1116" spans="1:21" ht="14.4" customHeight="1" x14ac:dyDescent="0.3">
      <c r="A1116" s="726">
        <v>4</v>
      </c>
      <c r="B1116" s="727" t="s">
        <v>2287</v>
      </c>
      <c r="C1116" s="727" t="s">
        <v>2294</v>
      </c>
      <c r="D1116" s="810" t="s">
        <v>4735</v>
      </c>
      <c r="E1116" s="811" t="s">
        <v>2322</v>
      </c>
      <c r="F1116" s="727" t="s">
        <v>2288</v>
      </c>
      <c r="G1116" s="727" t="s">
        <v>2771</v>
      </c>
      <c r="H1116" s="727" t="s">
        <v>571</v>
      </c>
      <c r="I1116" s="727" t="s">
        <v>2772</v>
      </c>
      <c r="J1116" s="727" t="s">
        <v>1297</v>
      </c>
      <c r="K1116" s="727" t="s">
        <v>2412</v>
      </c>
      <c r="L1116" s="728">
        <v>98.75</v>
      </c>
      <c r="M1116" s="728">
        <v>98.75</v>
      </c>
      <c r="N1116" s="727">
        <v>1</v>
      </c>
      <c r="O1116" s="812">
        <v>1</v>
      </c>
      <c r="P1116" s="728"/>
      <c r="Q1116" s="745">
        <v>0</v>
      </c>
      <c r="R1116" s="727"/>
      <c r="S1116" s="745">
        <v>0</v>
      </c>
      <c r="T1116" s="812"/>
      <c r="U1116" s="768">
        <v>0</v>
      </c>
    </row>
    <row r="1117" spans="1:21" ht="14.4" customHeight="1" x14ac:dyDescent="0.3">
      <c r="A1117" s="726">
        <v>4</v>
      </c>
      <c r="B1117" s="727" t="s">
        <v>2287</v>
      </c>
      <c r="C1117" s="727" t="s">
        <v>2294</v>
      </c>
      <c r="D1117" s="810" t="s">
        <v>4735</v>
      </c>
      <c r="E1117" s="811" t="s">
        <v>2322</v>
      </c>
      <c r="F1117" s="727" t="s">
        <v>2288</v>
      </c>
      <c r="G1117" s="727" t="s">
        <v>2771</v>
      </c>
      <c r="H1117" s="727" t="s">
        <v>571</v>
      </c>
      <c r="I1117" s="727" t="s">
        <v>3876</v>
      </c>
      <c r="J1117" s="727" t="s">
        <v>1297</v>
      </c>
      <c r="K1117" s="727" t="s">
        <v>2412</v>
      </c>
      <c r="L1117" s="728">
        <v>98.75</v>
      </c>
      <c r="M1117" s="728">
        <v>98.75</v>
      </c>
      <c r="N1117" s="727">
        <v>1</v>
      </c>
      <c r="O1117" s="812">
        <v>1</v>
      </c>
      <c r="P1117" s="728"/>
      <c r="Q1117" s="745">
        <v>0</v>
      </c>
      <c r="R1117" s="727"/>
      <c r="S1117" s="745">
        <v>0</v>
      </c>
      <c r="T1117" s="812"/>
      <c r="U1117" s="768">
        <v>0</v>
      </c>
    </row>
    <row r="1118" spans="1:21" ht="14.4" customHeight="1" x14ac:dyDescent="0.3">
      <c r="A1118" s="726">
        <v>4</v>
      </c>
      <c r="B1118" s="727" t="s">
        <v>2287</v>
      </c>
      <c r="C1118" s="727" t="s">
        <v>2294</v>
      </c>
      <c r="D1118" s="810" t="s">
        <v>4735</v>
      </c>
      <c r="E1118" s="811" t="s">
        <v>2322</v>
      </c>
      <c r="F1118" s="727" t="s">
        <v>2288</v>
      </c>
      <c r="G1118" s="727" t="s">
        <v>2771</v>
      </c>
      <c r="H1118" s="727" t="s">
        <v>571</v>
      </c>
      <c r="I1118" s="727" t="s">
        <v>3877</v>
      </c>
      <c r="J1118" s="727" t="s">
        <v>3878</v>
      </c>
      <c r="K1118" s="727" t="s">
        <v>3879</v>
      </c>
      <c r="L1118" s="728">
        <v>77.599999999999994</v>
      </c>
      <c r="M1118" s="728">
        <v>77.599999999999994</v>
      </c>
      <c r="N1118" s="727">
        <v>1</v>
      </c>
      <c r="O1118" s="812">
        <v>1</v>
      </c>
      <c r="P1118" s="728"/>
      <c r="Q1118" s="745">
        <v>0</v>
      </c>
      <c r="R1118" s="727"/>
      <c r="S1118" s="745">
        <v>0</v>
      </c>
      <c r="T1118" s="812"/>
      <c r="U1118" s="768">
        <v>0</v>
      </c>
    </row>
    <row r="1119" spans="1:21" ht="14.4" customHeight="1" x14ac:dyDescent="0.3">
      <c r="A1119" s="726">
        <v>4</v>
      </c>
      <c r="B1119" s="727" t="s">
        <v>2287</v>
      </c>
      <c r="C1119" s="727" t="s">
        <v>2294</v>
      </c>
      <c r="D1119" s="810" t="s">
        <v>4735</v>
      </c>
      <c r="E1119" s="811" t="s">
        <v>2322</v>
      </c>
      <c r="F1119" s="727" t="s">
        <v>2288</v>
      </c>
      <c r="G1119" s="727" t="s">
        <v>3582</v>
      </c>
      <c r="H1119" s="727" t="s">
        <v>571</v>
      </c>
      <c r="I1119" s="727" t="s">
        <v>3880</v>
      </c>
      <c r="J1119" s="727" t="s">
        <v>3584</v>
      </c>
      <c r="K1119" s="727" t="s">
        <v>3881</v>
      </c>
      <c r="L1119" s="728">
        <v>0</v>
      </c>
      <c r="M1119" s="728">
        <v>0</v>
      </c>
      <c r="N1119" s="727">
        <v>1</v>
      </c>
      <c r="O1119" s="812">
        <v>1</v>
      </c>
      <c r="P1119" s="728"/>
      <c r="Q1119" s="745"/>
      <c r="R1119" s="727"/>
      <c r="S1119" s="745">
        <v>0</v>
      </c>
      <c r="T1119" s="812"/>
      <c r="U1119" s="768">
        <v>0</v>
      </c>
    </row>
    <row r="1120" spans="1:21" ht="14.4" customHeight="1" x14ac:dyDescent="0.3">
      <c r="A1120" s="726">
        <v>4</v>
      </c>
      <c r="B1120" s="727" t="s">
        <v>2287</v>
      </c>
      <c r="C1120" s="727" t="s">
        <v>2294</v>
      </c>
      <c r="D1120" s="810" t="s">
        <v>4735</v>
      </c>
      <c r="E1120" s="811" t="s">
        <v>2322</v>
      </c>
      <c r="F1120" s="727" t="s">
        <v>2288</v>
      </c>
      <c r="G1120" s="727" t="s">
        <v>3882</v>
      </c>
      <c r="H1120" s="727" t="s">
        <v>571</v>
      </c>
      <c r="I1120" s="727" t="s">
        <v>3883</v>
      </c>
      <c r="J1120" s="727" t="s">
        <v>3884</v>
      </c>
      <c r="K1120" s="727" t="s">
        <v>3885</v>
      </c>
      <c r="L1120" s="728">
        <v>0</v>
      </c>
      <c r="M1120" s="728">
        <v>0</v>
      </c>
      <c r="N1120" s="727">
        <v>1</v>
      </c>
      <c r="O1120" s="812">
        <v>1</v>
      </c>
      <c r="P1120" s="728">
        <v>0</v>
      </c>
      <c r="Q1120" s="745"/>
      <c r="R1120" s="727">
        <v>1</v>
      </c>
      <c r="S1120" s="745">
        <v>1</v>
      </c>
      <c r="T1120" s="812">
        <v>1</v>
      </c>
      <c r="U1120" s="768">
        <v>1</v>
      </c>
    </row>
    <row r="1121" spans="1:21" ht="14.4" customHeight="1" x14ac:dyDescent="0.3">
      <c r="A1121" s="726">
        <v>4</v>
      </c>
      <c r="B1121" s="727" t="s">
        <v>2287</v>
      </c>
      <c r="C1121" s="727" t="s">
        <v>2294</v>
      </c>
      <c r="D1121" s="810" t="s">
        <v>4735</v>
      </c>
      <c r="E1121" s="811" t="s">
        <v>2322</v>
      </c>
      <c r="F1121" s="727" t="s">
        <v>2288</v>
      </c>
      <c r="G1121" s="727" t="s">
        <v>3882</v>
      </c>
      <c r="H1121" s="727" t="s">
        <v>571</v>
      </c>
      <c r="I1121" s="727" t="s">
        <v>3886</v>
      </c>
      <c r="J1121" s="727" t="s">
        <v>3884</v>
      </c>
      <c r="K1121" s="727" t="s">
        <v>3887</v>
      </c>
      <c r="L1121" s="728">
        <v>0</v>
      </c>
      <c r="M1121" s="728">
        <v>0</v>
      </c>
      <c r="N1121" s="727">
        <v>2</v>
      </c>
      <c r="O1121" s="812">
        <v>2</v>
      </c>
      <c r="P1121" s="728">
        <v>0</v>
      </c>
      <c r="Q1121" s="745"/>
      <c r="R1121" s="727">
        <v>2</v>
      </c>
      <c r="S1121" s="745">
        <v>1</v>
      </c>
      <c r="T1121" s="812">
        <v>2</v>
      </c>
      <c r="U1121" s="768">
        <v>1</v>
      </c>
    </row>
    <row r="1122" spans="1:21" ht="14.4" customHeight="1" x14ac:dyDescent="0.3">
      <c r="A1122" s="726">
        <v>4</v>
      </c>
      <c r="B1122" s="727" t="s">
        <v>2287</v>
      </c>
      <c r="C1122" s="727" t="s">
        <v>2294</v>
      </c>
      <c r="D1122" s="810" t="s">
        <v>4735</v>
      </c>
      <c r="E1122" s="811" t="s">
        <v>2322</v>
      </c>
      <c r="F1122" s="727" t="s">
        <v>2288</v>
      </c>
      <c r="G1122" s="727" t="s">
        <v>3882</v>
      </c>
      <c r="H1122" s="727" t="s">
        <v>571</v>
      </c>
      <c r="I1122" s="727" t="s">
        <v>3888</v>
      </c>
      <c r="J1122" s="727" t="s">
        <v>3884</v>
      </c>
      <c r="K1122" s="727" t="s">
        <v>3885</v>
      </c>
      <c r="L1122" s="728">
        <v>0</v>
      </c>
      <c r="M1122" s="728">
        <v>0</v>
      </c>
      <c r="N1122" s="727">
        <v>1</v>
      </c>
      <c r="O1122" s="812">
        <v>1</v>
      </c>
      <c r="P1122" s="728">
        <v>0</v>
      </c>
      <c r="Q1122" s="745"/>
      <c r="R1122" s="727">
        <v>1</v>
      </c>
      <c r="S1122" s="745">
        <v>1</v>
      </c>
      <c r="T1122" s="812">
        <v>1</v>
      </c>
      <c r="U1122" s="768">
        <v>1</v>
      </c>
    </row>
    <row r="1123" spans="1:21" ht="14.4" customHeight="1" x14ac:dyDescent="0.3">
      <c r="A1123" s="726">
        <v>4</v>
      </c>
      <c r="B1123" s="727" t="s">
        <v>2287</v>
      </c>
      <c r="C1123" s="727" t="s">
        <v>2294</v>
      </c>
      <c r="D1123" s="810" t="s">
        <v>4735</v>
      </c>
      <c r="E1123" s="811" t="s">
        <v>2322</v>
      </c>
      <c r="F1123" s="727" t="s">
        <v>2288</v>
      </c>
      <c r="G1123" s="727" t="s">
        <v>3589</v>
      </c>
      <c r="H1123" s="727" t="s">
        <v>571</v>
      </c>
      <c r="I1123" s="727" t="s">
        <v>3889</v>
      </c>
      <c r="J1123" s="727" t="s">
        <v>3591</v>
      </c>
      <c r="K1123" s="727" t="s">
        <v>3890</v>
      </c>
      <c r="L1123" s="728">
        <v>17.239999999999998</v>
      </c>
      <c r="M1123" s="728">
        <v>51.72</v>
      </c>
      <c r="N1123" s="727">
        <v>3</v>
      </c>
      <c r="O1123" s="812">
        <v>1</v>
      </c>
      <c r="P1123" s="728"/>
      <c r="Q1123" s="745">
        <v>0</v>
      </c>
      <c r="R1123" s="727"/>
      <c r="S1123" s="745">
        <v>0</v>
      </c>
      <c r="T1123" s="812"/>
      <c r="U1123" s="768">
        <v>0</v>
      </c>
    </row>
    <row r="1124" spans="1:21" ht="14.4" customHeight="1" x14ac:dyDescent="0.3">
      <c r="A1124" s="726">
        <v>4</v>
      </c>
      <c r="B1124" s="727" t="s">
        <v>2287</v>
      </c>
      <c r="C1124" s="727" t="s">
        <v>2294</v>
      </c>
      <c r="D1124" s="810" t="s">
        <v>4735</v>
      </c>
      <c r="E1124" s="811" t="s">
        <v>2322</v>
      </c>
      <c r="F1124" s="727" t="s">
        <v>2288</v>
      </c>
      <c r="G1124" s="727" t="s">
        <v>2444</v>
      </c>
      <c r="H1124" s="727" t="s">
        <v>642</v>
      </c>
      <c r="I1124" s="727" t="s">
        <v>1781</v>
      </c>
      <c r="J1124" s="727" t="s">
        <v>692</v>
      </c>
      <c r="K1124" s="727" t="s">
        <v>1780</v>
      </c>
      <c r="L1124" s="728">
        <v>0</v>
      </c>
      <c r="M1124" s="728">
        <v>0</v>
      </c>
      <c r="N1124" s="727">
        <v>2</v>
      </c>
      <c r="O1124" s="812">
        <v>1</v>
      </c>
      <c r="P1124" s="728">
        <v>0</v>
      </c>
      <c r="Q1124" s="745"/>
      <c r="R1124" s="727">
        <v>1</v>
      </c>
      <c r="S1124" s="745">
        <v>0.5</v>
      </c>
      <c r="T1124" s="812">
        <v>0.5</v>
      </c>
      <c r="U1124" s="768">
        <v>0.5</v>
      </c>
    </row>
    <row r="1125" spans="1:21" ht="14.4" customHeight="1" x14ac:dyDescent="0.3">
      <c r="A1125" s="726">
        <v>4</v>
      </c>
      <c r="B1125" s="727" t="s">
        <v>2287</v>
      </c>
      <c r="C1125" s="727" t="s">
        <v>2294</v>
      </c>
      <c r="D1125" s="810" t="s">
        <v>4735</v>
      </c>
      <c r="E1125" s="811" t="s">
        <v>2322</v>
      </c>
      <c r="F1125" s="727" t="s">
        <v>2288</v>
      </c>
      <c r="G1125" s="727" t="s">
        <v>2687</v>
      </c>
      <c r="H1125" s="727" t="s">
        <v>642</v>
      </c>
      <c r="I1125" s="727" t="s">
        <v>3891</v>
      </c>
      <c r="J1125" s="727" t="s">
        <v>2689</v>
      </c>
      <c r="K1125" s="727" t="s">
        <v>3892</v>
      </c>
      <c r="L1125" s="728">
        <v>32.25</v>
      </c>
      <c r="M1125" s="728">
        <v>64.5</v>
      </c>
      <c r="N1125" s="727">
        <v>2</v>
      </c>
      <c r="O1125" s="812">
        <v>1</v>
      </c>
      <c r="P1125" s="728">
        <v>64.5</v>
      </c>
      <c r="Q1125" s="745">
        <v>1</v>
      </c>
      <c r="R1125" s="727">
        <v>2</v>
      </c>
      <c r="S1125" s="745">
        <v>1</v>
      </c>
      <c r="T1125" s="812">
        <v>1</v>
      </c>
      <c r="U1125" s="768">
        <v>1</v>
      </c>
    </row>
    <row r="1126" spans="1:21" ht="14.4" customHeight="1" x14ac:dyDescent="0.3">
      <c r="A1126" s="726">
        <v>4</v>
      </c>
      <c r="B1126" s="727" t="s">
        <v>2287</v>
      </c>
      <c r="C1126" s="727" t="s">
        <v>2294</v>
      </c>
      <c r="D1126" s="810" t="s">
        <v>4735</v>
      </c>
      <c r="E1126" s="811" t="s">
        <v>2322</v>
      </c>
      <c r="F1126" s="727" t="s">
        <v>2288</v>
      </c>
      <c r="G1126" s="727" t="s">
        <v>2486</v>
      </c>
      <c r="H1126" s="727" t="s">
        <v>571</v>
      </c>
      <c r="I1126" s="727" t="s">
        <v>3893</v>
      </c>
      <c r="J1126" s="727" t="s">
        <v>1094</v>
      </c>
      <c r="K1126" s="727" t="s">
        <v>2198</v>
      </c>
      <c r="L1126" s="728">
        <v>0</v>
      </c>
      <c r="M1126" s="728">
        <v>0</v>
      </c>
      <c r="N1126" s="727">
        <v>1</v>
      </c>
      <c r="O1126" s="812">
        <v>1</v>
      </c>
      <c r="P1126" s="728"/>
      <c r="Q1126" s="745"/>
      <c r="R1126" s="727"/>
      <c r="S1126" s="745">
        <v>0</v>
      </c>
      <c r="T1126" s="812"/>
      <c r="U1126" s="768">
        <v>0</v>
      </c>
    </row>
    <row r="1127" spans="1:21" ht="14.4" customHeight="1" x14ac:dyDescent="0.3">
      <c r="A1127" s="726">
        <v>4</v>
      </c>
      <c r="B1127" s="727" t="s">
        <v>2287</v>
      </c>
      <c r="C1127" s="727" t="s">
        <v>2294</v>
      </c>
      <c r="D1127" s="810" t="s">
        <v>4735</v>
      </c>
      <c r="E1127" s="811" t="s">
        <v>2322</v>
      </c>
      <c r="F1127" s="727" t="s">
        <v>2288</v>
      </c>
      <c r="G1127" s="727" t="s">
        <v>2486</v>
      </c>
      <c r="H1127" s="727" t="s">
        <v>571</v>
      </c>
      <c r="I1127" s="727" t="s">
        <v>2487</v>
      </c>
      <c r="J1127" s="727" t="s">
        <v>1094</v>
      </c>
      <c r="K1127" s="727" t="s">
        <v>2477</v>
      </c>
      <c r="L1127" s="728">
        <v>0</v>
      </c>
      <c r="M1127" s="728">
        <v>0</v>
      </c>
      <c r="N1127" s="727">
        <v>1</v>
      </c>
      <c r="O1127" s="812">
        <v>0.5</v>
      </c>
      <c r="P1127" s="728">
        <v>0</v>
      </c>
      <c r="Q1127" s="745"/>
      <c r="R1127" s="727">
        <v>1</v>
      </c>
      <c r="S1127" s="745">
        <v>1</v>
      </c>
      <c r="T1127" s="812">
        <v>0.5</v>
      </c>
      <c r="U1127" s="768">
        <v>1</v>
      </c>
    </row>
    <row r="1128" spans="1:21" ht="14.4" customHeight="1" x14ac:dyDescent="0.3">
      <c r="A1128" s="726">
        <v>4</v>
      </c>
      <c r="B1128" s="727" t="s">
        <v>2287</v>
      </c>
      <c r="C1128" s="727" t="s">
        <v>2294</v>
      </c>
      <c r="D1128" s="810" t="s">
        <v>4735</v>
      </c>
      <c r="E1128" s="811" t="s">
        <v>2322</v>
      </c>
      <c r="F1128" s="727" t="s">
        <v>2288</v>
      </c>
      <c r="G1128" s="727" t="s">
        <v>2486</v>
      </c>
      <c r="H1128" s="727" t="s">
        <v>571</v>
      </c>
      <c r="I1128" s="727" t="s">
        <v>3595</v>
      </c>
      <c r="J1128" s="727" t="s">
        <v>3596</v>
      </c>
      <c r="K1128" s="727" t="s">
        <v>3597</v>
      </c>
      <c r="L1128" s="728">
        <v>0</v>
      </c>
      <c r="M1128" s="728">
        <v>0</v>
      </c>
      <c r="N1128" s="727">
        <v>1</v>
      </c>
      <c r="O1128" s="812">
        <v>0.5</v>
      </c>
      <c r="P1128" s="728">
        <v>0</v>
      </c>
      <c r="Q1128" s="745"/>
      <c r="R1128" s="727">
        <v>1</v>
      </c>
      <c r="S1128" s="745">
        <v>1</v>
      </c>
      <c r="T1128" s="812">
        <v>0.5</v>
      </c>
      <c r="U1128" s="768">
        <v>1</v>
      </c>
    </row>
    <row r="1129" spans="1:21" ht="14.4" customHeight="1" x14ac:dyDescent="0.3">
      <c r="A1129" s="726">
        <v>4</v>
      </c>
      <c r="B1129" s="727" t="s">
        <v>2287</v>
      </c>
      <c r="C1129" s="727" t="s">
        <v>2294</v>
      </c>
      <c r="D1129" s="810" t="s">
        <v>4735</v>
      </c>
      <c r="E1129" s="811" t="s">
        <v>2322</v>
      </c>
      <c r="F1129" s="727" t="s">
        <v>2288</v>
      </c>
      <c r="G1129" s="727" t="s">
        <v>3894</v>
      </c>
      <c r="H1129" s="727" t="s">
        <v>642</v>
      </c>
      <c r="I1129" s="727" t="s">
        <v>3895</v>
      </c>
      <c r="J1129" s="727" t="s">
        <v>1851</v>
      </c>
      <c r="K1129" s="727" t="s">
        <v>3896</v>
      </c>
      <c r="L1129" s="728">
        <v>69.55</v>
      </c>
      <c r="M1129" s="728">
        <v>69.55</v>
      </c>
      <c r="N1129" s="727">
        <v>1</v>
      </c>
      <c r="O1129" s="812">
        <v>0.5</v>
      </c>
      <c r="P1129" s="728">
        <v>69.55</v>
      </c>
      <c r="Q1129" s="745">
        <v>1</v>
      </c>
      <c r="R1129" s="727">
        <v>1</v>
      </c>
      <c r="S1129" s="745">
        <v>1</v>
      </c>
      <c r="T1129" s="812">
        <v>0.5</v>
      </c>
      <c r="U1129" s="768">
        <v>1</v>
      </c>
    </row>
    <row r="1130" spans="1:21" ht="14.4" customHeight="1" x14ac:dyDescent="0.3">
      <c r="A1130" s="726">
        <v>4</v>
      </c>
      <c r="B1130" s="727" t="s">
        <v>2287</v>
      </c>
      <c r="C1130" s="727" t="s">
        <v>2294</v>
      </c>
      <c r="D1130" s="810" t="s">
        <v>4735</v>
      </c>
      <c r="E1130" s="811" t="s">
        <v>2322</v>
      </c>
      <c r="F1130" s="727" t="s">
        <v>2288</v>
      </c>
      <c r="G1130" s="727" t="s">
        <v>3894</v>
      </c>
      <c r="H1130" s="727" t="s">
        <v>642</v>
      </c>
      <c r="I1130" s="727" t="s">
        <v>3895</v>
      </c>
      <c r="J1130" s="727" t="s">
        <v>1851</v>
      </c>
      <c r="K1130" s="727" t="s">
        <v>3896</v>
      </c>
      <c r="L1130" s="728">
        <v>74.08</v>
      </c>
      <c r="M1130" s="728">
        <v>74.08</v>
      </c>
      <c r="N1130" s="727">
        <v>1</v>
      </c>
      <c r="O1130" s="812">
        <v>0.5</v>
      </c>
      <c r="P1130" s="728">
        <v>74.08</v>
      </c>
      <c r="Q1130" s="745">
        <v>1</v>
      </c>
      <c r="R1130" s="727">
        <v>1</v>
      </c>
      <c r="S1130" s="745">
        <v>1</v>
      </c>
      <c r="T1130" s="812">
        <v>0.5</v>
      </c>
      <c r="U1130" s="768">
        <v>1</v>
      </c>
    </row>
    <row r="1131" spans="1:21" ht="14.4" customHeight="1" x14ac:dyDescent="0.3">
      <c r="A1131" s="726">
        <v>4</v>
      </c>
      <c r="B1131" s="727" t="s">
        <v>2287</v>
      </c>
      <c r="C1131" s="727" t="s">
        <v>2294</v>
      </c>
      <c r="D1131" s="810" t="s">
        <v>4735</v>
      </c>
      <c r="E1131" s="811" t="s">
        <v>2322</v>
      </c>
      <c r="F1131" s="727" t="s">
        <v>2288</v>
      </c>
      <c r="G1131" s="727" t="s">
        <v>3894</v>
      </c>
      <c r="H1131" s="727" t="s">
        <v>571</v>
      </c>
      <c r="I1131" s="727" t="s">
        <v>3897</v>
      </c>
      <c r="J1131" s="727" t="s">
        <v>1851</v>
      </c>
      <c r="K1131" s="727" t="s">
        <v>3898</v>
      </c>
      <c r="L1131" s="728">
        <v>0</v>
      </c>
      <c r="M1131" s="728">
        <v>0</v>
      </c>
      <c r="N1131" s="727">
        <v>1</v>
      </c>
      <c r="O1131" s="812">
        <v>0.5</v>
      </c>
      <c r="P1131" s="728">
        <v>0</v>
      </c>
      <c r="Q1131" s="745"/>
      <c r="R1131" s="727">
        <v>1</v>
      </c>
      <c r="S1131" s="745">
        <v>1</v>
      </c>
      <c r="T1131" s="812">
        <v>0.5</v>
      </c>
      <c r="U1131" s="768">
        <v>1</v>
      </c>
    </row>
    <row r="1132" spans="1:21" ht="14.4" customHeight="1" x14ac:dyDescent="0.3">
      <c r="A1132" s="726">
        <v>4</v>
      </c>
      <c r="B1132" s="727" t="s">
        <v>2287</v>
      </c>
      <c r="C1132" s="727" t="s">
        <v>2294</v>
      </c>
      <c r="D1132" s="810" t="s">
        <v>4735</v>
      </c>
      <c r="E1132" s="811" t="s">
        <v>2322</v>
      </c>
      <c r="F1132" s="727" t="s">
        <v>2288</v>
      </c>
      <c r="G1132" s="727" t="s">
        <v>3894</v>
      </c>
      <c r="H1132" s="727" t="s">
        <v>571</v>
      </c>
      <c r="I1132" s="727" t="s">
        <v>3899</v>
      </c>
      <c r="J1132" s="727" t="s">
        <v>1851</v>
      </c>
      <c r="K1132" s="727" t="s">
        <v>3900</v>
      </c>
      <c r="L1132" s="728">
        <v>168.36</v>
      </c>
      <c r="M1132" s="728">
        <v>168.36</v>
      </c>
      <c r="N1132" s="727">
        <v>1</v>
      </c>
      <c r="O1132" s="812">
        <v>0.5</v>
      </c>
      <c r="P1132" s="728">
        <v>168.36</v>
      </c>
      <c r="Q1132" s="745">
        <v>1</v>
      </c>
      <c r="R1132" s="727">
        <v>1</v>
      </c>
      <c r="S1132" s="745">
        <v>1</v>
      </c>
      <c r="T1132" s="812">
        <v>0.5</v>
      </c>
      <c r="U1132" s="768">
        <v>1</v>
      </c>
    </row>
    <row r="1133" spans="1:21" ht="14.4" customHeight="1" x14ac:dyDescent="0.3">
      <c r="A1133" s="726">
        <v>4</v>
      </c>
      <c r="B1133" s="727" t="s">
        <v>2287</v>
      </c>
      <c r="C1133" s="727" t="s">
        <v>2294</v>
      </c>
      <c r="D1133" s="810" t="s">
        <v>4735</v>
      </c>
      <c r="E1133" s="811" t="s">
        <v>2322</v>
      </c>
      <c r="F1133" s="727" t="s">
        <v>2288</v>
      </c>
      <c r="G1133" s="727" t="s">
        <v>3894</v>
      </c>
      <c r="H1133" s="727" t="s">
        <v>571</v>
      </c>
      <c r="I1133" s="727" t="s">
        <v>3901</v>
      </c>
      <c r="J1133" s="727" t="s">
        <v>1851</v>
      </c>
      <c r="K1133" s="727" t="s">
        <v>1849</v>
      </c>
      <c r="L1133" s="728">
        <v>98.78</v>
      </c>
      <c r="M1133" s="728">
        <v>98.78</v>
      </c>
      <c r="N1133" s="727">
        <v>1</v>
      </c>
      <c r="O1133" s="812">
        <v>1</v>
      </c>
      <c r="P1133" s="728"/>
      <c r="Q1133" s="745">
        <v>0</v>
      </c>
      <c r="R1133" s="727"/>
      <c r="S1133" s="745">
        <v>0</v>
      </c>
      <c r="T1133" s="812"/>
      <c r="U1133" s="768">
        <v>0</v>
      </c>
    </row>
    <row r="1134" spans="1:21" ht="14.4" customHeight="1" x14ac:dyDescent="0.3">
      <c r="A1134" s="726">
        <v>4</v>
      </c>
      <c r="B1134" s="727" t="s">
        <v>2287</v>
      </c>
      <c r="C1134" s="727" t="s">
        <v>2294</v>
      </c>
      <c r="D1134" s="810" t="s">
        <v>4735</v>
      </c>
      <c r="E1134" s="811" t="s">
        <v>2322</v>
      </c>
      <c r="F1134" s="727" t="s">
        <v>2288</v>
      </c>
      <c r="G1134" s="727" t="s">
        <v>3894</v>
      </c>
      <c r="H1134" s="727" t="s">
        <v>642</v>
      </c>
      <c r="I1134" s="727" t="s">
        <v>1850</v>
      </c>
      <c r="J1134" s="727" t="s">
        <v>1851</v>
      </c>
      <c r="K1134" s="727" t="s">
        <v>1852</v>
      </c>
      <c r="L1134" s="728">
        <v>46.07</v>
      </c>
      <c r="M1134" s="728">
        <v>46.07</v>
      </c>
      <c r="N1134" s="727">
        <v>1</v>
      </c>
      <c r="O1134" s="812">
        <v>0.5</v>
      </c>
      <c r="P1134" s="728"/>
      <c r="Q1134" s="745">
        <v>0</v>
      </c>
      <c r="R1134" s="727"/>
      <c r="S1134" s="745">
        <v>0</v>
      </c>
      <c r="T1134" s="812"/>
      <c r="U1134" s="768">
        <v>0</v>
      </c>
    </row>
    <row r="1135" spans="1:21" ht="14.4" customHeight="1" x14ac:dyDescent="0.3">
      <c r="A1135" s="726">
        <v>4</v>
      </c>
      <c r="B1135" s="727" t="s">
        <v>2287</v>
      </c>
      <c r="C1135" s="727" t="s">
        <v>2294</v>
      </c>
      <c r="D1135" s="810" t="s">
        <v>4735</v>
      </c>
      <c r="E1135" s="811" t="s">
        <v>2322</v>
      </c>
      <c r="F1135" s="727" t="s">
        <v>2288</v>
      </c>
      <c r="G1135" s="727" t="s">
        <v>3894</v>
      </c>
      <c r="H1135" s="727" t="s">
        <v>642</v>
      </c>
      <c r="I1135" s="727" t="s">
        <v>2041</v>
      </c>
      <c r="J1135" s="727" t="s">
        <v>1851</v>
      </c>
      <c r="K1135" s="727" t="s">
        <v>2042</v>
      </c>
      <c r="L1135" s="728">
        <v>118.54</v>
      </c>
      <c r="M1135" s="728">
        <v>237.08</v>
      </c>
      <c r="N1135" s="727">
        <v>2</v>
      </c>
      <c r="O1135" s="812">
        <v>2</v>
      </c>
      <c r="P1135" s="728">
        <v>237.08</v>
      </c>
      <c r="Q1135" s="745">
        <v>1</v>
      </c>
      <c r="R1135" s="727">
        <v>2</v>
      </c>
      <c r="S1135" s="745">
        <v>1</v>
      </c>
      <c r="T1135" s="812">
        <v>2</v>
      </c>
      <c r="U1135" s="768">
        <v>1</v>
      </c>
    </row>
    <row r="1136" spans="1:21" ht="14.4" customHeight="1" x14ac:dyDescent="0.3">
      <c r="A1136" s="726">
        <v>4</v>
      </c>
      <c r="B1136" s="727" t="s">
        <v>2287</v>
      </c>
      <c r="C1136" s="727" t="s">
        <v>2294</v>
      </c>
      <c r="D1136" s="810" t="s">
        <v>4735</v>
      </c>
      <c r="E1136" s="811" t="s">
        <v>2322</v>
      </c>
      <c r="F1136" s="727" t="s">
        <v>2288</v>
      </c>
      <c r="G1136" s="727" t="s">
        <v>3894</v>
      </c>
      <c r="H1136" s="727" t="s">
        <v>642</v>
      </c>
      <c r="I1136" s="727" t="s">
        <v>2041</v>
      </c>
      <c r="J1136" s="727" t="s">
        <v>1851</v>
      </c>
      <c r="K1136" s="727" t="s">
        <v>2042</v>
      </c>
      <c r="L1136" s="728">
        <v>126.27</v>
      </c>
      <c r="M1136" s="728">
        <v>126.27</v>
      </c>
      <c r="N1136" s="727">
        <v>1</v>
      </c>
      <c r="O1136" s="812">
        <v>1</v>
      </c>
      <c r="P1136" s="728">
        <v>126.27</v>
      </c>
      <c r="Q1136" s="745">
        <v>1</v>
      </c>
      <c r="R1136" s="727">
        <v>1</v>
      </c>
      <c r="S1136" s="745">
        <v>1</v>
      </c>
      <c r="T1136" s="812">
        <v>1</v>
      </c>
      <c r="U1136" s="768">
        <v>1</v>
      </c>
    </row>
    <row r="1137" spans="1:21" ht="14.4" customHeight="1" x14ac:dyDescent="0.3">
      <c r="A1137" s="726">
        <v>4</v>
      </c>
      <c r="B1137" s="727" t="s">
        <v>2287</v>
      </c>
      <c r="C1137" s="727" t="s">
        <v>2294</v>
      </c>
      <c r="D1137" s="810" t="s">
        <v>4735</v>
      </c>
      <c r="E1137" s="811" t="s">
        <v>2322</v>
      </c>
      <c r="F1137" s="727" t="s">
        <v>2288</v>
      </c>
      <c r="G1137" s="727" t="s">
        <v>3894</v>
      </c>
      <c r="H1137" s="727" t="s">
        <v>642</v>
      </c>
      <c r="I1137" s="727" t="s">
        <v>2038</v>
      </c>
      <c r="J1137" s="727" t="s">
        <v>1848</v>
      </c>
      <c r="K1137" s="727" t="s">
        <v>1852</v>
      </c>
      <c r="L1137" s="728">
        <v>46.07</v>
      </c>
      <c r="M1137" s="728">
        <v>46.07</v>
      </c>
      <c r="N1137" s="727">
        <v>1</v>
      </c>
      <c r="O1137" s="812">
        <v>1</v>
      </c>
      <c r="P1137" s="728"/>
      <c r="Q1137" s="745">
        <v>0</v>
      </c>
      <c r="R1137" s="727"/>
      <c r="S1137" s="745">
        <v>0</v>
      </c>
      <c r="T1137" s="812"/>
      <c r="U1137" s="768">
        <v>0</v>
      </c>
    </row>
    <row r="1138" spans="1:21" ht="14.4" customHeight="1" x14ac:dyDescent="0.3">
      <c r="A1138" s="726">
        <v>4</v>
      </c>
      <c r="B1138" s="727" t="s">
        <v>2287</v>
      </c>
      <c r="C1138" s="727" t="s">
        <v>2294</v>
      </c>
      <c r="D1138" s="810" t="s">
        <v>4735</v>
      </c>
      <c r="E1138" s="811" t="s">
        <v>2322</v>
      </c>
      <c r="F1138" s="727" t="s">
        <v>2288</v>
      </c>
      <c r="G1138" s="727" t="s">
        <v>2882</v>
      </c>
      <c r="H1138" s="727" t="s">
        <v>571</v>
      </c>
      <c r="I1138" s="727" t="s">
        <v>2883</v>
      </c>
      <c r="J1138" s="727" t="s">
        <v>721</v>
      </c>
      <c r="K1138" s="727" t="s">
        <v>2884</v>
      </c>
      <c r="L1138" s="728">
        <v>256.67</v>
      </c>
      <c r="M1138" s="728">
        <v>3850.05</v>
      </c>
      <c r="N1138" s="727">
        <v>15</v>
      </c>
      <c r="O1138" s="812">
        <v>15</v>
      </c>
      <c r="P1138" s="728">
        <v>2566.7000000000003</v>
      </c>
      <c r="Q1138" s="745">
        <v>0.66666666666666674</v>
      </c>
      <c r="R1138" s="727">
        <v>10</v>
      </c>
      <c r="S1138" s="745">
        <v>0.66666666666666663</v>
      </c>
      <c r="T1138" s="812">
        <v>10</v>
      </c>
      <c r="U1138" s="768">
        <v>0.66666666666666663</v>
      </c>
    </row>
    <row r="1139" spans="1:21" ht="14.4" customHeight="1" x14ac:dyDescent="0.3">
      <c r="A1139" s="726">
        <v>4</v>
      </c>
      <c r="B1139" s="727" t="s">
        <v>2287</v>
      </c>
      <c r="C1139" s="727" t="s">
        <v>2294</v>
      </c>
      <c r="D1139" s="810" t="s">
        <v>4735</v>
      </c>
      <c r="E1139" s="811" t="s">
        <v>2322</v>
      </c>
      <c r="F1139" s="727" t="s">
        <v>2288</v>
      </c>
      <c r="G1139" s="727" t="s">
        <v>2667</v>
      </c>
      <c r="H1139" s="727" t="s">
        <v>571</v>
      </c>
      <c r="I1139" s="727" t="s">
        <v>2668</v>
      </c>
      <c r="J1139" s="727" t="s">
        <v>2669</v>
      </c>
      <c r="K1139" s="727" t="s">
        <v>1803</v>
      </c>
      <c r="L1139" s="728">
        <v>38.56</v>
      </c>
      <c r="M1139" s="728">
        <v>115.68</v>
      </c>
      <c r="N1139" s="727">
        <v>3</v>
      </c>
      <c r="O1139" s="812">
        <v>1.5</v>
      </c>
      <c r="P1139" s="728">
        <v>38.56</v>
      </c>
      <c r="Q1139" s="745">
        <v>0.33333333333333331</v>
      </c>
      <c r="R1139" s="727">
        <v>1</v>
      </c>
      <c r="S1139" s="745">
        <v>0.33333333333333331</v>
      </c>
      <c r="T1139" s="812">
        <v>0.5</v>
      </c>
      <c r="U1139" s="768">
        <v>0.33333333333333331</v>
      </c>
    </row>
    <row r="1140" spans="1:21" ht="14.4" customHeight="1" x14ac:dyDescent="0.3">
      <c r="A1140" s="726">
        <v>4</v>
      </c>
      <c r="B1140" s="727" t="s">
        <v>2287</v>
      </c>
      <c r="C1140" s="727" t="s">
        <v>2294</v>
      </c>
      <c r="D1140" s="810" t="s">
        <v>4735</v>
      </c>
      <c r="E1140" s="811" t="s">
        <v>2322</v>
      </c>
      <c r="F1140" s="727" t="s">
        <v>2288</v>
      </c>
      <c r="G1140" s="727" t="s">
        <v>3902</v>
      </c>
      <c r="H1140" s="727" t="s">
        <v>571</v>
      </c>
      <c r="I1140" s="727" t="s">
        <v>3903</v>
      </c>
      <c r="J1140" s="727" t="s">
        <v>3904</v>
      </c>
      <c r="K1140" s="727" t="s">
        <v>3905</v>
      </c>
      <c r="L1140" s="728">
        <v>1472.61</v>
      </c>
      <c r="M1140" s="728">
        <v>1472.61</v>
      </c>
      <c r="N1140" s="727">
        <v>1</v>
      </c>
      <c r="O1140" s="812">
        <v>0.5</v>
      </c>
      <c r="P1140" s="728">
        <v>1472.61</v>
      </c>
      <c r="Q1140" s="745">
        <v>1</v>
      </c>
      <c r="R1140" s="727">
        <v>1</v>
      </c>
      <c r="S1140" s="745">
        <v>1</v>
      </c>
      <c r="T1140" s="812">
        <v>0.5</v>
      </c>
      <c r="U1140" s="768">
        <v>1</v>
      </c>
    </row>
    <row r="1141" spans="1:21" ht="14.4" customHeight="1" x14ac:dyDescent="0.3">
      <c r="A1141" s="726">
        <v>4</v>
      </c>
      <c r="B1141" s="727" t="s">
        <v>2287</v>
      </c>
      <c r="C1141" s="727" t="s">
        <v>2294</v>
      </c>
      <c r="D1141" s="810" t="s">
        <v>4735</v>
      </c>
      <c r="E1141" s="811" t="s">
        <v>2322</v>
      </c>
      <c r="F1141" s="727" t="s">
        <v>2288</v>
      </c>
      <c r="G1141" s="727" t="s">
        <v>2370</v>
      </c>
      <c r="H1141" s="727" t="s">
        <v>642</v>
      </c>
      <c r="I1141" s="727" t="s">
        <v>2371</v>
      </c>
      <c r="J1141" s="727" t="s">
        <v>725</v>
      </c>
      <c r="K1141" s="727" t="s">
        <v>1794</v>
      </c>
      <c r="L1141" s="728">
        <v>490.89</v>
      </c>
      <c r="M1141" s="728">
        <v>981.78</v>
      </c>
      <c r="N1141" s="727">
        <v>2</v>
      </c>
      <c r="O1141" s="812">
        <v>1</v>
      </c>
      <c r="P1141" s="728"/>
      <c r="Q1141" s="745">
        <v>0</v>
      </c>
      <c r="R1141" s="727"/>
      <c r="S1141" s="745">
        <v>0</v>
      </c>
      <c r="T1141" s="812"/>
      <c r="U1141" s="768">
        <v>0</v>
      </c>
    </row>
    <row r="1142" spans="1:21" ht="14.4" customHeight="1" x14ac:dyDescent="0.3">
      <c r="A1142" s="726">
        <v>4</v>
      </c>
      <c r="B1142" s="727" t="s">
        <v>2287</v>
      </c>
      <c r="C1142" s="727" t="s">
        <v>2294</v>
      </c>
      <c r="D1142" s="810" t="s">
        <v>4735</v>
      </c>
      <c r="E1142" s="811" t="s">
        <v>2322</v>
      </c>
      <c r="F1142" s="727" t="s">
        <v>2288</v>
      </c>
      <c r="G1142" s="727" t="s">
        <v>2370</v>
      </c>
      <c r="H1142" s="727" t="s">
        <v>642</v>
      </c>
      <c r="I1142" s="727" t="s">
        <v>1793</v>
      </c>
      <c r="J1142" s="727" t="s">
        <v>725</v>
      </c>
      <c r="K1142" s="727" t="s">
        <v>1794</v>
      </c>
      <c r="L1142" s="728">
        <v>490.89</v>
      </c>
      <c r="M1142" s="728">
        <v>1472.67</v>
      </c>
      <c r="N1142" s="727">
        <v>3</v>
      </c>
      <c r="O1142" s="812">
        <v>1</v>
      </c>
      <c r="P1142" s="728">
        <v>1472.67</v>
      </c>
      <c r="Q1142" s="745">
        <v>1</v>
      </c>
      <c r="R1142" s="727">
        <v>3</v>
      </c>
      <c r="S1142" s="745">
        <v>1</v>
      </c>
      <c r="T1142" s="812">
        <v>1</v>
      </c>
      <c r="U1142" s="768">
        <v>1</v>
      </c>
    </row>
    <row r="1143" spans="1:21" ht="14.4" customHeight="1" x14ac:dyDescent="0.3">
      <c r="A1143" s="726">
        <v>4</v>
      </c>
      <c r="B1143" s="727" t="s">
        <v>2287</v>
      </c>
      <c r="C1143" s="727" t="s">
        <v>2294</v>
      </c>
      <c r="D1143" s="810" t="s">
        <v>4735</v>
      </c>
      <c r="E1143" s="811" t="s">
        <v>2322</v>
      </c>
      <c r="F1143" s="727" t="s">
        <v>2288</v>
      </c>
      <c r="G1143" s="727" t="s">
        <v>2421</v>
      </c>
      <c r="H1143" s="727" t="s">
        <v>571</v>
      </c>
      <c r="I1143" s="727" t="s">
        <v>2542</v>
      </c>
      <c r="J1143" s="727" t="s">
        <v>1121</v>
      </c>
      <c r="K1143" s="727" t="s">
        <v>2541</v>
      </c>
      <c r="L1143" s="728">
        <v>57.64</v>
      </c>
      <c r="M1143" s="728">
        <v>57.64</v>
      </c>
      <c r="N1143" s="727">
        <v>1</v>
      </c>
      <c r="O1143" s="812">
        <v>0.5</v>
      </c>
      <c r="P1143" s="728">
        <v>57.64</v>
      </c>
      <c r="Q1143" s="745">
        <v>1</v>
      </c>
      <c r="R1143" s="727">
        <v>1</v>
      </c>
      <c r="S1143" s="745">
        <v>1</v>
      </c>
      <c r="T1143" s="812">
        <v>0.5</v>
      </c>
      <c r="U1143" s="768">
        <v>1</v>
      </c>
    </row>
    <row r="1144" spans="1:21" ht="14.4" customHeight="1" x14ac:dyDescent="0.3">
      <c r="A1144" s="726">
        <v>4</v>
      </c>
      <c r="B1144" s="727" t="s">
        <v>2287</v>
      </c>
      <c r="C1144" s="727" t="s">
        <v>2294</v>
      </c>
      <c r="D1144" s="810" t="s">
        <v>4735</v>
      </c>
      <c r="E1144" s="811" t="s">
        <v>2322</v>
      </c>
      <c r="F1144" s="727" t="s">
        <v>2288</v>
      </c>
      <c r="G1144" s="727" t="s">
        <v>2460</v>
      </c>
      <c r="H1144" s="727" t="s">
        <v>571</v>
      </c>
      <c r="I1144" s="727" t="s">
        <v>2461</v>
      </c>
      <c r="J1144" s="727" t="s">
        <v>2462</v>
      </c>
      <c r="K1144" s="727" t="s">
        <v>2463</v>
      </c>
      <c r="L1144" s="728">
        <v>78.33</v>
      </c>
      <c r="M1144" s="728">
        <v>78.33</v>
      </c>
      <c r="N1144" s="727">
        <v>1</v>
      </c>
      <c r="O1144" s="812">
        <v>0.5</v>
      </c>
      <c r="P1144" s="728">
        <v>78.33</v>
      </c>
      <c r="Q1144" s="745">
        <v>1</v>
      </c>
      <c r="R1144" s="727">
        <v>1</v>
      </c>
      <c r="S1144" s="745">
        <v>1</v>
      </c>
      <c r="T1144" s="812">
        <v>0.5</v>
      </c>
      <c r="U1144" s="768">
        <v>1</v>
      </c>
    </row>
    <row r="1145" spans="1:21" ht="14.4" customHeight="1" x14ac:dyDescent="0.3">
      <c r="A1145" s="726">
        <v>4</v>
      </c>
      <c r="B1145" s="727" t="s">
        <v>2287</v>
      </c>
      <c r="C1145" s="727" t="s">
        <v>2294</v>
      </c>
      <c r="D1145" s="810" t="s">
        <v>4735</v>
      </c>
      <c r="E1145" s="811" t="s">
        <v>2322</v>
      </c>
      <c r="F1145" s="727" t="s">
        <v>2288</v>
      </c>
      <c r="G1145" s="727" t="s">
        <v>3906</v>
      </c>
      <c r="H1145" s="727" t="s">
        <v>571</v>
      </c>
      <c r="I1145" s="727" t="s">
        <v>3907</v>
      </c>
      <c r="J1145" s="727" t="s">
        <v>3908</v>
      </c>
      <c r="K1145" s="727" t="s">
        <v>3909</v>
      </c>
      <c r="L1145" s="728">
        <v>173.31</v>
      </c>
      <c r="M1145" s="728">
        <v>1039.8600000000001</v>
      </c>
      <c r="N1145" s="727">
        <v>6</v>
      </c>
      <c r="O1145" s="812">
        <v>1</v>
      </c>
      <c r="P1145" s="728"/>
      <c r="Q1145" s="745">
        <v>0</v>
      </c>
      <c r="R1145" s="727"/>
      <c r="S1145" s="745">
        <v>0</v>
      </c>
      <c r="T1145" s="812"/>
      <c r="U1145" s="768">
        <v>0</v>
      </c>
    </row>
    <row r="1146" spans="1:21" ht="14.4" customHeight="1" x14ac:dyDescent="0.3">
      <c r="A1146" s="726">
        <v>4</v>
      </c>
      <c r="B1146" s="727" t="s">
        <v>2287</v>
      </c>
      <c r="C1146" s="727" t="s">
        <v>2294</v>
      </c>
      <c r="D1146" s="810" t="s">
        <v>4735</v>
      </c>
      <c r="E1146" s="811" t="s">
        <v>2322</v>
      </c>
      <c r="F1146" s="727" t="s">
        <v>2288</v>
      </c>
      <c r="G1146" s="727" t="s">
        <v>2900</v>
      </c>
      <c r="H1146" s="727" t="s">
        <v>571</v>
      </c>
      <c r="I1146" s="727" t="s">
        <v>2901</v>
      </c>
      <c r="J1146" s="727" t="s">
        <v>1551</v>
      </c>
      <c r="K1146" s="727" t="s">
        <v>2902</v>
      </c>
      <c r="L1146" s="728">
        <v>256.67</v>
      </c>
      <c r="M1146" s="728">
        <v>1796.69</v>
      </c>
      <c r="N1146" s="727">
        <v>7</v>
      </c>
      <c r="O1146" s="812">
        <v>6.5</v>
      </c>
      <c r="P1146" s="728">
        <v>1026.68</v>
      </c>
      <c r="Q1146" s="745">
        <v>0.5714285714285714</v>
      </c>
      <c r="R1146" s="727">
        <v>4</v>
      </c>
      <c r="S1146" s="745">
        <v>0.5714285714285714</v>
      </c>
      <c r="T1146" s="812">
        <v>4</v>
      </c>
      <c r="U1146" s="768">
        <v>0.61538461538461542</v>
      </c>
    </row>
    <row r="1147" spans="1:21" ht="14.4" customHeight="1" x14ac:dyDescent="0.3">
      <c r="A1147" s="726">
        <v>4</v>
      </c>
      <c r="B1147" s="727" t="s">
        <v>2287</v>
      </c>
      <c r="C1147" s="727" t="s">
        <v>2294</v>
      </c>
      <c r="D1147" s="810" t="s">
        <v>4735</v>
      </c>
      <c r="E1147" s="811" t="s">
        <v>2322</v>
      </c>
      <c r="F1147" s="727" t="s">
        <v>2288</v>
      </c>
      <c r="G1147" s="727" t="s">
        <v>2900</v>
      </c>
      <c r="H1147" s="727" t="s">
        <v>571</v>
      </c>
      <c r="I1147" s="727" t="s">
        <v>2903</v>
      </c>
      <c r="J1147" s="727" t="s">
        <v>2904</v>
      </c>
      <c r="K1147" s="727" t="s">
        <v>2902</v>
      </c>
      <c r="L1147" s="728">
        <v>256.67</v>
      </c>
      <c r="M1147" s="728">
        <v>513.34</v>
      </c>
      <c r="N1147" s="727">
        <v>2</v>
      </c>
      <c r="O1147" s="812">
        <v>2</v>
      </c>
      <c r="P1147" s="728">
        <v>256.67</v>
      </c>
      <c r="Q1147" s="745">
        <v>0.5</v>
      </c>
      <c r="R1147" s="727">
        <v>1</v>
      </c>
      <c r="S1147" s="745">
        <v>0.5</v>
      </c>
      <c r="T1147" s="812">
        <v>1</v>
      </c>
      <c r="U1147" s="768">
        <v>0.5</v>
      </c>
    </row>
    <row r="1148" spans="1:21" ht="14.4" customHeight="1" x14ac:dyDescent="0.3">
      <c r="A1148" s="726">
        <v>4</v>
      </c>
      <c r="B1148" s="727" t="s">
        <v>2287</v>
      </c>
      <c r="C1148" s="727" t="s">
        <v>2294</v>
      </c>
      <c r="D1148" s="810" t="s">
        <v>4735</v>
      </c>
      <c r="E1148" s="811" t="s">
        <v>2322</v>
      </c>
      <c r="F1148" s="727" t="s">
        <v>2288</v>
      </c>
      <c r="G1148" s="727" t="s">
        <v>2383</v>
      </c>
      <c r="H1148" s="727" t="s">
        <v>571</v>
      </c>
      <c r="I1148" s="727" t="s">
        <v>2384</v>
      </c>
      <c r="J1148" s="727" t="s">
        <v>616</v>
      </c>
      <c r="K1148" s="727" t="s">
        <v>2385</v>
      </c>
      <c r="L1148" s="728">
        <v>108.44</v>
      </c>
      <c r="M1148" s="728">
        <v>433.76</v>
      </c>
      <c r="N1148" s="727">
        <v>4</v>
      </c>
      <c r="O1148" s="812">
        <v>2</v>
      </c>
      <c r="P1148" s="728">
        <v>325.32</v>
      </c>
      <c r="Q1148" s="745">
        <v>0.75</v>
      </c>
      <c r="R1148" s="727">
        <v>3</v>
      </c>
      <c r="S1148" s="745">
        <v>0.75</v>
      </c>
      <c r="T1148" s="812">
        <v>1</v>
      </c>
      <c r="U1148" s="768">
        <v>0.5</v>
      </c>
    </row>
    <row r="1149" spans="1:21" ht="14.4" customHeight="1" x14ac:dyDescent="0.3">
      <c r="A1149" s="726">
        <v>4</v>
      </c>
      <c r="B1149" s="727" t="s">
        <v>2287</v>
      </c>
      <c r="C1149" s="727" t="s">
        <v>2294</v>
      </c>
      <c r="D1149" s="810" t="s">
        <v>4735</v>
      </c>
      <c r="E1149" s="811" t="s">
        <v>2322</v>
      </c>
      <c r="F1149" s="727" t="s">
        <v>2288</v>
      </c>
      <c r="G1149" s="727" t="s">
        <v>2383</v>
      </c>
      <c r="H1149" s="727" t="s">
        <v>571</v>
      </c>
      <c r="I1149" s="727" t="s">
        <v>2517</v>
      </c>
      <c r="J1149" s="727" t="s">
        <v>616</v>
      </c>
      <c r="K1149" s="727" t="s">
        <v>2385</v>
      </c>
      <c r="L1149" s="728">
        <v>52.61</v>
      </c>
      <c r="M1149" s="728">
        <v>52.61</v>
      </c>
      <c r="N1149" s="727">
        <v>1</v>
      </c>
      <c r="O1149" s="812">
        <v>1</v>
      </c>
      <c r="P1149" s="728"/>
      <c r="Q1149" s="745">
        <v>0</v>
      </c>
      <c r="R1149" s="727"/>
      <c r="S1149" s="745">
        <v>0</v>
      </c>
      <c r="T1149" s="812"/>
      <c r="U1149" s="768">
        <v>0</v>
      </c>
    </row>
    <row r="1150" spans="1:21" ht="14.4" customHeight="1" x14ac:dyDescent="0.3">
      <c r="A1150" s="726">
        <v>4</v>
      </c>
      <c r="B1150" s="727" t="s">
        <v>2287</v>
      </c>
      <c r="C1150" s="727" t="s">
        <v>2294</v>
      </c>
      <c r="D1150" s="810" t="s">
        <v>4735</v>
      </c>
      <c r="E1150" s="811" t="s">
        <v>2322</v>
      </c>
      <c r="F1150" s="727" t="s">
        <v>2288</v>
      </c>
      <c r="G1150" s="727" t="s">
        <v>3910</v>
      </c>
      <c r="H1150" s="727" t="s">
        <v>571</v>
      </c>
      <c r="I1150" s="727" t="s">
        <v>3911</v>
      </c>
      <c r="J1150" s="727" t="s">
        <v>3912</v>
      </c>
      <c r="K1150" s="727" t="s">
        <v>3913</v>
      </c>
      <c r="L1150" s="728">
        <v>0</v>
      </c>
      <c r="M1150" s="728">
        <v>0</v>
      </c>
      <c r="N1150" s="727">
        <v>2</v>
      </c>
      <c r="O1150" s="812">
        <v>1.5</v>
      </c>
      <c r="P1150" s="728">
        <v>0</v>
      </c>
      <c r="Q1150" s="745"/>
      <c r="R1150" s="727">
        <v>2</v>
      </c>
      <c r="S1150" s="745">
        <v>1</v>
      </c>
      <c r="T1150" s="812">
        <v>1.5</v>
      </c>
      <c r="U1150" s="768">
        <v>1</v>
      </c>
    </row>
    <row r="1151" spans="1:21" ht="14.4" customHeight="1" x14ac:dyDescent="0.3">
      <c r="A1151" s="726">
        <v>4</v>
      </c>
      <c r="B1151" s="727" t="s">
        <v>2287</v>
      </c>
      <c r="C1151" s="727" t="s">
        <v>2294</v>
      </c>
      <c r="D1151" s="810" t="s">
        <v>4735</v>
      </c>
      <c r="E1151" s="811" t="s">
        <v>2322</v>
      </c>
      <c r="F1151" s="727" t="s">
        <v>2288</v>
      </c>
      <c r="G1151" s="727" t="s">
        <v>2356</v>
      </c>
      <c r="H1151" s="727" t="s">
        <v>571</v>
      </c>
      <c r="I1151" s="727" t="s">
        <v>2446</v>
      </c>
      <c r="J1151" s="727" t="s">
        <v>1346</v>
      </c>
      <c r="K1151" s="727" t="s">
        <v>2358</v>
      </c>
      <c r="L1151" s="728">
        <v>0</v>
      </c>
      <c r="M1151" s="728">
        <v>0</v>
      </c>
      <c r="N1151" s="727">
        <v>1</v>
      </c>
      <c r="O1151" s="812">
        <v>1</v>
      </c>
      <c r="P1151" s="728"/>
      <c r="Q1151" s="745"/>
      <c r="R1151" s="727"/>
      <c r="S1151" s="745">
        <v>0</v>
      </c>
      <c r="T1151" s="812"/>
      <c r="U1151" s="768">
        <v>0</v>
      </c>
    </row>
    <row r="1152" spans="1:21" ht="14.4" customHeight="1" x14ac:dyDescent="0.3">
      <c r="A1152" s="726">
        <v>4</v>
      </c>
      <c r="B1152" s="727" t="s">
        <v>2287</v>
      </c>
      <c r="C1152" s="727" t="s">
        <v>2294</v>
      </c>
      <c r="D1152" s="810" t="s">
        <v>4735</v>
      </c>
      <c r="E1152" s="811" t="s">
        <v>2322</v>
      </c>
      <c r="F1152" s="727" t="s">
        <v>2288</v>
      </c>
      <c r="G1152" s="727" t="s">
        <v>3638</v>
      </c>
      <c r="H1152" s="727" t="s">
        <v>642</v>
      </c>
      <c r="I1152" s="727" t="s">
        <v>2103</v>
      </c>
      <c r="J1152" s="727" t="s">
        <v>1247</v>
      </c>
      <c r="K1152" s="727" t="s">
        <v>2104</v>
      </c>
      <c r="L1152" s="728">
        <v>63.75</v>
      </c>
      <c r="M1152" s="728">
        <v>127.5</v>
      </c>
      <c r="N1152" s="727">
        <v>2</v>
      </c>
      <c r="O1152" s="812">
        <v>1.5</v>
      </c>
      <c r="P1152" s="728">
        <v>63.75</v>
      </c>
      <c r="Q1152" s="745">
        <v>0.5</v>
      </c>
      <c r="R1152" s="727">
        <v>1</v>
      </c>
      <c r="S1152" s="745">
        <v>0.5</v>
      </c>
      <c r="T1152" s="812">
        <v>1</v>
      </c>
      <c r="U1152" s="768">
        <v>0.66666666666666663</v>
      </c>
    </row>
    <row r="1153" spans="1:21" ht="14.4" customHeight="1" x14ac:dyDescent="0.3">
      <c r="A1153" s="726">
        <v>4</v>
      </c>
      <c r="B1153" s="727" t="s">
        <v>2287</v>
      </c>
      <c r="C1153" s="727" t="s">
        <v>2294</v>
      </c>
      <c r="D1153" s="810" t="s">
        <v>4735</v>
      </c>
      <c r="E1153" s="811" t="s">
        <v>2322</v>
      </c>
      <c r="F1153" s="727" t="s">
        <v>2288</v>
      </c>
      <c r="G1153" s="727" t="s">
        <v>2801</v>
      </c>
      <c r="H1153" s="727" t="s">
        <v>571</v>
      </c>
      <c r="I1153" s="727" t="s">
        <v>3914</v>
      </c>
      <c r="J1153" s="727" t="s">
        <v>3915</v>
      </c>
      <c r="K1153" s="727" t="s">
        <v>3916</v>
      </c>
      <c r="L1153" s="728">
        <v>0</v>
      </c>
      <c r="M1153" s="728">
        <v>0</v>
      </c>
      <c r="N1153" s="727">
        <v>4</v>
      </c>
      <c r="O1153" s="812">
        <v>1</v>
      </c>
      <c r="P1153" s="728"/>
      <c r="Q1153" s="745"/>
      <c r="R1153" s="727"/>
      <c r="S1153" s="745">
        <v>0</v>
      </c>
      <c r="T1153" s="812"/>
      <c r="U1153" s="768">
        <v>0</v>
      </c>
    </row>
    <row r="1154" spans="1:21" ht="14.4" customHeight="1" x14ac:dyDescent="0.3">
      <c r="A1154" s="726">
        <v>4</v>
      </c>
      <c r="B1154" s="727" t="s">
        <v>2287</v>
      </c>
      <c r="C1154" s="727" t="s">
        <v>2294</v>
      </c>
      <c r="D1154" s="810" t="s">
        <v>4735</v>
      </c>
      <c r="E1154" s="811" t="s">
        <v>2322</v>
      </c>
      <c r="F1154" s="727" t="s">
        <v>2288</v>
      </c>
      <c r="G1154" s="727" t="s">
        <v>2359</v>
      </c>
      <c r="H1154" s="727" t="s">
        <v>642</v>
      </c>
      <c r="I1154" s="727" t="s">
        <v>1934</v>
      </c>
      <c r="J1154" s="727" t="s">
        <v>1935</v>
      </c>
      <c r="K1154" s="727" t="s">
        <v>1936</v>
      </c>
      <c r="L1154" s="728">
        <v>0</v>
      </c>
      <c r="M1154" s="728">
        <v>0</v>
      </c>
      <c r="N1154" s="727">
        <v>4</v>
      </c>
      <c r="O1154" s="812">
        <v>1</v>
      </c>
      <c r="P1154" s="728">
        <v>0</v>
      </c>
      <c r="Q1154" s="745"/>
      <c r="R1154" s="727">
        <v>4</v>
      </c>
      <c r="S1154" s="745">
        <v>1</v>
      </c>
      <c r="T1154" s="812">
        <v>1</v>
      </c>
      <c r="U1154" s="768">
        <v>1</v>
      </c>
    </row>
    <row r="1155" spans="1:21" ht="14.4" customHeight="1" x14ac:dyDescent="0.3">
      <c r="A1155" s="726">
        <v>4</v>
      </c>
      <c r="B1155" s="727" t="s">
        <v>2287</v>
      </c>
      <c r="C1155" s="727" t="s">
        <v>2294</v>
      </c>
      <c r="D1155" s="810" t="s">
        <v>4735</v>
      </c>
      <c r="E1155" s="811" t="s">
        <v>2322</v>
      </c>
      <c r="F1155" s="727" t="s">
        <v>2288</v>
      </c>
      <c r="G1155" s="727" t="s">
        <v>2390</v>
      </c>
      <c r="H1155" s="727" t="s">
        <v>571</v>
      </c>
      <c r="I1155" s="727" t="s">
        <v>3917</v>
      </c>
      <c r="J1155" s="727" t="s">
        <v>1249</v>
      </c>
      <c r="K1155" s="727" t="s">
        <v>2559</v>
      </c>
      <c r="L1155" s="728">
        <v>210.38</v>
      </c>
      <c r="M1155" s="728">
        <v>420.76</v>
      </c>
      <c r="N1155" s="727">
        <v>2</v>
      </c>
      <c r="O1155" s="812">
        <v>1.5</v>
      </c>
      <c r="P1155" s="728">
        <v>210.38</v>
      </c>
      <c r="Q1155" s="745">
        <v>0.5</v>
      </c>
      <c r="R1155" s="727">
        <v>1</v>
      </c>
      <c r="S1155" s="745">
        <v>0.5</v>
      </c>
      <c r="T1155" s="812">
        <v>1</v>
      </c>
      <c r="U1155" s="768">
        <v>0.66666666666666663</v>
      </c>
    </row>
    <row r="1156" spans="1:21" ht="14.4" customHeight="1" x14ac:dyDescent="0.3">
      <c r="A1156" s="726">
        <v>4</v>
      </c>
      <c r="B1156" s="727" t="s">
        <v>2287</v>
      </c>
      <c r="C1156" s="727" t="s">
        <v>2294</v>
      </c>
      <c r="D1156" s="810" t="s">
        <v>4735</v>
      </c>
      <c r="E1156" s="811" t="s">
        <v>2322</v>
      </c>
      <c r="F1156" s="727" t="s">
        <v>2288</v>
      </c>
      <c r="G1156" s="727" t="s">
        <v>2447</v>
      </c>
      <c r="H1156" s="727" t="s">
        <v>571</v>
      </c>
      <c r="I1156" s="727" t="s">
        <v>2518</v>
      </c>
      <c r="J1156" s="727" t="s">
        <v>976</v>
      </c>
      <c r="K1156" s="727" t="s">
        <v>2449</v>
      </c>
      <c r="L1156" s="728">
        <v>42.54</v>
      </c>
      <c r="M1156" s="728">
        <v>42.54</v>
      </c>
      <c r="N1156" s="727">
        <v>1</v>
      </c>
      <c r="O1156" s="812">
        <v>0.5</v>
      </c>
      <c r="P1156" s="728">
        <v>42.54</v>
      </c>
      <c r="Q1156" s="745">
        <v>1</v>
      </c>
      <c r="R1156" s="727">
        <v>1</v>
      </c>
      <c r="S1156" s="745">
        <v>1</v>
      </c>
      <c r="T1156" s="812">
        <v>0.5</v>
      </c>
      <c r="U1156" s="768">
        <v>1</v>
      </c>
    </row>
    <row r="1157" spans="1:21" ht="14.4" customHeight="1" x14ac:dyDescent="0.3">
      <c r="A1157" s="726">
        <v>4</v>
      </c>
      <c r="B1157" s="727" t="s">
        <v>2287</v>
      </c>
      <c r="C1157" s="727" t="s">
        <v>2294</v>
      </c>
      <c r="D1157" s="810" t="s">
        <v>4735</v>
      </c>
      <c r="E1157" s="811" t="s">
        <v>2322</v>
      </c>
      <c r="F1157" s="727" t="s">
        <v>2288</v>
      </c>
      <c r="G1157" s="727" t="s">
        <v>3918</v>
      </c>
      <c r="H1157" s="727" t="s">
        <v>571</v>
      </c>
      <c r="I1157" s="727" t="s">
        <v>3919</v>
      </c>
      <c r="J1157" s="727" t="s">
        <v>713</v>
      </c>
      <c r="K1157" s="727" t="s">
        <v>3920</v>
      </c>
      <c r="L1157" s="728">
        <v>50.89</v>
      </c>
      <c r="M1157" s="728">
        <v>50.89</v>
      </c>
      <c r="N1157" s="727">
        <v>1</v>
      </c>
      <c r="O1157" s="812">
        <v>0.5</v>
      </c>
      <c r="P1157" s="728"/>
      <c r="Q1157" s="745">
        <v>0</v>
      </c>
      <c r="R1157" s="727"/>
      <c r="S1157" s="745">
        <v>0</v>
      </c>
      <c r="T1157" s="812"/>
      <c r="U1157" s="768">
        <v>0</v>
      </c>
    </row>
    <row r="1158" spans="1:21" ht="14.4" customHeight="1" x14ac:dyDescent="0.3">
      <c r="A1158" s="726">
        <v>4</v>
      </c>
      <c r="B1158" s="727" t="s">
        <v>2287</v>
      </c>
      <c r="C1158" s="727" t="s">
        <v>2294</v>
      </c>
      <c r="D1158" s="810" t="s">
        <v>4735</v>
      </c>
      <c r="E1158" s="811" t="s">
        <v>2322</v>
      </c>
      <c r="F1158" s="727" t="s">
        <v>2288</v>
      </c>
      <c r="G1158" s="727" t="s">
        <v>3918</v>
      </c>
      <c r="H1158" s="727" t="s">
        <v>571</v>
      </c>
      <c r="I1158" s="727" t="s">
        <v>3921</v>
      </c>
      <c r="J1158" s="727" t="s">
        <v>3922</v>
      </c>
      <c r="K1158" s="727" t="s">
        <v>3923</v>
      </c>
      <c r="L1158" s="728">
        <v>0</v>
      </c>
      <c r="M1158" s="728">
        <v>0</v>
      </c>
      <c r="N1158" s="727">
        <v>1</v>
      </c>
      <c r="O1158" s="812">
        <v>0.5</v>
      </c>
      <c r="P1158" s="728"/>
      <c r="Q1158" s="745"/>
      <c r="R1158" s="727"/>
      <c r="S1158" s="745">
        <v>0</v>
      </c>
      <c r="T1158" s="812"/>
      <c r="U1158" s="768">
        <v>0</v>
      </c>
    </row>
    <row r="1159" spans="1:21" ht="14.4" customHeight="1" x14ac:dyDescent="0.3">
      <c r="A1159" s="726">
        <v>4</v>
      </c>
      <c r="B1159" s="727" t="s">
        <v>2287</v>
      </c>
      <c r="C1159" s="727" t="s">
        <v>2294</v>
      </c>
      <c r="D1159" s="810" t="s">
        <v>4735</v>
      </c>
      <c r="E1159" s="811" t="s">
        <v>2322</v>
      </c>
      <c r="F1159" s="727" t="s">
        <v>2288</v>
      </c>
      <c r="G1159" s="727" t="s">
        <v>2360</v>
      </c>
      <c r="H1159" s="727" t="s">
        <v>571</v>
      </c>
      <c r="I1159" s="727" t="s">
        <v>3924</v>
      </c>
      <c r="J1159" s="727" t="s">
        <v>3925</v>
      </c>
      <c r="K1159" s="727" t="s">
        <v>3926</v>
      </c>
      <c r="L1159" s="728">
        <v>93.96</v>
      </c>
      <c r="M1159" s="728">
        <v>93.96</v>
      </c>
      <c r="N1159" s="727">
        <v>1</v>
      </c>
      <c r="O1159" s="812">
        <v>1</v>
      </c>
      <c r="P1159" s="728">
        <v>93.96</v>
      </c>
      <c r="Q1159" s="745">
        <v>1</v>
      </c>
      <c r="R1159" s="727">
        <v>1</v>
      </c>
      <c r="S1159" s="745">
        <v>1</v>
      </c>
      <c r="T1159" s="812">
        <v>1</v>
      </c>
      <c r="U1159" s="768">
        <v>1</v>
      </c>
    </row>
    <row r="1160" spans="1:21" ht="14.4" customHeight="1" x14ac:dyDescent="0.3">
      <c r="A1160" s="726">
        <v>4</v>
      </c>
      <c r="B1160" s="727" t="s">
        <v>2287</v>
      </c>
      <c r="C1160" s="727" t="s">
        <v>2294</v>
      </c>
      <c r="D1160" s="810" t="s">
        <v>4735</v>
      </c>
      <c r="E1160" s="811" t="s">
        <v>2322</v>
      </c>
      <c r="F1160" s="727" t="s">
        <v>2288</v>
      </c>
      <c r="G1160" s="727" t="s">
        <v>1250</v>
      </c>
      <c r="H1160" s="727" t="s">
        <v>642</v>
      </c>
      <c r="I1160" s="727" t="s">
        <v>2696</v>
      </c>
      <c r="J1160" s="727" t="s">
        <v>2005</v>
      </c>
      <c r="K1160" s="727" t="s">
        <v>2697</v>
      </c>
      <c r="L1160" s="728">
        <v>184.74</v>
      </c>
      <c r="M1160" s="728">
        <v>184.74</v>
      </c>
      <c r="N1160" s="727">
        <v>1</v>
      </c>
      <c r="O1160" s="812">
        <v>1</v>
      </c>
      <c r="P1160" s="728"/>
      <c r="Q1160" s="745">
        <v>0</v>
      </c>
      <c r="R1160" s="727"/>
      <c r="S1160" s="745">
        <v>0</v>
      </c>
      <c r="T1160" s="812"/>
      <c r="U1160" s="768">
        <v>0</v>
      </c>
    </row>
    <row r="1161" spans="1:21" ht="14.4" customHeight="1" x14ac:dyDescent="0.3">
      <c r="A1161" s="726">
        <v>4</v>
      </c>
      <c r="B1161" s="727" t="s">
        <v>2287</v>
      </c>
      <c r="C1161" s="727" t="s">
        <v>2294</v>
      </c>
      <c r="D1161" s="810" t="s">
        <v>4735</v>
      </c>
      <c r="E1161" s="811" t="s">
        <v>2322</v>
      </c>
      <c r="F1161" s="727" t="s">
        <v>2288</v>
      </c>
      <c r="G1161" s="727" t="s">
        <v>2913</v>
      </c>
      <c r="H1161" s="727" t="s">
        <v>642</v>
      </c>
      <c r="I1161" s="727" t="s">
        <v>1951</v>
      </c>
      <c r="J1161" s="727" t="s">
        <v>916</v>
      </c>
      <c r="K1161" s="727" t="s">
        <v>1952</v>
      </c>
      <c r="L1161" s="728">
        <v>0</v>
      </c>
      <c r="M1161" s="728">
        <v>0</v>
      </c>
      <c r="N1161" s="727">
        <v>2</v>
      </c>
      <c r="O1161" s="812">
        <v>0.5</v>
      </c>
      <c r="P1161" s="728"/>
      <c r="Q1161" s="745"/>
      <c r="R1161" s="727"/>
      <c r="S1161" s="745">
        <v>0</v>
      </c>
      <c r="T1161" s="812"/>
      <c r="U1161" s="768">
        <v>0</v>
      </c>
    </row>
    <row r="1162" spans="1:21" ht="14.4" customHeight="1" x14ac:dyDescent="0.3">
      <c r="A1162" s="726">
        <v>4</v>
      </c>
      <c r="B1162" s="727" t="s">
        <v>2287</v>
      </c>
      <c r="C1162" s="727" t="s">
        <v>2294</v>
      </c>
      <c r="D1162" s="810" t="s">
        <v>4735</v>
      </c>
      <c r="E1162" s="811" t="s">
        <v>2322</v>
      </c>
      <c r="F1162" s="727" t="s">
        <v>2288</v>
      </c>
      <c r="G1162" s="727" t="s">
        <v>2913</v>
      </c>
      <c r="H1162" s="727" t="s">
        <v>571</v>
      </c>
      <c r="I1162" s="727" t="s">
        <v>3650</v>
      </c>
      <c r="J1162" s="727" t="s">
        <v>3651</v>
      </c>
      <c r="K1162" s="727" t="s">
        <v>1952</v>
      </c>
      <c r="L1162" s="728">
        <v>0</v>
      </c>
      <c r="M1162" s="728">
        <v>0</v>
      </c>
      <c r="N1162" s="727">
        <v>2</v>
      </c>
      <c r="O1162" s="812">
        <v>0.5</v>
      </c>
      <c r="P1162" s="728"/>
      <c r="Q1162" s="745"/>
      <c r="R1162" s="727"/>
      <c r="S1162" s="745">
        <v>0</v>
      </c>
      <c r="T1162" s="812"/>
      <c r="U1162" s="768">
        <v>0</v>
      </c>
    </row>
    <row r="1163" spans="1:21" ht="14.4" customHeight="1" x14ac:dyDescent="0.3">
      <c r="A1163" s="726">
        <v>4</v>
      </c>
      <c r="B1163" s="727" t="s">
        <v>2287</v>
      </c>
      <c r="C1163" s="727" t="s">
        <v>2294</v>
      </c>
      <c r="D1163" s="810" t="s">
        <v>4735</v>
      </c>
      <c r="E1163" s="811" t="s">
        <v>2322</v>
      </c>
      <c r="F1163" s="727" t="s">
        <v>2288</v>
      </c>
      <c r="G1163" s="727" t="s">
        <v>2417</v>
      </c>
      <c r="H1163" s="727" t="s">
        <v>642</v>
      </c>
      <c r="I1163" s="727" t="s">
        <v>1992</v>
      </c>
      <c r="J1163" s="727" t="s">
        <v>1776</v>
      </c>
      <c r="K1163" s="727" t="s">
        <v>1993</v>
      </c>
      <c r="L1163" s="728">
        <v>53.57</v>
      </c>
      <c r="M1163" s="728">
        <v>53.57</v>
      </c>
      <c r="N1163" s="727">
        <v>1</v>
      </c>
      <c r="O1163" s="812">
        <v>0.5</v>
      </c>
      <c r="P1163" s="728">
        <v>53.57</v>
      </c>
      <c r="Q1163" s="745">
        <v>1</v>
      </c>
      <c r="R1163" s="727">
        <v>1</v>
      </c>
      <c r="S1163" s="745">
        <v>1</v>
      </c>
      <c r="T1163" s="812">
        <v>0.5</v>
      </c>
      <c r="U1163" s="768">
        <v>1</v>
      </c>
    </row>
    <row r="1164" spans="1:21" ht="14.4" customHeight="1" x14ac:dyDescent="0.3">
      <c r="A1164" s="726">
        <v>4</v>
      </c>
      <c r="B1164" s="727" t="s">
        <v>2287</v>
      </c>
      <c r="C1164" s="727" t="s">
        <v>2294</v>
      </c>
      <c r="D1164" s="810" t="s">
        <v>4735</v>
      </c>
      <c r="E1164" s="811" t="s">
        <v>2322</v>
      </c>
      <c r="F1164" s="727" t="s">
        <v>2289</v>
      </c>
      <c r="G1164" s="727" t="s">
        <v>2364</v>
      </c>
      <c r="H1164" s="727" t="s">
        <v>571</v>
      </c>
      <c r="I1164" s="727" t="s">
        <v>2454</v>
      </c>
      <c r="J1164" s="727" t="s">
        <v>2366</v>
      </c>
      <c r="K1164" s="727"/>
      <c r="L1164" s="728">
        <v>0</v>
      </c>
      <c r="M1164" s="728">
        <v>0</v>
      </c>
      <c r="N1164" s="727">
        <v>1</v>
      </c>
      <c r="O1164" s="812">
        <v>1</v>
      </c>
      <c r="P1164" s="728">
        <v>0</v>
      </c>
      <c r="Q1164" s="745"/>
      <c r="R1164" s="727">
        <v>1</v>
      </c>
      <c r="S1164" s="745">
        <v>1</v>
      </c>
      <c r="T1164" s="812">
        <v>1</v>
      </c>
      <c r="U1164" s="768">
        <v>1</v>
      </c>
    </row>
    <row r="1165" spans="1:21" ht="14.4" customHeight="1" x14ac:dyDescent="0.3">
      <c r="A1165" s="726">
        <v>4</v>
      </c>
      <c r="B1165" s="727" t="s">
        <v>2287</v>
      </c>
      <c r="C1165" s="727" t="s">
        <v>2294</v>
      </c>
      <c r="D1165" s="810" t="s">
        <v>4735</v>
      </c>
      <c r="E1165" s="811" t="s">
        <v>2322</v>
      </c>
      <c r="F1165" s="727" t="s">
        <v>2289</v>
      </c>
      <c r="G1165" s="727" t="s">
        <v>2364</v>
      </c>
      <c r="H1165" s="727" t="s">
        <v>571</v>
      </c>
      <c r="I1165" s="727" t="s">
        <v>2365</v>
      </c>
      <c r="J1165" s="727" t="s">
        <v>2366</v>
      </c>
      <c r="K1165" s="727"/>
      <c r="L1165" s="728">
        <v>0</v>
      </c>
      <c r="M1165" s="728">
        <v>0</v>
      </c>
      <c r="N1165" s="727">
        <v>1</v>
      </c>
      <c r="O1165" s="812">
        <v>1</v>
      </c>
      <c r="P1165" s="728"/>
      <c r="Q1165" s="745"/>
      <c r="R1165" s="727"/>
      <c r="S1165" s="745">
        <v>0</v>
      </c>
      <c r="T1165" s="812"/>
      <c r="U1165" s="768">
        <v>0</v>
      </c>
    </row>
    <row r="1166" spans="1:21" ht="14.4" customHeight="1" x14ac:dyDescent="0.3">
      <c r="A1166" s="726">
        <v>4</v>
      </c>
      <c r="B1166" s="727" t="s">
        <v>2287</v>
      </c>
      <c r="C1166" s="727" t="s">
        <v>2294</v>
      </c>
      <c r="D1166" s="810" t="s">
        <v>4735</v>
      </c>
      <c r="E1166" s="811" t="s">
        <v>2322</v>
      </c>
      <c r="F1166" s="727" t="s">
        <v>2290</v>
      </c>
      <c r="G1166" s="727" t="s">
        <v>2523</v>
      </c>
      <c r="H1166" s="727" t="s">
        <v>571</v>
      </c>
      <c r="I1166" s="727" t="s">
        <v>2921</v>
      </c>
      <c r="J1166" s="727" t="s">
        <v>2922</v>
      </c>
      <c r="K1166" s="727" t="s">
        <v>2923</v>
      </c>
      <c r="L1166" s="728">
        <v>287</v>
      </c>
      <c r="M1166" s="728">
        <v>5166</v>
      </c>
      <c r="N1166" s="727">
        <v>18</v>
      </c>
      <c r="O1166" s="812">
        <v>9</v>
      </c>
      <c r="P1166" s="728">
        <v>4592</v>
      </c>
      <c r="Q1166" s="745">
        <v>0.88888888888888884</v>
      </c>
      <c r="R1166" s="727">
        <v>16</v>
      </c>
      <c r="S1166" s="745">
        <v>0.88888888888888884</v>
      </c>
      <c r="T1166" s="812">
        <v>8</v>
      </c>
      <c r="U1166" s="768">
        <v>0.88888888888888884</v>
      </c>
    </row>
    <row r="1167" spans="1:21" ht="14.4" customHeight="1" x14ac:dyDescent="0.3">
      <c r="A1167" s="726">
        <v>4</v>
      </c>
      <c r="B1167" s="727" t="s">
        <v>2287</v>
      </c>
      <c r="C1167" s="727" t="s">
        <v>2294</v>
      </c>
      <c r="D1167" s="810" t="s">
        <v>4735</v>
      </c>
      <c r="E1167" s="811" t="s">
        <v>2322</v>
      </c>
      <c r="F1167" s="727" t="s">
        <v>2290</v>
      </c>
      <c r="G1167" s="727" t="s">
        <v>2523</v>
      </c>
      <c r="H1167" s="727" t="s">
        <v>571</v>
      </c>
      <c r="I1167" s="727" t="s">
        <v>2930</v>
      </c>
      <c r="J1167" s="727" t="s">
        <v>2931</v>
      </c>
      <c r="K1167" s="727" t="s">
        <v>2932</v>
      </c>
      <c r="L1167" s="728">
        <v>2304</v>
      </c>
      <c r="M1167" s="728">
        <v>20736</v>
      </c>
      <c r="N1167" s="727">
        <v>9</v>
      </c>
      <c r="O1167" s="812">
        <v>1</v>
      </c>
      <c r="P1167" s="728">
        <v>20736</v>
      </c>
      <c r="Q1167" s="745">
        <v>1</v>
      </c>
      <c r="R1167" s="727">
        <v>9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4</v>
      </c>
      <c r="B1168" s="727" t="s">
        <v>2287</v>
      </c>
      <c r="C1168" s="727" t="s">
        <v>2294</v>
      </c>
      <c r="D1168" s="810" t="s">
        <v>4735</v>
      </c>
      <c r="E1168" s="811" t="s">
        <v>2322</v>
      </c>
      <c r="F1168" s="727" t="s">
        <v>2290</v>
      </c>
      <c r="G1168" s="727" t="s">
        <v>2523</v>
      </c>
      <c r="H1168" s="727" t="s">
        <v>571</v>
      </c>
      <c r="I1168" s="727" t="s">
        <v>2933</v>
      </c>
      <c r="J1168" s="727" t="s">
        <v>2934</v>
      </c>
      <c r="K1168" s="727" t="s">
        <v>2935</v>
      </c>
      <c r="L1168" s="728">
        <v>2094.4899999999998</v>
      </c>
      <c r="M1168" s="728">
        <v>12566.939999999999</v>
      </c>
      <c r="N1168" s="727">
        <v>6</v>
      </c>
      <c r="O1168" s="812">
        <v>2</v>
      </c>
      <c r="P1168" s="728">
        <v>12566.939999999999</v>
      </c>
      <c r="Q1168" s="745">
        <v>1</v>
      </c>
      <c r="R1168" s="727">
        <v>6</v>
      </c>
      <c r="S1168" s="745">
        <v>1</v>
      </c>
      <c r="T1168" s="812">
        <v>2</v>
      </c>
      <c r="U1168" s="768">
        <v>1</v>
      </c>
    </row>
    <row r="1169" spans="1:21" ht="14.4" customHeight="1" x14ac:dyDescent="0.3">
      <c r="A1169" s="726">
        <v>4</v>
      </c>
      <c r="B1169" s="727" t="s">
        <v>2287</v>
      </c>
      <c r="C1169" s="727" t="s">
        <v>2294</v>
      </c>
      <c r="D1169" s="810" t="s">
        <v>4735</v>
      </c>
      <c r="E1169" s="811" t="s">
        <v>2322</v>
      </c>
      <c r="F1169" s="727" t="s">
        <v>2290</v>
      </c>
      <c r="G1169" s="727" t="s">
        <v>2523</v>
      </c>
      <c r="H1169" s="727" t="s">
        <v>571</v>
      </c>
      <c r="I1169" s="727" t="s">
        <v>2936</v>
      </c>
      <c r="J1169" s="727" t="s">
        <v>2937</v>
      </c>
      <c r="K1169" s="727" t="s">
        <v>2938</v>
      </c>
      <c r="L1169" s="728">
        <v>315.5</v>
      </c>
      <c r="M1169" s="728">
        <v>315.5</v>
      </c>
      <c r="N1169" s="727">
        <v>1</v>
      </c>
      <c r="O1169" s="812">
        <v>1</v>
      </c>
      <c r="P1169" s="728">
        <v>315.5</v>
      </c>
      <c r="Q1169" s="745">
        <v>1</v>
      </c>
      <c r="R1169" s="727">
        <v>1</v>
      </c>
      <c r="S1169" s="745">
        <v>1</v>
      </c>
      <c r="T1169" s="812">
        <v>1</v>
      </c>
      <c r="U1169" s="768">
        <v>1</v>
      </c>
    </row>
    <row r="1170" spans="1:21" ht="14.4" customHeight="1" x14ac:dyDescent="0.3">
      <c r="A1170" s="726">
        <v>4</v>
      </c>
      <c r="B1170" s="727" t="s">
        <v>2287</v>
      </c>
      <c r="C1170" s="727" t="s">
        <v>2294</v>
      </c>
      <c r="D1170" s="810" t="s">
        <v>4735</v>
      </c>
      <c r="E1170" s="811" t="s">
        <v>2322</v>
      </c>
      <c r="F1170" s="727" t="s">
        <v>2290</v>
      </c>
      <c r="G1170" s="727" t="s">
        <v>2523</v>
      </c>
      <c r="H1170" s="727" t="s">
        <v>571</v>
      </c>
      <c r="I1170" s="727" t="s">
        <v>2939</v>
      </c>
      <c r="J1170" s="727" t="s">
        <v>2940</v>
      </c>
      <c r="K1170" s="727" t="s">
        <v>2941</v>
      </c>
      <c r="L1170" s="728">
        <v>484.6</v>
      </c>
      <c r="M1170" s="728">
        <v>484.6</v>
      </c>
      <c r="N1170" s="727">
        <v>1</v>
      </c>
      <c r="O1170" s="812">
        <v>1</v>
      </c>
      <c r="P1170" s="728">
        <v>484.6</v>
      </c>
      <c r="Q1170" s="745">
        <v>1</v>
      </c>
      <c r="R1170" s="727">
        <v>1</v>
      </c>
      <c r="S1170" s="745">
        <v>1</v>
      </c>
      <c r="T1170" s="812">
        <v>1</v>
      </c>
      <c r="U1170" s="768">
        <v>1</v>
      </c>
    </row>
    <row r="1171" spans="1:21" ht="14.4" customHeight="1" x14ac:dyDescent="0.3">
      <c r="A1171" s="726">
        <v>4</v>
      </c>
      <c r="B1171" s="727" t="s">
        <v>2287</v>
      </c>
      <c r="C1171" s="727" t="s">
        <v>2294</v>
      </c>
      <c r="D1171" s="810" t="s">
        <v>4735</v>
      </c>
      <c r="E1171" s="811" t="s">
        <v>2322</v>
      </c>
      <c r="F1171" s="727" t="s">
        <v>2290</v>
      </c>
      <c r="G1171" s="727" t="s">
        <v>2523</v>
      </c>
      <c r="H1171" s="727" t="s">
        <v>571</v>
      </c>
      <c r="I1171" s="727" t="s">
        <v>2942</v>
      </c>
      <c r="J1171" s="727" t="s">
        <v>2943</v>
      </c>
      <c r="K1171" s="727" t="s">
        <v>2944</v>
      </c>
      <c r="L1171" s="728">
        <v>291.2</v>
      </c>
      <c r="M1171" s="728">
        <v>873.59999999999991</v>
      </c>
      <c r="N1171" s="727">
        <v>3</v>
      </c>
      <c r="O1171" s="812">
        <v>1</v>
      </c>
      <c r="P1171" s="728">
        <v>873.59999999999991</v>
      </c>
      <c r="Q1171" s="745">
        <v>1</v>
      </c>
      <c r="R1171" s="727">
        <v>3</v>
      </c>
      <c r="S1171" s="745">
        <v>1</v>
      </c>
      <c r="T1171" s="812">
        <v>1</v>
      </c>
      <c r="U1171" s="768">
        <v>1</v>
      </c>
    </row>
    <row r="1172" spans="1:21" ht="14.4" customHeight="1" x14ac:dyDescent="0.3">
      <c r="A1172" s="726">
        <v>4</v>
      </c>
      <c r="B1172" s="727" t="s">
        <v>2287</v>
      </c>
      <c r="C1172" s="727" t="s">
        <v>2294</v>
      </c>
      <c r="D1172" s="810" t="s">
        <v>4735</v>
      </c>
      <c r="E1172" s="811" t="s">
        <v>2322</v>
      </c>
      <c r="F1172" s="727" t="s">
        <v>2290</v>
      </c>
      <c r="G1172" s="727" t="s">
        <v>2523</v>
      </c>
      <c r="H1172" s="727" t="s">
        <v>571</v>
      </c>
      <c r="I1172" s="727" t="s">
        <v>2948</v>
      </c>
      <c r="J1172" s="727" t="s">
        <v>2949</v>
      </c>
      <c r="K1172" s="727" t="s">
        <v>2950</v>
      </c>
      <c r="L1172" s="728">
        <v>161</v>
      </c>
      <c r="M1172" s="728">
        <v>161</v>
      </c>
      <c r="N1172" s="727">
        <v>1</v>
      </c>
      <c r="O1172" s="812">
        <v>1</v>
      </c>
      <c r="P1172" s="728">
        <v>161</v>
      </c>
      <c r="Q1172" s="745">
        <v>1</v>
      </c>
      <c r="R1172" s="727">
        <v>1</v>
      </c>
      <c r="S1172" s="745">
        <v>1</v>
      </c>
      <c r="T1172" s="812">
        <v>1</v>
      </c>
      <c r="U1172" s="768">
        <v>1</v>
      </c>
    </row>
    <row r="1173" spans="1:21" ht="14.4" customHeight="1" x14ac:dyDescent="0.3">
      <c r="A1173" s="726">
        <v>4</v>
      </c>
      <c r="B1173" s="727" t="s">
        <v>2287</v>
      </c>
      <c r="C1173" s="727" t="s">
        <v>2294</v>
      </c>
      <c r="D1173" s="810" t="s">
        <v>4735</v>
      </c>
      <c r="E1173" s="811" t="s">
        <v>2322</v>
      </c>
      <c r="F1173" s="727" t="s">
        <v>2290</v>
      </c>
      <c r="G1173" s="727" t="s">
        <v>2523</v>
      </c>
      <c r="H1173" s="727" t="s">
        <v>571</v>
      </c>
      <c r="I1173" s="727" t="s">
        <v>2951</v>
      </c>
      <c r="J1173" s="727" t="s">
        <v>2952</v>
      </c>
      <c r="K1173" s="727" t="s">
        <v>2843</v>
      </c>
      <c r="L1173" s="728">
        <v>500</v>
      </c>
      <c r="M1173" s="728">
        <v>500</v>
      </c>
      <c r="N1173" s="727">
        <v>1</v>
      </c>
      <c r="O1173" s="812">
        <v>1</v>
      </c>
      <c r="P1173" s="728">
        <v>500</v>
      </c>
      <c r="Q1173" s="745">
        <v>1</v>
      </c>
      <c r="R1173" s="727">
        <v>1</v>
      </c>
      <c r="S1173" s="745">
        <v>1</v>
      </c>
      <c r="T1173" s="812">
        <v>1</v>
      </c>
      <c r="U1173" s="768">
        <v>1</v>
      </c>
    </row>
    <row r="1174" spans="1:21" ht="14.4" customHeight="1" x14ac:dyDescent="0.3">
      <c r="A1174" s="726">
        <v>4</v>
      </c>
      <c r="B1174" s="727" t="s">
        <v>2287</v>
      </c>
      <c r="C1174" s="727" t="s">
        <v>2294</v>
      </c>
      <c r="D1174" s="810" t="s">
        <v>4735</v>
      </c>
      <c r="E1174" s="811" t="s">
        <v>2322</v>
      </c>
      <c r="F1174" s="727" t="s">
        <v>2290</v>
      </c>
      <c r="G1174" s="727" t="s">
        <v>2523</v>
      </c>
      <c r="H1174" s="727" t="s">
        <v>571</v>
      </c>
      <c r="I1174" s="727" t="s">
        <v>2953</v>
      </c>
      <c r="J1174" s="727" t="s">
        <v>2954</v>
      </c>
      <c r="K1174" s="727" t="s">
        <v>2955</v>
      </c>
      <c r="L1174" s="728">
        <v>579</v>
      </c>
      <c r="M1174" s="728">
        <v>579</v>
      </c>
      <c r="N1174" s="727">
        <v>1</v>
      </c>
      <c r="O1174" s="812">
        <v>1</v>
      </c>
      <c r="P1174" s="728">
        <v>579</v>
      </c>
      <c r="Q1174" s="745">
        <v>1</v>
      </c>
      <c r="R1174" s="727">
        <v>1</v>
      </c>
      <c r="S1174" s="745">
        <v>1</v>
      </c>
      <c r="T1174" s="812">
        <v>1</v>
      </c>
      <c r="U1174" s="768">
        <v>1</v>
      </c>
    </row>
    <row r="1175" spans="1:21" ht="14.4" customHeight="1" x14ac:dyDescent="0.3">
      <c r="A1175" s="726">
        <v>4</v>
      </c>
      <c r="B1175" s="727" t="s">
        <v>2287</v>
      </c>
      <c r="C1175" s="727" t="s">
        <v>2294</v>
      </c>
      <c r="D1175" s="810" t="s">
        <v>4735</v>
      </c>
      <c r="E1175" s="811" t="s">
        <v>2322</v>
      </c>
      <c r="F1175" s="727" t="s">
        <v>2290</v>
      </c>
      <c r="G1175" s="727" t="s">
        <v>2523</v>
      </c>
      <c r="H1175" s="727" t="s">
        <v>571</v>
      </c>
      <c r="I1175" s="727" t="s">
        <v>2962</v>
      </c>
      <c r="J1175" s="727" t="s">
        <v>2963</v>
      </c>
      <c r="K1175" s="727" t="s">
        <v>2964</v>
      </c>
      <c r="L1175" s="728">
        <v>5343.9</v>
      </c>
      <c r="M1175" s="728">
        <v>16031.699999999999</v>
      </c>
      <c r="N1175" s="727">
        <v>3</v>
      </c>
      <c r="O1175" s="812">
        <v>1</v>
      </c>
      <c r="P1175" s="728">
        <v>16031.699999999999</v>
      </c>
      <c r="Q1175" s="745">
        <v>1</v>
      </c>
      <c r="R1175" s="727">
        <v>3</v>
      </c>
      <c r="S1175" s="745">
        <v>1</v>
      </c>
      <c r="T1175" s="812">
        <v>1</v>
      </c>
      <c r="U1175" s="768">
        <v>1</v>
      </c>
    </row>
    <row r="1176" spans="1:21" ht="14.4" customHeight="1" x14ac:dyDescent="0.3">
      <c r="A1176" s="726">
        <v>4</v>
      </c>
      <c r="B1176" s="727" t="s">
        <v>2287</v>
      </c>
      <c r="C1176" s="727" t="s">
        <v>2294</v>
      </c>
      <c r="D1176" s="810" t="s">
        <v>4735</v>
      </c>
      <c r="E1176" s="811" t="s">
        <v>2322</v>
      </c>
      <c r="F1176" s="727" t="s">
        <v>2290</v>
      </c>
      <c r="G1176" s="727" t="s">
        <v>2523</v>
      </c>
      <c r="H1176" s="727" t="s">
        <v>571</v>
      </c>
      <c r="I1176" s="727" t="s">
        <v>2965</v>
      </c>
      <c r="J1176" s="727" t="s">
        <v>2966</v>
      </c>
      <c r="K1176" s="727" t="s">
        <v>2967</v>
      </c>
      <c r="L1176" s="728">
        <v>5343.9</v>
      </c>
      <c r="M1176" s="728">
        <v>37407.299999999996</v>
      </c>
      <c r="N1176" s="727">
        <v>7</v>
      </c>
      <c r="O1176" s="812">
        <v>3</v>
      </c>
      <c r="P1176" s="728">
        <v>37407.299999999996</v>
      </c>
      <c r="Q1176" s="745">
        <v>1</v>
      </c>
      <c r="R1176" s="727">
        <v>7</v>
      </c>
      <c r="S1176" s="745">
        <v>1</v>
      </c>
      <c r="T1176" s="812">
        <v>3</v>
      </c>
      <c r="U1176" s="768">
        <v>1</v>
      </c>
    </row>
    <row r="1177" spans="1:21" ht="14.4" customHeight="1" x14ac:dyDescent="0.3">
      <c r="A1177" s="726">
        <v>4</v>
      </c>
      <c r="B1177" s="727" t="s">
        <v>2287</v>
      </c>
      <c r="C1177" s="727" t="s">
        <v>2294</v>
      </c>
      <c r="D1177" s="810" t="s">
        <v>4735</v>
      </c>
      <c r="E1177" s="811" t="s">
        <v>2322</v>
      </c>
      <c r="F1177" s="727" t="s">
        <v>2290</v>
      </c>
      <c r="G1177" s="727" t="s">
        <v>2523</v>
      </c>
      <c r="H1177" s="727" t="s">
        <v>571</v>
      </c>
      <c r="I1177" s="727" t="s">
        <v>2968</v>
      </c>
      <c r="J1177" s="727" t="s">
        <v>2969</v>
      </c>
      <c r="K1177" s="727" t="s">
        <v>1390</v>
      </c>
      <c r="L1177" s="728">
        <v>1832.09</v>
      </c>
      <c r="M1177" s="728">
        <v>5496.2699999999995</v>
      </c>
      <c r="N1177" s="727">
        <v>3</v>
      </c>
      <c r="O1177" s="812">
        <v>2</v>
      </c>
      <c r="P1177" s="728">
        <v>5496.2699999999995</v>
      </c>
      <c r="Q1177" s="745">
        <v>1</v>
      </c>
      <c r="R1177" s="727">
        <v>3</v>
      </c>
      <c r="S1177" s="745">
        <v>1</v>
      </c>
      <c r="T1177" s="812">
        <v>2</v>
      </c>
      <c r="U1177" s="768">
        <v>1</v>
      </c>
    </row>
    <row r="1178" spans="1:21" ht="14.4" customHeight="1" x14ac:dyDescent="0.3">
      <c r="A1178" s="726">
        <v>4</v>
      </c>
      <c r="B1178" s="727" t="s">
        <v>2287</v>
      </c>
      <c r="C1178" s="727" t="s">
        <v>2294</v>
      </c>
      <c r="D1178" s="810" t="s">
        <v>4735</v>
      </c>
      <c r="E1178" s="811" t="s">
        <v>2322</v>
      </c>
      <c r="F1178" s="727" t="s">
        <v>2290</v>
      </c>
      <c r="G1178" s="727" t="s">
        <v>2523</v>
      </c>
      <c r="H1178" s="727" t="s">
        <v>571</v>
      </c>
      <c r="I1178" s="727" t="s">
        <v>2970</v>
      </c>
      <c r="J1178" s="727" t="s">
        <v>2971</v>
      </c>
      <c r="K1178" s="727" t="s">
        <v>2972</v>
      </c>
      <c r="L1178" s="728">
        <v>2473.21</v>
      </c>
      <c r="M1178" s="728">
        <v>2473.21</v>
      </c>
      <c r="N1178" s="727">
        <v>1</v>
      </c>
      <c r="O1178" s="812">
        <v>1</v>
      </c>
      <c r="P1178" s="728">
        <v>2473.21</v>
      </c>
      <c r="Q1178" s="745">
        <v>1</v>
      </c>
      <c r="R1178" s="727">
        <v>1</v>
      </c>
      <c r="S1178" s="745">
        <v>1</v>
      </c>
      <c r="T1178" s="812">
        <v>1</v>
      </c>
      <c r="U1178" s="768">
        <v>1</v>
      </c>
    </row>
    <row r="1179" spans="1:21" ht="14.4" customHeight="1" x14ac:dyDescent="0.3">
      <c r="A1179" s="726">
        <v>4</v>
      </c>
      <c r="B1179" s="727" t="s">
        <v>2287</v>
      </c>
      <c r="C1179" s="727" t="s">
        <v>2294</v>
      </c>
      <c r="D1179" s="810" t="s">
        <v>4735</v>
      </c>
      <c r="E1179" s="811" t="s">
        <v>2322</v>
      </c>
      <c r="F1179" s="727" t="s">
        <v>2290</v>
      </c>
      <c r="G1179" s="727" t="s">
        <v>2523</v>
      </c>
      <c r="H1179" s="727" t="s">
        <v>571</v>
      </c>
      <c r="I1179" s="727" t="s">
        <v>2975</v>
      </c>
      <c r="J1179" s="727" t="s">
        <v>2976</v>
      </c>
      <c r="K1179" s="727" t="s">
        <v>1390</v>
      </c>
      <c r="L1179" s="728">
        <v>300</v>
      </c>
      <c r="M1179" s="728">
        <v>600</v>
      </c>
      <c r="N1179" s="727">
        <v>2</v>
      </c>
      <c r="O1179" s="812">
        <v>2</v>
      </c>
      <c r="P1179" s="728">
        <v>600</v>
      </c>
      <c r="Q1179" s="745">
        <v>1</v>
      </c>
      <c r="R1179" s="727">
        <v>2</v>
      </c>
      <c r="S1179" s="745">
        <v>1</v>
      </c>
      <c r="T1179" s="812">
        <v>2</v>
      </c>
      <c r="U1179" s="768">
        <v>1</v>
      </c>
    </row>
    <row r="1180" spans="1:21" ht="14.4" customHeight="1" x14ac:dyDescent="0.3">
      <c r="A1180" s="726">
        <v>4</v>
      </c>
      <c r="B1180" s="727" t="s">
        <v>2287</v>
      </c>
      <c r="C1180" s="727" t="s">
        <v>2294</v>
      </c>
      <c r="D1180" s="810" t="s">
        <v>4735</v>
      </c>
      <c r="E1180" s="811" t="s">
        <v>2322</v>
      </c>
      <c r="F1180" s="727" t="s">
        <v>2290</v>
      </c>
      <c r="G1180" s="727" t="s">
        <v>2523</v>
      </c>
      <c r="H1180" s="727" t="s">
        <v>571</v>
      </c>
      <c r="I1180" s="727" t="s">
        <v>2977</v>
      </c>
      <c r="J1180" s="727" t="s">
        <v>2978</v>
      </c>
      <c r="K1180" s="727" t="s">
        <v>2979</v>
      </c>
      <c r="L1180" s="728">
        <v>196.43</v>
      </c>
      <c r="M1180" s="728">
        <v>982.15000000000009</v>
      </c>
      <c r="N1180" s="727">
        <v>5</v>
      </c>
      <c r="O1180" s="812">
        <v>4</v>
      </c>
      <c r="P1180" s="728">
        <v>982.15000000000009</v>
      </c>
      <c r="Q1180" s="745">
        <v>1</v>
      </c>
      <c r="R1180" s="727">
        <v>5</v>
      </c>
      <c r="S1180" s="745">
        <v>1</v>
      </c>
      <c r="T1180" s="812">
        <v>4</v>
      </c>
      <c r="U1180" s="768">
        <v>1</v>
      </c>
    </row>
    <row r="1181" spans="1:21" ht="14.4" customHeight="1" x14ac:dyDescent="0.3">
      <c r="A1181" s="726">
        <v>4</v>
      </c>
      <c r="B1181" s="727" t="s">
        <v>2287</v>
      </c>
      <c r="C1181" s="727" t="s">
        <v>2294</v>
      </c>
      <c r="D1181" s="810" t="s">
        <v>4735</v>
      </c>
      <c r="E1181" s="811" t="s">
        <v>2322</v>
      </c>
      <c r="F1181" s="727" t="s">
        <v>2290</v>
      </c>
      <c r="G1181" s="727" t="s">
        <v>2523</v>
      </c>
      <c r="H1181" s="727" t="s">
        <v>571</v>
      </c>
      <c r="I1181" s="727" t="s">
        <v>2980</v>
      </c>
      <c r="J1181" s="727" t="s">
        <v>2981</v>
      </c>
      <c r="K1181" s="727" t="s">
        <v>2982</v>
      </c>
      <c r="L1181" s="728">
        <v>210.33</v>
      </c>
      <c r="M1181" s="728">
        <v>210.33</v>
      </c>
      <c r="N1181" s="727">
        <v>1</v>
      </c>
      <c r="O1181" s="812">
        <v>1</v>
      </c>
      <c r="P1181" s="728">
        <v>210.33</v>
      </c>
      <c r="Q1181" s="745">
        <v>1</v>
      </c>
      <c r="R1181" s="727">
        <v>1</v>
      </c>
      <c r="S1181" s="745">
        <v>1</v>
      </c>
      <c r="T1181" s="812">
        <v>1</v>
      </c>
      <c r="U1181" s="768">
        <v>1</v>
      </c>
    </row>
    <row r="1182" spans="1:21" ht="14.4" customHeight="1" x14ac:dyDescent="0.3">
      <c r="A1182" s="726">
        <v>4</v>
      </c>
      <c r="B1182" s="727" t="s">
        <v>2287</v>
      </c>
      <c r="C1182" s="727" t="s">
        <v>2294</v>
      </c>
      <c r="D1182" s="810" t="s">
        <v>4735</v>
      </c>
      <c r="E1182" s="811" t="s">
        <v>2322</v>
      </c>
      <c r="F1182" s="727" t="s">
        <v>2290</v>
      </c>
      <c r="G1182" s="727" t="s">
        <v>2523</v>
      </c>
      <c r="H1182" s="727" t="s">
        <v>571</v>
      </c>
      <c r="I1182" s="727" t="s">
        <v>3670</v>
      </c>
      <c r="J1182" s="727" t="s">
        <v>3671</v>
      </c>
      <c r="K1182" s="727" t="s">
        <v>2955</v>
      </c>
      <c r="L1182" s="728">
        <v>507.04</v>
      </c>
      <c r="M1182" s="728">
        <v>1014.08</v>
      </c>
      <c r="N1182" s="727">
        <v>2</v>
      </c>
      <c r="O1182" s="812">
        <v>1</v>
      </c>
      <c r="P1182" s="728">
        <v>1014.08</v>
      </c>
      <c r="Q1182" s="745">
        <v>1</v>
      </c>
      <c r="R1182" s="727">
        <v>2</v>
      </c>
      <c r="S1182" s="745">
        <v>1</v>
      </c>
      <c r="T1182" s="812">
        <v>1</v>
      </c>
      <c r="U1182" s="768">
        <v>1</v>
      </c>
    </row>
    <row r="1183" spans="1:21" ht="14.4" customHeight="1" x14ac:dyDescent="0.3">
      <c r="A1183" s="726">
        <v>4</v>
      </c>
      <c r="B1183" s="727" t="s">
        <v>2287</v>
      </c>
      <c r="C1183" s="727" t="s">
        <v>2294</v>
      </c>
      <c r="D1183" s="810" t="s">
        <v>4735</v>
      </c>
      <c r="E1183" s="811" t="s">
        <v>2322</v>
      </c>
      <c r="F1183" s="727" t="s">
        <v>2290</v>
      </c>
      <c r="G1183" s="727" t="s">
        <v>2523</v>
      </c>
      <c r="H1183" s="727" t="s">
        <v>571</v>
      </c>
      <c r="I1183" s="727" t="s">
        <v>2989</v>
      </c>
      <c r="J1183" s="727" t="s">
        <v>2990</v>
      </c>
      <c r="K1183" s="727" t="s">
        <v>2991</v>
      </c>
      <c r="L1183" s="728">
        <v>2816</v>
      </c>
      <c r="M1183" s="728">
        <v>42240</v>
      </c>
      <c r="N1183" s="727">
        <v>15</v>
      </c>
      <c r="O1183" s="812">
        <v>2</v>
      </c>
      <c r="P1183" s="728">
        <v>25344</v>
      </c>
      <c r="Q1183" s="745">
        <v>0.6</v>
      </c>
      <c r="R1183" s="727">
        <v>9</v>
      </c>
      <c r="S1183" s="745">
        <v>0.6</v>
      </c>
      <c r="T1183" s="812">
        <v>1</v>
      </c>
      <c r="U1183" s="768">
        <v>0.5</v>
      </c>
    </row>
    <row r="1184" spans="1:21" ht="14.4" customHeight="1" x14ac:dyDescent="0.3">
      <c r="A1184" s="726">
        <v>4</v>
      </c>
      <c r="B1184" s="727" t="s">
        <v>2287</v>
      </c>
      <c r="C1184" s="727" t="s">
        <v>2294</v>
      </c>
      <c r="D1184" s="810" t="s">
        <v>4735</v>
      </c>
      <c r="E1184" s="811" t="s">
        <v>2322</v>
      </c>
      <c r="F1184" s="727" t="s">
        <v>2290</v>
      </c>
      <c r="G1184" s="727" t="s">
        <v>2523</v>
      </c>
      <c r="H1184" s="727" t="s">
        <v>571</v>
      </c>
      <c r="I1184" s="727" t="s">
        <v>2997</v>
      </c>
      <c r="J1184" s="727" t="s">
        <v>2998</v>
      </c>
      <c r="K1184" s="727" t="s">
        <v>2999</v>
      </c>
      <c r="L1184" s="728">
        <v>1500.3</v>
      </c>
      <c r="M1184" s="728">
        <v>18003.599999999999</v>
      </c>
      <c r="N1184" s="727">
        <v>12</v>
      </c>
      <c r="O1184" s="812">
        <v>2</v>
      </c>
      <c r="P1184" s="728">
        <v>18003.599999999999</v>
      </c>
      <c r="Q1184" s="745">
        <v>1</v>
      </c>
      <c r="R1184" s="727">
        <v>12</v>
      </c>
      <c r="S1184" s="745">
        <v>1</v>
      </c>
      <c r="T1184" s="812">
        <v>2</v>
      </c>
      <c r="U1184" s="768">
        <v>1</v>
      </c>
    </row>
    <row r="1185" spans="1:21" ht="14.4" customHeight="1" x14ac:dyDescent="0.3">
      <c r="A1185" s="726">
        <v>4</v>
      </c>
      <c r="B1185" s="727" t="s">
        <v>2287</v>
      </c>
      <c r="C1185" s="727" t="s">
        <v>2294</v>
      </c>
      <c r="D1185" s="810" t="s">
        <v>4735</v>
      </c>
      <c r="E1185" s="811" t="s">
        <v>2322</v>
      </c>
      <c r="F1185" s="727" t="s">
        <v>2290</v>
      </c>
      <c r="G1185" s="727" t="s">
        <v>2523</v>
      </c>
      <c r="H1185" s="727" t="s">
        <v>571</v>
      </c>
      <c r="I1185" s="727" t="s">
        <v>3033</v>
      </c>
      <c r="J1185" s="727" t="s">
        <v>3034</v>
      </c>
      <c r="K1185" s="727" t="s">
        <v>2938</v>
      </c>
      <c r="L1185" s="728">
        <v>500</v>
      </c>
      <c r="M1185" s="728">
        <v>3500</v>
      </c>
      <c r="N1185" s="727">
        <v>7</v>
      </c>
      <c r="O1185" s="812">
        <v>4</v>
      </c>
      <c r="P1185" s="728">
        <v>3500</v>
      </c>
      <c r="Q1185" s="745">
        <v>1</v>
      </c>
      <c r="R1185" s="727">
        <v>7</v>
      </c>
      <c r="S1185" s="745">
        <v>1</v>
      </c>
      <c r="T1185" s="812">
        <v>4</v>
      </c>
      <c r="U1185" s="768">
        <v>1</v>
      </c>
    </row>
    <row r="1186" spans="1:21" ht="14.4" customHeight="1" x14ac:dyDescent="0.3">
      <c r="A1186" s="726">
        <v>4</v>
      </c>
      <c r="B1186" s="727" t="s">
        <v>2287</v>
      </c>
      <c r="C1186" s="727" t="s">
        <v>2294</v>
      </c>
      <c r="D1186" s="810" t="s">
        <v>4735</v>
      </c>
      <c r="E1186" s="811" t="s">
        <v>2322</v>
      </c>
      <c r="F1186" s="727" t="s">
        <v>2290</v>
      </c>
      <c r="G1186" s="727" t="s">
        <v>2523</v>
      </c>
      <c r="H1186" s="727" t="s">
        <v>571</v>
      </c>
      <c r="I1186" s="727" t="s">
        <v>3035</v>
      </c>
      <c r="J1186" s="727" t="s">
        <v>3036</v>
      </c>
      <c r="K1186" s="727" t="s">
        <v>3037</v>
      </c>
      <c r="L1186" s="728">
        <v>556</v>
      </c>
      <c r="M1186" s="728">
        <v>2224</v>
      </c>
      <c r="N1186" s="727">
        <v>4</v>
      </c>
      <c r="O1186" s="812">
        <v>2</v>
      </c>
      <c r="P1186" s="728">
        <v>1112</v>
      </c>
      <c r="Q1186" s="745">
        <v>0.5</v>
      </c>
      <c r="R1186" s="727">
        <v>2</v>
      </c>
      <c r="S1186" s="745">
        <v>0.5</v>
      </c>
      <c r="T1186" s="812">
        <v>1</v>
      </c>
      <c r="U1186" s="768">
        <v>0.5</v>
      </c>
    </row>
    <row r="1187" spans="1:21" ht="14.4" customHeight="1" x14ac:dyDescent="0.3">
      <c r="A1187" s="726">
        <v>4</v>
      </c>
      <c r="B1187" s="727" t="s">
        <v>2287</v>
      </c>
      <c r="C1187" s="727" t="s">
        <v>2294</v>
      </c>
      <c r="D1187" s="810" t="s">
        <v>4735</v>
      </c>
      <c r="E1187" s="811" t="s">
        <v>2322</v>
      </c>
      <c r="F1187" s="727" t="s">
        <v>2290</v>
      </c>
      <c r="G1187" s="727" t="s">
        <v>2523</v>
      </c>
      <c r="H1187" s="727" t="s">
        <v>571</v>
      </c>
      <c r="I1187" s="727" t="s">
        <v>3041</v>
      </c>
      <c r="J1187" s="727" t="s">
        <v>3042</v>
      </c>
      <c r="K1187" s="727" t="s">
        <v>2920</v>
      </c>
      <c r="L1187" s="728">
        <v>1080</v>
      </c>
      <c r="M1187" s="728">
        <v>1080</v>
      </c>
      <c r="N1187" s="727">
        <v>1</v>
      </c>
      <c r="O1187" s="812">
        <v>1</v>
      </c>
      <c r="P1187" s="728">
        <v>1080</v>
      </c>
      <c r="Q1187" s="745">
        <v>1</v>
      </c>
      <c r="R1187" s="727">
        <v>1</v>
      </c>
      <c r="S1187" s="745">
        <v>1</v>
      </c>
      <c r="T1187" s="812">
        <v>1</v>
      </c>
      <c r="U1187" s="768">
        <v>1</v>
      </c>
    </row>
    <row r="1188" spans="1:21" ht="14.4" customHeight="1" x14ac:dyDescent="0.3">
      <c r="A1188" s="726">
        <v>4</v>
      </c>
      <c r="B1188" s="727" t="s">
        <v>2287</v>
      </c>
      <c r="C1188" s="727" t="s">
        <v>2294</v>
      </c>
      <c r="D1188" s="810" t="s">
        <v>4735</v>
      </c>
      <c r="E1188" s="811" t="s">
        <v>2322</v>
      </c>
      <c r="F1188" s="727" t="s">
        <v>2290</v>
      </c>
      <c r="G1188" s="727" t="s">
        <v>2523</v>
      </c>
      <c r="H1188" s="727" t="s">
        <v>571</v>
      </c>
      <c r="I1188" s="727" t="s">
        <v>3043</v>
      </c>
      <c r="J1188" s="727" t="s">
        <v>3044</v>
      </c>
      <c r="K1188" s="727" t="s">
        <v>1390</v>
      </c>
      <c r="L1188" s="728">
        <v>600</v>
      </c>
      <c r="M1188" s="728">
        <v>2400</v>
      </c>
      <c r="N1188" s="727">
        <v>4</v>
      </c>
      <c r="O1188" s="812">
        <v>4</v>
      </c>
      <c r="P1188" s="728">
        <v>2400</v>
      </c>
      <c r="Q1188" s="745">
        <v>1</v>
      </c>
      <c r="R1188" s="727">
        <v>4</v>
      </c>
      <c r="S1188" s="745">
        <v>1</v>
      </c>
      <c r="T1188" s="812">
        <v>4</v>
      </c>
      <c r="U1188" s="768">
        <v>1</v>
      </c>
    </row>
    <row r="1189" spans="1:21" ht="14.4" customHeight="1" x14ac:dyDescent="0.3">
      <c r="A1189" s="726">
        <v>4</v>
      </c>
      <c r="B1189" s="727" t="s">
        <v>2287</v>
      </c>
      <c r="C1189" s="727" t="s">
        <v>2294</v>
      </c>
      <c r="D1189" s="810" t="s">
        <v>4735</v>
      </c>
      <c r="E1189" s="811" t="s">
        <v>2322</v>
      </c>
      <c r="F1189" s="727" t="s">
        <v>2290</v>
      </c>
      <c r="G1189" s="727" t="s">
        <v>2523</v>
      </c>
      <c r="H1189" s="727" t="s">
        <v>571</v>
      </c>
      <c r="I1189" s="727" t="s">
        <v>3045</v>
      </c>
      <c r="J1189" s="727" t="s">
        <v>3046</v>
      </c>
      <c r="K1189" s="727" t="s">
        <v>3047</v>
      </c>
      <c r="L1189" s="728">
        <v>500</v>
      </c>
      <c r="M1189" s="728">
        <v>2000</v>
      </c>
      <c r="N1189" s="727">
        <v>4</v>
      </c>
      <c r="O1189" s="812">
        <v>2</v>
      </c>
      <c r="P1189" s="728">
        <v>2000</v>
      </c>
      <c r="Q1189" s="745">
        <v>1</v>
      </c>
      <c r="R1189" s="727">
        <v>4</v>
      </c>
      <c r="S1189" s="745">
        <v>1</v>
      </c>
      <c r="T1189" s="812">
        <v>2</v>
      </c>
      <c r="U1189" s="768">
        <v>1</v>
      </c>
    </row>
    <row r="1190" spans="1:21" ht="14.4" customHeight="1" x14ac:dyDescent="0.3">
      <c r="A1190" s="726">
        <v>4</v>
      </c>
      <c r="B1190" s="727" t="s">
        <v>2287</v>
      </c>
      <c r="C1190" s="727" t="s">
        <v>2294</v>
      </c>
      <c r="D1190" s="810" t="s">
        <v>4735</v>
      </c>
      <c r="E1190" s="811" t="s">
        <v>2322</v>
      </c>
      <c r="F1190" s="727" t="s">
        <v>2290</v>
      </c>
      <c r="G1190" s="727" t="s">
        <v>2523</v>
      </c>
      <c r="H1190" s="727" t="s">
        <v>571</v>
      </c>
      <c r="I1190" s="727" t="s">
        <v>3048</v>
      </c>
      <c r="J1190" s="727" t="s">
        <v>3049</v>
      </c>
      <c r="K1190" s="727" t="s">
        <v>1390</v>
      </c>
      <c r="L1190" s="728">
        <v>1000</v>
      </c>
      <c r="M1190" s="728">
        <v>4000</v>
      </c>
      <c r="N1190" s="727">
        <v>4</v>
      </c>
      <c r="O1190" s="812">
        <v>2</v>
      </c>
      <c r="P1190" s="728">
        <v>4000</v>
      </c>
      <c r="Q1190" s="745">
        <v>1</v>
      </c>
      <c r="R1190" s="727">
        <v>4</v>
      </c>
      <c r="S1190" s="745">
        <v>1</v>
      </c>
      <c r="T1190" s="812">
        <v>2</v>
      </c>
      <c r="U1190" s="768">
        <v>1</v>
      </c>
    </row>
    <row r="1191" spans="1:21" ht="14.4" customHeight="1" x14ac:dyDescent="0.3">
      <c r="A1191" s="726">
        <v>4</v>
      </c>
      <c r="B1191" s="727" t="s">
        <v>2287</v>
      </c>
      <c r="C1191" s="727" t="s">
        <v>2294</v>
      </c>
      <c r="D1191" s="810" t="s">
        <v>4735</v>
      </c>
      <c r="E1191" s="811" t="s">
        <v>2322</v>
      </c>
      <c r="F1191" s="727" t="s">
        <v>2290</v>
      </c>
      <c r="G1191" s="727" t="s">
        <v>2523</v>
      </c>
      <c r="H1191" s="727" t="s">
        <v>571</v>
      </c>
      <c r="I1191" s="727" t="s">
        <v>3053</v>
      </c>
      <c r="J1191" s="727" t="s">
        <v>3054</v>
      </c>
      <c r="K1191" s="727" t="s">
        <v>3047</v>
      </c>
      <c r="L1191" s="728">
        <v>300</v>
      </c>
      <c r="M1191" s="728">
        <v>600</v>
      </c>
      <c r="N1191" s="727">
        <v>2</v>
      </c>
      <c r="O1191" s="812">
        <v>2</v>
      </c>
      <c r="P1191" s="728">
        <v>600</v>
      </c>
      <c r="Q1191" s="745">
        <v>1</v>
      </c>
      <c r="R1191" s="727">
        <v>2</v>
      </c>
      <c r="S1191" s="745">
        <v>1</v>
      </c>
      <c r="T1191" s="812">
        <v>2</v>
      </c>
      <c r="U1191" s="768">
        <v>1</v>
      </c>
    </row>
    <row r="1192" spans="1:21" ht="14.4" customHeight="1" x14ac:dyDescent="0.3">
      <c r="A1192" s="726">
        <v>4</v>
      </c>
      <c r="B1192" s="727" t="s">
        <v>2287</v>
      </c>
      <c r="C1192" s="727" t="s">
        <v>2294</v>
      </c>
      <c r="D1192" s="810" t="s">
        <v>4735</v>
      </c>
      <c r="E1192" s="811" t="s">
        <v>2322</v>
      </c>
      <c r="F1192" s="727" t="s">
        <v>2290</v>
      </c>
      <c r="G1192" s="727" t="s">
        <v>2523</v>
      </c>
      <c r="H1192" s="727" t="s">
        <v>571</v>
      </c>
      <c r="I1192" s="727" t="s">
        <v>3064</v>
      </c>
      <c r="J1192" s="727" t="s">
        <v>3065</v>
      </c>
      <c r="K1192" s="727" t="s">
        <v>3066</v>
      </c>
      <c r="L1192" s="728">
        <v>453.2</v>
      </c>
      <c r="M1192" s="728">
        <v>453.2</v>
      </c>
      <c r="N1192" s="727">
        <v>1</v>
      </c>
      <c r="O1192" s="812">
        <v>1</v>
      </c>
      <c r="P1192" s="728">
        <v>453.2</v>
      </c>
      <c r="Q1192" s="745">
        <v>1</v>
      </c>
      <c r="R1192" s="727">
        <v>1</v>
      </c>
      <c r="S1192" s="745">
        <v>1</v>
      </c>
      <c r="T1192" s="812">
        <v>1</v>
      </c>
      <c r="U1192" s="768">
        <v>1</v>
      </c>
    </row>
    <row r="1193" spans="1:21" ht="14.4" customHeight="1" x14ac:dyDescent="0.3">
      <c r="A1193" s="726">
        <v>4</v>
      </c>
      <c r="B1193" s="727" t="s">
        <v>2287</v>
      </c>
      <c r="C1193" s="727" t="s">
        <v>2294</v>
      </c>
      <c r="D1193" s="810" t="s">
        <v>4735</v>
      </c>
      <c r="E1193" s="811" t="s">
        <v>2322</v>
      </c>
      <c r="F1193" s="727" t="s">
        <v>2290</v>
      </c>
      <c r="G1193" s="727" t="s">
        <v>2523</v>
      </c>
      <c r="H1193" s="727" t="s">
        <v>571</v>
      </c>
      <c r="I1193" s="727" t="s">
        <v>3067</v>
      </c>
      <c r="J1193" s="727" t="s">
        <v>3068</v>
      </c>
      <c r="K1193" s="727" t="s">
        <v>3069</v>
      </c>
      <c r="L1193" s="728">
        <v>5343.9</v>
      </c>
      <c r="M1193" s="728">
        <v>26719.5</v>
      </c>
      <c r="N1193" s="727">
        <v>5</v>
      </c>
      <c r="O1193" s="812">
        <v>2</v>
      </c>
      <c r="P1193" s="728">
        <v>26719.5</v>
      </c>
      <c r="Q1193" s="745">
        <v>1</v>
      </c>
      <c r="R1193" s="727">
        <v>5</v>
      </c>
      <c r="S1193" s="745">
        <v>1</v>
      </c>
      <c r="T1193" s="812">
        <v>2</v>
      </c>
      <c r="U1193" s="768">
        <v>1</v>
      </c>
    </row>
    <row r="1194" spans="1:21" ht="14.4" customHeight="1" x14ac:dyDescent="0.3">
      <c r="A1194" s="726">
        <v>4</v>
      </c>
      <c r="B1194" s="727" t="s">
        <v>2287</v>
      </c>
      <c r="C1194" s="727" t="s">
        <v>2294</v>
      </c>
      <c r="D1194" s="810" t="s">
        <v>4735</v>
      </c>
      <c r="E1194" s="811" t="s">
        <v>2322</v>
      </c>
      <c r="F1194" s="727" t="s">
        <v>2290</v>
      </c>
      <c r="G1194" s="727" t="s">
        <v>2523</v>
      </c>
      <c r="H1194" s="727" t="s">
        <v>571</v>
      </c>
      <c r="I1194" s="727" t="s">
        <v>3073</v>
      </c>
      <c r="J1194" s="727" t="s">
        <v>3074</v>
      </c>
      <c r="K1194" s="727" t="s">
        <v>3075</v>
      </c>
      <c r="L1194" s="728">
        <v>761.3</v>
      </c>
      <c r="M1194" s="728">
        <v>2283.8999999999996</v>
      </c>
      <c r="N1194" s="727">
        <v>3</v>
      </c>
      <c r="O1194" s="812">
        <v>1</v>
      </c>
      <c r="P1194" s="728">
        <v>2283.8999999999996</v>
      </c>
      <c r="Q1194" s="745">
        <v>1</v>
      </c>
      <c r="R1194" s="727">
        <v>3</v>
      </c>
      <c r="S1194" s="745">
        <v>1</v>
      </c>
      <c r="T1194" s="812">
        <v>1</v>
      </c>
      <c r="U1194" s="768">
        <v>1</v>
      </c>
    </row>
    <row r="1195" spans="1:21" ht="14.4" customHeight="1" x14ac:dyDescent="0.3">
      <c r="A1195" s="726">
        <v>4</v>
      </c>
      <c r="B1195" s="727" t="s">
        <v>2287</v>
      </c>
      <c r="C1195" s="727" t="s">
        <v>2294</v>
      </c>
      <c r="D1195" s="810" t="s">
        <v>4735</v>
      </c>
      <c r="E1195" s="811" t="s">
        <v>2322</v>
      </c>
      <c r="F1195" s="727" t="s">
        <v>2290</v>
      </c>
      <c r="G1195" s="727" t="s">
        <v>2523</v>
      </c>
      <c r="H1195" s="727" t="s">
        <v>571</v>
      </c>
      <c r="I1195" s="727" t="s">
        <v>3085</v>
      </c>
      <c r="J1195" s="727" t="s">
        <v>3083</v>
      </c>
      <c r="K1195" s="727" t="s">
        <v>3086</v>
      </c>
      <c r="L1195" s="728">
        <v>1500</v>
      </c>
      <c r="M1195" s="728">
        <v>9000</v>
      </c>
      <c r="N1195" s="727">
        <v>6</v>
      </c>
      <c r="O1195" s="812">
        <v>1</v>
      </c>
      <c r="P1195" s="728">
        <v>9000</v>
      </c>
      <c r="Q1195" s="745">
        <v>1</v>
      </c>
      <c r="R1195" s="727">
        <v>6</v>
      </c>
      <c r="S1195" s="745">
        <v>1</v>
      </c>
      <c r="T1195" s="812">
        <v>1</v>
      </c>
      <c r="U1195" s="768">
        <v>1</v>
      </c>
    </row>
    <row r="1196" spans="1:21" ht="14.4" customHeight="1" x14ac:dyDescent="0.3">
      <c r="A1196" s="726">
        <v>4</v>
      </c>
      <c r="B1196" s="727" t="s">
        <v>2287</v>
      </c>
      <c r="C1196" s="727" t="s">
        <v>2294</v>
      </c>
      <c r="D1196" s="810" t="s">
        <v>4735</v>
      </c>
      <c r="E1196" s="811" t="s">
        <v>2322</v>
      </c>
      <c r="F1196" s="727" t="s">
        <v>2290</v>
      </c>
      <c r="G1196" s="727" t="s">
        <v>2523</v>
      </c>
      <c r="H1196" s="727" t="s">
        <v>571</v>
      </c>
      <c r="I1196" s="727" t="s">
        <v>3087</v>
      </c>
      <c r="J1196" s="727" t="s">
        <v>3088</v>
      </c>
      <c r="K1196" s="727" t="s">
        <v>3089</v>
      </c>
      <c r="L1196" s="728">
        <v>159.5</v>
      </c>
      <c r="M1196" s="728">
        <v>319</v>
      </c>
      <c r="N1196" s="727">
        <v>2</v>
      </c>
      <c r="O1196" s="812">
        <v>1</v>
      </c>
      <c r="P1196" s="728">
        <v>319</v>
      </c>
      <c r="Q1196" s="745">
        <v>1</v>
      </c>
      <c r="R1196" s="727">
        <v>2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4</v>
      </c>
      <c r="B1197" s="727" t="s">
        <v>2287</v>
      </c>
      <c r="C1197" s="727" t="s">
        <v>2294</v>
      </c>
      <c r="D1197" s="810" t="s">
        <v>4735</v>
      </c>
      <c r="E1197" s="811" t="s">
        <v>2322</v>
      </c>
      <c r="F1197" s="727" t="s">
        <v>2290</v>
      </c>
      <c r="G1197" s="727" t="s">
        <v>2523</v>
      </c>
      <c r="H1197" s="727" t="s">
        <v>571</v>
      </c>
      <c r="I1197" s="727" t="s">
        <v>3090</v>
      </c>
      <c r="J1197" s="727" t="s">
        <v>3091</v>
      </c>
      <c r="K1197" s="727" t="s">
        <v>3092</v>
      </c>
      <c r="L1197" s="728">
        <v>153.5</v>
      </c>
      <c r="M1197" s="728">
        <v>307</v>
      </c>
      <c r="N1197" s="727">
        <v>2</v>
      </c>
      <c r="O1197" s="812">
        <v>1</v>
      </c>
      <c r="P1197" s="728">
        <v>307</v>
      </c>
      <c r="Q1197" s="745">
        <v>1</v>
      </c>
      <c r="R1197" s="727">
        <v>2</v>
      </c>
      <c r="S1197" s="745">
        <v>1</v>
      </c>
      <c r="T1197" s="812">
        <v>1</v>
      </c>
      <c r="U1197" s="768">
        <v>1</v>
      </c>
    </row>
    <row r="1198" spans="1:21" ht="14.4" customHeight="1" x14ac:dyDescent="0.3">
      <c r="A1198" s="726">
        <v>4</v>
      </c>
      <c r="B1198" s="727" t="s">
        <v>2287</v>
      </c>
      <c r="C1198" s="727" t="s">
        <v>2294</v>
      </c>
      <c r="D1198" s="810" t="s">
        <v>4735</v>
      </c>
      <c r="E1198" s="811" t="s">
        <v>2322</v>
      </c>
      <c r="F1198" s="727" t="s">
        <v>2290</v>
      </c>
      <c r="G1198" s="727" t="s">
        <v>2523</v>
      </c>
      <c r="H1198" s="727" t="s">
        <v>571</v>
      </c>
      <c r="I1198" s="727" t="s">
        <v>3099</v>
      </c>
      <c r="J1198" s="727" t="s">
        <v>3100</v>
      </c>
      <c r="K1198" s="727" t="s">
        <v>3101</v>
      </c>
      <c r="L1198" s="728">
        <v>319</v>
      </c>
      <c r="M1198" s="728">
        <v>2233</v>
      </c>
      <c r="N1198" s="727">
        <v>7</v>
      </c>
      <c r="O1198" s="812">
        <v>4</v>
      </c>
      <c r="P1198" s="728">
        <v>2233</v>
      </c>
      <c r="Q1198" s="745">
        <v>1</v>
      </c>
      <c r="R1198" s="727">
        <v>7</v>
      </c>
      <c r="S1198" s="745">
        <v>1</v>
      </c>
      <c r="T1198" s="812">
        <v>4</v>
      </c>
      <c r="U1198" s="768">
        <v>1</v>
      </c>
    </row>
    <row r="1199" spans="1:21" ht="14.4" customHeight="1" x14ac:dyDescent="0.3">
      <c r="A1199" s="726">
        <v>4</v>
      </c>
      <c r="B1199" s="727" t="s">
        <v>2287</v>
      </c>
      <c r="C1199" s="727" t="s">
        <v>2294</v>
      </c>
      <c r="D1199" s="810" t="s">
        <v>4735</v>
      </c>
      <c r="E1199" s="811" t="s">
        <v>2322</v>
      </c>
      <c r="F1199" s="727" t="s">
        <v>2290</v>
      </c>
      <c r="G1199" s="727" t="s">
        <v>2523</v>
      </c>
      <c r="H1199" s="727" t="s">
        <v>571</v>
      </c>
      <c r="I1199" s="727" t="s">
        <v>3102</v>
      </c>
      <c r="J1199" s="727" t="s">
        <v>3103</v>
      </c>
      <c r="K1199" s="727" t="s">
        <v>3104</v>
      </c>
      <c r="L1199" s="728">
        <v>1781.3</v>
      </c>
      <c r="M1199" s="728">
        <v>5343.9</v>
      </c>
      <c r="N1199" s="727">
        <v>3</v>
      </c>
      <c r="O1199" s="812">
        <v>1</v>
      </c>
      <c r="P1199" s="728">
        <v>5343.9</v>
      </c>
      <c r="Q1199" s="745">
        <v>1</v>
      </c>
      <c r="R1199" s="727">
        <v>3</v>
      </c>
      <c r="S1199" s="745">
        <v>1</v>
      </c>
      <c r="T1199" s="812">
        <v>1</v>
      </c>
      <c r="U1199" s="768">
        <v>1</v>
      </c>
    </row>
    <row r="1200" spans="1:21" ht="14.4" customHeight="1" x14ac:dyDescent="0.3">
      <c r="A1200" s="726">
        <v>4</v>
      </c>
      <c r="B1200" s="727" t="s">
        <v>2287</v>
      </c>
      <c r="C1200" s="727" t="s">
        <v>2294</v>
      </c>
      <c r="D1200" s="810" t="s">
        <v>4735</v>
      </c>
      <c r="E1200" s="811" t="s">
        <v>2322</v>
      </c>
      <c r="F1200" s="727" t="s">
        <v>2290</v>
      </c>
      <c r="G1200" s="727" t="s">
        <v>2523</v>
      </c>
      <c r="H1200" s="727" t="s">
        <v>571</v>
      </c>
      <c r="I1200" s="727" t="s">
        <v>3107</v>
      </c>
      <c r="J1200" s="727" t="s">
        <v>3108</v>
      </c>
      <c r="K1200" s="727" t="s">
        <v>3109</v>
      </c>
      <c r="L1200" s="728">
        <v>761.3</v>
      </c>
      <c r="M1200" s="728">
        <v>2283.8999999999996</v>
      </c>
      <c r="N1200" s="727">
        <v>3</v>
      </c>
      <c r="O1200" s="812">
        <v>1</v>
      </c>
      <c r="P1200" s="728">
        <v>2283.8999999999996</v>
      </c>
      <c r="Q1200" s="745">
        <v>1</v>
      </c>
      <c r="R1200" s="727">
        <v>3</v>
      </c>
      <c r="S1200" s="745">
        <v>1</v>
      </c>
      <c r="T1200" s="812">
        <v>1</v>
      </c>
      <c r="U1200" s="768">
        <v>1</v>
      </c>
    </row>
    <row r="1201" spans="1:21" ht="14.4" customHeight="1" x14ac:dyDescent="0.3">
      <c r="A1201" s="726">
        <v>4</v>
      </c>
      <c r="B1201" s="727" t="s">
        <v>2287</v>
      </c>
      <c r="C1201" s="727" t="s">
        <v>2294</v>
      </c>
      <c r="D1201" s="810" t="s">
        <v>4735</v>
      </c>
      <c r="E1201" s="811" t="s">
        <v>2322</v>
      </c>
      <c r="F1201" s="727" t="s">
        <v>2290</v>
      </c>
      <c r="G1201" s="727" t="s">
        <v>2523</v>
      </c>
      <c r="H1201" s="727" t="s">
        <v>571</v>
      </c>
      <c r="I1201" s="727" t="s">
        <v>3110</v>
      </c>
      <c r="J1201" s="727" t="s">
        <v>3111</v>
      </c>
      <c r="K1201" s="727" t="s">
        <v>3112</v>
      </c>
      <c r="L1201" s="728">
        <v>3000</v>
      </c>
      <c r="M1201" s="728">
        <v>21000</v>
      </c>
      <c r="N1201" s="727">
        <v>7</v>
      </c>
      <c r="O1201" s="812">
        <v>3</v>
      </c>
      <c r="P1201" s="728">
        <v>21000</v>
      </c>
      <c r="Q1201" s="745">
        <v>1</v>
      </c>
      <c r="R1201" s="727">
        <v>7</v>
      </c>
      <c r="S1201" s="745">
        <v>1</v>
      </c>
      <c r="T1201" s="812">
        <v>3</v>
      </c>
      <c r="U1201" s="768">
        <v>1</v>
      </c>
    </row>
    <row r="1202" spans="1:21" ht="14.4" customHeight="1" x14ac:dyDescent="0.3">
      <c r="A1202" s="726">
        <v>4</v>
      </c>
      <c r="B1202" s="727" t="s">
        <v>2287</v>
      </c>
      <c r="C1202" s="727" t="s">
        <v>2294</v>
      </c>
      <c r="D1202" s="810" t="s">
        <v>4735</v>
      </c>
      <c r="E1202" s="811" t="s">
        <v>2322</v>
      </c>
      <c r="F1202" s="727" t="s">
        <v>2290</v>
      </c>
      <c r="G1202" s="727" t="s">
        <v>2523</v>
      </c>
      <c r="H1202" s="727" t="s">
        <v>571</v>
      </c>
      <c r="I1202" s="727" t="s">
        <v>3115</v>
      </c>
      <c r="J1202" s="727" t="s">
        <v>3116</v>
      </c>
      <c r="K1202" s="727" t="s">
        <v>3117</v>
      </c>
      <c r="L1202" s="728">
        <v>1248</v>
      </c>
      <c r="M1202" s="728">
        <v>3744</v>
      </c>
      <c r="N1202" s="727">
        <v>3</v>
      </c>
      <c r="O1202" s="812">
        <v>3</v>
      </c>
      <c r="P1202" s="728">
        <v>3744</v>
      </c>
      <c r="Q1202" s="745">
        <v>1</v>
      </c>
      <c r="R1202" s="727">
        <v>3</v>
      </c>
      <c r="S1202" s="745">
        <v>1</v>
      </c>
      <c r="T1202" s="812">
        <v>3</v>
      </c>
      <c r="U1202" s="768">
        <v>1</v>
      </c>
    </row>
    <row r="1203" spans="1:21" ht="14.4" customHeight="1" x14ac:dyDescent="0.3">
      <c r="A1203" s="726">
        <v>4</v>
      </c>
      <c r="B1203" s="727" t="s">
        <v>2287</v>
      </c>
      <c r="C1203" s="727" t="s">
        <v>2294</v>
      </c>
      <c r="D1203" s="810" t="s">
        <v>4735</v>
      </c>
      <c r="E1203" s="811" t="s">
        <v>2322</v>
      </c>
      <c r="F1203" s="727" t="s">
        <v>2290</v>
      </c>
      <c r="G1203" s="727" t="s">
        <v>2523</v>
      </c>
      <c r="H1203" s="727" t="s">
        <v>571</v>
      </c>
      <c r="I1203" s="727" t="s">
        <v>3126</v>
      </c>
      <c r="J1203" s="727" t="s">
        <v>3127</v>
      </c>
      <c r="K1203" s="727" t="s">
        <v>1389</v>
      </c>
      <c r="L1203" s="728">
        <v>1124.9000000000001</v>
      </c>
      <c r="M1203" s="728">
        <v>14623.7</v>
      </c>
      <c r="N1203" s="727">
        <v>13</v>
      </c>
      <c r="O1203" s="812">
        <v>5</v>
      </c>
      <c r="P1203" s="728">
        <v>14623.7</v>
      </c>
      <c r="Q1203" s="745">
        <v>1</v>
      </c>
      <c r="R1203" s="727">
        <v>13</v>
      </c>
      <c r="S1203" s="745">
        <v>1</v>
      </c>
      <c r="T1203" s="812">
        <v>5</v>
      </c>
      <c r="U1203" s="768">
        <v>1</v>
      </c>
    </row>
    <row r="1204" spans="1:21" ht="14.4" customHeight="1" x14ac:dyDescent="0.3">
      <c r="A1204" s="726">
        <v>4</v>
      </c>
      <c r="B1204" s="727" t="s">
        <v>2287</v>
      </c>
      <c r="C1204" s="727" t="s">
        <v>2294</v>
      </c>
      <c r="D1204" s="810" t="s">
        <v>4735</v>
      </c>
      <c r="E1204" s="811" t="s">
        <v>2322</v>
      </c>
      <c r="F1204" s="727" t="s">
        <v>2290</v>
      </c>
      <c r="G1204" s="727" t="s">
        <v>2523</v>
      </c>
      <c r="H1204" s="727" t="s">
        <v>571</v>
      </c>
      <c r="I1204" s="727" t="s">
        <v>3130</v>
      </c>
      <c r="J1204" s="727" t="s">
        <v>3131</v>
      </c>
      <c r="K1204" s="727" t="s">
        <v>3132</v>
      </c>
      <c r="L1204" s="728">
        <v>299.25</v>
      </c>
      <c r="M1204" s="728">
        <v>3591</v>
      </c>
      <c r="N1204" s="727">
        <v>12</v>
      </c>
      <c r="O1204" s="812">
        <v>6</v>
      </c>
      <c r="P1204" s="728">
        <v>3591</v>
      </c>
      <c r="Q1204" s="745">
        <v>1</v>
      </c>
      <c r="R1204" s="727">
        <v>12</v>
      </c>
      <c r="S1204" s="745">
        <v>1</v>
      </c>
      <c r="T1204" s="812">
        <v>6</v>
      </c>
      <c r="U1204" s="768">
        <v>1</v>
      </c>
    </row>
    <row r="1205" spans="1:21" ht="14.4" customHeight="1" x14ac:dyDescent="0.3">
      <c r="A1205" s="726">
        <v>4</v>
      </c>
      <c r="B1205" s="727" t="s">
        <v>2287</v>
      </c>
      <c r="C1205" s="727" t="s">
        <v>2294</v>
      </c>
      <c r="D1205" s="810" t="s">
        <v>4735</v>
      </c>
      <c r="E1205" s="811" t="s">
        <v>2322</v>
      </c>
      <c r="F1205" s="727" t="s">
        <v>2290</v>
      </c>
      <c r="G1205" s="727" t="s">
        <v>2523</v>
      </c>
      <c r="H1205" s="727" t="s">
        <v>571</v>
      </c>
      <c r="I1205" s="727" t="s">
        <v>3135</v>
      </c>
      <c r="J1205" s="727" t="s">
        <v>3136</v>
      </c>
      <c r="K1205" s="727" t="s">
        <v>2950</v>
      </c>
      <c r="L1205" s="728">
        <v>311</v>
      </c>
      <c r="M1205" s="728">
        <v>1866</v>
      </c>
      <c r="N1205" s="727">
        <v>6</v>
      </c>
      <c r="O1205" s="812">
        <v>4</v>
      </c>
      <c r="P1205" s="728">
        <v>1866</v>
      </c>
      <c r="Q1205" s="745">
        <v>1</v>
      </c>
      <c r="R1205" s="727">
        <v>6</v>
      </c>
      <c r="S1205" s="745">
        <v>1</v>
      </c>
      <c r="T1205" s="812">
        <v>4</v>
      </c>
      <c r="U1205" s="768">
        <v>1</v>
      </c>
    </row>
    <row r="1206" spans="1:21" ht="14.4" customHeight="1" x14ac:dyDescent="0.3">
      <c r="A1206" s="726">
        <v>4</v>
      </c>
      <c r="B1206" s="727" t="s">
        <v>2287</v>
      </c>
      <c r="C1206" s="727" t="s">
        <v>2294</v>
      </c>
      <c r="D1206" s="810" t="s">
        <v>4735</v>
      </c>
      <c r="E1206" s="811" t="s">
        <v>2322</v>
      </c>
      <c r="F1206" s="727" t="s">
        <v>2290</v>
      </c>
      <c r="G1206" s="727" t="s">
        <v>2523</v>
      </c>
      <c r="H1206" s="727" t="s">
        <v>571</v>
      </c>
      <c r="I1206" s="727" t="s">
        <v>3137</v>
      </c>
      <c r="J1206" s="727" t="s">
        <v>3138</v>
      </c>
      <c r="K1206" s="727" t="s">
        <v>3139</v>
      </c>
      <c r="L1206" s="728">
        <v>2815.92</v>
      </c>
      <c r="M1206" s="728">
        <v>25343.279999999999</v>
      </c>
      <c r="N1206" s="727">
        <v>9</v>
      </c>
      <c r="O1206" s="812">
        <v>1</v>
      </c>
      <c r="P1206" s="728">
        <v>25343.279999999999</v>
      </c>
      <c r="Q1206" s="745">
        <v>1</v>
      </c>
      <c r="R1206" s="727">
        <v>9</v>
      </c>
      <c r="S1206" s="745">
        <v>1</v>
      </c>
      <c r="T1206" s="812">
        <v>1</v>
      </c>
      <c r="U1206" s="768">
        <v>1</v>
      </c>
    </row>
    <row r="1207" spans="1:21" ht="14.4" customHeight="1" x14ac:dyDescent="0.3">
      <c r="A1207" s="726">
        <v>4</v>
      </c>
      <c r="B1207" s="727" t="s">
        <v>2287</v>
      </c>
      <c r="C1207" s="727" t="s">
        <v>2294</v>
      </c>
      <c r="D1207" s="810" t="s">
        <v>4735</v>
      </c>
      <c r="E1207" s="811" t="s">
        <v>2322</v>
      </c>
      <c r="F1207" s="727" t="s">
        <v>2290</v>
      </c>
      <c r="G1207" s="727" t="s">
        <v>2523</v>
      </c>
      <c r="H1207" s="727" t="s">
        <v>571</v>
      </c>
      <c r="I1207" s="727" t="s">
        <v>3149</v>
      </c>
      <c r="J1207" s="727" t="s">
        <v>3150</v>
      </c>
      <c r="K1207" s="727" t="s">
        <v>3151</v>
      </c>
      <c r="L1207" s="728">
        <v>1435.97</v>
      </c>
      <c r="M1207" s="728">
        <v>7179.85</v>
      </c>
      <c r="N1207" s="727">
        <v>5</v>
      </c>
      <c r="O1207" s="812">
        <v>2</v>
      </c>
      <c r="P1207" s="728">
        <v>7179.85</v>
      </c>
      <c r="Q1207" s="745">
        <v>1</v>
      </c>
      <c r="R1207" s="727">
        <v>5</v>
      </c>
      <c r="S1207" s="745">
        <v>1</v>
      </c>
      <c r="T1207" s="812">
        <v>2</v>
      </c>
      <c r="U1207" s="768">
        <v>1</v>
      </c>
    </row>
    <row r="1208" spans="1:21" ht="14.4" customHeight="1" x14ac:dyDescent="0.3">
      <c r="A1208" s="726">
        <v>4</v>
      </c>
      <c r="B1208" s="727" t="s">
        <v>2287</v>
      </c>
      <c r="C1208" s="727" t="s">
        <v>2294</v>
      </c>
      <c r="D1208" s="810" t="s">
        <v>4735</v>
      </c>
      <c r="E1208" s="811" t="s">
        <v>2322</v>
      </c>
      <c r="F1208" s="727" t="s">
        <v>2290</v>
      </c>
      <c r="G1208" s="727" t="s">
        <v>2523</v>
      </c>
      <c r="H1208" s="727" t="s">
        <v>571</v>
      </c>
      <c r="I1208" s="727" t="s">
        <v>3174</v>
      </c>
      <c r="J1208" s="727" t="s">
        <v>3175</v>
      </c>
      <c r="K1208" s="727" t="s">
        <v>3176</v>
      </c>
      <c r="L1208" s="728">
        <v>1781.3</v>
      </c>
      <c r="M1208" s="728">
        <v>32063.399999999998</v>
      </c>
      <c r="N1208" s="727">
        <v>18</v>
      </c>
      <c r="O1208" s="812">
        <v>2</v>
      </c>
      <c r="P1208" s="728">
        <v>32063.399999999998</v>
      </c>
      <c r="Q1208" s="745">
        <v>1</v>
      </c>
      <c r="R1208" s="727">
        <v>18</v>
      </c>
      <c r="S1208" s="745">
        <v>1</v>
      </c>
      <c r="T1208" s="812">
        <v>2</v>
      </c>
      <c r="U1208" s="768">
        <v>1</v>
      </c>
    </row>
    <row r="1209" spans="1:21" ht="14.4" customHeight="1" x14ac:dyDescent="0.3">
      <c r="A1209" s="726">
        <v>4</v>
      </c>
      <c r="B1209" s="727" t="s">
        <v>2287</v>
      </c>
      <c r="C1209" s="727" t="s">
        <v>2294</v>
      </c>
      <c r="D1209" s="810" t="s">
        <v>4735</v>
      </c>
      <c r="E1209" s="811" t="s">
        <v>2322</v>
      </c>
      <c r="F1209" s="727" t="s">
        <v>2290</v>
      </c>
      <c r="G1209" s="727" t="s">
        <v>2523</v>
      </c>
      <c r="H1209" s="727" t="s">
        <v>571</v>
      </c>
      <c r="I1209" s="727" t="s">
        <v>3177</v>
      </c>
      <c r="J1209" s="727" t="s">
        <v>3178</v>
      </c>
      <c r="K1209" s="727" t="s">
        <v>3179</v>
      </c>
      <c r="L1209" s="728">
        <v>2814.63</v>
      </c>
      <c r="M1209" s="728">
        <v>70365.75</v>
      </c>
      <c r="N1209" s="727">
        <v>25</v>
      </c>
      <c r="O1209" s="812">
        <v>5</v>
      </c>
      <c r="P1209" s="728">
        <v>70365.75</v>
      </c>
      <c r="Q1209" s="745">
        <v>1</v>
      </c>
      <c r="R1209" s="727">
        <v>25</v>
      </c>
      <c r="S1209" s="745">
        <v>1</v>
      </c>
      <c r="T1209" s="812">
        <v>5</v>
      </c>
      <c r="U1209" s="768">
        <v>1</v>
      </c>
    </row>
    <row r="1210" spans="1:21" ht="14.4" customHeight="1" x14ac:dyDescent="0.3">
      <c r="A1210" s="726">
        <v>4</v>
      </c>
      <c r="B1210" s="727" t="s">
        <v>2287</v>
      </c>
      <c r="C1210" s="727" t="s">
        <v>2294</v>
      </c>
      <c r="D1210" s="810" t="s">
        <v>4735</v>
      </c>
      <c r="E1210" s="811" t="s">
        <v>2322</v>
      </c>
      <c r="F1210" s="727" t="s">
        <v>2290</v>
      </c>
      <c r="G1210" s="727" t="s">
        <v>2523</v>
      </c>
      <c r="H1210" s="727" t="s">
        <v>571</v>
      </c>
      <c r="I1210" s="727" t="s">
        <v>3180</v>
      </c>
      <c r="J1210" s="727" t="s">
        <v>3178</v>
      </c>
      <c r="K1210" s="727" t="s">
        <v>3181</v>
      </c>
      <c r="L1210" s="728">
        <v>2814.63</v>
      </c>
      <c r="M1210" s="728">
        <v>5629.26</v>
      </c>
      <c r="N1210" s="727">
        <v>2</v>
      </c>
      <c r="O1210" s="812">
        <v>1</v>
      </c>
      <c r="P1210" s="728">
        <v>5629.26</v>
      </c>
      <c r="Q1210" s="745">
        <v>1</v>
      </c>
      <c r="R1210" s="727">
        <v>2</v>
      </c>
      <c r="S1210" s="745">
        <v>1</v>
      </c>
      <c r="T1210" s="812">
        <v>1</v>
      </c>
      <c r="U1210" s="768">
        <v>1</v>
      </c>
    </row>
    <row r="1211" spans="1:21" ht="14.4" customHeight="1" x14ac:dyDescent="0.3">
      <c r="A1211" s="726">
        <v>4</v>
      </c>
      <c r="B1211" s="727" t="s">
        <v>2287</v>
      </c>
      <c r="C1211" s="727" t="s">
        <v>2294</v>
      </c>
      <c r="D1211" s="810" t="s">
        <v>4735</v>
      </c>
      <c r="E1211" s="811" t="s">
        <v>2322</v>
      </c>
      <c r="F1211" s="727" t="s">
        <v>2290</v>
      </c>
      <c r="G1211" s="727" t="s">
        <v>2523</v>
      </c>
      <c r="H1211" s="727" t="s">
        <v>571</v>
      </c>
      <c r="I1211" s="727" t="s">
        <v>3188</v>
      </c>
      <c r="J1211" s="727" t="s">
        <v>3189</v>
      </c>
      <c r="K1211" s="727" t="s">
        <v>3190</v>
      </c>
      <c r="L1211" s="728">
        <v>555.55999999999995</v>
      </c>
      <c r="M1211" s="728">
        <v>1111.1199999999999</v>
      </c>
      <c r="N1211" s="727">
        <v>2</v>
      </c>
      <c r="O1211" s="812">
        <v>1</v>
      </c>
      <c r="P1211" s="728">
        <v>1111.1199999999999</v>
      </c>
      <c r="Q1211" s="745">
        <v>1</v>
      </c>
      <c r="R1211" s="727">
        <v>2</v>
      </c>
      <c r="S1211" s="745">
        <v>1</v>
      </c>
      <c r="T1211" s="812">
        <v>1</v>
      </c>
      <c r="U1211" s="768">
        <v>1</v>
      </c>
    </row>
    <row r="1212" spans="1:21" ht="14.4" customHeight="1" x14ac:dyDescent="0.3">
      <c r="A1212" s="726">
        <v>4</v>
      </c>
      <c r="B1212" s="727" t="s">
        <v>2287</v>
      </c>
      <c r="C1212" s="727" t="s">
        <v>2294</v>
      </c>
      <c r="D1212" s="810" t="s">
        <v>4735</v>
      </c>
      <c r="E1212" s="811" t="s">
        <v>2322</v>
      </c>
      <c r="F1212" s="727" t="s">
        <v>2290</v>
      </c>
      <c r="G1212" s="727" t="s">
        <v>2523</v>
      </c>
      <c r="H1212" s="727" t="s">
        <v>571</v>
      </c>
      <c r="I1212" s="727" t="s">
        <v>3725</v>
      </c>
      <c r="J1212" s="727" t="s">
        <v>3726</v>
      </c>
      <c r="K1212" s="727" t="s">
        <v>3727</v>
      </c>
      <c r="L1212" s="728">
        <v>445.63</v>
      </c>
      <c r="M1212" s="728">
        <v>445.63</v>
      </c>
      <c r="N1212" s="727">
        <v>1</v>
      </c>
      <c r="O1212" s="812">
        <v>1</v>
      </c>
      <c r="P1212" s="728">
        <v>445.63</v>
      </c>
      <c r="Q1212" s="745">
        <v>1</v>
      </c>
      <c r="R1212" s="727">
        <v>1</v>
      </c>
      <c r="S1212" s="745">
        <v>1</v>
      </c>
      <c r="T1212" s="812">
        <v>1</v>
      </c>
      <c r="U1212" s="768">
        <v>1</v>
      </c>
    </row>
    <row r="1213" spans="1:21" ht="14.4" customHeight="1" x14ac:dyDescent="0.3">
      <c r="A1213" s="726">
        <v>4</v>
      </c>
      <c r="B1213" s="727" t="s">
        <v>2287</v>
      </c>
      <c r="C1213" s="727" t="s">
        <v>2294</v>
      </c>
      <c r="D1213" s="810" t="s">
        <v>4735</v>
      </c>
      <c r="E1213" s="811" t="s">
        <v>2322</v>
      </c>
      <c r="F1213" s="727" t="s">
        <v>2290</v>
      </c>
      <c r="G1213" s="727" t="s">
        <v>2523</v>
      </c>
      <c r="H1213" s="727" t="s">
        <v>571</v>
      </c>
      <c r="I1213" s="727" t="s">
        <v>3203</v>
      </c>
      <c r="J1213" s="727" t="s">
        <v>3204</v>
      </c>
      <c r="K1213" s="727" t="s">
        <v>3205</v>
      </c>
      <c r="L1213" s="728">
        <v>984.16</v>
      </c>
      <c r="M1213" s="728">
        <v>984.16</v>
      </c>
      <c r="N1213" s="727">
        <v>1</v>
      </c>
      <c r="O1213" s="812">
        <v>1</v>
      </c>
      <c r="P1213" s="728">
        <v>984.16</v>
      </c>
      <c r="Q1213" s="745">
        <v>1</v>
      </c>
      <c r="R1213" s="727">
        <v>1</v>
      </c>
      <c r="S1213" s="745">
        <v>1</v>
      </c>
      <c r="T1213" s="812">
        <v>1</v>
      </c>
      <c r="U1213" s="768">
        <v>1</v>
      </c>
    </row>
    <row r="1214" spans="1:21" ht="14.4" customHeight="1" x14ac:dyDescent="0.3">
      <c r="A1214" s="726">
        <v>4</v>
      </c>
      <c r="B1214" s="727" t="s">
        <v>2287</v>
      </c>
      <c r="C1214" s="727" t="s">
        <v>2294</v>
      </c>
      <c r="D1214" s="810" t="s">
        <v>4735</v>
      </c>
      <c r="E1214" s="811" t="s">
        <v>2322</v>
      </c>
      <c r="F1214" s="727" t="s">
        <v>2290</v>
      </c>
      <c r="G1214" s="727" t="s">
        <v>2523</v>
      </c>
      <c r="H1214" s="727" t="s">
        <v>571</v>
      </c>
      <c r="I1214" s="727" t="s">
        <v>3220</v>
      </c>
      <c r="J1214" s="727" t="s">
        <v>3221</v>
      </c>
      <c r="K1214" s="727" t="s">
        <v>3222</v>
      </c>
      <c r="L1214" s="728">
        <v>491.09</v>
      </c>
      <c r="M1214" s="728">
        <v>491.09</v>
      </c>
      <c r="N1214" s="727">
        <v>1</v>
      </c>
      <c r="O1214" s="812">
        <v>1</v>
      </c>
      <c r="P1214" s="728">
        <v>491.09</v>
      </c>
      <c r="Q1214" s="745">
        <v>1</v>
      </c>
      <c r="R1214" s="727">
        <v>1</v>
      </c>
      <c r="S1214" s="745">
        <v>1</v>
      </c>
      <c r="T1214" s="812">
        <v>1</v>
      </c>
      <c r="U1214" s="768">
        <v>1</v>
      </c>
    </row>
    <row r="1215" spans="1:21" ht="14.4" customHeight="1" x14ac:dyDescent="0.3">
      <c r="A1215" s="726">
        <v>4</v>
      </c>
      <c r="B1215" s="727" t="s">
        <v>2287</v>
      </c>
      <c r="C1215" s="727" t="s">
        <v>2294</v>
      </c>
      <c r="D1215" s="810" t="s">
        <v>4735</v>
      </c>
      <c r="E1215" s="811" t="s">
        <v>2322</v>
      </c>
      <c r="F1215" s="727" t="s">
        <v>2290</v>
      </c>
      <c r="G1215" s="727" t="s">
        <v>2523</v>
      </c>
      <c r="H1215" s="727" t="s">
        <v>571</v>
      </c>
      <c r="I1215" s="727" t="s">
        <v>3223</v>
      </c>
      <c r="J1215" s="727" t="s">
        <v>3224</v>
      </c>
      <c r="K1215" s="727" t="s">
        <v>3225</v>
      </c>
      <c r="L1215" s="728">
        <v>300</v>
      </c>
      <c r="M1215" s="728">
        <v>2400</v>
      </c>
      <c r="N1215" s="727">
        <v>8</v>
      </c>
      <c r="O1215" s="812">
        <v>3</v>
      </c>
      <c r="P1215" s="728">
        <v>2400</v>
      </c>
      <c r="Q1215" s="745">
        <v>1</v>
      </c>
      <c r="R1215" s="727">
        <v>8</v>
      </c>
      <c r="S1215" s="745">
        <v>1</v>
      </c>
      <c r="T1215" s="812">
        <v>3</v>
      </c>
      <c r="U1215" s="768">
        <v>1</v>
      </c>
    </row>
    <row r="1216" spans="1:21" ht="14.4" customHeight="1" x14ac:dyDescent="0.3">
      <c r="A1216" s="726">
        <v>4</v>
      </c>
      <c r="B1216" s="727" t="s">
        <v>2287</v>
      </c>
      <c r="C1216" s="727" t="s">
        <v>2294</v>
      </c>
      <c r="D1216" s="810" t="s">
        <v>4735</v>
      </c>
      <c r="E1216" s="811" t="s">
        <v>2322</v>
      </c>
      <c r="F1216" s="727" t="s">
        <v>2290</v>
      </c>
      <c r="G1216" s="727" t="s">
        <v>2523</v>
      </c>
      <c r="H1216" s="727" t="s">
        <v>571</v>
      </c>
      <c r="I1216" s="727" t="s">
        <v>3226</v>
      </c>
      <c r="J1216" s="727" t="s">
        <v>3227</v>
      </c>
      <c r="K1216" s="727" t="s">
        <v>3228</v>
      </c>
      <c r="L1216" s="728">
        <v>224.7</v>
      </c>
      <c r="M1216" s="728">
        <v>449.4</v>
      </c>
      <c r="N1216" s="727">
        <v>2</v>
      </c>
      <c r="O1216" s="812">
        <v>1</v>
      </c>
      <c r="P1216" s="728">
        <v>449.4</v>
      </c>
      <c r="Q1216" s="745">
        <v>1</v>
      </c>
      <c r="R1216" s="727">
        <v>2</v>
      </c>
      <c r="S1216" s="745">
        <v>1</v>
      </c>
      <c r="T1216" s="812">
        <v>1</v>
      </c>
      <c r="U1216" s="768">
        <v>1</v>
      </c>
    </row>
    <row r="1217" spans="1:21" ht="14.4" customHeight="1" x14ac:dyDescent="0.3">
      <c r="A1217" s="726">
        <v>4</v>
      </c>
      <c r="B1217" s="727" t="s">
        <v>2287</v>
      </c>
      <c r="C1217" s="727" t="s">
        <v>2294</v>
      </c>
      <c r="D1217" s="810" t="s">
        <v>4735</v>
      </c>
      <c r="E1217" s="811" t="s">
        <v>2322</v>
      </c>
      <c r="F1217" s="727" t="s">
        <v>2290</v>
      </c>
      <c r="G1217" s="727" t="s">
        <v>2523</v>
      </c>
      <c r="H1217" s="727" t="s">
        <v>571</v>
      </c>
      <c r="I1217" s="727" t="s">
        <v>3252</v>
      </c>
      <c r="J1217" s="727" t="s">
        <v>3253</v>
      </c>
      <c r="K1217" s="727" t="s">
        <v>3254</v>
      </c>
      <c r="L1217" s="728">
        <v>128</v>
      </c>
      <c r="M1217" s="728">
        <v>128</v>
      </c>
      <c r="N1217" s="727">
        <v>1</v>
      </c>
      <c r="O1217" s="812">
        <v>1</v>
      </c>
      <c r="P1217" s="728">
        <v>128</v>
      </c>
      <c r="Q1217" s="745">
        <v>1</v>
      </c>
      <c r="R1217" s="727">
        <v>1</v>
      </c>
      <c r="S1217" s="745">
        <v>1</v>
      </c>
      <c r="T1217" s="812">
        <v>1</v>
      </c>
      <c r="U1217" s="768">
        <v>1</v>
      </c>
    </row>
    <row r="1218" spans="1:21" ht="14.4" customHeight="1" x14ac:dyDescent="0.3">
      <c r="A1218" s="726">
        <v>4</v>
      </c>
      <c r="B1218" s="727" t="s">
        <v>2287</v>
      </c>
      <c r="C1218" s="727" t="s">
        <v>2294</v>
      </c>
      <c r="D1218" s="810" t="s">
        <v>4735</v>
      </c>
      <c r="E1218" s="811" t="s">
        <v>2322</v>
      </c>
      <c r="F1218" s="727" t="s">
        <v>2290</v>
      </c>
      <c r="G1218" s="727" t="s">
        <v>2523</v>
      </c>
      <c r="H1218" s="727" t="s">
        <v>571</v>
      </c>
      <c r="I1218" s="727" t="s">
        <v>3261</v>
      </c>
      <c r="J1218" s="727" t="s">
        <v>3262</v>
      </c>
      <c r="K1218" s="727" t="s">
        <v>3263</v>
      </c>
      <c r="L1218" s="728">
        <v>175</v>
      </c>
      <c r="M1218" s="728">
        <v>1050</v>
      </c>
      <c r="N1218" s="727">
        <v>6</v>
      </c>
      <c r="O1218" s="812">
        <v>4</v>
      </c>
      <c r="P1218" s="728">
        <v>700</v>
      </c>
      <c r="Q1218" s="745">
        <v>0.66666666666666663</v>
      </c>
      <c r="R1218" s="727">
        <v>4</v>
      </c>
      <c r="S1218" s="745">
        <v>0.66666666666666663</v>
      </c>
      <c r="T1218" s="812">
        <v>3</v>
      </c>
      <c r="U1218" s="768">
        <v>0.75</v>
      </c>
    </row>
    <row r="1219" spans="1:21" ht="14.4" customHeight="1" x14ac:dyDescent="0.3">
      <c r="A1219" s="726">
        <v>4</v>
      </c>
      <c r="B1219" s="727" t="s">
        <v>2287</v>
      </c>
      <c r="C1219" s="727" t="s">
        <v>2294</v>
      </c>
      <c r="D1219" s="810" t="s">
        <v>4735</v>
      </c>
      <c r="E1219" s="811" t="s">
        <v>2322</v>
      </c>
      <c r="F1219" s="727" t="s">
        <v>2290</v>
      </c>
      <c r="G1219" s="727" t="s">
        <v>2523</v>
      </c>
      <c r="H1219" s="727" t="s">
        <v>571</v>
      </c>
      <c r="I1219" s="727" t="s">
        <v>3268</v>
      </c>
      <c r="J1219" s="727" t="s">
        <v>3269</v>
      </c>
      <c r="K1219" s="727" t="s">
        <v>1390</v>
      </c>
      <c r="L1219" s="728">
        <v>1526.74</v>
      </c>
      <c r="M1219" s="728">
        <v>3053.48</v>
      </c>
      <c r="N1219" s="727">
        <v>2</v>
      </c>
      <c r="O1219" s="812">
        <v>2</v>
      </c>
      <c r="P1219" s="728">
        <v>3053.48</v>
      </c>
      <c r="Q1219" s="745">
        <v>1</v>
      </c>
      <c r="R1219" s="727">
        <v>2</v>
      </c>
      <c r="S1219" s="745">
        <v>1</v>
      </c>
      <c r="T1219" s="812">
        <v>2</v>
      </c>
      <c r="U1219" s="768">
        <v>1</v>
      </c>
    </row>
    <row r="1220" spans="1:21" ht="14.4" customHeight="1" x14ac:dyDescent="0.3">
      <c r="A1220" s="726">
        <v>4</v>
      </c>
      <c r="B1220" s="727" t="s">
        <v>2287</v>
      </c>
      <c r="C1220" s="727" t="s">
        <v>2294</v>
      </c>
      <c r="D1220" s="810" t="s">
        <v>4735</v>
      </c>
      <c r="E1220" s="811" t="s">
        <v>2322</v>
      </c>
      <c r="F1220" s="727" t="s">
        <v>2290</v>
      </c>
      <c r="G1220" s="727" t="s">
        <v>2523</v>
      </c>
      <c r="H1220" s="727" t="s">
        <v>571</v>
      </c>
      <c r="I1220" s="727" t="s">
        <v>3759</v>
      </c>
      <c r="J1220" s="727" t="s">
        <v>3760</v>
      </c>
      <c r="K1220" s="727" t="s">
        <v>3761</v>
      </c>
      <c r="L1220" s="728">
        <v>188.16</v>
      </c>
      <c r="M1220" s="728">
        <v>188.16</v>
      </c>
      <c r="N1220" s="727">
        <v>1</v>
      </c>
      <c r="O1220" s="812">
        <v>1</v>
      </c>
      <c r="P1220" s="728">
        <v>188.16</v>
      </c>
      <c r="Q1220" s="745">
        <v>1</v>
      </c>
      <c r="R1220" s="727">
        <v>1</v>
      </c>
      <c r="S1220" s="745">
        <v>1</v>
      </c>
      <c r="T1220" s="812">
        <v>1</v>
      </c>
      <c r="U1220" s="768">
        <v>1</v>
      </c>
    </row>
    <row r="1221" spans="1:21" ht="14.4" customHeight="1" x14ac:dyDescent="0.3">
      <c r="A1221" s="726">
        <v>4</v>
      </c>
      <c r="B1221" s="727" t="s">
        <v>2287</v>
      </c>
      <c r="C1221" s="727" t="s">
        <v>2294</v>
      </c>
      <c r="D1221" s="810" t="s">
        <v>4735</v>
      </c>
      <c r="E1221" s="811" t="s">
        <v>2322</v>
      </c>
      <c r="F1221" s="727" t="s">
        <v>2290</v>
      </c>
      <c r="G1221" s="727" t="s">
        <v>2523</v>
      </c>
      <c r="H1221" s="727" t="s">
        <v>571</v>
      </c>
      <c r="I1221" s="727" t="s">
        <v>3272</v>
      </c>
      <c r="J1221" s="727" t="s">
        <v>3273</v>
      </c>
      <c r="K1221" s="727" t="s">
        <v>3274</v>
      </c>
      <c r="L1221" s="728">
        <v>2939</v>
      </c>
      <c r="M1221" s="728">
        <v>5878</v>
      </c>
      <c r="N1221" s="727">
        <v>2</v>
      </c>
      <c r="O1221" s="812">
        <v>2</v>
      </c>
      <c r="P1221" s="728">
        <v>5878</v>
      </c>
      <c r="Q1221" s="745">
        <v>1</v>
      </c>
      <c r="R1221" s="727">
        <v>2</v>
      </c>
      <c r="S1221" s="745">
        <v>1</v>
      </c>
      <c r="T1221" s="812">
        <v>2</v>
      </c>
      <c r="U1221" s="768">
        <v>1</v>
      </c>
    </row>
    <row r="1222" spans="1:21" ht="14.4" customHeight="1" x14ac:dyDescent="0.3">
      <c r="A1222" s="726">
        <v>4</v>
      </c>
      <c r="B1222" s="727" t="s">
        <v>2287</v>
      </c>
      <c r="C1222" s="727" t="s">
        <v>2294</v>
      </c>
      <c r="D1222" s="810" t="s">
        <v>4735</v>
      </c>
      <c r="E1222" s="811" t="s">
        <v>2322</v>
      </c>
      <c r="F1222" s="727" t="s">
        <v>2290</v>
      </c>
      <c r="G1222" s="727" t="s">
        <v>2523</v>
      </c>
      <c r="H1222" s="727" t="s">
        <v>571</v>
      </c>
      <c r="I1222" s="727" t="s">
        <v>3769</v>
      </c>
      <c r="J1222" s="727" t="s">
        <v>3770</v>
      </c>
      <c r="K1222" s="727" t="s">
        <v>3771</v>
      </c>
      <c r="L1222" s="728">
        <v>296.39999999999998</v>
      </c>
      <c r="M1222" s="728">
        <v>296.39999999999998</v>
      </c>
      <c r="N1222" s="727">
        <v>1</v>
      </c>
      <c r="O1222" s="812">
        <v>1</v>
      </c>
      <c r="P1222" s="728">
        <v>296.39999999999998</v>
      </c>
      <c r="Q1222" s="745">
        <v>1</v>
      </c>
      <c r="R1222" s="727">
        <v>1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4</v>
      </c>
      <c r="B1223" s="727" t="s">
        <v>2287</v>
      </c>
      <c r="C1223" s="727" t="s">
        <v>2294</v>
      </c>
      <c r="D1223" s="810" t="s">
        <v>4735</v>
      </c>
      <c r="E1223" s="811" t="s">
        <v>2322</v>
      </c>
      <c r="F1223" s="727" t="s">
        <v>2290</v>
      </c>
      <c r="G1223" s="727" t="s">
        <v>2523</v>
      </c>
      <c r="H1223" s="727" t="s">
        <v>571</v>
      </c>
      <c r="I1223" s="727" t="s">
        <v>3281</v>
      </c>
      <c r="J1223" s="727" t="s">
        <v>3282</v>
      </c>
      <c r="K1223" s="727" t="s">
        <v>3283</v>
      </c>
      <c r="L1223" s="728">
        <v>175</v>
      </c>
      <c r="M1223" s="728">
        <v>700</v>
      </c>
      <c r="N1223" s="727">
        <v>4</v>
      </c>
      <c r="O1223" s="812">
        <v>2</v>
      </c>
      <c r="P1223" s="728">
        <v>350</v>
      </c>
      <c r="Q1223" s="745">
        <v>0.5</v>
      </c>
      <c r="R1223" s="727">
        <v>2</v>
      </c>
      <c r="S1223" s="745">
        <v>0.5</v>
      </c>
      <c r="T1223" s="812">
        <v>1</v>
      </c>
      <c r="U1223" s="768">
        <v>0.5</v>
      </c>
    </row>
    <row r="1224" spans="1:21" ht="14.4" customHeight="1" x14ac:dyDescent="0.3">
      <c r="A1224" s="726">
        <v>4</v>
      </c>
      <c r="B1224" s="727" t="s">
        <v>2287</v>
      </c>
      <c r="C1224" s="727" t="s">
        <v>2294</v>
      </c>
      <c r="D1224" s="810" t="s">
        <v>4735</v>
      </c>
      <c r="E1224" s="811" t="s">
        <v>2322</v>
      </c>
      <c r="F1224" s="727" t="s">
        <v>2290</v>
      </c>
      <c r="G1224" s="727" t="s">
        <v>2523</v>
      </c>
      <c r="H1224" s="727" t="s">
        <v>571</v>
      </c>
      <c r="I1224" s="727" t="s">
        <v>3786</v>
      </c>
      <c r="J1224" s="727" t="s">
        <v>2971</v>
      </c>
      <c r="K1224" s="727" t="s">
        <v>3787</v>
      </c>
      <c r="L1224" s="728">
        <v>1221.4000000000001</v>
      </c>
      <c r="M1224" s="728">
        <v>3664.2000000000003</v>
      </c>
      <c r="N1224" s="727">
        <v>3</v>
      </c>
      <c r="O1224" s="812">
        <v>2</v>
      </c>
      <c r="P1224" s="728">
        <v>3664.2000000000003</v>
      </c>
      <c r="Q1224" s="745">
        <v>1</v>
      </c>
      <c r="R1224" s="727">
        <v>3</v>
      </c>
      <c r="S1224" s="745">
        <v>1</v>
      </c>
      <c r="T1224" s="812">
        <v>2</v>
      </c>
      <c r="U1224" s="768">
        <v>1</v>
      </c>
    </row>
    <row r="1225" spans="1:21" ht="14.4" customHeight="1" x14ac:dyDescent="0.3">
      <c r="A1225" s="726">
        <v>4</v>
      </c>
      <c r="B1225" s="727" t="s">
        <v>2287</v>
      </c>
      <c r="C1225" s="727" t="s">
        <v>2294</v>
      </c>
      <c r="D1225" s="810" t="s">
        <v>4735</v>
      </c>
      <c r="E1225" s="811" t="s">
        <v>2322</v>
      </c>
      <c r="F1225" s="727" t="s">
        <v>2290</v>
      </c>
      <c r="G1225" s="727" t="s">
        <v>2523</v>
      </c>
      <c r="H1225" s="727" t="s">
        <v>571</v>
      </c>
      <c r="I1225" s="727" t="s">
        <v>3824</v>
      </c>
      <c r="J1225" s="727" t="s">
        <v>3825</v>
      </c>
      <c r="K1225" s="727" t="s">
        <v>3826</v>
      </c>
      <c r="L1225" s="728">
        <v>221.37</v>
      </c>
      <c r="M1225" s="728">
        <v>442.74</v>
      </c>
      <c r="N1225" s="727">
        <v>2</v>
      </c>
      <c r="O1225" s="812">
        <v>1</v>
      </c>
      <c r="P1225" s="728">
        <v>442.74</v>
      </c>
      <c r="Q1225" s="745">
        <v>1</v>
      </c>
      <c r="R1225" s="727">
        <v>2</v>
      </c>
      <c r="S1225" s="745">
        <v>1</v>
      </c>
      <c r="T1225" s="812">
        <v>1</v>
      </c>
      <c r="U1225" s="768">
        <v>1</v>
      </c>
    </row>
    <row r="1226" spans="1:21" ht="14.4" customHeight="1" x14ac:dyDescent="0.3">
      <c r="A1226" s="726">
        <v>4</v>
      </c>
      <c r="B1226" s="727" t="s">
        <v>2287</v>
      </c>
      <c r="C1226" s="727" t="s">
        <v>2294</v>
      </c>
      <c r="D1226" s="810" t="s">
        <v>4735</v>
      </c>
      <c r="E1226" s="811" t="s">
        <v>2322</v>
      </c>
      <c r="F1226" s="727" t="s">
        <v>2290</v>
      </c>
      <c r="G1226" s="727" t="s">
        <v>2523</v>
      </c>
      <c r="H1226" s="727" t="s">
        <v>571</v>
      </c>
      <c r="I1226" s="727" t="s">
        <v>3927</v>
      </c>
      <c r="J1226" s="727" t="s">
        <v>3928</v>
      </c>
      <c r="K1226" s="727" t="s">
        <v>3929</v>
      </c>
      <c r="L1226" s="728">
        <v>1881.84</v>
      </c>
      <c r="M1226" s="728">
        <v>1881.84</v>
      </c>
      <c r="N1226" s="727">
        <v>1</v>
      </c>
      <c r="O1226" s="812">
        <v>1</v>
      </c>
      <c r="P1226" s="728">
        <v>1881.84</v>
      </c>
      <c r="Q1226" s="745">
        <v>1</v>
      </c>
      <c r="R1226" s="727">
        <v>1</v>
      </c>
      <c r="S1226" s="745">
        <v>1</v>
      </c>
      <c r="T1226" s="812">
        <v>1</v>
      </c>
      <c r="U1226" s="768">
        <v>1</v>
      </c>
    </row>
    <row r="1227" spans="1:21" ht="14.4" customHeight="1" x14ac:dyDescent="0.3">
      <c r="A1227" s="726">
        <v>4</v>
      </c>
      <c r="B1227" s="727" t="s">
        <v>2287</v>
      </c>
      <c r="C1227" s="727" t="s">
        <v>2294</v>
      </c>
      <c r="D1227" s="810" t="s">
        <v>4735</v>
      </c>
      <c r="E1227" s="811" t="s">
        <v>2322</v>
      </c>
      <c r="F1227" s="727" t="s">
        <v>2290</v>
      </c>
      <c r="G1227" s="727" t="s">
        <v>2399</v>
      </c>
      <c r="H1227" s="727" t="s">
        <v>571</v>
      </c>
      <c r="I1227" s="727" t="s">
        <v>2400</v>
      </c>
      <c r="J1227" s="727" t="s">
        <v>2401</v>
      </c>
      <c r="K1227" s="727" t="s">
        <v>2402</v>
      </c>
      <c r="L1227" s="728">
        <v>100</v>
      </c>
      <c r="M1227" s="728">
        <v>300</v>
      </c>
      <c r="N1227" s="727">
        <v>3</v>
      </c>
      <c r="O1227" s="812">
        <v>1</v>
      </c>
      <c r="P1227" s="728">
        <v>300</v>
      </c>
      <c r="Q1227" s="745">
        <v>1</v>
      </c>
      <c r="R1227" s="727">
        <v>3</v>
      </c>
      <c r="S1227" s="745">
        <v>1</v>
      </c>
      <c r="T1227" s="812">
        <v>1</v>
      </c>
      <c r="U1227" s="768">
        <v>1</v>
      </c>
    </row>
    <row r="1228" spans="1:21" ht="14.4" customHeight="1" x14ac:dyDescent="0.3">
      <c r="A1228" s="726">
        <v>4</v>
      </c>
      <c r="B1228" s="727" t="s">
        <v>2287</v>
      </c>
      <c r="C1228" s="727" t="s">
        <v>2294</v>
      </c>
      <c r="D1228" s="810" t="s">
        <v>4735</v>
      </c>
      <c r="E1228" s="811" t="s">
        <v>2322</v>
      </c>
      <c r="F1228" s="727" t="s">
        <v>2290</v>
      </c>
      <c r="G1228" s="727" t="s">
        <v>2399</v>
      </c>
      <c r="H1228" s="727" t="s">
        <v>571</v>
      </c>
      <c r="I1228" s="727" t="s">
        <v>3424</v>
      </c>
      <c r="J1228" s="727" t="s">
        <v>3425</v>
      </c>
      <c r="K1228" s="727" t="s">
        <v>3426</v>
      </c>
      <c r="L1228" s="728">
        <v>99</v>
      </c>
      <c r="M1228" s="728">
        <v>198</v>
      </c>
      <c r="N1228" s="727">
        <v>2</v>
      </c>
      <c r="O1228" s="812">
        <v>1</v>
      </c>
      <c r="P1228" s="728">
        <v>198</v>
      </c>
      <c r="Q1228" s="745">
        <v>1</v>
      </c>
      <c r="R1228" s="727">
        <v>2</v>
      </c>
      <c r="S1228" s="745">
        <v>1</v>
      </c>
      <c r="T1228" s="812">
        <v>1</v>
      </c>
      <c r="U1228" s="768">
        <v>1</v>
      </c>
    </row>
    <row r="1229" spans="1:21" ht="14.4" customHeight="1" x14ac:dyDescent="0.3">
      <c r="A1229" s="726">
        <v>4</v>
      </c>
      <c r="B1229" s="727" t="s">
        <v>2287</v>
      </c>
      <c r="C1229" s="727" t="s">
        <v>2294</v>
      </c>
      <c r="D1229" s="810" t="s">
        <v>4735</v>
      </c>
      <c r="E1229" s="811" t="s">
        <v>2322</v>
      </c>
      <c r="F1229" s="727" t="s">
        <v>2290</v>
      </c>
      <c r="G1229" s="727" t="s">
        <v>2807</v>
      </c>
      <c r="H1229" s="727" t="s">
        <v>571</v>
      </c>
      <c r="I1229" s="727" t="s">
        <v>2808</v>
      </c>
      <c r="J1229" s="727" t="s">
        <v>2809</v>
      </c>
      <c r="K1229" s="727" t="s">
        <v>2810</v>
      </c>
      <c r="L1229" s="728">
        <v>410</v>
      </c>
      <c r="M1229" s="728">
        <v>11890</v>
      </c>
      <c r="N1229" s="727">
        <v>29</v>
      </c>
      <c r="O1229" s="812">
        <v>29</v>
      </c>
      <c r="P1229" s="728">
        <v>11890</v>
      </c>
      <c r="Q1229" s="745">
        <v>1</v>
      </c>
      <c r="R1229" s="727">
        <v>29</v>
      </c>
      <c r="S1229" s="745">
        <v>1</v>
      </c>
      <c r="T1229" s="812">
        <v>29</v>
      </c>
      <c r="U1229" s="768">
        <v>1</v>
      </c>
    </row>
    <row r="1230" spans="1:21" ht="14.4" customHeight="1" x14ac:dyDescent="0.3">
      <c r="A1230" s="726">
        <v>4</v>
      </c>
      <c r="B1230" s="727" t="s">
        <v>2287</v>
      </c>
      <c r="C1230" s="727" t="s">
        <v>2294</v>
      </c>
      <c r="D1230" s="810" t="s">
        <v>4735</v>
      </c>
      <c r="E1230" s="811" t="s">
        <v>2322</v>
      </c>
      <c r="F1230" s="727" t="s">
        <v>2290</v>
      </c>
      <c r="G1230" s="727" t="s">
        <v>2807</v>
      </c>
      <c r="H1230" s="727" t="s">
        <v>571</v>
      </c>
      <c r="I1230" s="727" t="s">
        <v>3352</v>
      </c>
      <c r="J1230" s="727" t="s">
        <v>2853</v>
      </c>
      <c r="K1230" s="727" t="s">
        <v>3353</v>
      </c>
      <c r="L1230" s="728">
        <v>566</v>
      </c>
      <c r="M1230" s="728">
        <v>566</v>
      </c>
      <c r="N1230" s="727">
        <v>1</v>
      </c>
      <c r="O1230" s="812">
        <v>1</v>
      </c>
      <c r="P1230" s="728"/>
      <c r="Q1230" s="745">
        <v>0</v>
      </c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4</v>
      </c>
      <c r="B1231" s="727" t="s">
        <v>2287</v>
      </c>
      <c r="C1231" s="727" t="s">
        <v>2294</v>
      </c>
      <c r="D1231" s="810" t="s">
        <v>4735</v>
      </c>
      <c r="E1231" s="811" t="s">
        <v>2322</v>
      </c>
      <c r="F1231" s="727" t="s">
        <v>2290</v>
      </c>
      <c r="G1231" s="727" t="s">
        <v>2406</v>
      </c>
      <c r="H1231" s="727" t="s">
        <v>571</v>
      </c>
      <c r="I1231" s="727" t="s">
        <v>2407</v>
      </c>
      <c r="J1231" s="727" t="s">
        <v>2408</v>
      </c>
      <c r="K1231" s="727" t="s">
        <v>2409</v>
      </c>
      <c r="L1231" s="728">
        <v>900</v>
      </c>
      <c r="M1231" s="728">
        <v>4500</v>
      </c>
      <c r="N1231" s="727">
        <v>5</v>
      </c>
      <c r="O1231" s="812">
        <v>5</v>
      </c>
      <c r="P1231" s="728">
        <v>4500</v>
      </c>
      <c r="Q1231" s="745">
        <v>1</v>
      </c>
      <c r="R1231" s="727">
        <v>5</v>
      </c>
      <c r="S1231" s="745">
        <v>1</v>
      </c>
      <c r="T1231" s="812">
        <v>5</v>
      </c>
      <c r="U1231" s="768">
        <v>1</v>
      </c>
    </row>
    <row r="1232" spans="1:21" ht="14.4" customHeight="1" x14ac:dyDescent="0.3">
      <c r="A1232" s="726">
        <v>4</v>
      </c>
      <c r="B1232" s="727" t="s">
        <v>2287</v>
      </c>
      <c r="C1232" s="727" t="s">
        <v>2294</v>
      </c>
      <c r="D1232" s="810" t="s">
        <v>4735</v>
      </c>
      <c r="E1232" s="811" t="s">
        <v>2322</v>
      </c>
      <c r="F1232" s="727" t="s">
        <v>2290</v>
      </c>
      <c r="G1232" s="727" t="s">
        <v>2406</v>
      </c>
      <c r="H1232" s="727" t="s">
        <v>571</v>
      </c>
      <c r="I1232" s="727" t="s">
        <v>3444</v>
      </c>
      <c r="J1232" s="727" t="s">
        <v>3445</v>
      </c>
      <c r="K1232" s="727" t="s">
        <v>3446</v>
      </c>
      <c r="L1232" s="728">
        <v>378.48</v>
      </c>
      <c r="M1232" s="728">
        <v>1135.44</v>
      </c>
      <c r="N1232" s="727">
        <v>3</v>
      </c>
      <c r="O1232" s="812">
        <v>3</v>
      </c>
      <c r="P1232" s="728">
        <v>1135.44</v>
      </c>
      <c r="Q1232" s="745">
        <v>1</v>
      </c>
      <c r="R1232" s="727">
        <v>3</v>
      </c>
      <c r="S1232" s="745">
        <v>1</v>
      </c>
      <c r="T1232" s="812">
        <v>3</v>
      </c>
      <c r="U1232" s="768">
        <v>1</v>
      </c>
    </row>
    <row r="1233" spans="1:21" ht="14.4" customHeight="1" x14ac:dyDescent="0.3">
      <c r="A1233" s="726">
        <v>4</v>
      </c>
      <c r="B1233" s="727" t="s">
        <v>2287</v>
      </c>
      <c r="C1233" s="727" t="s">
        <v>2294</v>
      </c>
      <c r="D1233" s="810" t="s">
        <v>4735</v>
      </c>
      <c r="E1233" s="811" t="s">
        <v>2322</v>
      </c>
      <c r="F1233" s="727" t="s">
        <v>2290</v>
      </c>
      <c r="G1233" s="727" t="s">
        <v>2406</v>
      </c>
      <c r="H1233" s="727" t="s">
        <v>571</v>
      </c>
      <c r="I1233" s="727" t="s">
        <v>3930</v>
      </c>
      <c r="J1233" s="727" t="s">
        <v>3931</v>
      </c>
      <c r="K1233" s="727" t="s">
        <v>3932</v>
      </c>
      <c r="L1233" s="728">
        <v>378.48</v>
      </c>
      <c r="M1233" s="728">
        <v>378.48</v>
      </c>
      <c r="N1233" s="727">
        <v>1</v>
      </c>
      <c r="O1233" s="812">
        <v>1</v>
      </c>
      <c r="P1233" s="728"/>
      <c r="Q1233" s="745">
        <v>0</v>
      </c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4</v>
      </c>
      <c r="B1234" s="727" t="s">
        <v>2287</v>
      </c>
      <c r="C1234" s="727" t="s">
        <v>2294</v>
      </c>
      <c r="D1234" s="810" t="s">
        <v>4735</v>
      </c>
      <c r="E1234" s="811" t="s">
        <v>2322</v>
      </c>
      <c r="F1234" s="727" t="s">
        <v>2290</v>
      </c>
      <c r="G1234" s="727" t="s">
        <v>3460</v>
      </c>
      <c r="H1234" s="727" t="s">
        <v>571</v>
      </c>
      <c r="I1234" s="727" t="s">
        <v>3461</v>
      </c>
      <c r="J1234" s="727" t="s">
        <v>3462</v>
      </c>
      <c r="K1234" s="727" t="s">
        <v>3463</v>
      </c>
      <c r="L1234" s="728">
        <v>0</v>
      </c>
      <c r="M1234" s="728">
        <v>0</v>
      </c>
      <c r="N1234" s="727">
        <v>1</v>
      </c>
      <c r="O1234" s="812">
        <v>1</v>
      </c>
      <c r="P1234" s="728"/>
      <c r="Q1234" s="745"/>
      <c r="R1234" s="727"/>
      <c r="S1234" s="745">
        <v>0</v>
      </c>
      <c r="T1234" s="812"/>
      <c r="U1234" s="768">
        <v>0</v>
      </c>
    </row>
    <row r="1235" spans="1:21" ht="14.4" customHeight="1" x14ac:dyDescent="0.3">
      <c r="A1235" s="726">
        <v>4</v>
      </c>
      <c r="B1235" s="727" t="s">
        <v>2287</v>
      </c>
      <c r="C1235" s="727" t="s">
        <v>2294</v>
      </c>
      <c r="D1235" s="810" t="s">
        <v>4735</v>
      </c>
      <c r="E1235" s="811" t="s">
        <v>2324</v>
      </c>
      <c r="F1235" s="727" t="s">
        <v>2288</v>
      </c>
      <c r="G1235" s="727" t="s">
        <v>2674</v>
      </c>
      <c r="H1235" s="727" t="s">
        <v>571</v>
      </c>
      <c r="I1235" s="727" t="s">
        <v>3933</v>
      </c>
      <c r="J1235" s="727" t="s">
        <v>1239</v>
      </c>
      <c r="K1235" s="727" t="s">
        <v>2676</v>
      </c>
      <c r="L1235" s="728">
        <v>0</v>
      </c>
      <c r="M1235" s="728">
        <v>0</v>
      </c>
      <c r="N1235" s="727">
        <v>3</v>
      </c>
      <c r="O1235" s="812">
        <v>1</v>
      </c>
      <c r="P1235" s="728">
        <v>0</v>
      </c>
      <c r="Q1235" s="745"/>
      <c r="R1235" s="727">
        <v>3</v>
      </c>
      <c r="S1235" s="745">
        <v>1</v>
      </c>
      <c r="T1235" s="812">
        <v>1</v>
      </c>
      <c r="U1235" s="768">
        <v>1</v>
      </c>
    </row>
    <row r="1236" spans="1:21" ht="14.4" customHeight="1" x14ac:dyDescent="0.3">
      <c r="A1236" s="726">
        <v>4</v>
      </c>
      <c r="B1236" s="727" t="s">
        <v>2287</v>
      </c>
      <c r="C1236" s="727" t="s">
        <v>2294</v>
      </c>
      <c r="D1236" s="810" t="s">
        <v>4735</v>
      </c>
      <c r="E1236" s="811" t="s">
        <v>2324</v>
      </c>
      <c r="F1236" s="727" t="s">
        <v>2288</v>
      </c>
      <c r="G1236" s="727" t="s">
        <v>2674</v>
      </c>
      <c r="H1236" s="727" t="s">
        <v>571</v>
      </c>
      <c r="I1236" s="727" t="s">
        <v>2859</v>
      </c>
      <c r="J1236" s="727" t="s">
        <v>1239</v>
      </c>
      <c r="K1236" s="727" t="s">
        <v>2860</v>
      </c>
      <c r="L1236" s="728">
        <v>385.3</v>
      </c>
      <c r="M1236" s="728">
        <v>2311.8000000000002</v>
      </c>
      <c r="N1236" s="727">
        <v>6</v>
      </c>
      <c r="O1236" s="812">
        <v>1</v>
      </c>
      <c r="P1236" s="728">
        <v>2311.8000000000002</v>
      </c>
      <c r="Q1236" s="745">
        <v>1</v>
      </c>
      <c r="R1236" s="727">
        <v>6</v>
      </c>
      <c r="S1236" s="745">
        <v>1</v>
      </c>
      <c r="T1236" s="812">
        <v>1</v>
      </c>
      <c r="U1236" s="768">
        <v>1</v>
      </c>
    </row>
    <row r="1237" spans="1:21" ht="14.4" customHeight="1" x14ac:dyDescent="0.3">
      <c r="A1237" s="726">
        <v>4</v>
      </c>
      <c r="B1237" s="727" t="s">
        <v>2287</v>
      </c>
      <c r="C1237" s="727" t="s">
        <v>2294</v>
      </c>
      <c r="D1237" s="810" t="s">
        <v>4735</v>
      </c>
      <c r="E1237" s="811" t="s">
        <v>2324</v>
      </c>
      <c r="F1237" s="727" t="s">
        <v>2288</v>
      </c>
      <c r="G1237" s="727" t="s">
        <v>2674</v>
      </c>
      <c r="H1237" s="727" t="s">
        <v>571</v>
      </c>
      <c r="I1237" s="727" t="s">
        <v>3934</v>
      </c>
      <c r="J1237" s="727" t="s">
        <v>1239</v>
      </c>
      <c r="K1237" s="727" t="s">
        <v>2860</v>
      </c>
      <c r="L1237" s="728">
        <v>385.3</v>
      </c>
      <c r="M1237" s="728">
        <v>3082.4</v>
      </c>
      <c r="N1237" s="727">
        <v>8</v>
      </c>
      <c r="O1237" s="812">
        <v>1</v>
      </c>
      <c r="P1237" s="728">
        <v>3082.4</v>
      </c>
      <c r="Q1237" s="745">
        <v>1</v>
      </c>
      <c r="R1237" s="727">
        <v>8</v>
      </c>
      <c r="S1237" s="745">
        <v>1</v>
      </c>
      <c r="T1237" s="812">
        <v>1</v>
      </c>
      <c r="U1237" s="768">
        <v>1</v>
      </c>
    </row>
    <row r="1238" spans="1:21" ht="14.4" customHeight="1" x14ac:dyDescent="0.3">
      <c r="A1238" s="726">
        <v>4</v>
      </c>
      <c r="B1238" s="727" t="s">
        <v>2287</v>
      </c>
      <c r="C1238" s="727" t="s">
        <v>2294</v>
      </c>
      <c r="D1238" s="810" t="s">
        <v>4735</v>
      </c>
      <c r="E1238" s="811" t="s">
        <v>2324</v>
      </c>
      <c r="F1238" s="727" t="s">
        <v>2288</v>
      </c>
      <c r="G1238" s="727" t="s">
        <v>2527</v>
      </c>
      <c r="H1238" s="727" t="s">
        <v>571</v>
      </c>
      <c r="I1238" s="727" t="s">
        <v>3547</v>
      </c>
      <c r="J1238" s="727" t="s">
        <v>803</v>
      </c>
      <c r="K1238" s="727" t="s">
        <v>3548</v>
      </c>
      <c r="L1238" s="728">
        <v>0</v>
      </c>
      <c r="M1238" s="728">
        <v>0</v>
      </c>
      <c r="N1238" s="727">
        <v>2</v>
      </c>
      <c r="O1238" s="812">
        <v>0.5</v>
      </c>
      <c r="P1238" s="728"/>
      <c r="Q1238" s="745"/>
      <c r="R1238" s="727"/>
      <c r="S1238" s="745">
        <v>0</v>
      </c>
      <c r="T1238" s="812"/>
      <c r="U1238" s="768">
        <v>0</v>
      </c>
    </row>
    <row r="1239" spans="1:21" ht="14.4" customHeight="1" x14ac:dyDescent="0.3">
      <c r="A1239" s="726">
        <v>4</v>
      </c>
      <c r="B1239" s="727" t="s">
        <v>2287</v>
      </c>
      <c r="C1239" s="727" t="s">
        <v>2294</v>
      </c>
      <c r="D1239" s="810" t="s">
        <v>4735</v>
      </c>
      <c r="E1239" s="811" t="s">
        <v>2324</v>
      </c>
      <c r="F1239" s="727" t="s">
        <v>2288</v>
      </c>
      <c r="G1239" s="727" t="s">
        <v>2527</v>
      </c>
      <c r="H1239" s="727" t="s">
        <v>571</v>
      </c>
      <c r="I1239" s="727" t="s">
        <v>3935</v>
      </c>
      <c r="J1239" s="727" t="s">
        <v>803</v>
      </c>
      <c r="K1239" s="727" t="s">
        <v>3869</v>
      </c>
      <c r="L1239" s="728">
        <v>0</v>
      </c>
      <c r="M1239" s="728">
        <v>0</v>
      </c>
      <c r="N1239" s="727">
        <v>1</v>
      </c>
      <c r="O1239" s="812">
        <v>1</v>
      </c>
      <c r="P1239" s="728"/>
      <c r="Q1239" s="745"/>
      <c r="R1239" s="727"/>
      <c r="S1239" s="745">
        <v>0</v>
      </c>
      <c r="T1239" s="812"/>
      <c r="U1239" s="768">
        <v>0</v>
      </c>
    </row>
    <row r="1240" spans="1:21" ht="14.4" customHeight="1" x14ac:dyDescent="0.3">
      <c r="A1240" s="726">
        <v>4</v>
      </c>
      <c r="B1240" s="727" t="s">
        <v>2287</v>
      </c>
      <c r="C1240" s="727" t="s">
        <v>2294</v>
      </c>
      <c r="D1240" s="810" t="s">
        <v>4735</v>
      </c>
      <c r="E1240" s="811" t="s">
        <v>2324</v>
      </c>
      <c r="F1240" s="727" t="s">
        <v>2288</v>
      </c>
      <c r="G1240" s="727" t="s">
        <v>2875</v>
      </c>
      <c r="H1240" s="727" t="s">
        <v>571</v>
      </c>
      <c r="I1240" s="727" t="s">
        <v>3936</v>
      </c>
      <c r="J1240" s="727" t="s">
        <v>1067</v>
      </c>
      <c r="K1240" s="727" t="s">
        <v>3568</v>
      </c>
      <c r="L1240" s="728">
        <v>182.22</v>
      </c>
      <c r="M1240" s="728">
        <v>182.22</v>
      </c>
      <c r="N1240" s="727">
        <v>1</v>
      </c>
      <c r="O1240" s="812">
        <v>1</v>
      </c>
      <c r="P1240" s="728">
        <v>182.22</v>
      </c>
      <c r="Q1240" s="745">
        <v>1</v>
      </c>
      <c r="R1240" s="727">
        <v>1</v>
      </c>
      <c r="S1240" s="745">
        <v>1</v>
      </c>
      <c r="T1240" s="812">
        <v>1</v>
      </c>
      <c r="U1240" s="768">
        <v>1</v>
      </c>
    </row>
    <row r="1241" spans="1:21" ht="14.4" customHeight="1" x14ac:dyDescent="0.3">
      <c r="A1241" s="726">
        <v>4</v>
      </c>
      <c r="B1241" s="727" t="s">
        <v>2287</v>
      </c>
      <c r="C1241" s="727" t="s">
        <v>2294</v>
      </c>
      <c r="D1241" s="810" t="s">
        <v>4735</v>
      </c>
      <c r="E1241" s="811" t="s">
        <v>2324</v>
      </c>
      <c r="F1241" s="727" t="s">
        <v>2288</v>
      </c>
      <c r="G1241" s="727" t="s">
        <v>2436</v>
      </c>
      <c r="H1241" s="727" t="s">
        <v>571</v>
      </c>
      <c r="I1241" s="727" t="s">
        <v>2437</v>
      </c>
      <c r="J1241" s="727" t="s">
        <v>2438</v>
      </c>
      <c r="K1241" s="727" t="s">
        <v>2439</v>
      </c>
      <c r="L1241" s="728">
        <v>0</v>
      </c>
      <c r="M1241" s="728">
        <v>0</v>
      </c>
      <c r="N1241" s="727">
        <v>1</v>
      </c>
      <c r="O1241" s="812">
        <v>1</v>
      </c>
      <c r="P1241" s="728">
        <v>0</v>
      </c>
      <c r="Q1241" s="745"/>
      <c r="R1241" s="727">
        <v>1</v>
      </c>
      <c r="S1241" s="745">
        <v>1</v>
      </c>
      <c r="T1241" s="812">
        <v>1</v>
      </c>
      <c r="U1241" s="768">
        <v>1</v>
      </c>
    </row>
    <row r="1242" spans="1:21" ht="14.4" customHeight="1" x14ac:dyDescent="0.3">
      <c r="A1242" s="726">
        <v>4</v>
      </c>
      <c r="B1242" s="727" t="s">
        <v>2287</v>
      </c>
      <c r="C1242" s="727" t="s">
        <v>2294</v>
      </c>
      <c r="D1242" s="810" t="s">
        <v>4735</v>
      </c>
      <c r="E1242" s="811" t="s">
        <v>2324</v>
      </c>
      <c r="F1242" s="727" t="s">
        <v>2288</v>
      </c>
      <c r="G1242" s="727" t="s">
        <v>2373</v>
      </c>
      <c r="H1242" s="727" t="s">
        <v>571</v>
      </c>
      <c r="I1242" s="727" t="s">
        <v>2481</v>
      </c>
      <c r="J1242" s="727" t="s">
        <v>614</v>
      </c>
      <c r="K1242" s="727" t="s">
        <v>2482</v>
      </c>
      <c r="L1242" s="728">
        <v>0</v>
      </c>
      <c r="M1242" s="728">
        <v>0</v>
      </c>
      <c r="N1242" s="727">
        <v>1</v>
      </c>
      <c r="O1242" s="812">
        <v>1</v>
      </c>
      <c r="P1242" s="728"/>
      <c r="Q1242" s="745"/>
      <c r="R1242" s="727"/>
      <c r="S1242" s="745">
        <v>0</v>
      </c>
      <c r="T1242" s="812"/>
      <c r="U1242" s="768">
        <v>0</v>
      </c>
    </row>
    <row r="1243" spans="1:21" ht="14.4" customHeight="1" x14ac:dyDescent="0.3">
      <c r="A1243" s="726">
        <v>4</v>
      </c>
      <c r="B1243" s="727" t="s">
        <v>2287</v>
      </c>
      <c r="C1243" s="727" t="s">
        <v>2294</v>
      </c>
      <c r="D1243" s="810" t="s">
        <v>4735</v>
      </c>
      <c r="E1243" s="811" t="s">
        <v>2324</v>
      </c>
      <c r="F1243" s="727" t="s">
        <v>2288</v>
      </c>
      <c r="G1243" s="727" t="s">
        <v>3937</v>
      </c>
      <c r="H1243" s="727" t="s">
        <v>571</v>
      </c>
      <c r="I1243" s="727" t="s">
        <v>3938</v>
      </c>
      <c r="J1243" s="727" t="s">
        <v>3939</v>
      </c>
      <c r="K1243" s="727" t="s">
        <v>3940</v>
      </c>
      <c r="L1243" s="728">
        <v>0</v>
      </c>
      <c r="M1243" s="728">
        <v>0</v>
      </c>
      <c r="N1243" s="727">
        <v>2</v>
      </c>
      <c r="O1243" s="812">
        <v>2</v>
      </c>
      <c r="P1243" s="728"/>
      <c r="Q1243" s="745"/>
      <c r="R1243" s="727"/>
      <c r="S1243" s="745">
        <v>0</v>
      </c>
      <c r="T1243" s="812"/>
      <c r="U1243" s="768">
        <v>0</v>
      </c>
    </row>
    <row r="1244" spans="1:21" ht="14.4" customHeight="1" x14ac:dyDescent="0.3">
      <c r="A1244" s="726">
        <v>4</v>
      </c>
      <c r="B1244" s="727" t="s">
        <v>2287</v>
      </c>
      <c r="C1244" s="727" t="s">
        <v>2294</v>
      </c>
      <c r="D1244" s="810" t="s">
        <v>4735</v>
      </c>
      <c r="E1244" s="811" t="s">
        <v>2324</v>
      </c>
      <c r="F1244" s="727" t="s">
        <v>2288</v>
      </c>
      <c r="G1244" s="727" t="s">
        <v>2771</v>
      </c>
      <c r="H1244" s="727" t="s">
        <v>571</v>
      </c>
      <c r="I1244" s="727" t="s">
        <v>3941</v>
      </c>
      <c r="J1244" s="727" t="s">
        <v>1297</v>
      </c>
      <c r="K1244" s="727" t="s">
        <v>1936</v>
      </c>
      <c r="L1244" s="728">
        <v>0</v>
      </c>
      <c r="M1244" s="728">
        <v>0</v>
      </c>
      <c r="N1244" s="727">
        <v>1</v>
      </c>
      <c r="O1244" s="812">
        <v>1</v>
      </c>
      <c r="P1244" s="728">
        <v>0</v>
      </c>
      <c r="Q1244" s="745"/>
      <c r="R1244" s="727">
        <v>1</v>
      </c>
      <c r="S1244" s="745">
        <v>1</v>
      </c>
      <c r="T1244" s="812">
        <v>1</v>
      </c>
      <c r="U1244" s="768">
        <v>1</v>
      </c>
    </row>
    <row r="1245" spans="1:21" ht="14.4" customHeight="1" x14ac:dyDescent="0.3">
      <c r="A1245" s="726">
        <v>4</v>
      </c>
      <c r="B1245" s="727" t="s">
        <v>2287</v>
      </c>
      <c r="C1245" s="727" t="s">
        <v>2294</v>
      </c>
      <c r="D1245" s="810" t="s">
        <v>4735</v>
      </c>
      <c r="E1245" s="811" t="s">
        <v>2324</v>
      </c>
      <c r="F1245" s="727" t="s">
        <v>2288</v>
      </c>
      <c r="G1245" s="727" t="s">
        <v>3942</v>
      </c>
      <c r="H1245" s="727" t="s">
        <v>571</v>
      </c>
      <c r="I1245" s="727" t="s">
        <v>3943</v>
      </c>
      <c r="J1245" s="727" t="s">
        <v>1219</v>
      </c>
      <c r="K1245" s="727" t="s">
        <v>2235</v>
      </c>
      <c r="L1245" s="728">
        <v>38.590000000000003</v>
      </c>
      <c r="M1245" s="728">
        <v>38.590000000000003</v>
      </c>
      <c r="N1245" s="727">
        <v>1</v>
      </c>
      <c r="O1245" s="812">
        <v>0.5</v>
      </c>
      <c r="P1245" s="728">
        <v>38.590000000000003</v>
      </c>
      <c r="Q1245" s="745">
        <v>1</v>
      </c>
      <c r="R1245" s="727">
        <v>1</v>
      </c>
      <c r="S1245" s="745">
        <v>1</v>
      </c>
      <c r="T1245" s="812">
        <v>0.5</v>
      </c>
      <c r="U1245" s="768">
        <v>1</v>
      </c>
    </row>
    <row r="1246" spans="1:21" ht="14.4" customHeight="1" x14ac:dyDescent="0.3">
      <c r="A1246" s="726">
        <v>4</v>
      </c>
      <c r="B1246" s="727" t="s">
        <v>2287</v>
      </c>
      <c r="C1246" s="727" t="s">
        <v>2294</v>
      </c>
      <c r="D1246" s="810" t="s">
        <v>4735</v>
      </c>
      <c r="E1246" s="811" t="s">
        <v>2324</v>
      </c>
      <c r="F1246" s="727" t="s">
        <v>2288</v>
      </c>
      <c r="G1246" s="727" t="s">
        <v>2730</v>
      </c>
      <c r="H1246" s="727" t="s">
        <v>571</v>
      </c>
      <c r="I1246" s="727" t="s">
        <v>2731</v>
      </c>
      <c r="J1246" s="727" t="s">
        <v>1055</v>
      </c>
      <c r="K1246" s="727" t="s">
        <v>2732</v>
      </c>
      <c r="L1246" s="728">
        <v>48.42</v>
      </c>
      <c r="M1246" s="728">
        <v>48.42</v>
      </c>
      <c r="N1246" s="727">
        <v>1</v>
      </c>
      <c r="O1246" s="812">
        <v>1</v>
      </c>
      <c r="P1246" s="728">
        <v>48.42</v>
      </c>
      <c r="Q1246" s="745">
        <v>1</v>
      </c>
      <c r="R1246" s="727">
        <v>1</v>
      </c>
      <c r="S1246" s="745">
        <v>1</v>
      </c>
      <c r="T1246" s="812">
        <v>1</v>
      </c>
      <c r="U1246" s="768">
        <v>1</v>
      </c>
    </row>
    <row r="1247" spans="1:21" ht="14.4" customHeight="1" x14ac:dyDescent="0.3">
      <c r="A1247" s="726">
        <v>4</v>
      </c>
      <c r="B1247" s="727" t="s">
        <v>2287</v>
      </c>
      <c r="C1247" s="727" t="s">
        <v>2294</v>
      </c>
      <c r="D1247" s="810" t="s">
        <v>4735</v>
      </c>
      <c r="E1247" s="811" t="s">
        <v>2324</v>
      </c>
      <c r="F1247" s="727" t="s">
        <v>2288</v>
      </c>
      <c r="G1247" s="727" t="s">
        <v>3944</v>
      </c>
      <c r="H1247" s="727" t="s">
        <v>571</v>
      </c>
      <c r="I1247" s="727" t="s">
        <v>3945</v>
      </c>
      <c r="J1247" s="727" t="s">
        <v>3946</v>
      </c>
      <c r="K1247" s="727" t="s">
        <v>3947</v>
      </c>
      <c r="L1247" s="728">
        <v>0</v>
      </c>
      <c r="M1247" s="728">
        <v>0</v>
      </c>
      <c r="N1247" s="727">
        <v>1</v>
      </c>
      <c r="O1247" s="812">
        <v>1</v>
      </c>
      <c r="P1247" s="728">
        <v>0</v>
      </c>
      <c r="Q1247" s="745"/>
      <c r="R1247" s="727">
        <v>1</v>
      </c>
      <c r="S1247" s="745">
        <v>1</v>
      </c>
      <c r="T1247" s="812">
        <v>1</v>
      </c>
      <c r="U1247" s="768">
        <v>1</v>
      </c>
    </row>
    <row r="1248" spans="1:21" ht="14.4" customHeight="1" x14ac:dyDescent="0.3">
      <c r="A1248" s="726">
        <v>4</v>
      </c>
      <c r="B1248" s="727" t="s">
        <v>2287</v>
      </c>
      <c r="C1248" s="727" t="s">
        <v>2294</v>
      </c>
      <c r="D1248" s="810" t="s">
        <v>4735</v>
      </c>
      <c r="E1248" s="811" t="s">
        <v>2324</v>
      </c>
      <c r="F1248" s="727" t="s">
        <v>2288</v>
      </c>
      <c r="G1248" s="727" t="s">
        <v>2380</v>
      </c>
      <c r="H1248" s="727" t="s">
        <v>642</v>
      </c>
      <c r="I1248" s="727" t="s">
        <v>2695</v>
      </c>
      <c r="J1248" s="727" t="s">
        <v>1772</v>
      </c>
      <c r="K1248" s="727" t="s">
        <v>1773</v>
      </c>
      <c r="L1248" s="728">
        <v>102.93</v>
      </c>
      <c r="M1248" s="728">
        <v>102.93</v>
      </c>
      <c r="N1248" s="727">
        <v>1</v>
      </c>
      <c r="O1248" s="812">
        <v>0.5</v>
      </c>
      <c r="P1248" s="728"/>
      <c r="Q1248" s="745">
        <v>0</v>
      </c>
      <c r="R1248" s="727"/>
      <c r="S1248" s="745">
        <v>0</v>
      </c>
      <c r="T1248" s="812"/>
      <c r="U1248" s="768">
        <v>0</v>
      </c>
    </row>
    <row r="1249" spans="1:21" ht="14.4" customHeight="1" x14ac:dyDescent="0.3">
      <c r="A1249" s="726">
        <v>4</v>
      </c>
      <c r="B1249" s="727" t="s">
        <v>2287</v>
      </c>
      <c r="C1249" s="727" t="s">
        <v>2294</v>
      </c>
      <c r="D1249" s="810" t="s">
        <v>4735</v>
      </c>
      <c r="E1249" s="811" t="s">
        <v>2324</v>
      </c>
      <c r="F1249" s="727" t="s">
        <v>2288</v>
      </c>
      <c r="G1249" s="727" t="s">
        <v>2380</v>
      </c>
      <c r="H1249" s="727" t="s">
        <v>571</v>
      </c>
      <c r="I1249" s="727" t="s">
        <v>3948</v>
      </c>
      <c r="J1249" s="727" t="s">
        <v>3949</v>
      </c>
      <c r="K1249" s="727" t="s">
        <v>3950</v>
      </c>
      <c r="L1249" s="728">
        <v>185.26</v>
      </c>
      <c r="M1249" s="728">
        <v>185.26</v>
      </c>
      <c r="N1249" s="727">
        <v>1</v>
      </c>
      <c r="O1249" s="812">
        <v>1</v>
      </c>
      <c r="P1249" s="728"/>
      <c r="Q1249" s="745">
        <v>0</v>
      </c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4</v>
      </c>
      <c r="B1250" s="727" t="s">
        <v>2287</v>
      </c>
      <c r="C1250" s="727" t="s">
        <v>2294</v>
      </c>
      <c r="D1250" s="810" t="s">
        <v>4735</v>
      </c>
      <c r="E1250" s="811" t="s">
        <v>2324</v>
      </c>
      <c r="F1250" s="727" t="s">
        <v>2288</v>
      </c>
      <c r="G1250" s="727" t="s">
        <v>2900</v>
      </c>
      <c r="H1250" s="727" t="s">
        <v>571</v>
      </c>
      <c r="I1250" s="727" t="s">
        <v>2901</v>
      </c>
      <c r="J1250" s="727" t="s">
        <v>1551</v>
      </c>
      <c r="K1250" s="727" t="s">
        <v>2902</v>
      </c>
      <c r="L1250" s="728">
        <v>256.67</v>
      </c>
      <c r="M1250" s="728">
        <v>256.67</v>
      </c>
      <c r="N1250" s="727">
        <v>1</v>
      </c>
      <c r="O1250" s="812">
        <v>1</v>
      </c>
      <c r="P1250" s="728"/>
      <c r="Q1250" s="745">
        <v>0</v>
      </c>
      <c r="R1250" s="727"/>
      <c r="S1250" s="745">
        <v>0</v>
      </c>
      <c r="T1250" s="812"/>
      <c r="U1250" s="768">
        <v>0</v>
      </c>
    </row>
    <row r="1251" spans="1:21" ht="14.4" customHeight="1" x14ac:dyDescent="0.3">
      <c r="A1251" s="726">
        <v>4</v>
      </c>
      <c r="B1251" s="727" t="s">
        <v>2287</v>
      </c>
      <c r="C1251" s="727" t="s">
        <v>2294</v>
      </c>
      <c r="D1251" s="810" t="s">
        <v>4735</v>
      </c>
      <c r="E1251" s="811" t="s">
        <v>2324</v>
      </c>
      <c r="F1251" s="727" t="s">
        <v>2288</v>
      </c>
      <c r="G1251" s="727" t="s">
        <v>2383</v>
      </c>
      <c r="H1251" s="727" t="s">
        <v>571</v>
      </c>
      <c r="I1251" s="727" t="s">
        <v>2384</v>
      </c>
      <c r="J1251" s="727" t="s">
        <v>616</v>
      </c>
      <c r="K1251" s="727" t="s">
        <v>2385</v>
      </c>
      <c r="L1251" s="728">
        <v>108.44</v>
      </c>
      <c r="M1251" s="728">
        <v>108.44</v>
      </c>
      <c r="N1251" s="727">
        <v>1</v>
      </c>
      <c r="O1251" s="812">
        <v>1</v>
      </c>
      <c r="P1251" s="728"/>
      <c r="Q1251" s="745">
        <v>0</v>
      </c>
      <c r="R1251" s="727"/>
      <c r="S1251" s="745">
        <v>0</v>
      </c>
      <c r="T1251" s="812"/>
      <c r="U1251" s="768">
        <v>0</v>
      </c>
    </row>
    <row r="1252" spans="1:21" ht="14.4" customHeight="1" x14ac:dyDescent="0.3">
      <c r="A1252" s="726">
        <v>4</v>
      </c>
      <c r="B1252" s="727" t="s">
        <v>2287</v>
      </c>
      <c r="C1252" s="727" t="s">
        <v>2294</v>
      </c>
      <c r="D1252" s="810" t="s">
        <v>4735</v>
      </c>
      <c r="E1252" s="811" t="s">
        <v>2324</v>
      </c>
      <c r="F1252" s="727" t="s">
        <v>2288</v>
      </c>
      <c r="G1252" s="727" t="s">
        <v>2801</v>
      </c>
      <c r="H1252" s="727" t="s">
        <v>571</v>
      </c>
      <c r="I1252" s="727" t="s">
        <v>3639</v>
      </c>
      <c r="J1252" s="727" t="s">
        <v>3640</v>
      </c>
      <c r="K1252" s="727" t="s">
        <v>3641</v>
      </c>
      <c r="L1252" s="728">
        <v>0</v>
      </c>
      <c r="M1252" s="728">
        <v>0</v>
      </c>
      <c r="N1252" s="727">
        <v>3</v>
      </c>
      <c r="O1252" s="812">
        <v>0.5</v>
      </c>
      <c r="P1252" s="728">
        <v>0</v>
      </c>
      <c r="Q1252" s="745"/>
      <c r="R1252" s="727">
        <v>3</v>
      </c>
      <c r="S1252" s="745">
        <v>1</v>
      </c>
      <c r="T1252" s="812">
        <v>0.5</v>
      </c>
      <c r="U1252" s="768">
        <v>1</v>
      </c>
    </row>
    <row r="1253" spans="1:21" ht="14.4" customHeight="1" x14ac:dyDescent="0.3">
      <c r="A1253" s="726">
        <v>4</v>
      </c>
      <c r="B1253" s="727" t="s">
        <v>2287</v>
      </c>
      <c r="C1253" s="727" t="s">
        <v>2294</v>
      </c>
      <c r="D1253" s="810" t="s">
        <v>4735</v>
      </c>
      <c r="E1253" s="811" t="s">
        <v>2324</v>
      </c>
      <c r="F1253" s="727" t="s">
        <v>2288</v>
      </c>
      <c r="G1253" s="727" t="s">
        <v>2801</v>
      </c>
      <c r="H1253" s="727" t="s">
        <v>571</v>
      </c>
      <c r="I1253" s="727" t="s">
        <v>3951</v>
      </c>
      <c r="J1253" s="727" t="s">
        <v>3640</v>
      </c>
      <c r="K1253" s="727" t="s">
        <v>3952</v>
      </c>
      <c r="L1253" s="728">
        <v>0</v>
      </c>
      <c r="M1253" s="728">
        <v>0</v>
      </c>
      <c r="N1253" s="727">
        <v>2</v>
      </c>
      <c r="O1253" s="812">
        <v>1</v>
      </c>
      <c r="P1253" s="728"/>
      <c r="Q1253" s="745"/>
      <c r="R1253" s="727"/>
      <c r="S1253" s="745">
        <v>0</v>
      </c>
      <c r="T1253" s="812"/>
      <c r="U1253" s="768">
        <v>0</v>
      </c>
    </row>
    <row r="1254" spans="1:21" ht="14.4" customHeight="1" x14ac:dyDescent="0.3">
      <c r="A1254" s="726">
        <v>4</v>
      </c>
      <c r="B1254" s="727" t="s">
        <v>2287</v>
      </c>
      <c r="C1254" s="727" t="s">
        <v>2294</v>
      </c>
      <c r="D1254" s="810" t="s">
        <v>4735</v>
      </c>
      <c r="E1254" s="811" t="s">
        <v>2324</v>
      </c>
      <c r="F1254" s="727" t="s">
        <v>2289</v>
      </c>
      <c r="G1254" s="727" t="s">
        <v>2364</v>
      </c>
      <c r="H1254" s="727" t="s">
        <v>571</v>
      </c>
      <c r="I1254" s="727" t="s">
        <v>3953</v>
      </c>
      <c r="J1254" s="727" t="s">
        <v>2366</v>
      </c>
      <c r="K1254" s="727"/>
      <c r="L1254" s="728">
        <v>0</v>
      </c>
      <c r="M1254" s="728">
        <v>0</v>
      </c>
      <c r="N1254" s="727">
        <v>1</v>
      </c>
      <c r="O1254" s="812">
        <v>1</v>
      </c>
      <c r="P1254" s="728"/>
      <c r="Q1254" s="745"/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4</v>
      </c>
      <c r="B1255" s="727" t="s">
        <v>2287</v>
      </c>
      <c r="C1255" s="727" t="s">
        <v>2294</v>
      </c>
      <c r="D1255" s="810" t="s">
        <v>4735</v>
      </c>
      <c r="E1255" s="811" t="s">
        <v>2324</v>
      </c>
      <c r="F1255" s="727" t="s">
        <v>2289</v>
      </c>
      <c r="G1255" s="727" t="s">
        <v>2364</v>
      </c>
      <c r="H1255" s="727" t="s">
        <v>571</v>
      </c>
      <c r="I1255" s="727" t="s">
        <v>2365</v>
      </c>
      <c r="J1255" s="727" t="s">
        <v>2366</v>
      </c>
      <c r="K1255" s="727"/>
      <c r="L1255" s="728">
        <v>0</v>
      </c>
      <c r="M1255" s="728">
        <v>0</v>
      </c>
      <c r="N1255" s="727">
        <v>2</v>
      </c>
      <c r="O1255" s="812">
        <v>2</v>
      </c>
      <c r="P1255" s="728">
        <v>0</v>
      </c>
      <c r="Q1255" s="745"/>
      <c r="R1255" s="727">
        <v>2</v>
      </c>
      <c r="S1255" s="745">
        <v>1</v>
      </c>
      <c r="T1255" s="812">
        <v>2</v>
      </c>
      <c r="U1255" s="768">
        <v>1</v>
      </c>
    </row>
    <row r="1256" spans="1:21" ht="14.4" customHeight="1" x14ac:dyDescent="0.3">
      <c r="A1256" s="726">
        <v>4</v>
      </c>
      <c r="B1256" s="727" t="s">
        <v>2287</v>
      </c>
      <c r="C1256" s="727" t="s">
        <v>2294</v>
      </c>
      <c r="D1256" s="810" t="s">
        <v>4735</v>
      </c>
      <c r="E1256" s="811" t="s">
        <v>2324</v>
      </c>
      <c r="F1256" s="727" t="s">
        <v>2290</v>
      </c>
      <c r="G1256" s="727" t="s">
        <v>2807</v>
      </c>
      <c r="H1256" s="727" t="s">
        <v>571</v>
      </c>
      <c r="I1256" s="727" t="s">
        <v>2808</v>
      </c>
      <c r="J1256" s="727" t="s">
        <v>2809</v>
      </c>
      <c r="K1256" s="727" t="s">
        <v>2810</v>
      </c>
      <c r="L1256" s="728">
        <v>410</v>
      </c>
      <c r="M1256" s="728">
        <v>2870</v>
      </c>
      <c r="N1256" s="727">
        <v>7</v>
      </c>
      <c r="O1256" s="812">
        <v>7</v>
      </c>
      <c r="P1256" s="728">
        <v>2870</v>
      </c>
      <c r="Q1256" s="745">
        <v>1</v>
      </c>
      <c r="R1256" s="727">
        <v>7</v>
      </c>
      <c r="S1256" s="745">
        <v>1</v>
      </c>
      <c r="T1256" s="812">
        <v>7</v>
      </c>
      <c r="U1256" s="768">
        <v>1</v>
      </c>
    </row>
    <row r="1257" spans="1:21" ht="14.4" customHeight="1" x14ac:dyDescent="0.3">
      <c r="A1257" s="726">
        <v>4</v>
      </c>
      <c r="B1257" s="727" t="s">
        <v>2287</v>
      </c>
      <c r="C1257" s="727" t="s">
        <v>2294</v>
      </c>
      <c r="D1257" s="810" t="s">
        <v>4735</v>
      </c>
      <c r="E1257" s="811" t="s">
        <v>2324</v>
      </c>
      <c r="F1257" s="727" t="s">
        <v>2290</v>
      </c>
      <c r="G1257" s="727" t="s">
        <v>2807</v>
      </c>
      <c r="H1257" s="727" t="s">
        <v>571</v>
      </c>
      <c r="I1257" s="727" t="s">
        <v>3352</v>
      </c>
      <c r="J1257" s="727" t="s">
        <v>2853</v>
      </c>
      <c r="K1257" s="727" t="s">
        <v>3353</v>
      </c>
      <c r="L1257" s="728">
        <v>566</v>
      </c>
      <c r="M1257" s="728">
        <v>566</v>
      </c>
      <c r="N1257" s="727">
        <v>1</v>
      </c>
      <c r="O1257" s="812">
        <v>1</v>
      </c>
      <c r="P1257" s="728"/>
      <c r="Q1257" s="745">
        <v>0</v>
      </c>
      <c r="R1257" s="727"/>
      <c r="S1257" s="745">
        <v>0</v>
      </c>
      <c r="T1257" s="812"/>
      <c r="U1257" s="768">
        <v>0</v>
      </c>
    </row>
    <row r="1258" spans="1:21" ht="14.4" customHeight="1" x14ac:dyDescent="0.3">
      <c r="A1258" s="726">
        <v>4</v>
      </c>
      <c r="B1258" s="727" t="s">
        <v>2287</v>
      </c>
      <c r="C1258" s="727" t="s">
        <v>2294</v>
      </c>
      <c r="D1258" s="810" t="s">
        <v>4735</v>
      </c>
      <c r="E1258" s="811" t="s">
        <v>2324</v>
      </c>
      <c r="F1258" s="727" t="s">
        <v>2290</v>
      </c>
      <c r="G1258" s="727" t="s">
        <v>2807</v>
      </c>
      <c r="H1258" s="727" t="s">
        <v>571</v>
      </c>
      <c r="I1258" s="727" t="s">
        <v>3954</v>
      </c>
      <c r="J1258" s="727" t="s">
        <v>2853</v>
      </c>
      <c r="K1258" s="727" t="s">
        <v>3955</v>
      </c>
      <c r="L1258" s="728">
        <v>600</v>
      </c>
      <c r="M1258" s="728">
        <v>600</v>
      </c>
      <c r="N1258" s="727">
        <v>1</v>
      </c>
      <c r="O1258" s="812">
        <v>1</v>
      </c>
      <c r="P1258" s="728">
        <v>600</v>
      </c>
      <c r="Q1258" s="745">
        <v>1</v>
      </c>
      <c r="R1258" s="727">
        <v>1</v>
      </c>
      <c r="S1258" s="745">
        <v>1</v>
      </c>
      <c r="T1258" s="812">
        <v>1</v>
      </c>
      <c r="U1258" s="768">
        <v>1</v>
      </c>
    </row>
    <row r="1259" spans="1:21" ht="14.4" customHeight="1" x14ac:dyDescent="0.3">
      <c r="A1259" s="726">
        <v>4</v>
      </c>
      <c r="B1259" s="727" t="s">
        <v>2287</v>
      </c>
      <c r="C1259" s="727" t="s">
        <v>2294</v>
      </c>
      <c r="D1259" s="810" t="s">
        <v>4735</v>
      </c>
      <c r="E1259" s="811" t="s">
        <v>2324</v>
      </c>
      <c r="F1259" s="727" t="s">
        <v>2290</v>
      </c>
      <c r="G1259" s="727" t="s">
        <v>2406</v>
      </c>
      <c r="H1259" s="727" t="s">
        <v>571</v>
      </c>
      <c r="I1259" s="727" t="s">
        <v>2407</v>
      </c>
      <c r="J1259" s="727" t="s">
        <v>2408</v>
      </c>
      <c r="K1259" s="727" t="s">
        <v>2409</v>
      </c>
      <c r="L1259" s="728">
        <v>900</v>
      </c>
      <c r="M1259" s="728">
        <v>900</v>
      </c>
      <c r="N1259" s="727">
        <v>1</v>
      </c>
      <c r="O1259" s="812">
        <v>1</v>
      </c>
      <c r="P1259" s="728"/>
      <c r="Q1259" s="745">
        <v>0</v>
      </c>
      <c r="R1259" s="727"/>
      <c r="S1259" s="745">
        <v>0</v>
      </c>
      <c r="T1259" s="812"/>
      <c r="U1259" s="768">
        <v>0</v>
      </c>
    </row>
    <row r="1260" spans="1:21" ht="14.4" customHeight="1" x14ac:dyDescent="0.3">
      <c r="A1260" s="726">
        <v>4</v>
      </c>
      <c r="B1260" s="727" t="s">
        <v>2287</v>
      </c>
      <c r="C1260" s="727" t="s">
        <v>2294</v>
      </c>
      <c r="D1260" s="810" t="s">
        <v>4735</v>
      </c>
      <c r="E1260" s="811" t="s">
        <v>2325</v>
      </c>
      <c r="F1260" s="727" t="s">
        <v>2288</v>
      </c>
      <c r="G1260" s="727" t="s">
        <v>2355</v>
      </c>
      <c r="H1260" s="727" t="s">
        <v>642</v>
      </c>
      <c r="I1260" s="727" t="s">
        <v>2043</v>
      </c>
      <c r="J1260" s="727" t="s">
        <v>965</v>
      </c>
      <c r="K1260" s="727" t="s">
        <v>2044</v>
      </c>
      <c r="L1260" s="728">
        <v>154.36000000000001</v>
      </c>
      <c r="M1260" s="728">
        <v>308.72000000000003</v>
      </c>
      <c r="N1260" s="727">
        <v>2</v>
      </c>
      <c r="O1260" s="812">
        <v>1</v>
      </c>
      <c r="P1260" s="728">
        <v>154.36000000000001</v>
      </c>
      <c r="Q1260" s="745">
        <v>0.5</v>
      </c>
      <c r="R1260" s="727">
        <v>1</v>
      </c>
      <c r="S1260" s="745">
        <v>0.5</v>
      </c>
      <c r="T1260" s="812">
        <v>0.5</v>
      </c>
      <c r="U1260" s="768">
        <v>0.5</v>
      </c>
    </row>
    <row r="1261" spans="1:21" ht="14.4" customHeight="1" x14ac:dyDescent="0.3">
      <c r="A1261" s="726">
        <v>4</v>
      </c>
      <c r="B1261" s="727" t="s">
        <v>2287</v>
      </c>
      <c r="C1261" s="727" t="s">
        <v>2294</v>
      </c>
      <c r="D1261" s="810" t="s">
        <v>4735</v>
      </c>
      <c r="E1261" s="811" t="s">
        <v>2325</v>
      </c>
      <c r="F1261" s="727" t="s">
        <v>2288</v>
      </c>
      <c r="G1261" s="727" t="s">
        <v>2355</v>
      </c>
      <c r="H1261" s="727" t="s">
        <v>642</v>
      </c>
      <c r="I1261" s="727" t="s">
        <v>1858</v>
      </c>
      <c r="J1261" s="727" t="s">
        <v>965</v>
      </c>
      <c r="K1261" s="727" t="s">
        <v>1859</v>
      </c>
      <c r="L1261" s="728">
        <v>225.06</v>
      </c>
      <c r="M1261" s="728">
        <v>450.12</v>
      </c>
      <c r="N1261" s="727">
        <v>2</v>
      </c>
      <c r="O1261" s="812">
        <v>1</v>
      </c>
      <c r="P1261" s="728">
        <v>450.12</v>
      </c>
      <c r="Q1261" s="745">
        <v>1</v>
      </c>
      <c r="R1261" s="727">
        <v>2</v>
      </c>
      <c r="S1261" s="745">
        <v>1</v>
      </c>
      <c r="T1261" s="812">
        <v>1</v>
      </c>
      <c r="U1261" s="768">
        <v>1</v>
      </c>
    </row>
    <row r="1262" spans="1:21" ht="14.4" customHeight="1" x14ac:dyDescent="0.3">
      <c r="A1262" s="726">
        <v>4</v>
      </c>
      <c r="B1262" s="727" t="s">
        <v>2287</v>
      </c>
      <c r="C1262" s="727" t="s">
        <v>2294</v>
      </c>
      <c r="D1262" s="810" t="s">
        <v>4735</v>
      </c>
      <c r="E1262" s="811" t="s">
        <v>2325</v>
      </c>
      <c r="F1262" s="727" t="s">
        <v>2288</v>
      </c>
      <c r="G1262" s="727" t="s">
        <v>2410</v>
      </c>
      <c r="H1262" s="727" t="s">
        <v>571</v>
      </c>
      <c r="I1262" s="727" t="s">
        <v>3956</v>
      </c>
      <c r="J1262" s="727" t="s">
        <v>1869</v>
      </c>
      <c r="K1262" s="727" t="s">
        <v>3957</v>
      </c>
      <c r="L1262" s="728">
        <v>42.63</v>
      </c>
      <c r="M1262" s="728">
        <v>42.63</v>
      </c>
      <c r="N1262" s="727">
        <v>1</v>
      </c>
      <c r="O1262" s="812">
        <v>1</v>
      </c>
      <c r="P1262" s="728">
        <v>42.63</v>
      </c>
      <c r="Q1262" s="745">
        <v>1</v>
      </c>
      <c r="R1262" s="727">
        <v>1</v>
      </c>
      <c r="S1262" s="745">
        <v>1</v>
      </c>
      <c r="T1262" s="812">
        <v>1</v>
      </c>
      <c r="U1262" s="768">
        <v>1</v>
      </c>
    </row>
    <row r="1263" spans="1:21" ht="14.4" customHeight="1" x14ac:dyDescent="0.3">
      <c r="A1263" s="726">
        <v>4</v>
      </c>
      <c r="B1263" s="727" t="s">
        <v>2287</v>
      </c>
      <c r="C1263" s="727" t="s">
        <v>2294</v>
      </c>
      <c r="D1263" s="810" t="s">
        <v>4735</v>
      </c>
      <c r="E1263" s="811" t="s">
        <v>2325</v>
      </c>
      <c r="F1263" s="727" t="s">
        <v>2288</v>
      </c>
      <c r="G1263" s="727" t="s">
        <v>2410</v>
      </c>
      <c r="H1263" s="727" t="s">
        <v>571</v>
      </c>
      <c r="I1263" s="727" t="s">
        <v>3958</v>
      </c>
      <c r="J1263" s="727" t="s">
        <v>1869</v>
      </c>
      <c r="K1263" s="727" t="s">
        <v>3959</v>
      </c>
      <c r="L1263" s="728">
        <v>55.41</v>
      </c>
      <c r="M1263" s="728">
        <v>110.82</v>
      </c>
      <c r="N1263" s="727">
        <v>2</v>
      </c>
      <c r="O1263" s="812">
        <v>1</v>
      </c>
      <c r="P1263" s="728">
        <v>110.82</v>
      </c>
      <c r="Q1263" s="745">
        <v>1</v>
      </c>
      <c r="R1263" s="727">
        <v>2</v>
      </c>
      <c r="S1263" s="745">
        <v>1</v>
      </c>
      <c r="T1263" s="812">
        <v>1</v>
      </c>
      <c r="U1263" s="768">
        <v>1</v>
      </c>
    </row>
    <row r="1264" spans="1:21" ht="14.4" customHeight="1" x14ac:dyDescent="0.3">
      <c r="A1264" s="726">
        <v>4</v>
      </c>
      <c r="B1264" s="727" t="s">
        <v>2287</v>
      </c>
      <c r="C1264" s="727" t="s">
        <v>2294</v>
      </c>
      <c r="D1264" s="810" t="s">
        <v>4735</v>
      </c>
      <c r="E1264" s="811" t="s">
        <v>2325</v>
      </c>
      <c r="F1264" s="727" t="s">
        <v>2288</v>
      </c>
      <c r="G1264" s="727" t="s">
        <v>3570</v>
      </c>
      <c r="H1264" s="727" t="s">
        <v>571</v>
      </c>
      <c r="I1264" s="727" t="s">
        <v>3571</v>
      </c>
      <c r="J1264" s="727" t="s">
        <v>3572</v>
      </c>
      <c r="K1264" s="727" t="s">
        <v>3573</v>
      </c>
      <c r="L1264" s="728">
        <v>37.520000000000003</v>
      </c>
      <c r="M1264" s="728">
        <v>37.520000000000003</v>
      </c>
      <c r="N1264" s="727">
        <v>1</v>
      </c>
      <c r="O1264" s="812">
        <v>0.5</v>
      </c>
      <c r="P1264" s="728"/>
      <c r="Q1264" s="745">
        <v>0</v>
      </c>
      <c r="R1264" s="727"/>
      <c r="S1264" s="745">
        <v>0</v>
      </c>
      <c r="T1264" s="812"/>
      <c r="U1264" s="768">
        <v>0</v>
      </c>
    </row>
    <row r="1265" spans="1:21" ht="14.4" customHeight="1" x14ac:dyDescent="0.3">
      <c r="A1265" s="726">
        <v>4</v>
      </c>
      <c r="B1265" s="727" t="s">
        <v>2287</v>
      </c>
      <c r="C1265" s="727" t="s">
        <v>2294</v>
      </c>
      <c r="D1265" s="810" t="s">
        <v>4735</v>
      </c>
      <c r="E1265" s="811" t="s">
        <v>2325</v>
      </c>
      <c r="F1265" s="727" t="s">
        <v>2288</v>
      </c>
      <c r="G1265" s="727" t="s">
        <v>2758</v>
      </c>
      <c r="H1265" s="727" t="s">
        <v>571</v>
      </c>
      <c r="I1265" s="727" t="s">
        <v>3960</v>
      </c>
      <c r="J1265" s="727" t="s">
        <v>2760</v>
      </c>
      <c r="K1265" s="727" t="s">
        <v>3961</v>
      </c>
      <c r="L1265" s="728">
        <v>92.85</v>
      </c>
      <c r="M1265" s="728">
        <v>92.85</v>
      </c>
      <c r="N1265" s="727">
        <v>1</v>
      </c>
      <c r="O1265" s="812">
        <v>1</v>
      </c>
      <c r="P1265" s="728">
        <v>92.85</v>
      </c>
      <c r="Q1265" s="745">
        <v>1</v>
      </c>
      <c r="R1265" s="727">
        <v>1</v>
      </c>
      <c r="S1265" s="745">
        <v>1</v>
      </c>
      <c r="T1265" s="812">
        <v>1</v>
      </c>
      <c r="U1265" s="768">
        <v>1</v>
      </c>
    </row>
    <row r="1266" spans="1:21" ht="14.4" customHeight="1" x14ac:dyDescent="0.3">
      <c r="A1266" s="726">
        <v>4</v>
      </c>
      <c r="B1266" s="727" t="s">
        <v>2287</v>
      </c>
      <c r="C1266" s="727" t="s">
        <v>2294</v>
      </c>
      <c r="D1266" s="810" t="s">
        <v>4735</v>
      </c>
      <c r="E1266" s="811" t="s">
        <v>2325</v>
      </c>
      <c r="F1266" s="727" t="s">
        <v>2288</v>
      </c>
      <c r="G1266" s="727" t="s">
        <v>2433</v>
      </c>
      <c r="H1266" s="727" t="s">
        <v>571</v>
      </c>
      <c r="I1266" s="727" t="s">
        <v>2434</v>
      </c>
      <c r="J1266" s="727" t="s">
        <v>780</v>
      </c>
      <c r="K1266" s="727" t="s">
        <v>2435</v>
      </c>
      <c r="L1266" s="728">
        <v>105.63</v>
      </c>
      <c r="M1266" s="728">
        <v>1373.1899999999998</v>
      </c>
      <c r="N1266" s="727">
        <v>13</v>
      </c>
      <c r="O1266" s="812">
        <v>4.5</v>
      </c>
      <c r="P1266" s="728">
        <v>1161.9299999999998</v>
      </c>
      <c r="Q1266" s="745">
        <v>0.84615384615384615</v>
      </c>
      <c r="R1266" s="727">
        <v>11</v>
      </c>
      <c r="S1266" s="745">
        <v>0.84615384615384615</v>
      </c>
      <c r="T1266" s="812">
        <v>3.5</v>
      </c>
      <c r="U1266" s="768">
        <v>0.77777777777777779</v>
      </c>
    </row>
    <row r="1267" spans="1:21" ht="14.4" customHeight="1" x14ac:dyDescent="0.3">
      <c r="A1267" s="726">
        <v>4</v>
      </c>
      <c r="B1267" s="727" t="s">
        <v>2287</v>
      </c>
      <c r="C1267" s="727" t="s">
        <v>2294</v>
      </c>
      <c r="D1267" s="810" t="s">
        <v>4735</v>
      </c>
      <c r="E1267" s="811" t="s">
        <v>2325</v>
      </c>
      <c r="F1267" s="727" t="s">
        <v>2288</v>
      </c>
      <c r="G1267" s="727" t="s">
        <v>3962</v>
      </c>
      <c r="H1267" s="727" t="s">
        <v>571</v>
      </c>
      <c r="I1267" s="727" t="s">
        <v>3963</v>
      </c>
      <c r="J1267" s="727" t="s">
        <v>3964</v>
      </c>
      <c r="K1267" s="727" t="s">
        <v>3965</v>
      </c>
      <c r="L1267" s="728">
        <v>0</v>
      </c>
      <c r="M1267" s="728">
        <v>0</v>
      </c>
      <c r="N1267" s="727">
        <v>2</v>
      </c>
      <c r="O1267" s="812">
        <v>0.5</v>
      </c>
      <c r="P1267" s="728"/>
      <c r="Q1267" s="745"/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4</v>
      </c>
      <c r="B1268" s="727" t="s">
        <v>2287</v>
      </c>
      <c r="C1268" s="727" t="s">
        <v>2294</v>
      </c>
      <c r="D1268" s="810" t="s">
        <v>4735</v>
      </c>
      <c r="E1268" s="811" t="s">
        <v>2325</v>
      </c>
      <c r="F1268" s="727" t="s">
        <v>2288</v>
      </c>
      <c r="G1268" s="727" t="s">
        <v>3962</v>
      </c>
      <c r="H1268" s="727" t="s">
        <v>571</v>
      </c>
      <c r="I1268" s="727" t="s">
        <v>3966</v>
      </c>
      <c r="J1268" s="727" t="s">
        <v>3964</v>
      </c>
      <c r="K1268" s="727" t="s">
        <v>3967</v>
      </c>
      <c r="L1268" s="728">
        <v>0</v>
      </c>
      <c r="M1268" s="728">
        <v>0</v>
      </c>
      <c r="N1268" s="727">
        <v>1</v>
      </c>
      <c r="O1268" s="812">
        <v>0.5</v>
      </c>
      <c r="P1268" s="728"/>
      <c r="Q1268" s="745"/>
      <c r="R1268" s="727"/>
      <c r="S1268" s="745">
        <v>0</v>
      </c>
      <c r="T1268" s="812"/>
      <c r="U1268" s="768">
        <v>0</v>
      </c>
    </row>
    <row r="1269" spans="1:21" ht="14.4" customHeight="1" x14ac:dyDescent="0.3">
      <c r="A1269" s="726">
        <v>4</v>
      </c>
      <c r="B1269" s="727" t="s">
        <v>2287</v>
      </c>
      <c r="C1269" s="727" t="s">
        <v>2294</v>
      </c>
      <c r="D1269" s="810" t="s">
        <v>4735</v>
      </c>
      <c r="E1269" s="811" t="s">
        <v>2325</v>
      </c>
      <c r="F1269" s="727" t="s">
        <v>2288</v>
      </c>
      <c r="G1269" s="727" t="s">
        <v>2373</v>
      </c>
      <c r="H1269" s="727" t="s">
        <v>571</v>
      </c>
      <c r="I1269" s="727" t="s">
        <v>2374</v>
      </c>
      <c r="J1269" s="727" t="s">
        <v>614</v>
      </c>
      <c r="K1269" s="727" t="s">
        <v>2375</v>
      </c>
      <c r="L1269" s="728">
        <v>0</v>
      </c>
      <c r="M1269" s="728">
        <v>0</v>
      </c>
      <c r="N1269" s="727">
        <v>2</v>
      </c>
      <c r="O1269" s="812">
        <v>1</v>
      </c>
      <c r="P1269" s="728">
        <v>0</v>
      </c>
      <c r="Q1269" s="745"/>
      <c r="R1269" s="727">
        <v>2</v>
      </c>
      <c r="S1269" s="745">
        <v>1</v>
      </c>
      <c r="T1269" s="812">
        <v>1</v>
      </c>
      <c r="U1269" s="768">
        <v>1</v>
      </c>
    </row>
    <row r="1270" spans="1:21" ht="14.4" customHeight="1" x14ac:dyDescent="0.3">
      <c r="A1270" s="726">
        <v>4</v>
      </c>
      <c r="B1270" s="727" t="s">
        <v>2287</v>
      </c>
      <c r="C1270" s="727" t="s">
        <v>2294</v>
      </c>
      <c r="D1270" s="810" t="s">
        <v>4735</v>
      </c>
      <c r="E1270" s="811" t="s">
        <v>2325</v>
      </c>
      <c r="F1270" s="727" t="s">
        <v>2288</v>
      </c>
      <c r="G1270" s="727" t="s">
        <v>3968</v>
      </c>
      <c r="H1270" s="727" t="s">
        <v>571</v>
      </c>
      <c r="I1270" s="727" t="s">
        <v>3969</v>
      </c>
      <c r="J1270" s="727" t="s">
        <v>3970</v>
      </c>
      <c r="K1270" s="727" t="s">
        <v>3971</v>
      </c>
      <c r="L1270" s="728">
        <v>0</v>
      </c>
      <c r="M1270" s="728">
        <v>0</v>
      </c>
      <c r="N1270" s="727">
        <v>1</v>
      </c>
      <c r="O1270" s="812">
        <v>1</v>
      </c>
      <c r="P1270" s="728">
        <v>0</v>
      </c>
      <c r="Q1270" s="745"/>
      <c r="R1270" s="727">
        <v>1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4</v>
      </c>
      <c r="B1271" s="727" t="s">
        <v>2287</v>
      </c>
      <c r="C1271" s="727" t="s">
        <v>2294</v>
      </c>
      <c r="D1271" s="810" t="s">
        <v>4735</v>
      </c>
      <c r="E1271" s="811" t="s">
        <v>2325</v>
      </c>
      <c r="F1271" s="727" t="s">
        <v>2288</v>
      </c>
      <c r="G1271" s="727" t="s">
        <v>2569</v>
      </c>
      <c r="H1271" s="727" t="s">
        <v>642</v>
      </c>
      <c r="I1271" s="727" t="s">
        <v>3972</v>
      </c>
      <c r="J1271" s="727" t="s">
        <v>658</v>
      </c>
      <c r="K1271" s="727" t="s">
        <v>3973</v>
      </c>
      <c r="L1271" s="728">
        <v>29.27</v>
      </c>
      <c r="M1271" s="728">
        <v>146.35</v>
      </c>
      <c r="N1271" s="727">
        <v>5</v>
      </c>
      <c r="O1271" s="812">
        <v>1.5</v>
      </c>
      <c r="P1271" s="728">
        <v>146.35</v>
      </c>
      <c r="Q1271" s="745">
        <v>1</v>
      </c>
      <c r="R1271" s="727">
        <v>5</v>
      </c>
      <c r="S1271" s="745">
        <v>1</v>
      </c>
      <c r="T1271" s="812">
        <v>1.5</v>
      </c>
      <c r="U1271" s="768">
        <v>1</v>
      </c>
    </row>
    <row r="1272" spans="1:21" ht="14.4" customHeight="1" x14ac:dyDescent="0.3">
      <c r="A1272" s="726">
        <v>4</v>
      </c>
      <c r="B1272" s="727" t="s">
        <v>2287</v>
      </c>
      <c r="C1272" s="727" t="s">
        <v>2294</v>
      </c>
      <c r="D1272" s="810" t="s">
        <v>4735</v>
      </c>
      <c r="E1272" s="811" t="s">
        <v>2325</v>
      </c>
      <c r="F1272" s="727" t="s">
        <v>2288</v>
      </c>
      <c r="G1272" s="727" t="s">
        <v>2376</v>
      </c>
      <c r="H1272" s="727" t="s">
        <v>642</v>
      </c>
      <c r="I1272" s="727" t="s">
        <v>3974</v>
      </c>
      <c r="J1272" s="727" t="s">
        <v>2136</v>
      </c>
      <c r="K1272" s="727" t="s">
        <v>3975</v>
      </c>
      <c r="L1272" s="728">
        <v>186.87</v>
      </c>
      <c r="M1272" s="728">
        <v>747.48</v>
      </c>
      <c r="N1272" s="727">
        <v>4</v>
      </c>
      <c r="O1272" s="812">
        <v>1.5</v>
      </c>
      <c r="P1272" s="728">
        <v>747.48</v>
      </c>
      <c r="Q1272" s="745">
        <v>1</v>
      </c>
      <c r="R1272" s="727">
        <v>4</v>
      </c>
      <c r="S1272" s="745">
        <v>1</v>
      </c>
      <c r="T1272" s="812">
        <v>1.5</v>
      </c>
      <c r="U1272" s="768">
        <v>1</v>
      </c>
    </row>
    <row r="1273" spans="1:21" ht="14.4" customHeight="1" x14ac:dyDescent="0.3">
      <c r="A1273" s="726">
        <v>4</v>
      </c>
      <c r="B1273" s="727" t="s">
        <v>2287</v>
      </c>
      <c r="C1273" s="727" t="s">
        <v>2294</v>
      </c>
      <c r="D1273" s="810" t="s">
        <v>4735</v>
      </c>
      <c r="E1273" s="811" t="s">
        <v>2325</v>
      </c>
      <c r="F1273" s="727" t="s">
        <v>2288</v>
      </c>
      <c r="G1273" s="727" t="s">
        <v>2440</v>
      </c>
      <c r="H1273" s="727" t="s">
        <v>571</v>
      </c>
      <c r="I1273" s="727" t="s">
        <v>3976</v>
      </c>
      <c r="J1273" s="727" t="s">
        <v>2442</v>
      </c>
      <c r="K1273" s="727" t="s">
        <v>1920</v>
      </c>
      <c r="L1273" s="728">
        <v>58.62</v>
      </c>
      <c r="M1273" s="728">
        <v>117.24</v>
      </c>
      <c r="N1273" s="727">
        <v>2</v>
      </c>
      <c r="O1273" s="812">
        <v>2</v>
      </c>
      <c r="P1273" s="728"/>
      <c r="Q1273" s="745">
        <v>0</v>
      </c>
      <c r="R1273" s="727"/>
      <c r="S1273" s="745">
        <v>0</v>
      </c>
      <c r="T1273" s="812"/>
      <c r="U1273" s="768">
        <v>0</v>
      </c>
    </row>
    <row r="1274" spans="1:21" ht="14.4" customHeight="1" x14ac:dyDescent="0.3">
      <c r="A1274" s="726">
        <v>4</v>
      </c>
      <c r="B1274" s="727" t="s">
        <v>2287</v>
      </c>
      <c r="C1274" s="727" t="s">
        <v>2294</v>
      </c>
      <c r="D1274" s="810" t="s">
        <v>4735</v>
      </c>
      <c r="E1274" s="811" t="s">
        <v>2325</v>
      </c>
      <c r="F1274" s="727" t="s">
        <v>2288</v>
      </c>
      <c r="G1274" s="727" t="s">
        <v>2483</v>
      </c>
      <c r="H1274" s="727" t="s">
        <v>571</v>
      </c>
      <c r="I1274" s="727" t="s">
        <v>2484</v>
      </c>
      <c r="J1274" s="727" t="s">
        <v>904</v>
      </c>
      <c r="K1274" s="727" t="s">
        <v>2485</v>
      </c>
      <c r="L1274" s="728">
        <v>760.22</v>
      </c>
      <c r="M1274" s="728">
        <v>78302.660000000033</v>
      </c>
      <c r="N1274" s="727">
        <v>103</v>
      </c>
      <c r="O1274" s="812">
        <v>24.5</v>
      </c>
      <c r="P1274" s="728">
        <v>57016.500000000029</v>
      </c>
      <c r="Q1274" s="745">
        <v>0.72815533980582536</v>
      </c>
      <c r="R1274" s="727">
        <v>75</v>
      </c>
      <c r="S1274" s="745">
        <v>0.72815533980582525</v>
      </c>
      <c r="T1274" s="812">
        <v>16</v>
      </c>
      <c r="U1274" s="768">
        <v>0.65306122448979587</v>
      </c>
    </row>
    <row r="1275" spans="1:21" ht="14.4" customHeight="1" x14ac:dyDescent="0.3">
      <c r="A1275" s="726">
        <v>4</v>
      </c>
      <c r="B1275" s="727" t="s">
        <v>2287</v>
      </c>
      <c r="C1275" s="727" t="s">
        <v>2294</v>
      </c>
      <c r="D1275" s="810" t="s">
        <v>4735</v>
      </c>
      <c r="E1275" s="811" t="s">
        <v>2325</v>
      </c>
      <c r="F1275" s="727" t="s">
        <v>2288</v>
      </c>
      <c r="G1275" s="727" t="s">
        <v>2687</v>
      </c>
      <c r="H1275" s="727" t="s">
        <v>642</v>
      </c>
      <c r="I1275" s="727" t="s">
        <v>2688</v>
      </c>
      <c r="J1275" s="727" t="s">
        <v>2689</v>
      </c>
      <c r="K1275" s="727" t="s">
        <v>2690</v>
      </c>
      <c r="L1275" s="728">
        <v>115.27</v>
      </c>
      <c r="M1275" s="728">
        <v>230.54</v>
      </c>
      <c r="N1275" s="727">
        <v>2</v>
      </c>
      <c r="O1275" s="812">
        <v>0.5</v>
      </c>
      <c r="P1275" s="728"/>
      <c r="Q1275" s="745">
        <v>0</v>
      </c>
      <c r="R1275" s="727"/>
      <c r="S1275" s="745">
        <v>0</v>
      </c>
      <c r="T1275" s="812"/>
      <c r="U1275" s="768">
        <v>0</v>
      </c>
    </row>
    <row r="1276" spans="1:21" ht="14.4" customHeight="1" x14ac:dyDescent="0.3">
      <c r="A1276" s="726">
        <v>4</v>
      </c>
      <c r="B1276" s="727" t="s">
        <v>2287</v>
      </c>
      <c r="C1276" s="727" t="s">
        <v>2294</v>
      </c>
      <c r="D1276" s="810" t="s">
        <v>4735</v>
      </c>
      <c r="E1276" s="811" t="s">
        <v>2325</v>
      </c>
      <c r="F1276" s="727" t="s">
        <v>2288</v>
      </c>
      <c r="G1276" s="727" t="s">
        <v>2687</v>
      </c>
      <c r="H1276" s="727" t="s">
        <v>642</v>
      </c>
      <c r="I1276" s="727" t="s">
        <v>2688</v>
      </c>
      <c r="J1276" s="727" t="s">
        <v>2689</v>
      </c>
      <c r="K1276" s="727" t="s">
        <v>2690</v>
      </c>
      <c r="L1276" s="728">
        <v>64.5</v>
      </c>
      <c r="M1276" s="728">
        <v>129</v>
      </c>
      <c r="N1276" s="727">
        <v>2</v>
      </c>
      <c r="O1276" s="812">
        <v>0.5</v>
      </c>
      <c r="P1276" s="728"/>
      <c r="Q1276" s="745">
        <v>0</v>
      </c>
      <c r="R1276" s="727"/>
      <c r="S1276" s="745">
        <v>0</v>
      </c>
      <c r="T1276" s="812"/>
      <c r="U1276" s="768">
        <v>0</v>
      </c>
    </row>
    <row r="1277" spans="1:21" ht="14.4" customHeight="1" x14ac:dyDescent="0.3">
      <c r="A1277" s="726">
        <v>4</v>
      </c>
      <c r="B1277" s="727" t="s">
        <v>2287</v>
      </c>
      <c r="C1277" s="727" t="s">
        <v>2294</v>
      </c>
      <c r="D1277" s="810" t="s">
        <v>4735</v>
      </c>
      <c r="E1277" s="811" t="s">
        <v>2325</v>
      </c>
      <c r="F1277" s="727" t="s">
        <v>2288</v>
      </c>
      <c r="G1277" s="727" t="s">
        <v>2664</v>
      </c>
      <c r="H1277" s="727" t="s">
        <v>571</v>
      </c>
      <c r="I1277" s="727" t="s">
        <v>3977</v>
      </c>
      <c r="J1277" s="727" t="s">
        <v>3978</v>
      </c>
      <c r="K1277" s="727" t="s">
        <v>2666</v>
      </c>
      <c r="L1277" s="728">
        <v>0</v>
      </c>
      <c r="M1277" s="728">
        <v>0</v>
      </c>
      <c r="N1277" s="727">
        <v>2</v>
      </c>
      <c r="O1277" s="812">
        <v>0.5</v>
      </c>
      <c r="P1277" s="728">
        <v>0</v>
      </c>
      <c r="Q1277" s="745"/>
      <c r="R1277" s="727">
        <v>2</v>
      </c>
      <c r="S1277" s="745">
        <v>1</v>
      </c>
      <c r="T1277" s="812">
        <v>0.5</v>
      </c>
      <c r="U1277" s="768">
        <v>1</v>
      </c>
    </row>
    <row r="1278" spans="1:21" ht="14.4" customHeight="1" x14ac:dyDescent="0.3">
      <c r="A1278" s="726">
        <v>4</v>
      </c>
      <c r="B1278" s="727" t="s">
        <v>2287</v>
      </c>
      <c r="C1278" s="727" t="s">
        <v>2294</v>
      </c>
      <c r="D1278" s="810" t="s">
        <v>4735</v>
      </c>
      <c r="E1278" s="811" t="s">
        <v>2325</v>
      </c>
      <c r="F1278" s="727" t="s">
        <v>2288</v>
      </c>
      <c r="G1278" s="727" t="s">
        <v>2367</v>
      </c>
      <c r="H1278" s="727" t="s">
        <v>571</v>
      </c>
      <c r="I1278" s="727" t="s">
        <v>3979</v>
      </c>
      <c r="J1278" s="727" t="s">
        <v>1157</v>
      </c>
      <c r="K1278" s="727" t="s">
        <v>3980</v>
      </c>
      <c r="L1278" s="728">
        <v>374.79</v>
      </c>
      <c r="M1278" s="728">
        <v>5621.85</v>
      </c>
      <c r="N1278" s="727">
        <v>15</v>
      </c>
      <c r="O1278" s="812">
        <v>2.5</v>
      </c>
      <c r="P1278" s="728">
        <v>5621.85</v>
      </c>
      <c r="Q1278" s="745">
        <v>1</v>
      </c>
      <c r="R1278" s="727">
        <v>15</v>
      </c>
      <c r="S1278" s="745">
        <v>1</v>
      </c>
      <c r="T1278" s="812">
        <v>2.5</v>
      </c>
      <c r="U1278" s="768">
        <v>1</v>
      </c>
    </row>
    <row r="1279" spans="1:21" ht="14.4" customHeight="1" x14ac:dyDescent="0.3">
      <c r="A1279" s="726">
        <v>4</v>
      </c>
      <c r="B1279" s="727" t="s">
        <v>2287</v>
      </c>
      <c r="C1279" s="727" t="s">
        <v>2294</v>
      </c>
      <c r="D1279" s="810" t="s">
        <v>4735</v>
      </c>
      <c r="E1279" s="811" t="s">
        <v>2325</v>
      </c>
      <c r="F1279" s="727" t="s">
        <v>2288</v>
      </c>
      <c r="G1279" s="727" t="s">
        <v>2367</v>
      </c>
      <c r="H1279" s="727" t="s">
        <v>571</v>
      </c>
      <c r="I1279" s="727" t="s">
        <v>3981</v>
      </c>
      <c r="J1279" s="727" t="s">
        <v>3982</v>
      </c>
      <c r="K1279" s="727" t="s">
        <v>3983</v>
      </c>
      <c r="L1279" s="728">
        <v>239.96</v>
      </c>
      <c r="M1279" s="728">
        <v>959.84</v>
      </c>
      <c r="N1279" s="727">
        <v>4</v>
      </c>
      <c r="O1279" s="812">
        <v>0.5</v>
      </c>
      <c r="P1279" s="728">
        <v>959.84</v>
      </c>
      <c r="Q1279" s="745">
        <v>1</v>
      </c>
      <c r="R1279" s="727">
        <v>4</v>
      </c>
      <c r="S1279" s="745">
        <v>1</v>
      </c>
      <c r="T1279" s="812">
        <v>0.5</v>
      </c>
      <c r="U1279" s="768">
        <v>1</v>
      </c>
    </row>
    <row r="1280" spans="1:21" ht="14.4" customHeight="1" x14ac:dyDescent="0.3">
      <c r="A1280" s="726">
        <v>4</v>
      </c>
      <c r="B1280" s="727" t="s">
        <v>2287</v>
      </c>
      <c r="C1280" s="727" t="s">
        <v>2294</v>
      </c>
      <c r="D1280" s="810" t="s">
        <v>4735</v>
      </c>
      <c r="E1280" s="811" t="s">
        <v>2325</v>
      </c>
      <c r="F1280" s="727" t="s">
        <v>2288</v>
      </c>
      <c r="G1280" s="727" t="s">
        <v>2367</v>
      </c>
      <c r="H1280" s="727" t="s">
        <v>571</v>
      </c>
      <c r="I1280" s="727" t="s">
        <v>2455</v>
      </c>
      <c r="J1280" s="727" t="s">
        <v>1157</v>
      </c>
      <c r="K1280" s="727" t="s">
        <v>2369</v>
      </c>
      <c r="L1280" s="728">
        <v>374.79</v>
      </c>
      <c r="M1280" s="728">
        <v>42351.270000000011</v>
      </c>
      <c r="N1280" s="727">
        <v>113</v>
      </c>
      <c r="O1280" s="812">
        <v>18</v>
      </c>
      <c r="P1280" s="728">
        <v>35605.05000000001</v>
      </c>
      <c r="Q1280" s="745">
        <v>0.84070796460176989</v>
      </c>
      <c r="R1280" s="727">
        <v>95</v>
      </c>
      <c r="S1280" s="745">
        <v>0.84070796460176989</v>
      </c>
      <c r="T1280" s="812">
        <v>14.5</v>
      </c>
      <c r="U1280" s="768">
        <v>0.80555555555555558</v>
      </c>
    </row>
    <row r="1281" spans="1:21" ht="14.4" customHeight="1" x14ac:dyDescent="0.3">
      <c r="A1281" s="726">
        <v>4</v>
      </c>
      <c r="B1281" s="727" t="s">
        <v>2287</v>
      </c>
      <c r="C1281" s="727" t="s">
        <v>2294</v>
      </c>
      <c r="D1281" s="810" t="s">
        <v>4735</v>
      </c>
      <c r="E1281" s="811" t="s">
        <v>2325</v>
      </c>
      <c r="F1281" s="727" t="s">
        <v>2288</v>
      </c>
      <c r="G1281" s="727" t="s">
        <v>2367</v>
      </c>
      <c r="H1281" s="727" t="s">
        <v>571</v>
      </c>
      <c r="I1281" s="727" t="s">
        <v>2368</v>
      </c>
      <c r="J1281" s="727" t="s">
        <v>1157</v>
      </c>
      <c r="K1281" s="727" t="s">
        <v>2369</v>
      </c>
      <c r="L1281" s="728">
        <v>374.79</v>
      </c>
      <c r="M1281" s="728">
        <v>66337.83</v>
      </c>
      <c r="N1281" s="727">
        <v>177</v>
      </c>
      <c r="O1281" s="812">
        <v>29</v>
      </c>
      <c r="P1281" s="728">
        <v>51346.23</v>
      </c>
      <c r="Q1281" s="745">
        <v>0.77401129943502822</v>
      </c>
      <c r="R1281" s="727">
        <v>137</v>
      </c>
      <c r="S1281" s="745">
        <v>0.77401129943502822</v>
      </c>
      <c r="T1281" s="812">
        <v>21</v>
      </c>
      <c r="U1281" s="768">
        <v>0.72413793103448276</v>
      </c>
    </row>
    <row r="1282" spans="1:21" ht="14.4" customHeight="1" x14ac:dyDescent="0.3">
      <c r="A1282" s="726">
        <v>4</v>
      </c>
      <c r="B1282" s="727" t="s">
        <v>2287</v>
      </c>
      <c r="C1282" s="727" t="s">
        <v>2294</v>
      </c>
      <c r="D1282" s="810" t="s">
        <v>4735</v>
      </c>
      <c r="E1282" s="811" t="s">
        <v>2325</v>
      </c>
      <c r="F1282" s="727" t="s">
        <v>2288</v>
      </c>
      <c r="G1282" s="727" t="s">
        <v>2367</v>
      </c>
      <c r="H1282" s="727" t="s">
        <v>571</v>
      </c>
      <c r="I1282" s="727" t="s">
        <v>3984</v>
      </c>
      <c r="J1282" s="727" t="s">
        <v>3982</v>
      </c>
      <c r="K1282" s="727" t="s">
        <v>3985</v>
      </c>
      <c r="L1282" s="728">
        <v>239.96</v>
      </c>
      <c r="M1282" s="728">
        <v>2159.64</v>
      </c>
      <c r="N1282" s="727">
        <v>9</v>
      </c>
      <c r="O1282" s="812">
        <v>1</v>
      </c>
      <c r="P1282" s="728">
        <v>2159.64</v>
      </c>
      <c r="Q1282" s="745">
        <v>1</v>
      </c>
      <c r="R1282" s="727">
        <v>9</v>
      </c>
      <c r="S1282" s="745">
        <v>1</v>
      </c>
      <c r="T1282" s="812">
        <v>1</v>
      </c>
      <c r="U1282" s="768">
        <v>1</v>
      </c>
    </row>
    <row r="1283" spans="1:21" ht="14.4" customHeight="1" x14ac:dyDescent="0.3">
      <c r="A1283" s="726">
        <v>4</v>
      </c>
      <c r="B1283" s="727" t="s">
        <v>2287</v>
      </c>
      <c r="C1283" s="727" t="s">
        <v>2294</v>
      </c>
      <c r="D1283" s="810" t="s">
        <v>4735</v>
      </c>
      <c r="E1283" s="811" t="s">
        <v>2325</v>
      </c>
      <c r="F1283" s="727" t="s">
        <v>2288</v>
      </c>
      <c r="G1283" s="727" t="s">
        <v>2367</v>
      </c>
      <c r="H1283" s="727" t="s">
        <v>571</v>
      </c>
      <c r="I1283" s="727" t="s">
        <v>3986</v>
      </c>
      <c r="J1283" s="727" t="s">
        <v>3982</v>
      </c>
      <c r="K1283" s="727" t="s">
        <v>3985</v>
      </c>
      <c r="L1283" s="728">
        <v>239.96</v>
      </c>
      <c r="M1283" s="728">
        <v>3359.4399999999996</v>
      </c>
      <c r="N1283" s="727">
        <v>14</v>
      </c>
      <c r="O1283" s="812">
        <v>1.5</v>
      </c>
      <c r="P1283" s="728">
        <v>2159.64</v>
      </c>
      <c r="Q1283" s="745">
        <v>0.6428571428571429</v>
      </c>
      <c r="R1283" s="727">
        <v>9</v>
      </c>
      <c r="S1283" s="745">
        <v>0.6428571428571429</v>
      </c>
      <c r="T1283" s="812">
        <v>1</v>
      </c>
      <c r="U1283" s="768">
        <v>0.66666666666666663</v>
      </c>
    </row>
    <row r="1284" spans="1:21" ht="14.4" customHeight="1" x14ac:dyDescent="0.3">
      <c r="A1284" s="726">
        <v>4</v>
      </c>
      <c r="B1284" s="727" t="s">
        <v>2287</v>
      </c>
      <c r="C1284" s="727" t="s">
        <v>2294</v>
      </c>
      <c r="D1284" s="810" t="s">
        <v>4735</v>
      </c>
      <c r="E1284" s="811" t="s">
        <v>2325</v>
      </c>
      <c r="F1284" s="727" t="s">
        <v>2288</v>
      </c>
      <c r="G1284" s="727" t="s">
        <v>2370</v>
      </c>
      <c r="H1284" s="727" t="s">
        <v>642</v>
      </c>
      <c r="I1284" s="727" t="s">
        <v>2371</v>
      </c>
      <c r="J1284" s="727" t="s">
        <v>725</v>
      </c>
      <c r="K1284" s="727" t="s">
        <v>1794</v>
      </c>
      <c r="L1284" s="728">
        <v>490.89</v>
      </c>
      <c r="M1284" s="728">
        <v>981.78</v>
      </c>
      <c r="N1284" s="727">
        <v>2</v>
      </c>
      <c r="O1284" s="812">
        <v>1</v>
      </c>
      <c r="P1284" s="728">
        <v>490.89</v>
      </c>
      <c r="Q1284" s="745">
        <v>0.5</v>
      </c>
      <c r="R1284" s="727">
        <v>1</v>
      </c>
      <c r="S1284" s="745">
        <v>0.5</v>
      </c>
      <c r="T1284" s="812">
        <v>0.5</v>
      </c>
      <c r="U1284" s="768">
        <v>0.5</v>
      </c>
    </row>
    <row r="1285" spans="1:21" ht="14.4" customHeight="1" x14ac:dyDescent="0.3">
      <c r="A1285" s="726">
        <v>4</v>
      </c>
      <c r="B1285" s="727" t="s">
        <v>2287</v>
      </c>
      <c r="C1285" s="727" t="s">
        <v>2294</v>
      </c>
      <c r="D1285" s="810" t="s">
        <v>4735</v>
      </c>
      <c r="E1285" s="811" t="s">
        <v>2325</v>
      </c>
      <c r="F1285" s="727" t="s">
        <v>2288</v>
      </c>
      <c r="G1285" s="727" t="s">
        <v>2370</v>
      </c>
      <c r="H1285" s="727" t="s">
        <v>642</v>
      </c>
      <c r="I1285" s="727" t="s">
        <v>2007</v>
      </c>
      <c r="J1285" s="727" t="s">
        <v>725</v>
      </c>
      <c r="K1285" s="727" t="s">
        <v>2008</v>
      </c>
      <c r="L1285" s="728">
        <v>923.74</v>
      </c>
      <c r="M1285" s="728">
        <v>4618.7000000000007</v>
      </c>
      <c r="N1285" s="727">
        <v>5</v>
      </c>
      <c r="O1285" s="812">
        <v>2.5</v>
      </c>
      <c r="P1285" s="728">
        <v>1847.48</v>
      </c>
      <c r="Q1285" s="745">
        <v>0.39999999999999997</v>
      </c>
      <c r="R1285" s="727">
        <v>2</v>
      </c>
      <c r="S1285" s="745">
        <v>0.4</v>
      </c>
      <c r="T1285" s="812">
        <v>1</v>
      </c>
      <c r="U1285" s="768">
        <v>0.4</v>
      </c>
    </row>
    <row r="1286" spans="1:21" ht="14.4" customHeight="1" x14ac:dyDescent="0.3">
      <c r="A1286" s="726">
        <v>4</v>
      </c>
      <c r="B1286" s="727" t="s">
        <v>2287</v>
      </c>
      <c r="C1286" s="727" t="s">
        <v>2294</v>
      </c>
      <c r="D1286" s="810" t="s">
        <v>4735</v>
      </c>
      <c r="E1286" s="811" t="s">
        <v>2325</v>
      </c>
      <c r="F1286" s="727" t="s">
        <v>2288</v>
      </c>
      <c r="G1286" s="727" t="s">
        <v>2730</v>
      </c>
      <c r="H1286" s="727" t="s">
        <v>571</v>
      </c>
      <c r="I1286" s="727" t="s">
        <v>3987</v>
      </c>
      <c r="J1286" s="727" t="s">
        <v>1055</v>
      </c>
      <c r="K1286" s="727" t="s">
        <v>3988</v>
      </c>
      <c r="L1286" s="728">
        <v>24.22</v>
      </c>
      <c r="M1286" s="728">
        <v>24.22</v>
      </c>
      <c r="N1286" s="727">
        <v>1</v>
      </c>
      <c r="O1286" s="812">
        <v>0.5</v>
      </c>
      <c r="P1286" s="728"/>
      <c r="Q1286" s="745">
        <v>0</v>
      </c>
      <c r="R1286" s="727"/>
      <c r="S1286" s="745">
        <v>0</v>
      </c>
      <c r="T1286" s="812"/>
      <c r="U1286" s="768">
        <v>0</v>
      </c>
    </row>
    <row r="1287" spans="1:21" ht="14.4" customHeight="1" x14ac:dyDescent="0.3">
      <c r="A1287" s="726">
        <v>4</v>
      </c>
      <c r="B1287" s="727" t="s">
        <v>2287</v>
      </c>
      <c r="C1287" s="727" t="s">
        <v>2294</v>
      </c>
      <c r="D1287" s="810" t="s">
        <v>4735</v>
      </c>
      <c r="E1287" s="811" t="s">
        <v>2325</v>
      </c>
      <c r="F1287" s="727" t="s">
        <v>2288</v>
      </c>
      <c r="G1287" s="727" t="s">
        <v>2421</v>
      </c>
      <c r="H1287" s="727" t="s">
        <v>571</v>
      </c>
      <c r="I1287" s="727" t="s">
        <v>2458</v>
      </c>
      <c r="J1287" s="727" t="s">
        <v>1121</v>
      </c>
      <c r="K1287" s="727" t="s">
        <v>2423</v>
      </c>
      <c r="L1287" s="728">
        <v>301.2</v>
      </c>
      <c r="M1287" s="728">
        <v>2409.6</v>
      </c>
      <c r="N1287" s="727">
        <v>8</v>
      </c>
      <c r="O1287" s="812">
        <v>5</v>
      </c>
      <c r="P1287" s="728">
        <v>2108.4</v>
      </c>
      <c r="Q1287" s="745">
        <v>0.87500000000000011</v>
      </c>
      <c r="R1287" s="727">
        <v>7</v>
      </c>
      <c r="S1287" s="745">
        <v>0.875</v>
      </c>
      <c r="T1287" s="812">
        <v>4.5</v>
      </c>
      <c r="U1287" s="768">
        <v>0.9</v>
      </c>
    </row>
    <row r="1288" spans="1:21" ht="14.4" customHeight="1" x14ac:dyDescent="0.3">
      <c r="A1288" s="726">
        <v>4</v>
      </c>
      <c r="B1288" s="727" t="s">
        <v>2287</v>
      </c>
      <c r="C1288" s="727" t="s">
        <v>2294</v>
      </c>
      <c r="D1288" s="810" t="s">
        <v>4735</v>
      </c>
      <c r="E1288" s="811" t="s">
        <v>2325</v>
      </c>
      <c r="F1288" s="727" t="s">
        <v>2288</v>
      </c>
      <c r="G1288" s="727" t="s">
        <v>2421</v>
      </c>
      <c r="H1288" s="727" t="s">
        <v>571</v>
      </c>
      <c r="I1288" s="727" t="s">
        <v>2458</v>
      </c>
      <c r="J1288" s="727" t="s">
        <v>1121</v>
      </c>
      <c r="K1288" s="727" t="s">
        <v>2423</v>
      </c>
      <c r="L1288" s="728">
        <v>103.67</v>
      </c>
      <c r="M1288" s="728">
        <v>207.34</v>
      </c>
      <c r="N1288" s="727">
        <v>2</v>
      </c>
      <c r="O1288" s="812">
        <v>0.5</v>
      </c>
      <c r="P1288" s="728">
        <v>207.34</v>
      </c>
      <c r="Q1288" s="745">
        <v>1</v>
      </c>
      <c r="R1288" s="727">
        <v>2</v>
      </c>
      <c r="S1288" s="745">
        <v>1</v>
      </c>
      <c r="T1288" s="812">
        <v>0.5</v>
      </c>
      <c r="U1288" s="768">
        <v>1</v>
      </c>
    </row>
    <row r="1289" spans="1:21" ht="14.4" customHeight="1" x14ac:dyDescent="0.3">
      <c r="A1289" s="726">
        <v>4</v>
      </c>
      <c r="B1289" s="727" t="s">
        <v>2287</v>
      </c>
      <c r="C1289" s="727" t="s">
        <v>2294</v>
      </c>
      <c r="D1289" s="810" t="s">
        <v>4735</v>
      </c>
      <c r="E1289" s="811" t="s">
        <v>2325</v>
      </c>
      <c r="F1289" s="727" t="s">
        <v>2288</v>
      </c>
      <c r="G1289" s="727" t="s">
        <v>2421</v>
      </c>
      <c r="H1289" s="727" t="s">
        <v>571</v>
      </c>
      <c r="I1289" s="727" t="s">
        <v>3989</v>
      </c>
      <c r="J1289" s="727" t="s">
        <v>3990</v>
      </c>
      <c r="K1289" s="727" t="s">
        <v>3991</v>
      </c>
      <c r="L1289" s="728">
        <v>0</v>
      </c>
      <c r="M1289" s="728">
        <v>0</v>
      </c>
      <c r="N1289" s="727">
        <v>1</v>
      </c>
      <c r="O1289" s="812">
        <v>1</v>
      </c>
      <c r="P1289" s="728"/>
      <c r="Q1289" s="745"/>
      <c r="R1289" s="727"/>
      <c r="S1289" s="745">
        <v>0</v>
      </c>
      <c r="T1289" s="812"/>
      <c r="U1289" s="768">
        <v>0</v>
      </c>
    </row>
    <row r="1290" spans="1:21" ht="14.4" customHeight="1" x14ac:dyDescent="0.3">
      <c r="A1290" s="726">
        <v>4</v>
      </c>
      <c r="B1290" s="727" t="s">
        <v>2287</v>
      </c>
      <c r="C1290" s="727" t="s">
        <v>2294</v>
      </c>
      <c r="D1290" s="810" t="s">
        <v>4735</v>
      </c>
      <c r="E1290" s="811" t="s">
        <v>2325</v>
      </c>
      <c r="F1290" s="727" t="s">
        <v>2288</v>
      </c>
      <c r="G1290" s="727" t="s">
        <v>2421</v>
      </c>
      <c r="H1290" s="727" t="s">
        <v>571</v>
      </c>
      <c r="I1290" s="727" t="s">
        <v>3992</v>
      </c>
      <c r="J1290" s="727" t="s">
        <v>3990</v>
      </c>
      <c r="K1290" s="727" t="s">
        <v>3993</v>
      </c>
      <c r="L1290" s="728">
        <v>112.87</v>
      </c>
      <c r="M1290" s="728">
        <v>112.87</v>
      </c>
      <c r="N1290" s="727">
        <v>1</v>
      </c>
      <c r="O1290" s="812">
        <v>0.5</v>
      </c>
      <c r="P1290" s="728"/>
      <c r="Q1290" s="745">
        <v>0</v>
      </c>
      <c r="R1290" s="727"/>
      <c r="S1290" s="745">
        <v>0</v>
      </c>
      <c r="T1290" s="812"/>
      <c r="U1290" s="768">
        <v>0</v>
      </c>
    </row>
    <row r="1291" spans="1:21" ht="14.4" customHeight="1" x14ac:dyDescent="0.3">
      <c r="A1291" s="726">
        <v>4</v>
      </c>
      <c r="B1291" s="727" t="s">
        <v>2287</v>
      </c>
      <c r="C1291" s="727" t="s">
        <v>2294</v>
      </c>
      <c r="D1291" s="810" t="s">
        <v>4735</v>
      </c>
      <c r="E1291" s="811" t="s">
        <v>2325</v>
      </c>
      <c r="F1291" s="727" t="s">
        <v>2288</v>
      </c>
      <c r="G1291" s="727" t="s">
        <v>2421</v>
      </c>
      <c r="H1291" s="727" t="s">
        <v>571</v>
      </c>
      <c r="I1291" s="727" t="s">
        <v>2893</v>
      </c>
      <c r="J1291" s="727" t="s">
        <v>2894</v>
      </c>
      <c r="K1291" s="727" t="s">
        <v>2895</v>
      </c>
      <c r="L1291" s="728">
        <v>115.18</v>
      </c>
      <c r="M1291" s="728">
        <v>115.18</v>
      </c>
      <c r="N1291" s="727">
        <v>1</v>
      </c>
      <c r="O1291" s="812">
        <v>0.5</v>
      </c>
      <c r="P1291" s="728">
        <v>115.18</v>
      </c>
      <c r="Q1291" s="745">
        <v>1</v>
      </c>
      <c r="R1291" s="727">
        <v>1</v>
      </c>
      <c r="S1291" s="745">
        <v>1</v>
      </c>
      <c r="T1291" s="812">
        <v>0.5</v>
      </c>
      <c r="U1291" s="768">
        <v>1</v>
      </c>
    </row>
    <row r="1292" spans="1:21" ht="14.4" customHeight="1" x14ac:dyDescent="0.3">
      <c r="A1292" s="726">
        <v>4</v>
      </c>
      <c r="B1292" s="727" t="s">
        <v>2287</v>
      </c>
      <c r="C1292" s="727" t="s">
        <v>2294</v>
      </c>
      <c r="D1292" s="810" t="s">
        <v>4735</v>
      </c>
      <c r="E1292" s="811" t="s">
        <v>2325</v>
      </c>
      <c r="F1292" s="727" t="s">
        <v>2288</v>
      </c>
      <c r="G1292" s="727" t="s">
        <v>2421</v>
      </c>
      <c r="H1292" s="727" t="s">
        <v>571</v>
      </c>
      <c r="I1292" s="727" t="s">
        <v>2893</v>
      </c>
      <c r="J1292" s="727" t="s">
        <v>2894</v>
      </c>
      <c r="K1292" s="727" t="s">
        <v>2895</v>
      </c>
      <c r="L1292" s="728">
        <v>205.84</v>
      </c>
      <c r="M1292" s="728">
        <v>205.84</v>
      </c>
      <c r="N1292" s="727">
        <v>1</v>
      </c>
      <c r="O1292" s="812">
        <v>1</v>
      </c>
      <c r="P1292" s="728">
        <v>205.84</v>
      </c>
      <c r="Q1292" s="745">
        <v>1</v>
      </c>
      <c r="R1292" s="727">
        <v>1</v>
      </c>
      <c r="S1292" s="745">
        <v>1</v>
      </c>
      <c r="T1292" s="812">
        <v>1</v>
      </c>
      <c r="U1292" s="768">
        <v>1</v>
      </c>
    </row>
    <row r="1293" spans="1:21" ht="14.4" customHeight="1" x14ac:dyDescent="0.3">
      <c r="A1293" s="726">
        <v>4</v>
      </c>
      <c r="B1293" s="727" t="s">
        <v>2287</v>
      </c>
      <c r="C1293" s="727" t="s">
        <v>2294</v>
      </c>
      <c r="D1293" s="810" t="s">
        <v>4735</v>
      </c>
      <c r="E1293" s="811" t="s">
        <v>2325</v>
      </c>
      <c r="F1293" s="727" t="s">
        <v>2288</v>
      </c>
      <c r="G1293" s="727" t="s">
        <v>2421</v>
      </c>
      <c r="H1293" s="727" t="s">
        <v>571</v>
      </c>
      <c r="I1293" s="727" t="s">
        <v>2422</v>
      </c>
      <c r="J1293" s="727" t="s">
        <v>1121</v>
      </c>
      <c r="K1293" s="727" t="s">
        <v>2423</v>
      </c>
      <c r="L1293" s="728">
        <v>185.26</v>
      </c>
      <c r="M1293" s="728">
        <v>741.04</v>
      </c>
      <c r="N1293" s="727">
        <v>4</v>
      </c>
      <c r="O1293" s="812">
        <v>2.5</v>
      </c>
      <c r="P1293" s="728">
        <v>555.78</v>
      </c>
      <c r="Q1293" s="745">
        <v>0.75</v>
      </c>
      <c r="R1293" s="727">
        <v>3</v>
      </c>
      <c r="S1293" s="745">
        <v>0.75</v>
      </c>
      <c r="T1293" s="812">
        <v>1.5</v>
      </c>
      <c r="U1293" s="768">
        <v>0.6</v>
      </c>
    </row>
    <row r="1294" spans="1:21" ht="14.4" customHeight="1" x14ac:dyDescent="0.3">
      <c r="A1294" s="726">
        <v>4</v>
      </c>
      <c r="B1294" s="727" t="s">
        <v>2287</v>
      </c>
      <c r="C1294" s="727" t="s">
        <v>2294</v>
      </c>
      <c r="D1294" s="810" t="s">
        <v>4735</v>
      </c>
      <c r="E1294" s="811" t="s">
        <v>2325</v>
      </c>
      <c r="F1294" s="727" t="s">
        <v>2288</v>
      </c>
      <c r="G1294" s="727" t="s">
        <v>2421</v>
      </c>
      <c r="H1294" s="727" t="s">
        <v>571</v>
      </c>
      <c r="I1294" s="727" t="s">
        <v>2422</v>
      </c>
      <c r="J1294" s="727" t="s">
        <v>1121</v>
      </c>
      <c r="K1294" s="727" t="s">
        <v>2423</v>
      </c>
      <c r="L1294" s="728">
        <v>103.67</v>
      </c>
      <c r="M1294" s="728">
        <v>103.67</v>
      </c>
      <c r="N1294" s="727">
        <v>1</v>
      </c>
      <c r="O1294" s="812">
        <v>0.5</v>
      </c>
      <c r="P1294" s="728">
        <v>103.67</v>
      </c>
      <c r="Q1294" s="745">
        <v>1</v>
      </c>
      <c r="R1294" s="727">
        <v>1</v>
      </c>
      <c r="S1294" s="745">
        <v>1</v>
      </c>
      <c r="T1294" s="812">
        <v>0.5</v>
      </c>
      <c r="U1294" s="768">
        <v>1</v>
      </c>
    </row>
    <row r="1295" spans="1:21" ht="14.4" customHeight="1" x14ac:dyDescent="0.3">
      <c r="A1295" s="726">
        <v>4</v>
      </c>
      <c r="B1295" s="727" t="s">
        <v>2287</v>
      </c>
      <c r="C1295" s="727" t="s">
        <v>2294</v>
      </c>
      <c r="D1295" s="810" t="s">
        <v>4735</v>
      </c>
      <c r="E1295" s="811" t="s">
        <v>2325</v>
      </c>
      <c r="F1295" s="727" t="s">
        <v>2288</v>
      </c>
      <c r="G1295" s="727" t="s">
        <v>2421</v>
      </c>
      <c r="H1295" s="727" t="s">
        <v>571</v>
      </c>
      <c r="I1295" s="727" t="s">
        <v>2459</v>
      </c>
      <c r="J1295" s="727" t="s">
        <v>1121</v>
      </c>
      <c r="K1295" s="727" t="s">
        <v>2423</v>
      </c>
      <c r="L1295" s="728">
        <v>103.67</v>
      </c>
      <c r="M1295" s="728">
        <v>103.67</v>
      </c>
      <c r="N1295" s="727">
        <v>1</v>
      </c>
      <c r="O1295" s="812">
        <v>0.5</v>
      </c>
      <c r="P1295" s="728">
        <v>103.67</v>
      </c>
      <c r="Q1295" s="745">
        <v>1</v>
      </c>
      <c r="R1295" s="727">
        <v>1</v>
      </c>
      <c r="S1295" s="745">
        <v>1</v>
      </c>
      <c r="T1295" s="812">
        <v>0.5</v>
      </c>
      <c r="U1295" s="768">
        <v>1</v>
      </c>
    </row>
    <row r="1296" spans="1:21" ht="14.4" customHeight="1" x14ac:dyDescent="0.3">
      <c r="A1296" s="726">
        <v>4</v>
      </c>
      <c r="B1296" s="727" t="s">
        <v>2287</v>
      </c>
      <c r="C1296" s="727" t="s">
        <v>2294</v>
      </c>
      <c r="D1296" s="810" t="s">
        <v>4735</v>
      </c>
      <c r="E1296" s="811" t="s">
        <v>2325</v>
      </c>
      <c r="F1296" s="727" t="s">
        <v>2288</v>
      </c>
      <c r="G1296" s="727" t="s">
        <v>2694</v>
      </c>
      <c r="H1296" s="727" t="s">
        <v>571</v>
      </c>
      <c r="I1296" s="727" t="s">
        <v>2243</v>
      </c>
      <c r="J1296" s="727" t="s">
        <v>2244</v>
      </c>
      <c r="K1296" s="727" t="s">
        <v>2245</v>
      </c>
      <c r="L1296" s="728">
        <v>0</v>
      </c>
      <c r="M1296" s="728">
        <v>0</v>
      </c>
      <c r="N1296" s="727">
        <v>1</v>
      </c>
      <c r="O1296" s="812">
        <v>1</v>
      </c>
      <c r="P1296" s="728"/>
      <c r="Q1296" s="745"/>
      <c r="R1296" s="727"/>
      <c r="S1296" s="745">
        <v>0</v>
      </c>
      <c r="T1296" s="812"/>
      <c r="U1296" s="768">
        <v>0</v>
      </c>
    </row>
    <row r="1297" spans="1:21" ht="14.4" customHeight="1" x14ac:dyDescent="0.3">
      <c r="A1297" s="726">
        <v>4</v>
      </c>
      <c r="B1297" s="727" t="s">
        <v>2287</v>
      </c>
      <c r="C1297" s="727" t="s">
        <v>2294</v>
      </c>
      <c r="D1297" s="810" t="s">
        <v>4735</v>
      </c>
      <c r="E1297" s="811" t="s">
        <v>2325</v>
      </c>
      <c r="F1297" s="727" t="s">
        <v>2288</v>
      </c>
      <c r="G1297" s="727" t="s">
        <v>2380</v>
      </c>
      <c r="H1297" s="727" t="s">
        <v>642</v>
      </c>
      <c r="I1297" s="727" t="s">
        <v>2695</v>
      </c>
      <c r="J1297" s="727" t="s">
        <v>1772</v>
      </c>
      <c r="K1297" s="727" t="s">
        <v>1773</v>
      </c>
      <c r="L1297" s="728">
        <v>57.6</v>
      </c>
      <c r="M1297" s="728">
        <v>172.8</v>
      </c>
      <c r="N1297" s="727">
        <v>3</v>
      </c>
      <c r="O1297" s="812">
        <v>2</v>
      </c>
      <c r="P1297" s="728">
        <v>172.8</v>
      </c>
      <c r="Q1297" s="745">
        <v>1</v>
      </c>
      <c r="R1297" s="727">
        <v>3</v>
      </c>
      <c r="S1297" s="745">
        <v>1</v>
      </c>
      <c r="T1297" s="812">
        <v>2</v>
      </c>
      <c r="U1297" s="768">
        <v>1</v>
      </c>
    </row>
    <row r="1298" spans="1:21" ht="14.4" customHeight="1" x14ac:dyDescent="0.3">
      <c r="A1298" s="726">
        <v>4</v>
      </c>
      <c r="B1298" s="727" t="s">
        <v>2287</v>
      </c>
      <c r="C1298" s="727" t="s">
        <v>2294</v>
      </c>
      <c r="D1298" s="810" t="s">
        <v>4735</v>
      </c>
      <c r="E1298" s="811" t="s">
        <v>2325</v>
      </c>
      <c r="F1298" s="727" t="s">
        <v>2288</v>
      </c>
      <c r="G1298" s="727" t="s">
        <v>2380</v>
      </c>
      <c r="H1298" s="727" t="s">
        <v>642</v>
      </c>
      <c r="I1298" s="727" t="s">
        <v>2695</v>
      </c>
      <c r="J1298" s="727" t="s">
        <v>1772</v>
      </c>
      <c r="K1298" s="727" t="s">
        <v>1773</v>
      </c>
      <c r="L1298" s="728">
        <v>102.93</v>
      </c>
      <c r="M1298" s="728">
        <v>102.93</v>
      </c>
      <c r="N1298" s="727">
        <v>1</v>
      </c>
      <c r="O1298" s="812">
        <v>0.5</v>
      </c>
      <c r="P1298" s="728">
        <v>102.93</v>
      </c>
      <c r="Q1298" s="745">
        <v>1</v>
      </c>
      <c r="R1298" s="727">
        <v>1</v>
      </c>
      <c r="S1298" s="745">
        <v>1</v>
      </c>
      <c r="T1298" s="812">
        <v>0.5</v>
      </c>
      <c r="U1298" s="768">
        <v>1</v>
      </c>
    </row>
    <row r="1299" spans="1:21" ht="14.4" customHeight="1" x14ac:dyDescent="0.3">
      <c r="A1299" s="726">
        <v>4</v>
      </c>
      <c r="B1299" s="727" t="s">
        <v>2287</v>
      </c>
      <c r="C1299" s="727" t="s">
        <v>2294</v>
      </c>
      <c r="D1299" s="810" t="s">
        <v>4735</v>
      </c>
      <c r="E1299" s="811" t="s">
        <v>2325</v>
      </c>
      <c r="F1299" s="727" t="s">
        <v>2288</v>
      </c>
      <c r="G1299" s="727" t="s">
        <v>2900</v>
      </c>
      <c r="H1299" s="727" t="s">
        <v>571</v>
      </c>
      <c r="I1299" s="727" t="s">
        <v>2901</v>
      </c>
      <c r="J1299" s="727" t="s">
        <v>1551</v>
      </c>
      <c r="K1299" s="727" t="s">
        <v>2902</v>
      </c>
      <c r="L1299" s="728">
        <v>256.67</v>
      </c>
      <c r="M1299" s="728">
        <v>256.67</v>
      </c>
      <c r="N1299" s="727">
        <v>1</v>
      </c>
      <c r="O1299" s="812">
        <v>1</v>
      </c>
      <c r="P1299" s="728">
        <v>256.67</v>
      </c>
      <c r="Q1299" s="745">
        <v>1</v>
      </c>
      <c r="R1299" s="727">
        <v>1</v>
      </c>
      <c r="S1299" s="745">
        <v>1</v>
      </c>
      <c r="T1299" s="812">
        <v>1</v>
      </c>
      <c r="U1299" s="768">
        <v>1</v>
      </c>
    </row>
    <row r="1300" spans="1:21" ht="14.4" customHeight="1" x14ac:dyDescent="0.3">
      <c r="A1300" s="726">
        <v>4</v>
      </c>
      <c r="B1300" s="727" t="s">
        <v>2287</v>
      </c>
      <c r="C1300" s="727" t="s">
        <v>2294</v>
      </c>
      <c r="D1300" s="810" t="s">
        <v>4735</v>
      </c>
      <c r="E1300" s="811" t="s">
        <v>2325</v>
      </c>
      <c r="F1300" s="727" t="s">
        <v>2288</v>
      </c>
      <c r="G1300" s="727" t="s">
        <v>2383</v>
      </c>
      <c r="H1300" s="727" t="s">
        <v>571</v>
      </c>
      <c r="I1300" s="727" t="s">
        <v>2384</v>
      </c>
      <c r="J1300" s="727" t="s">
        <v>616</v>
      </c>
      <c r="K1300" s="727" t="s">
        <v>2385</v>
      </c>
      <c r="L1300" s="728">
        <v>108.44</v>
      </c>
      <c r="M1300" s="728">
        <v>216.88</v>
      </c>
      <c r="N1300" s="727">
        <v>2</v>
      </c>
      <c r="O1300" s="812">
        <v>1</v>
      </c>
      <c r="P1300" s="728">
        <v>216.88</v>
      </c>
      <c r="Q1300" s="745">
        <v>1</v>
      </c>
      <c r="R1300" s="727">
        <v>2</v>
      </c>
      <c r="S1300" s="745">
        <v>1</v>
      </c>
      <c r="T1300" s="812">
        <v>1</v>
      </c>
      <c r="U1300" s="768">
        <v>1</v>
      </c>
    </row>
    <row r="1301" spans="1:21" ht="14.4" customHeight="1" x14ac:dyDescent="0.3">
      <c r="A1301" s="726">
        <v>4</v>
      </c>
      <c r="B1301" s="727" t="s">
        <v>2287</v>
      </c>
      <c r="C1301" s="727" t="s">
        <v>2294</v>
      </c>
      <c r="D1301" s="810" t="s">
        <v>4735</v>
      </c>
      <c r="E1301" s="811" t="s">
        <v>2325</v>
      </c>
      <c r="F1301" s="727" t="s">
        <v>2288</v>
      </c>
      <c r="G1301" s="727" t="s">
        <v>3994</v>
      </c>
      <c r="H1301" s="727" t="s">
        <v>571</v>
      </c>
      <c r="I1301" s="727" t="s">
        <v>3995</v>
      </c>
      <c r="J1301" s="727" t="s">
        <v>707</v>
      </c>
      <c r="K1301" s="727" t="s">
        <v>3996</v>
      </c>
      <c r="L1301" s="728">
        <v>0</v>
      </c>
      <c r="M1301" s="728">
        <v>0</v>
      </c>
      <c r="N1301" s="727">
        <v>1</v>
      </c>
      <c r="O1301" s="812">
        <v>1</v>
      </c>
      <c r="P1301" s="728">
        <v>0</v>
      </c>
      <c r="Q1301" s="745"/>
      <c r="R1301" s="727">
        <v>1</v>
      </c>
      <c r="S1301" s="745">
        <v>1</v>
      </c>
      <c r="T1301" s="812">
        <v>1</v>
      </c>
      <c r="U1301" s="768">
        <v>1</v>
      </c>
    </row>
    <row r="1302" spans="1:21" ht="14.4" customHeight="1" x14ac:dyDescent="0.3">
      <c r="A1302" s="726">
        <v>4</v>
      </c>
      <c r="B1302" s="727" t="s">
        <v>2287</v>
      </c>
      <c r="C1302" s="727" t="s">
        <v>2294</v>
      </c>
      <c r="D1302" s="810" t="s">
        <v>4735</v>
      </c>
      <c r="E1302" s="811" t="s">
        <v>2325</v>
      </c>
      <c r="F1302" s="727" t="s">
        <v>2288</v>
      </c>
      <c r="G1302" s="727" t="s">
        <v>2498</v>
      </c>
      <c r="H1302" s="727" t="s">
        <v>571</v>
      </c>
      <c r="I1302" s="727" t="s">
        <v>2500</v>
      </c>
      <c r="J1302" s="727" t="s">
        <v>795</v>
      </c>
      <c r="K1302" s="727" t="s">
        <v>2501</v>
      </c>
      <c r="L1302" s="728">
        <v>0</v>
      </c>
      <c r="M1302" s="728">
        <v>0</v>
      </c>
      <c r="N1302" s="727">
        <v>18</v>
      </c>
      <c r="O1302" s="812">
        <v>5</v>
      </c>
      <c r="P1302" s="728">
        <v>0</v>
      </c>
      <c r="Q1302" s="745"/>
      <c r="R1302" s="727">
        <v>6</v>
      </c>
      <c r="S1302" s="745">
        <v>0.33333333333333331</v>
      </c>
      <c r="T1302" s="812">
        <v>3</v>
      </c>
      <c r="U1302" s="768">
        <v>0.6</v>
      </c>
    </row>
    <row r="1303" spans="1:21" ht="14.4" customHeight="1" x14ac:dyDescent="0.3">
      <c r="A1303" s="726">
        <v>4</v>
      </c>
      <c r="B1303" s="727" t="s">
        <v>2287</v>
      </c>
      <c r="C1303" s="727" t="s">
        <v>2294</v>
      </c>
      <c r="D1303" s="810" t="s">
        <v>4735</v>
      </c>
      <c r="E1303" s="811" t="s">
        <v>2325</v>
      </c>
      <c r="F1303" s="727" t="s">
        <v>2288</v>
      </c>
      <c r="G1303" s="727" t="s">
        <v>2359</v>
      </c>
      <c r="H1303" s="727" t="s">
        <v>642</v>
      </c>
      <c r="I1303" s="727" t="s">
        <v>1934</v>
      </c>
      <c r="J1303" s="727" t="s">
        <v>1935</v>
      </c>
      <c r="K1303" s="727" t="s">
        <v>1936</v>
      </c>
      <c r="L1303" s="728">
        <v>0</v>
      </c>
      <c r="M1303" s="728">
        <v>0</v>
      </c>
      <c r="N1303" s="727">
        <v>8</v>
      </c>
      <c r="O1303" s="812">
        <v>3.5</v>
      </c>
      <c r="P1303" s="728">
        <v>0</v>
      </c>
      <c r="Q1303" s="745"/>
      <c r="R1303" s="727">
        <v>5</v>
      </c>
      <c r="S1303" s="745">
        <v>0.625</v>
      </c>
      <c r="T1303" s="812">
        <v>2</v>
      </c>
      <c r="U1303" s="768">
        <v>0.5714285714285714</v>
      </c>
    </row>
    <row r="1304" spans="1:21" ht="14.4" customHeight="1" x14ac:dyDescent="0.3">
      <c r="A1304" s="726">
        <v>4</v>
      </c>
      <c r="B1304" s="727" t="s">
        <v>2287</v>
      </c>
      <c r="C1304" s="727" t="s">
        <v>2294</v>
      </c>
      <c r="D1304" s="810" t="s">
        <v>4735</v>
      </c>
      <c r="E1304" s="811" t="s">
        <v>2325</v>
      </c>
      <c r="F1304" s="727" t="s">
        <v>2288</v>
      </c>
      <c r="G1304" s="727" t="s">
        <v>2390</v>
      </c>
      <c r="H1304" s="727" t="s">
        <v>571</v>
      </c>
      <c r="I1304" s="727" t="s">
        <v>2558</v>
      </c>
      <c r="J1304" s="727" t="s">
        <v>1249</v>
      </c>
      <c r="K1304" s="727" t="s">
        <v>2559</v>
      </c>
      <c r="L1304" s="728">
        <v>210.38</v>
      </c>
      <c r="M1304" s="728">
        <v>210.38</v>
      </c>
      <c r="N1304" s="727">
        <v>1</v>
      </c>
      <c r="O1304" s="812">
        <v>1</v>
      </c>
      <c r="P1304" s="728"/>
      <c r="Q1304" s="745">
        <v>0</v>
      </c>
      <c r="R1304" s="727"/>
      <c r="S1304" s="745">
        <v>0</v>
      </c>
      <c r="T1304" s="812"/>
      <c r="U1304" s="768">
        <v>0</v>
      </c>
    </row>
    <row r="1305" spans="1:21" ht="14.4" customHeight="1" x14ac:dyDescent="0.3">
      <c r="A1305" s="726">
        <v>4</v>
      </c>
      <c r="B1305" s="727" t="s">
        <v>2287</v>
      </c>
      <c r="C1305" s="727" t="s">
        <v>2294</v>
      </c>
      <c r="D1305" s="810" t="s">
        <v>4735</v>
      </c>
      <c r="E1305" s="811" t="s">
        <v>2325</v>
      </c>
      <c r="F1305" s="727" t="s">
        <v>2288</v>
      </c>
      <c r="G1305" s="727" t="s">
        <v>3997</v>
      </c>
      <c r="H1305" s="727" t="s">
        <v>571</v>
      </c>
      <c r="I1305" s="727" t="s">
        <v>3998</v>
      </c>
      <c r="J1305" s="727" t="s">
        <v>3999</v>
      </c>
      <c r="K1305" s="727" t="s">
        <v>4000</v>
      </c>
      <c r="L1305" s="728">
        <v>657.67</v>
      </c>
      <c r="M1305" s="728">
        <v>1973.0099999999998</v>
      </c>
      <c r="N1305" s="727">
        <v>3</v>
      </c>
      <c r="O1305" s="812">
        <v>0.5</v>
      </c>
      <c r="P1305" s="728">
        <v>1973.0099999999998</v>
      </c>
      <c r="Q1305" s="745">
        <v>1</v>
      </c>
      <c r="R1305" s="727">
        <v>3</v>
      </c>
      <c r="S1305" s="745">
        <v>1</v>
      </c>
      <c r="T1305" s="812">
        <v>0.5</v>
      </c>
      <c r="U1305" s="768">
        <v>1</v>
      </c>
    </row>
    <row r="1306" spans="1:21" ht="14.4" customHeight="1" x14ac:dyDescent="0.3">
      <c r="A1306" s="726">
        <v>4</v>
      </c>
      <c r="B1306" s="727" t="s">
        <v>2287</v>
      </c>
      <c r="C1306" s="727" t="s">
        <v>2294</v>
      </c>
      <c r="D1306" s="810" t="s">
        <v>4735</v>
      </c>
      <c r="E1306" s="811" t="s">
        <v>2325</v>
      </c>
      <c r="F1306" s="727" t="s">
        <v>2288</v>
      </c>
      <c r="G1306" s="727" t="s">
        <v>3997</v>
      </c>
      <c r="H1306" s="727" t="s">
        <v>571</v>
      </c>
      <c r="I1306" s="727" t="s">
        <v>4001</v>
      </c>
      <c r="J1306" s="727" t="s">
        <v>3999</v>
      </c>
      <c r="K1306" s="727" t="s">
        <v>4002</v>
      </c>
      <c r="L1306" s="728">
        <v>1578.41</v>
      </c>
      <c r="M1306" s="728">
        <v>6313.64</v>
      </c>
      <c r="N1306" s="727">
        <v>4</v>
      </c>
      <c r="O1306" s="812">
        <v>2</v>
      </c>
      <c r="P1306" s="728">
        <v>6313.64</v>
      </c>
      <c r="Q1306" s="745">
        <v>1</v>
      </c>
      <c r="R1306" s="727">
        <v>4</v>
      </c>
      <c r="S1306" s="745">
        <v>1</v>
      </c>
      <c r="T1306" s="812">
        <v>2</v>
      </c>
      <c r="U1306" s="768">
        <v>1</v>
      </c>
    </row>
    <row r="1307" spans="1:21" ht="14.4" customHeight="1" x14ac:dyDescent="0.3">
      <c r="A1307" s="726">
        <v>4</v>
      </c>
      <c r="B1307" s="727" t="s">
        <v>2287</v>
      </c>
      <c r="C1307" s="727" t="s">
        <v>2294</v>
      </c>
      <c r="D1307" s="810" t="s">
        <v>4735</v>
      </c>
      <c r="E1307" s="811" t="s">
        <v>2325</v>
      </c>
      <c r="F1307" s="727" t="s">
        <v>2288</v>
      </c>
      <c r="G1307" s="727" t="s">
        <v>4003</v>
      </c>
      <c r="H1307" s="727" t="s">
        <v>571</v>
      </c>
      <c r="I1307" s="727" t="s">
        <v>4004</v>
      </c>
      <c r="J1307" s="727" t="s">
        <v>887</v>
      </c>
      <c r="K1307" s="727" t="s">
        <v>4005</v>
      </c>
      <c r="L1307" s="728">
        <v>55.16</v>
      </c>
      <c r="M1307" s="728">
        <v>55.16</v>
      </c>
      <c r="N1307" s="727">
        <v>1</v>
      </c>
      <c r="O1307" s="812">
        <v>1</v>
      </c>
      <c r="P1307" s="728">
        <v>55.16</v>
      </c>
      <c r="Q1307" s="745">
        <v>1</v>
      </c>
      <c r="R1307" s="727">
        <v>1</v>
      </c>
      <c r="S1307" s="745">
        <v>1</v>
      </c>
      <c r="T1307" s="812">
        <v>1</v>
      </c>
      <c r="U1307" s="768">
        <v>1</v>
      </c>
    </row>
    <row r="1308" spans="1:21" ht="14.4" customHeight="1" x14ac:dyDescent="0.3">
      <c r="A1308" s="726">
        <v>4</v>
      </c>
      <c r="B1308" s="727" t="s">
        <v>2287</v>
      </c>
      <c r="C1308" s="727" t="s">
        <v>2294</v>
      </c>
      <c r="D1308" s="810" t="s">
        <v>4735</v>
      </c>
      <c r="E1308" s="811" t="s">
        <v>2325</v>
      </c>
      <c r="F1308" s="727" t="s">
        <v>2288</v>
      </c>
      <c r="G1308" s="727" t="s">
        <v>4006</v>
      </c>
      <c r="H1308" s="727" t="s">
        <v>571</v>
      </c>
      <c r="I1308" s="727" t="s">
        <v>4007</v>
      </c>
      <c r="J1308" s="727" t="s">
        <v>4008</v>
      </c>
      <c r="K1308" s="727" t="s">
        <v>4009</v>
      </c>
      <c r="L1308" s="728">
        <v>77.13</v>
      </c>
      <c r="M1308" s="728">
        <v>154.26</v>
      </c>
      <c r="N1308" s="727">
        <v>2</v>
      </c>
      <c r="O1308" s="812">
        <v>1.5</v>
      </c>
      <c r="P1308" s="728"/>
      <c r="Q1308" s="745">
        <v>0</v>
      </c>
      <c r="R1308" s="727"/>
      <c r="S1308" s="745">
        <v>0</v>
      </c>
      <c r="T1308" s="812"/>
      <c r="U1308" s="768">
        <v>0</v>
      </c>
    </row>
    <row r="1309" spans="1:21" ht="14.4" customHeight="1" x14ac:dyDescent="0.3">
      <c r="A1309" s="726">
        <v>4</v>
      </c>
      <c r="B1309" s="727" t="s">
        <v>2287</v>
      </c>
      <c r="C1309" s="727" t="s">
        <v>2294</v>
      </c>
      <c r="D1309" s="810" t="s">
        <v>4735</v>
      </c>
      <c r="E1309" s="811" t="s">
        <v>2325</v>
      </c>
      <c r="F1309" s="727" t="s">
        <v>2288</v>
      </c>
      <c r="G1309" s="727" t="s">
        <v>2913</v>
      </c>
      <c r="H1309" s="727" t="s">
        <v>642</v>
      </c>
      <c r="I1309" s="727" t="s">
        <v>1949</v>
      </c>
      <c r="J1309" s="727" t="s">
        <v>916</v>
      </c>
      <c r="K1309" s="727" t="s">
        <v>1950</v>
      </c>
      <c r="L1309" s="728">
        <v>0</v>
      </c>
      <c r="M1309" s="728">
        <v>0</v>
      </c>
      <c r="N1309" s="727">
        <v>1</v>
      </c>
      <c r="O1309" s="812">
        <v>1</v>
      </c>
      <c r="P1309" s="728"/>
      <c r="Q1309" s="745"/>
      <c r="R1309" s="727"/>
      <c r="S1309" s="745">
        <v>0</v>
      </c>
      <c r="T1309" s="812"/>
      <c r="U1309" s="768">
        <v>0</v>
      </c>
    </row>
    <row r="1310" spans="1:21" ht="14.4" customHeight="1" x14ac:dyDescent="0.3">
      <c r="A1310" s="726">
        <v>4</v>
      </c>
      <c r="B1310" s="727" t="s">
        <v>2287</v>
      </c>
      <c r="C1310" s="727" t="s">
        <v>2294</v>
      </c>
      <c r="D1310" s="810" t="s">
        <v>4735</v>
      </c>
      <c r="E1310" s="811" t="s">
        <v>2325</v>
      </c>
      <c r="F1310" s="727" t="s">
        <v>2288</v>
      </c>
      <c r="G1310" s="727" t="s">
        <v>2417</v>
      </c>
      <c r="H1310" s="727" t="s">
        <v>642</v>
      </c>
      <c r="I1310" s="727" t="s">
        <v>1992</v>
      </c>
      <c r="J1310" s="727" t="s">
        <v>1776</v>
      </c>
      <c r="K1310" s="727" t="s">
        <v>1993</v>
      </c>
      <c r="L1310" s="728">
        <v>53.57</v>
      </c>
      <c r="M1310" s="728">
        <v>53.57</v>
      </c>
      <c r="N1310" s="727">
        <v>1</v>
      </c>
      <c r="O1310" s="812">
        <v>1</v>
      </c>
      <c r="P1310" s="728"/>
      <c r="Q1310" s="745">
        <v>0</v>
      </c>
      <c r="R1310" s="727"/>
      <c r="S1310" s="745">
        <v>0</v>
      </c>
      <c r="T1310" s="812"/>
      <c r="U1310" s="768">
        <v>0</v>
      </c>
    </row>
    <row r="1311" spans="1:21" ht="14.4" customHeight="1" x14ac:dyDescent="0.3">
      <c r="A1311" s="726">
        <v>4</v>
      </c>
      <c r="B1311" s="727" t="s">
        <v>2287</v>
      </c>
      <c r="C1311" s="727" t="s">
        <v>2294</v>
      </c>
      <c r="D1311" s="810" t="s">
        <v>4735</v>
      </c>
      <c r="E1311" s="811" t="s">
        <v>2325</v>
      </c>
      <c r="F1311" s="727" t="s">
        <v>2288</v>
      </c>
      <c r="G1311" s="727" t="s">
        <v>2417</v>
      </c>
      <c r="H1311" s="727" t="s">
        <v>642</v>
      </c>
      <c r="I1311" s="727" t="s">
        <v>1775</v>
      </c>
      <c r="J1311" s="727" t="s">
        <v>1776</v>
      </c>
      <c r="K1311" s="727" t="s">
        <v>1777</v>
      </c>
      <c r="L1311" s="728">
        <v>133.94</v>
      </c>
      <c r="M1311" s="728">
        <v>1875.16</v>
      </c>
      <c r="N1311" s="727">
        <v>14</v>
      </c>
      <c r="O1311" s="812">
        <v>3.5</v>
      </c>
      <c r="P1311" s="728">
        <v>669.7</v>
      </c>
      <c r="Q1311" s="745">
        <v>0.35714285714285715</v>
      </c>
      <c r="R1311" s="727">
        <v>5</v>
      </c>
      <c r="S1311" s="745">
        <v>0.35714285714285715</v>
      </c>
      <c r="T1311" s="812">
        <v>1.5</v>
      </c>
      <c r="U1311" s="768">
        <v>0.42857142857142855</v>
      </c>
    </row>
    <row r="1312" spans="1:21" ht="14.4" customHeight="1" x14ac:dyDescent="0.3">
      <c r="A1312" s="726">
        <v>4</v>
      </c>
      <c r="B1312" s="727" t="s">
        <v>2287</v>
      </c>
      <c r="C1312" s="727" t="s">
        <v>2294</v>
      </c>
      <c r="D1312" s="810" t="s">
        <v>4735</v>
      </c>
      <c r="E1312" s="811" t="s">
        <v>2325</v>
      </c>
      <c r="F1312" s="727" t="s">
        <v>2290</v>
      </c>
      <c r="G1312" s="727" t="s">
        <v>2399</v>
      </c>
      <c r="H1312" s="727" t="s">
        <v>571</v>
      </c>
      <c r="I1312" s="727" t="s">
        <v>2400</v>
      </c>
      <c r="J1312" s="727" t="s">
        <v>2401</v>
      </c>
      <c r="K1312" s="727" t="s">
        <v>2402</v>
      </c>
      <c r="L1312" s="728">
        <v>100</v>
      </c>
      <c r="M1312" s="728">
        <v>500</v>
      </c>
      <c r="N1312" s="727">
        <v>5</v>
      </c>
      <c r="O1312" s="812">
        <v>1</v>
      </c>
      <c r="P1312" s="728">
        <v>500</v>
      </c>
      <c r="Q1312" s="745">
        <v>1</v>
      </c>
      <c r="R1312" s="727">
        <v>5</v>
      </c>
      <c r="S1312" s="745">
        <v>1</v>
      </c>
      <c r="T1312" s="812">
        <v>1</v>
      </c>
      <c r="U1312" s="768">
        <v>1</v>
      </c>
    </row>
    <row r="1313" spans="1:21" ht="14.4" customHeight="1" x14ac:dyDescent="0.3">
      <c r="A1313" s="726">
        <v>4</v>
      </c>
      <c r="B1313" s="727" t="s">
        <v>2287</v>
      </c>
      <c r="C1313" s="727" t="s">
        <v>2294</v>
      </c>
      <c r="D1313" s="810" t="s">
        <v>4735</v>
      </c>
      <c r="E1313" s="811" t="s">
        <v>2325</v>
      </c>
      <c r="F1313" s="727" t="s">
        <v>2290</v>
      </c>
      <c r="G1313" s="727" t="s">
        <v>2807</v>
      </c>
      <c r="H1313" s="727" t="s">
        <v>571</v>
      </c>
      <c r="I1313" s="727" t="s">
        <v>2808</v>
      </c>
      <c r="J1313" s="727" t="s">
        <v>2809</v>
      </c>
      <c r="K1313" s="727" t="s">
        <v>2810</v>
      </c>
      <c r="L1313" s="728">
        <v>410</v>
      </c>
      <c r="M1313" s="728">
        <v>13530</v>
      </c>
      <c r="N1313" s="727">
        <v>33</v>
      </c>
      <c r="O1313" s="812">
        <v>33</v>
      </c>
      <c r="P1313" s="728">
        <v>13120</v>
      </c>
      <c r="Q1313" s="745">
        <v>0.96969696969696972</v>
      </c>
      <c r="R1313" s="727">
        <v>32</v>
      </c>
      <c r="S1313" s="745">
        <v>0.96969696969696972</v>
      </c>
      <c r="T1313" s="812">
        <v>32</v>
      </c>
      <c r="U1313" s="768">
        <v>0.96969696969696972</v>
      </c>
    </row>
    <row r="1314" spans="1:21" ht="14.4" customHeight="1" x14ac:dyDescent="0.3">
      <c r="A1314" s="726">
        <v>4</v>
      </c>
      <c r="B1314" s="727" t="s">
        <v>2287</v>
      </c>
      <c r="C1314" s="727" t="s">
        <v>2294</v>
      </c>
      <c r="D1314" s="810" t="s">
        <v>4735</v>
      </c>
      <c r="E1314" s="811" t="s">
        <v>2325</v>
      </c>
      <c r="F1314" s="727" t="s">
        <v>2290</v>
      </c>
      <c r="G1314" s="727" t="s">
        <v>2807</v>
      </c>
      <c r="H1314" s="727" t="s">
        <v>571</v>
      </c>
      <c r="I1314" s="727" t="s">
        <v>3352</v>
      </c>
      <c r="J1314" s="727" t="s">
        <v>2853</v>
      </c>
      <c r="K1314" s="727" t="s">
        <v>3353</v>
      </c>
      <c r="L1314" s="728">
        <v>566</v>
      </c>
      <c r="M1314" s="728">
        <v>1132</v>
      </c>
      <c r="N1314" s="727">
        <v>2</v>
      </c>
      <c r="O1314" s="812">
        <v>2</v>
      </c>
      <c r="P1314" s="728">
        <v>566</v>
      </c>
      <c r="Q1314" s="745">
        <v>0.5</v>
      </c>
      <c r="R1314" s="727">
        <v>1</v>
      </c>
      <c r="S1314" s="745">
        <v>0.5</v>
      </c>
      <c r="T1314" s="812">
        <v>1</v>
      </c>
      <c r="U1314" s="768">
        <v>0.5</v>
      </c>
    </row>
    <row r="1315" spans="1:21" ht="14.4" customHeight="1" x14ac:dyDescent="0.3">
      <c r="A1315" s="726">
        <v>4</v>
      </c>
      <c r="B1315" s="727" t="s">
        <v>2287</v>
      </c>
      <c r="C1315" s="727" t="s">
        <v>2294</v>
      </c>
      <c r="D1315" s="810" t="s">
        <v>4735</v>
      </c>
      <c r="E1315" s="811" t="s">
        <v>2325</v>
      </c>
      <c r="F1315" s="727" t="s">
        <v>2290</v>
      </c>
      <c r="G1315" s="727" t="s">
        <v>2406</v>
      </c>
      <c r="H1315" s="727" t="s">
        <v>571</v>
      </c>
      <c r="I1315" s="727" t="s">
        <v>2407</v>
      </c>
      <c r="J1315" s="727" t="s">
        <v>2408</v>
      </c>
      <c r="K1315" s="727" t="s">
        <v>2409</v>
      </c>
      <c r="L1315" s="728">
        <v>900</v>
      </c>
      <c r="M1315" s="728">
        <v>5400</v>
      </c>
      <c r="N1315" s="727">
        <v>6</v>
      </c>
      <c r="O1315" s="812">
        <v>6</v>
      </c>
      <c r="P1315" s="728">
        <v>5400</v>
      </c>
      <c r="Q1315" s="745">
        <v>1</v>
      </c>
      <c r="R1315" s="727">
        <v>6</v>
      </c>
      <c r="S1315" s="745">
        <v>1</v>
      </c>
      <c r="T1315" s="812">
        <v>6</v>
      </c>
      <c r="U1315" s="768">
        <v>1</v>
      </c>
    </row>
    <row r="1316" spans="1:21" ht="14.4" customHeight="1" x14ac:dyDescent="0.3">
      <c r="A1316" s="726">
        <v>4</v>
      </c>
      <c r="B1316" s="727" t="s">
        <v>2287</v>
      </c>
      <c r="C1316" s="727" t="s">
        <v>2294</v>
      </c>
      <c r="D1316" s="810" t="s">
        <v>4735</v>
      </c>
      <c r="E1316" s="811" t="s">
        <v>2328</v>
      </c>
      <c r="F1316" s="727" t="s">
        <v>2288</v>
      </c>
      <c r="G1316" s="727" t="s">
        <v>4010</v>
      </c>
      <c r="H1316" s="727" t="s">
        <v>571</v>
      </c>
      <c r="I1316" s="727" t="s">
        <v>4011</v>
      </c>
      <c r="J1316" s="727" t="s">
        <v>4012</v>
      </c>
      <c r="K1316" s="727" t="s">
        <v>4013</v>
      </c>
      <c r="L1316" s="728">
        <v>35.11</v>
      </c>
      <c r="M1316" s="728">
        <v>70.22</v>
      </c>
      <c r="N1316" s="727">
        <v>2</v>
      </c>
      <c r="O1316" s="812">
        <v>0.5</v>
      </c>
      <c r="P1316" s="728">
        <v>70.22</v>
      </c>
      <c r="Q1316" s="745">
        <v>1</v>
      </c>
      <c r="R1316" s="727">
        <v>2</v>
      </c>
      <c r="S1316" s="745">
        <v>1</v>
      </c>
      <c r="T1316" s="812">
        <v>0.5</v>
      </c>
      <c r="U1316" s="768">
        <v>1</v>
      </c>
    </row>
    <row r="1317" spans="1:21" ht="14.4" customHeight="1" x14ac:dyDescent="0.3">
      <c r="A1317" s="726">
        <v>4</v>
      </c>
      <c r="B1317" s="727" t="s">
        <v>2287</v>
      </c>
      <c r="C1317" s="727" t="s">
        <v>2294</v>
      </c>
      <c r="D1317" s="810" t="s">
        <v>4735</v>
      </c>
      <c r="E1317" s="811" t="s">
        <v>2328</v>
      </c>
      <c r="F1317" s="727" t="s">
        <v>2288</v>
      </c>
      <c r="G1317" s="727" t="s">
        <v>4014</v>
      </c>
      <c r="H1317" s="727" t="s">
        <v>571</v>
      </c>
      <c r="I1317" s="727" t="s">
        <v>4015</v>
      </c>
      <c r="J1317" s="727" t="s">
        <v>4016</v>
      </c>
      <c r="K1317" s="727" t="s">
        <v>4017</v>
      </c>
      <c r="L1317" s="728">
        <v>0</v>
      </c>
      <c r="M1317" s="728">
        <v>0</v>
      </c>
      <c r="N1317" s="727">
        <v>1</v>
      </c>
      <c r="O1317" s="812">
        <v>0.5</v>
      </c>
      <c r="P1317" s="728">
        <v>0</v>
      </c>
      <c r="Q1317" s="745"/>
      <c r="R1317" s="727">
        <v>1</v>
      </c>
      <c r="S1317" s="745">
        <v>1</v>
      </c>
      <c r="T1317" s="812">
        <v>0.5</v>
      </c>
      <c r="U1317" s="768">
        <v>1</v>
      </c>
    </row>
    <row r="1318" spans="1:21" ht="14.4" customHeight="1" x14ac:dyDescent="0.3">
      <c r="A1318" s="726">
        <v>4</v>
      </c>
      <c r="B1318" s="727" t="s">
        <v>2287</v>
      </c>
      <c r="C1318" s="727" t="s">
        <v>2294</v>
      </c>
      <c r="D1318" s="810" t="s">
        <v>4735</v>
      </c>
      <c r="E1318" s="811" t="s">
        <v>2328</v>
      </c>
      <c r="F1318" s="727" t="s">
        <v>2288</v>
      </c>
      <c r="G1318" s="727" t="s">
        <v>2355</v>
      </c>
      <c r="H1318" s="727" t="s">
        <v>571</v>
      </c>
      <c r="I1318" s="727" t="s">
        <v>3859</v>
      </c>
      <c r="J1318" s="727" t="s">
        <v>3860</v>
      </c>
      <c r="K1318" s="727" t="s">
        <v>3861</v>
      </c>
      <c r="L1318" s="728">
        <v>154.36000000000001</v>
      </c>
      <c r="M1318" s="728">
        <v>308.72000000000003</v>
      </c>
      <c r="N1318" s="727">
        <v>2</v>
      </c>
      <c r="O1318" s="812">
        <v>0.5</v>
      </c>
      <c r="P1318" s="728">
        <v>308.72000000000003</v>
      </c>
      <c r="Q1318" s="745">
        <v>1</v>
      </c>
      <c r="R1318" s="727">
        <v>2</v>
      </c>
      <c r="S1318" s="745">
        <v>1</v>
      </c>
      <c r="T1318" s="812">
        <v>0.5</v>
      </c>
      <c r="U1318" s="768">
        <v>1</v>
      </c>
    </row>
    <row r="1319" spans="1:21" ht="14.4" customHeight="1" x14ac:dyDescent="0.3">
      <c r="A1319" s="726">
        <v>4</v>
      </c>
      <c r="B1319" s="727" t="s">
        <v>2287</v>
      </c>
      <c r="C1319" s="727" t="s">
        <v>2294</v>
      </c>
      <c r="D1319" s="810" t="s">
        <v>4735</v>
      </c>
      <c r="E1319" s="811" t="s">
        <v>2328</v>
      </c>
      <c r="F1319" s="727" t="s">
        <v>2288</v>
      </c>
      <c r="G1319" s="727" t="s">
        <v>2410</v>
      </c>
      <c r="H1319" s="727" t="s">
        <v>571</v>
      </c>
      <c r="I1319" s="727" t="s">
        <v>2411</v>
      </c>
      <c r="J1319" s="727" t="s">
        <v>1869</v>
      </c>
      <c r="K1319" s="727" t="s">
        <v>2412</v>
      </c>
      <c r="L1319" s="728">
        <v>238.72</v>
      </c>
      <c r="M1319" s="728">
        <v>238.72</v>
      </c>
      <c r="N1319" s="727">
        <v>1</v>
      </c>
      <c r="O1319" s="812">
        <v>1</v>
      </c>
      <c r="P1319" s="728"/>
      <c r="Q1319" s="745">
        <v>0</v>
      </c>
      <c r="R1319" s="727"/>
      <c r="S1319" s="745">
        <v>0</v>
      </c>
      <c r="T1319" s="812"/>
      <c r="U1319" s="768">
        <v>0</v>
      </c>
    </row>
    <row r="1320" spans="1:21" ht="14.4" customHeight="1" x14ac:dyDescent="0.3">
      <c r="A1320" s="726">
        <v>4</v>
      </c>
      <c r="B1320" s="727" t="s">
        <v>2287</v>
      </c>
      <c r="C1320" s="727" t="s">
        <v>2294</v>
      </c>
      <c r="D1320" s="810" t="s">
        <v>4735</v>
      </c>
      <c r="E1320" s="811" t="s">
        <v>2328</v>
      </c>
      <c r="F1320" s="727" t="s">
        <v>2288</v>
      </c>
      <c r="G1320" s="727" t="s">
        <v>4018</v>
      </c>
      <c r="H1320" s="727" t="s">
        <v>571</v>
      </c>
      <c r="I1320" s="727" t="s">
        <v>4019</v>
      </c>
      <c r="J1320" s="727" t="s">
        <v>4020</v>
      </c>
      <c r="K1320" s="727" t="s">
        <v>4021</v>
      </c>
      <c r="L1320" s="728">
        <v>34.15</v>
      </c>
      <c r="M1320" s="728">
        <v>102.44999999999999</v>
      </c>
      <c r="N1320" s="727">
        <v>3</v>
      </c>
      <c r="O1320" s="812">
        <v>1</v>
      </c>
      <c r="P1320" s="728">
        <v>102.44999999999999</v>
      </c>
      <c r="Q1320" s="745">
        <v>1</v>
      </c>
      <c r="R1320" s="727">
        <v>3</v>
      </c>
      <c r="S1320" s="745">
        <v>1</v>
      </c>
      <c r="T1320" s="812">
        <v>1</v>
      </c>
      <c r="U1320" s="768">
        <v>1</v>
      </c>
    </row>
    <row r="1321" spans="1:21" ht="14.4" customHeight="1" x14ac:dyDescent="0.3">
      <c r="A1321" s="726">
        <v>4</v>
      </c>
      <c r="B1321" s="727" t="s">
        <v>2287</v>
      </c>
      <c r="C1321" s="727" t="s">
        <v>2294</v>
      </c>
      <c r="D1321" s="810" t="s">
        <v>4735</v>
      </c>
      <c r="E1321" s="811" t="s">
        <v>2328</v>
      </c>
      <c r="F1321" s="727" t="s">
        <v>2288</v>
      </c>
      <c r="G1321" s="727" t="s">
        <v>4022</v>
      </c>
      <c r="H1321" s="727" t="s">
        <v>571</v>
      </c>
      <c r="I1321" s="727" t="s">
        <v>4023</v>
      </c>
      <c r="J1321" s="727" t="s">
        <v>4024</v>
      </c>
      <c r="K1321" s="727" t="s">
        <v>4025</v>
      </c>
      <c r="L1321" s="728">
        <v>347.84</v>
      </c>
      <c r="M1321" s="728">
        <v>347.84</v>
      </c>
      <c r="N1321" s="727">
        <v>1</v>
      </c>
      <c r="O1321" s="812">
        <v>0.5</v>
      </c>
      <c r="P1321" s="728">
        <v>347.84</v>
      </c>
      <c r="Q1321" s="745">
        <v>1</v>
      </c>
      <c r="R1321" s="727">
        <v>1</v>
      </c>
      <c r="S1321" s="745">
        <v>1</v>
      </c>
      <c r="T1321" s="812">
        <v>0.5</v>
      </c>
      <c r="U1321" s="768">
        <v>1</v>
      </c>
    </row>
    <row r="1322" spans="1:21" ht="14.4" customHeight="1" x14ac:dyDescent="0.3">
      <c r="A1322" s="726">
        <v>4</v>
      </c>
      <c r="B1322" s="727" t="s">
        <v>2287</v>
      </c>
      <c r="C1322" s="727" t="s">
        <v>2294</v>
      </c>
      <c r="D1322" s="810" t="s">
        <v>4735</v>
      </c>
      <c r="E1322" s="811" t="s">
        <v>2328</v>
      </c>
      <c r="F1322" s="727" t="s">
        <v>2288</v>
      </c>
      <c r="G1322" s="727" t="s">
        <v>2771</v>
      </c>
      <c r="H1322" s="727" t="s">
        <v>571</v>
      </c>
      <c r="I1322" s="727" t="s">
        <v>4026</v>
      </c>
      <c r="J1322" s="727" t="s">
        <v>1297</v>
      </c>
      <c r="K1322" s="727" t="s">
        <v>2412</v>
      </c>
      <c r="L1322" s="728">
        <v>98.75</v>
      </c>
      <c r="M1322" s="728">
        <v>197.5</v>
      </c>
      <c r="N1322" s="727">
        <v>2</v>
      </c>
      <c r="O1322" s="812">
        <v>0.5</v>
      </c>
      <c r="P1322" s="728">
        <v>197.5</v>
      </c>
      <c r="Q1322" s="745">
        <v>1</v>
      </c>
      <c r="R1322" s="727">
        <v>2</v>
      </c>
      <c r="S1322" s="745">
        <v>1</v>
      </c>
      <c r="T1322" s="812">
        <v>0.5</v>
      </c>
      <c r="U1322" s="768">
        <v>1</v>
      </c>
    </row>
    <row r="1323" spans="1:21" ht="14.4" customHeight="1" x14ac:dyDescent="0.3">
      <c r="A1323" s="726">
        <v>4</v>
      </c>
      <c r="B1323" s="727" t="s">
        <v>2287</v>
      </c>
      <c r="C1323" s="727" t="s">
        <v>2294</v>
      </c>
      <c r="D1323" s="810" t="s">
        <v>4735</v>
      </c>
      <c r="E1323" s="811" t="s">
        <v>2328</v>
      </c>
      <c r="F1323" s="727" t="s">
        <v>2288</v>
      </c>
      <c r="G1323" s="727" t="s">
        <v>2376</v>
      </c>
      <c r="H1323" s="727" t="s">
        <v>642</v>
      </c>
      <c r="I1323" s="727" t="s">
        <v>3974</v>
      </c>
      <c r="J1323" s="727" t="s">
        <v>2136</v>
      </c>
      <c r="K1323" s="727" t="s">
        <v>3975</v>
      </c>
      <c r="L1323" s="728">
        <v>186.87</v>
      </c>
      <c r="M1323" s="728">
        <v>747.48</v>
      </c>
      <c r="N1323" s="727">
        <v>4</v>
      </c>
      <c r="O1323" s="812">
        <v>1.5</v>
      </c>
      <c r="P1323" s="728">
        <v>747.48</v>
      </c>
      <c r="Q1323" s="745">
        <v>1</v>
      </c>
      <c r="R1323" s="727">
        <v>4</v>
      </c>
      <c r="S1323" s="745">
        <v>1</v>
      </c>
      <c r="T1323" s="812">
        <v>1.5</v>
      </c>
      <c r="U1323" s="768">
        <v>1</v>
      </c>
    </row>
    <row r="1324" spans="1:21" ht="14.4" customHeight="1" x14ac:dyDescent="0.3">
      <c r="A1324" s="726">
        <v>4</v>
      </c>
      <c r="B1324" s="727" t="s">
        <v>2287</v>
      </c>
      <c r="C1324" s="727" t="s">
        <v>2294</v>
      </c>
      <c r="D1324" s="810" t="s">
        <v>4735</v>
      </c>
      <c r="E1324" s="811" t="s">
        <v>2328</v>
      </c>
      <c r="F1324" s="727" t="s">
        <v>2288</v>
      </c>
      <c r="G1324" s="727" t="s">
        <v>4027</v>
      </c>
      <c r="H1324" s="727" t="s">
        <v>571</v>
      </c>
      <c r="I1324" s="727" t="s">
        <v>4028</v>
      </c>
      <c r="J1324" s="727" t="s">
        <v>4029</v>
      </c>
      <c r="K1324" s="727" t="s">
        <v>4030</v>
      </c>
      <c r="L1324" s="728">
        <v>4030.58</v>
      </c>
      <c r="M1324" s="728">
        <v>4030.58</v>
      </c>
      <c r="N1324" s="727">
        <v>1</v>
      </c>
      <c r="O1324" s="812">
        <v>1</v>
      </c>
      <c r="P1324" s="728">
        <v>4030.58</v>
      </c>
      <c r="Q1324" s="745">
        <v>1</v>
      </c>
      <c r="R1324" s="727">
        <v>1</v>
      </c>
      <c r="S1324" s="745">
        <v>1</v>
      </c>
      <c r="T1324" s="812">
        <v>1</v>
      </c>
      <c r="U1324" s="768">
        <v>1</v>
      </c>
    </row>
    <row r="1325" spans="1:21" ht="14.4" customHeight="1" x14ac:dyDescent="0.3">
      <c r="A1325" s="726">
        <v>4</v>
      </c>
      <c r="B1325" s="727" t="s">
        <v>2287</v>
      </c>
      <c r="C1325" s="727" t="s">
        <v>2294</v>
      </c>
      <c r="D1325" s="810" t="s">
        <v>4735</v>
      </c>
      <c r="E1325" s="811" t="s">
        <v>2328</v>
      </c>
      <c r="F1325" s="727" t="s">
        <v>2288</v>
      </c>
      <c r="G1325" s="727" t="s">
        <v>3531</v>
      </c>
      <c r="H1325" s="727" t="s">
        <v>642</v>
      </c>
      <c r="I1325" s="727" t="s">
        <v>3627</v>
      </c>
      <c r="J1325" s="727" t="s">
        <v>1827</v>
      </c>
      <c r="K1325" s="727" t="s">
        <v>3628</v>
      </c>
      <c r="L1325" s="728">
        <v>218.62</v>
      </c>
      <c r="M1325" s="728">
        <v>437.24</v>
      </c>
      <c r="N1325" s="727">
        <v>2</v>
      </c>
      <c r="O1325" s="812">
        <v>1</v>
      </c>
      <c r="P1325" s="728">
        <v>437.24</v>
      </c>
      <c r="Q1325" s="745">
        <v>1</v>
      </c>
      <c r="R1325" s="727">
        <v>2</v>
      </c>
      <c r="S1325" s="745">
        <v>1</v>
      </c>
      <c r="T1325" s="812">
        <v>1</v>
      </c>
      <c r="U1325" s="768">
        <v>1</v>
      </c>
    </row>
    <row r="1326" spans="1:21" ht="14.4" customHeight="1" x14ac:dyDescent="0.3">
      <c r="A1326" s="726">
        <v>4</v>
      </c>
      <c r="B1326" s="727" t="s">
        <v>2287</v>
      </c>
      <c r="C1326" s="727" t="s">
        <v>2294</v>
      </c>
      <c r="D1326" s="810" t="s">
        <v>4735</v>
      </c>
      <c r="E1326" s="811" t="s">
        <v>2328</v>
      </c>
      <c r="F1326" s="727" t="s">
        <v>2288</v>
      </c>
      <c r="G1326" s="727" t="s">
        <v>2900</v>
      </c>
      <c r="H1326" s="727" t="s">
        <v>571</v>
      </c>
      <c r="I1326" s="727" t="s">
        <v>2901</v>
      </c>
      <c r="J1326" s="727" t="s">
        <v>1551</v>
      </c>
      <c r="K1326" s="727" t="s">
        <v>2902</v>
      </c>
      <c r="L1326" s="728">
        <v>256.67</v>
      </c>
      <c r="M1326" s="728">
        <v>256.67</v>
      </c>
      <c r="N1326" s="727">
        <v>1</v>
      </c>
      <c r="O1326" s="812">
        <v>1</v>
      </c>
      <c r="P1326" s="728">
        <v>256.67</v>
      </c>
      <c r="Q1326" s="745">
        <v>1</v>
      </c>
      <c r="R1326" s="727">
        <v>1</v>
      </c>
      <c r="S1326" s="745">
        <v>1</v>
      </c>
      <c r="T1326" s="812">
        <v>1</v>
      </c>
      <c r="U1326" s="768">
        <v>1</v>
      </c>
    </row>
    <row r="1327" spans="1:21" ht="14.4" customHeight="1" x14ac:dyDescent="0.3">
      <c r="A1327" s="726">
        <v>4</v>
      </c>
      <c r="B1327" s="727" t="s">
        <v>2287</v>
      </c>
      <c r="C1327" s="727" t="s">
        <v>2294</v>
      </c>
      <c r="D1327" s="810" t="s">
        <v>4735</v>
      </c>
      <c r="E1327" s="811" t="s">
        <v>2328</v>
      </c>
      <c r="F1327" s="727" t="s">
        <v>2288</v>
      </c>
      <c r="G1327" s="727" t="s">
        <v>4031</v>
      </c>
      <c r="H1327" s="727" t="s">
        <v>571</v>
      </c>
      <c r="I1327" s="727" t="s">
        <v>4032</v>
      </c>
      <c r="J1327" s="727" t="s">
        <v>4033</v>
      </c>
      <c r="K1327" s="727" t="s">
        <v>4034</v>
      </c>
      <c r="L1327" s="728">
        <v>294.86</v>
      </c>
      <c r="M1327" s="728">
        <v>1769.16</v>
      </c>
      <c r="N1327" s="727">
        <v>6</v>
      </c>
      <c r="O1327" s="812">
        <v>1</v>
      </c>
      <c r="P1327" s="728">
        <v>1769.16</v>
      </c>
      <c r="Q1327" s="745">
        <v>1</v>
      </c>
      <c r="R1327" s="727">
        <v>6</v>
      </c>
      <c r="S1327" s="745">
        <v>1</v>
      </c>
      <c r="T1327" s="812">
        <v>1</v>
      </c>
      <c r="U1327" s="768">
        <v>1</v>
      </c>
    </row>
    <row r="1328" spans="1:21" ht="14.4" customHeight="1" x14ac:dyDescent="0.3">
      <c r="A1328" s="726">
        <v>4</v>
      </c>
      <c r="B1328" s="727" t="s">
        <v>2287</v>
      </c>
      <c r="C1328" s="727" t="s">
        <v>2294</v>
      </c>
      <c r="D1328" s="810" t="s">
        <v>4735</v>
      </c>
      <c r="E1328" s="811" t="s">
        <v>2328</v>
      </c>
      <c r="F1328" s="727" t="s">
        <v>2288</v>
      </c>
      <c r="G1328" s="727" t="s">
        <v>2798</v>
      </c>
      <c r="H1328" s="727" t="s">
        <v>571</v>
      </c>
      <c r="I1328" s="727" t="s">
        <v>2799</v>
      </c>
      <c r="J1328" s="727" t="s">
        <v>2031</v>
      </c>
      <c r="K1328" s="727" t="s">
        <v>2800</v>
      </c>
      <c r="L1328" s="728">
        <v>543.36</v>
      </c>
      <c r="M1328" s="728">
        <v>1086.72</v>
      </c>
      <c r="N1328" s="727">
        <v>2</v>
      </c>
      <c r="O1328" s="812">
        <v>0.5</v>
      </c>
      <c r="P1328" s="728">
        <v>1086.72</v>
      </c>
      <c r="Q1328" s="745">
        <v>1</v>
      </c>
      <c r="R1328" s="727">
        <v>2</v>
      </c>
      <c r="S1328" s="745">
        <v>1</v>
      </c>
      <c r="T1328" s="812">
        <v>0.5</v>
      </c>
      <c r="U1328" s="768">
        <v>1</v>
      </c>
    </row>
    <row r="1329" spans="1:21" ht="14.4" customHeight="1" x14ac:dyDescent="0.3">
      <c r="A1329" s="726">
        <v>4</v>
      </c>
      <c r="B1329" s="727" t="s">
        <v>2287</v>
      </c>
      <c r="C1329" s="727" t="s">
        <v>2294</v>
      </c>
      <c r="D1329" s="810" t="s">
        <v>4735</v>
      </c>
      <c r="E1329" s="811" t="s">
        <v>2328</v>
      </c>
      <c r="F1329" s="727" t="s">
        <v>2288</v>
      </c>
      <c r="G1329" s="727" t="s">
        <v>4035</v>
      </c>
      <c r="H1329" s="727" t="s">
        <v>571</v>
      </c>
      <c r="I1329" s="727" t="s">
        <v>4036</v>
      </c>
      <c r="J1329" s="727" t="s">
        <v>4037</v>
      </c>
      <c r="K1329" s="727" t="s">
        <v>4038</v>
      </c>
      <c r="L1329" s="728">
        <v>3687.57</v>
      </c>
      <c r="M1329" s="728">
        <v>7375.14</v>
      </c>
      <c r="N1329" s="727">
        <v>2</v>
      </c>
      <c r="O1329" s="812">
        <v>1.5</v>
      </c>
      <c r="P1329" s="728">
        <v>7375.14</v>
      </c>
      <c r="Q1329" s="745">
        <v>1</v>
      </c>
      <c r="R1329" s="727">
        <v>2</v>
      </c>
      <c r="S1329" s="745">
        <v>1</v>
      </c>
      <c r="T1329" s="812">
        <v>1.5</v>
      </c>
      <c r="U1329" s="768">
        <v>1</v>
      </c>
    </row>
    <row r="1330" spans="1:21" ht="14.4" customHeight="1" x14ac:dyDescent="0.3">
      <c r="A1330" s="726">
        <v>4</v>
      </c>
      <c r="B1330" s="727" t="s">
        <v>2287</v>
      </c>
      <c r="C1330" s="727" t="s">
        <v>2294</v>
      </c>
      <c r="D1330" s="810" t="s">
        <v>4735</v>
      </c>
      <c r="E1330" s="811" t="s">
        <v>2328</v>
      </c>
      <c r="F1330" s="727" t="s">
        <v>2289</v>
      </c>
      <c r="G1330" s="727" t="s">
        <v>2364</v>
      </c>
      <c r="H1330" s="727" t="s">
        <v>571</v>
      </c>
      <c r="I1330" s="727" t="s">
        <v>2365</v>
      </c>
      <c r="J1330" s="727" t="s">
        <v>2366</v>
      </c>
      <c r="K1330" s="727"/>
      <c r="L1330" s="728">
        <v>0</v>
      </c>
      <c r="M1330" s="728">
        <v>0</v>
      </c>
      <c r="N1330" s="727">
        <v>1</v>
      </c>
      <c r="O1330" s="812">
        <v>1</v>
      </c>
      <c r="P1330" s="728">
        <v>0</v>
      </c>
      <c r="Q1330" s="745"/>
      <c r="R1330" s="727">
        <v>1</v>
      </c>
      <c r="S1330" s="745">
        <v>1</v>
      </c>
      <c r="T1330" s="812">
        <v>1</v>
      </c>
      <c r="U1330" s="768">
        <v>1</v>
      </c>
    </row>
    <row r="1331" spans="1:21" ht="14.4" customHeight="1" x14ac:dyDescent="0.3">
      <c r="A1331" s="726">
        <v>4</v>
      </c>
      <c r="B1331" s="727" t="s">
        <v>2287</v>
      </c>
      <c r="C1331" s="727" t="s">
        <v>2294</v>
      </c>
      <c r="D1331" s="810" t="s">
        <v>4735</v>
      </c>
      <c r="E1331" s="811" t="s">
        <v>2328</v>
      </c>
      <c r="F1331" s="727" t="s">
        <v>2290</v>
      </c>
      <c r="G1331" s="727" t="s">
        <v>2807</v>
      </c>
      <c r="H1331" s="727" t="s">
        <v>571</v>
      </c>
      <c r="I1331" s="727" t="s">
        <v>2808</v>
      </c>
      <c r="J1331" s="727" t="s">
        <v>2809</v>
      </c>
      <c r="K1331" s="727" t="s">
        <v>2810</v>
      </c>
      <c r="L1331" s="728">
        <v>410</v>
      </c>
      <c r="M1331" s="728">
        <v>1230</v>
      </c>
      <c r="N1331" s="727">
        <v>3</v>
      </c>
      <c r="O1331" s="812">
        <v>3</v>
      </c>
      <c r="P1331" s="728">
        <v>1230</v>
      </c>
      <c r="Q1331" s="745">
        <v>1</v>
      </c>
      <c r="R1331" s="727">
        <v>3</v>
      </c>
      <c r="S1331" s="745">
        <v>1</v>
      </c>
      <c r="T1331" s="812">
        <v>3</v>
      </c>
      <c r="U1331" s="768">
        <v>1</v>
      </c>
    </row>
    <row r="1332" spans="1:21" ht="14.4" customHeight="1" x14ac:dyDescent="0.3">
      <c r="A1332" s="726">
        <v>4</v>
      </c>
      <c r="B1332" s="727" t="s">
        <v>2287</v>
      </c>
      <c r="C1332" s="727" t="s">
        <v>2294</v>
      </c>
      <c r="D1332" s="810" t="s">
        <v>4735</v>
      </c>
      <c r="E1332" s="811" t="s">
        <v>2328</v>
      </c>
      <c r="F1332" s="727" t="s">
        <v>2290</v>
      </c>
      <c r="G1332" s="727" t="s">
        <v>2406</v>
      </c>
      <c r="H1332" s="727" t="s">
        <v>571</v>
      </c>
      <c r="I1332" s="727" t="s">
        <v>2407</v>
      </c>
      <c r="J1332" s="727" t="s">
        <v>2408</v>
      </c>
      <c r="K1332" s="727" t="s">
        <v>2409</v>
      </c>
      <c r="L1332" s="728">
        <v>900</v>
      </c>
      <c r="M1332" s="728">
        <v>900</v>
      </c>
      <c r="N1332" s="727">
        <v>1</v>
      </c>
      <c r="O1332" s="812">
        <v>1</v>
      </c>
      <c r="P1332" s="728">
        <v>900</v>
      </c>
      <c r="Q1332" s="745">
        <v>1</v>
      </c>
      <c r="R1332" s="727">
        <v>1</v>
      </c>
      <c r="S1332" s="745">
        <v>1</v>
      </c>
      <c r="T1332" s="812">
        <v>1</v>
      </c>
      <c r="U1332" s="768">
        <v>1</v>
      </c>
    </row>
    <row r="1333" spans="1:21" ht="14.4" customHeight="1" x14ac:dyDescent="0.3">
      <c r="A1333" s="726">
        <v>4</v>
      </c>
      <c r="B1333" s="727" t="s">
        <v>2287</v>
      </c>
      <c r="C1333" s="727" t="s">
        <v>2294</v>
      </c>
      <c r="D1333" s="810" t="s">
        <v>4735</v>
      </c>
      <c r="E1333" s="811" t="s">
        <v>2329</v>
      </c>
      <c r="F1333" s="727" t="s">
        <v>2288</v>
      </c>
      <c r="G1333" s="727" t="s">
        <v>2900</v>
      </c>
      <c r="H1333" s="727" t="s">
        <v>571</v>
      </c>
      <c r="I1333" s="727" t="s">
        <v>2901</v>
      </c>
      <c r="J1333" s="727" t="s">
        <v>1551</v>
      </c>
      <c r="K1333" s="727" t="s">
        <v>2902</v>
      </c>
      <c r="L1333" s="728">
        <v>256.67</v>
      </c>
      <c r="M1333" s="728">
        <v>513.34</v>
      </c>
      <c r="N1333" s="727">
        <v>2</v>
      </c>
      <c r="O1333" s="812">
        <v>2</v>
      </c>
      <c r="P1333" s="728">
        <v>256.67</v>
      </c>
      <c r="Q1333" s="745">
        <v>0.5</v>
      </c>
      <c r="R1333" s="727">
        <v>1</v>
      </c>
      <c r="S1333" s="745">
        <v>0.5</v>
      </c>
      <c r="T1333" s="812">
        <v>1</v>
      </c>
      <c r="U1333" s="768">
        <v>0.5</v>
      </c>
    </row>
    <row r="1334" spans="1:21" ht="14.4" customHeight="1" x14ac:dyDescent="0.3">
      <c r="A1334" s="726">
        <v>4</v>
      </c>
      <c r="B1334" s="727" t="s">
        <v>2287</v>
      </c>
      <c r="C1334" s="727" t="s">
        <v>2294</v>
      </c>
      <c r="D1334" s="810" t="s">
        <v>4735</v>
      </c>
      <c r="E1334" s="811" t="s">
        <v>2329</v>
      </c>
      <c r="F1334" s="727" t="s">
        <v>2290</v>
      </c>
      <c r="G1334" s="727" t="s">
        <v>2807</v>
      </c>
      <c r="H1334" s="727" t="s">
        <v>571</v>
      </c>
      <c r="I1334" s="727" t="s">
        <v>2808</v>
      </c>
      <c r="J1334" s="727" t="s">
        <v>2809</v>
      </c>
      <c r="K1334" s="727" t="s">
        <v>2810</v>
      </c>
      <c r="L1334" s="728">
        <v>410</v>
      </c>
      <c r="M1334" s="728">
        <v>820</v>
      </c>
      <c r="N1334" s="727">
        <v>2</v>
      </c>
      <c r="O1334" s="812">
        <v>2</v>
      </c>
      <c r="P1334" s="728">
        <v>820</v>
      </c>
      <c r="Q1334" s="745">
        <v>1</v>
      </c>
      <c r="R1334" s="727">
        <v>2</v>
      </c>
      <c r="S1334" s="745">
        <v>1</v>
      </c>
      <c r="T1334" s="812">
        <v>2</v>
      </c>
      <c r="U1334" s="768">
        <v>1</v>
      </c>
    </row>
    <row r="1335" spans="1:21" ht="14.4" customHeight="1" x14ac:dyDescent="0.3">
      <c r="A1335" s="726">
        <v>4</v>
      </c>
      <c r="B1335" s="727" t="s">
        <v>2287</v>
      </c>
      <c r="C1335" s="727" t="s">
        <v>2294</v>
      </c>
      <c r="D1335" s="810" t="s">
        <v>4735</v>
      </c>
      <c r="E1335" s="811" t="s">
        <v>2335</v>
      </c>
      <c r="F1335" s="727" t="s">
        <v>2290</v>
      </c>
      <c r="G1335" s="727" t="s">
        <v>2406</v>
      </c>
      <c r="H1335" s="727" t="s">
        <v>571</v>
      </c>
      <c r="I1335" s="727" t="s">
        <v>2407</v>
      </c>
      <c r="J1335" s="727" t="s">
        <v>2408</v>
      </c>
      <c r="K1335" s="727" t="s">
        <v>2409</v>
      </c>
      <c r="L1335" s="728">
        <v>900</v>
      </c>
      <c r="M1335" s="728">
        <v>900</v>
      </c>
      <c r="N1335" s="727">
        <v>1</v>
      </c>
      <c r="O1335" s="812">
        <v>1</v>
      </c>
      <c r="P1335" s="728">
        <v>900</v>
      </c>
      <c r="Q1335" s="745">
        <v>1</v>
      </c>
      <c r="R1335" s="727">
        <v>1</v>
      </c>
      <c r="S1335" s="745">
        <v>1</v>
      </c>
      <c r="T1335" s="812">
        <v>1</v>
      </c>
      <c r="U1335" s="768">
        <v>1</v>
      </c>
    </row>
    <row r="1336" spans="1:21" ht="14.4" customHeight="1" x14ac:dyDescent="0.3">
      <c r="A1336" s="726">
        <v>4</v>
      </c>
      <c r="B1336" s="727" t="s">
        <v>2287</v>
      </c>
      <c r="C1336" s="727" t="s">
        <v>2294</v>
      </c>
      <c r="D1336" s="810" t="s">
        <v>4735</v>
      </c>
      <c r="E1336" s="811" t="s">
        <v>2336</v>
      </c>
      <c r="F1336" s="727" t="s">
        <v>2288</v>
      </c>
      <c r="G1336" s="727" t="s">
        <v>2506</v>
      </c>
      <c r="H1336" s="727" t="s">
        <v>571</v>
      </c>
      <c r="I1336" s="727" t="s">
        <v>2507</v>
      </c>
      <c r="J1336" s="727" t="s">
        <v>820</v>
      </c>
      <c r="K1336" s="727" t="s">
        <v>2508</v>
      </c>
      <c r="L1336" s="728">
        <v>0</v>
      </c>
      <c r="M1336" s="728">
        <v>0</v>
      </c>
      <c r="N1336" s="727">
        <v>4</v>
      </c>
      <c r="O1336" s="812">
        <v>3.5</v>
      </c>
      <c r="P1336" s="728">
        <v>0</v>
      </c>
      <c r="Q1336" s="745"/>
      <c r="R1336" s="727">
        <v>2</v>
      </c>
      <c r="S1336" s="745">
        <v>0.5</v>
      </c>
      <c r="T1336" s="812">
        <v>2</v>
      </c>
      <c r="U1336" s="768">
        <v>0.5714285714285714</v>
      </c>
    </row>
    <row r="1337" spans="1:21" ht="14.4" customHeight="1" x14ac:dyDescent="0.3">
      <c r="A1337" s="726">
        <v>4</v>
      </c>
      <c r="B1337" s="727" t="s">
        <v>2287</v>
      </c>
      <c r="C1337" s="727" t="s">
        <v>2294</v>
      </c>
      <c r="D1337" s="810" t="s">
        <v>4735</v>
      </c>
      <c r="E1337" s="811" t="s">
        <v>2336</v>
      </c>
      <c r="F1337" s="727" t="s">
        <v>2288</v>
      </c>
      <c r="G1337" s="727" t="s">
        <v>2355</v>
      </c>
      <c r="H1337" s="727" t="s">
        <v>642</v>
      </c>
      <c r="I1337" s="727" t="s">
        <v>2043</v>
      </c>
      <c r="J1337" s="727" t="s">
        <v>965</v>
      </c>
      <c r="K1337" s="727" t="s">
        <v>2044</v>
      </c>
      <c r="L1337" s="728">
        <v>154.36000000000001</v>
      </c>
      <c r="M1337" s="728">
        <v>308.72000000000003</v>
      </c>
      <c r="N1337" s="727">
        <v>2</v>
      </c>
      <c r="O1337" s="812">
        <v>2</v>
      </c>
      <c r="P1337" s="728"/>
      <c r="Q1337" s="745">
        <v>0</v>
      </c>
      <c r="R1337" s="727"/>
      <c r="S1337" s="745">
        <v>0</v>
      </c>
      <c r="T1337" s="812"/>
      <c r="U1337" s="768">
        <v>0</v>
      </c>
    </row>
    <row r="1338" spans="1:21" ht="14.4" customHeight="1" x14ac:dyDescent="0.3">
      <c r="A1338" s="726">
        <v>4</v>
      </c>
      <c r="B1338" s="727" t="s">
        <v>2287</v>
      </c>
      <c r="C1338" s="727" t="s">
        <v>2294</v>
      </c>
      <c r="D1338" s="810" t="s">
        <v>4735</v>
      </c>
      <c r="E1338" s="811" t="s">
        <v>2336</v>
      </c>
      <c r="F1338" s="727" t="s">
        <v>2288</v>
      </c>
      <c r="G1338" s="727" t="s">
        <v>2751</v>
      </c>
      <c r="H1338" s="727" t="s">
        <v>642</v>
      </c>
      <c r="I1338" s="727" t="s">
        <v>2752</v>
      </c>
      <c r="J1338" s="727" t="s">
        <v>1887</v>
      </c>
      <c r="K1338" s="727" t="s">
        <v>2753</v>
      </c>
      <c r="L1338" s="728">
        <v>70.540000000000006</v>
      </c>
      <c r="M1338" s="728">
        <v>70.540000000000006</v>
      </c>
      <c r="N1338" s="727">
        <v>1</v>
      </c>
      <c r="O1338" s="812">
        <v>1</v>
      </c>
      <c r="P1338" s="728">
        <v>70.540000000000006</v>
      </c>
      <c r="Q1338" s="745">
        <v>1</v>
      </c>
      <c r="R1338" s="727">
        <v>1</v>
      </c>
      <c r="S1338" s="745">
        <v>1</v>
      </c>
      <c r="T1338" s="812">
        <v>1</v>
      </c>
      <c r="U1338" s="768">
        <v>1</v>
      </c>
    </row>
    <row r="1339" spans="1:21" ht="14.4" customHeight="1" x14ac:dyDescent="0.3">
      <c r="A1339" s="726">
        <v>4</v>
      </c>
      <c r="B1339" s="727" t="s">
        <v>2287</v>
      </c>
      <c r="C1339" s="727" t="s">
        <v>2294</v>
      </c>
      <c r="D1339" s="810" t="s">
        <v>4735</v>
      </c>
      <c r="E1339" s="811" t="s">
        <v>2336</v>
      </c>
      <c r="F1339" s="727" t="s">
        <v>2288</v>
      </c>
      <c r="G1339" s="727" t="s">
        <v>2527</v>
      </c>
      <c r="H1339" s="727" t="s">
        <v>571</v>
      </c>
      <c r="I1339" s="727" t="s">
        <v>2528</v>
      </c>
      <c r="J1339" s="727" t="s">
        <v>2529</v>
      </c>
      <c r="K1339" s="727" t="s">
        <v>2530</v>
      </c>
      <c r="L1339" s="728">
        <v>0</v>
      </c>
      <c r="M1339" s="728">
        <v>0</v>
      </c>
      <c r="N1339" s="727">
        <v>1</v>
      </c>
      <c r="O1339" s="812">
        <v>1</v>
      </c>
      <c r="P1339" s="728">
        <v>0</v>
      </c>
      <c r="Q1339" s="745"/>
      <c r="R1339" s="727">
        <v>1</v>
      </c>
      <c r="S1339" s="745">
        <v>1</v>
      </c>
      <c r="T1339" s="812">
        <v>1</v>
      </c>
      <c r="U1339" s="768">
        <v>1</v>
      </c>
    </row>
    <row r="1340" spans="1:21" ht="14.4" customHeight="1" x14ac:dyDescent="0.3">
      <c r="A1340" s="726">
        <v>4</v>
      </c>
      <c r="B1340" s="727" t="s">
        <v>2287</v>
      </c>
      <c r="C1340" s="727" t="s">
        <v>2294</v>
      </c>
      <c r="D1340" s="810" t="s">
        <v>4735</v>
      </c>
      <c r="E1340" s="811" t="s">
        <v>2336</v>
      </c>
      <c r="F1340" s="727" t="s">
        <v>2288</v>
      </c>
      <c r="G1340" s="727" t="s">
        <v>2527</v>
      </c>
      <c r="H1340" s="727" t="s">
        <v>571</v>
      </c>
      <c r="I1340" s="727" t="s">
        <v>4039</v>
      </c>
      <c r="J1340" s="727" t="s">
        <v>803</v>
      </c>
      <c r="K1340" s="727" t="s">
        <v>3869</v>
      </c>
      <c r="L1340" s="728">
        <v>0</v>
      </c>
      <c r="M1340" s="728">
        <v>0</v>
      </c>
      <c r="N1340" s="727">
        <v>1</v>
      </c>
      <c r="O1340" s="812">
        <v>1</v>
      </c>
      <c r="P1340" s="728">
        <v>0</v>
      </c>
      <c r="Q1340" s="745"/>
      <c r="R1340" s="727">
        <v>1</v>
      </c>
      <c r="S1340" s="745">
        <v>1</v>
      </c>
      <c r="T1340" s="812">
        <v>1</v>
      </c>
      <c r="U1340" s="768">
        <v>1</v>
      </c>
    </row>
    <row r="1341" spans="1:21" ht="14.4" customHeight="1" x14ac:dyDescent="0.3">
      <c r="A1341" s="726">
        <v>4</v>
      </c>
      <c r="B1341" s="727" t="s">
        <v>2287</v>
      </c>
      <c r="C1341" s="727" t="s">
        <v>2294</v>
      </c>
      <c r="D1341" s="810" t="s">
        <v>4735</v>
      </c>
      <c r="E1341" s="811" t="s">
        <v>2336</v>
      </c>
      <c r="F1341" s="727" t="s">
        <v>2288</v>
      </c>
      <c r="G1341" s="727" t="s">
        <v>2410</v>
      </c>
      <c r="H1341" s="727" t="s">
        <v>571</v>
      </c>
      <c r="I1341" s="727" t="s">
        <v>1868</v>
      </c>
      <c r="J1341" s="727" t="s">
        <v>1869</v>
      </c>
      <c r="K1341" s="727" t="s">
        <v>1870</v>
      </c>
      <c r="L1341" s="728">
        <v>170.52</v>
      </c>
      <c r="M1341" s="728">
        <v>341.04</v>
      </c>
      <c r="N1341" s="727">
        <v>2</v>
      </c>
      <c r="O1341" s="812">
        <v>1</v>
      </c>
      <c r="P1341" s="728"/>
      <c r="Q1341" s="745">
        <v>0</v>
      </c>
      <c r="R1341" s="727"/>
      <c r="S1341" s="745">
        <v>0</v>
      </c>
      <c r="T1341" s="812"/>
      <c r="U1341" s="768">
        <v>0</v>
      </c>
    </row>
    <row r="1342" spans="1:21" ht="14.4" customHeight="1" x14ac:dyDescent="0.3">
      <c r="A1342" s="726">
        <v>4</v>
      </c>
      <c r="B1342" s="727" t="s">
        <v>2287</v>
      </c>
      <c r="C1342" s="727" t="s">
        <v>2294</v>
      </c>
      <c r="D1342" s="810" t="s">
        <v>4735</v>
      </c>
      <c r="E1342" s="811" t="s">
        <v>2336</v>
      </c>
      <c r="F1342" s="727" t="s">
        <v>2288</v>
      </c>
      <c r="G1342" s="727" t="s">
        <v>2875</v>
      </c>
      <c r="H1342" s="727" t="s">
        <v>571</v>
      </c>
      <c r="I1342" s="727" t="s">
        <v>3567</v>
      </c>
      <c r="J1342" s="727" t="s">
        <v>1067</v>
      </c>
      <c r="K1342" s="727" t="s">
        <v>3568</v>
      </c>
      <c r="L1342" s="728">
        <v>182.22</v>
      </c>
      <c r="M1342" s="728">
        <v>1639.98</v>
      </c>
      <c r="N1342" s="727">
        <v>9</v>
      </c>
      <c r="O1342" s="812">
        <v>3</v>
      </c>
      <c r="P1342" s="728">
        <v>546.66</v>
      </c>
      <c r="Q1342" s="745">
        <v>0.33333333333333331</v>
      </c>
      <c r="R1342" s="727">
        <v>3</v>
      </c>
      <c r="S1342" s="745">
        <v>0.33333333333333331</v>
      </c>
      <c r="T1342" s="812">
        <v>1</v>
      </c>
      <c r="U1342" s="768">
        <v>0.33333333333333331</v>
      </c>
    </row>
    <row r="1343" spans="1:21" ht="14.4" customHeight="1" x14ac:dyDescent="0.3">
      <c r="A1343" s="726">
        <v>4</v>
      </c>
      <c r="B1343" s="727" t="s">
        <v>2287</v>
      </c>
      <c r="C1343" s="727" t="s">
        <v>2294</v>
      </c>
      <c r="D1343" s="810" t="s">
        <v>4735</v>
      </c>
      <c r="E1343" s="811" t="s">
        <v>2336</v>
      </c>
      <c r="F1343" s="727" t="s">
        <v>2288</v>
      </c>
      <c r="G1343" s="727" t="s">
        <v>2754</v>
      </c>
      <c r="H1343" s="727" t="s">
        <v>571</v>
      </c>
      <c r="I1343" s="727" t="s">
        <v>4040</v>
      </c>
      <c r="J1343" s="727" t="s">
        <v>4041</v>
      </c>
      <c r="K1343" s="727" t="s">
        <v>4042</v>
      </c>
      <c r="L1343" s="728">
        <v>93.49</v>
      </c>
      <c r="M1343" s="728">
        <v>186.98</v>
      </c>
      <c r="N1343" s="727">
        <v>2</v>
      </c>
      <c r="O1343" s="812">
        <v>1</v>
      </c>
      <c r="P1343" s="728">
        <v>186.98</v>
      </c>
      <c r="Q1343" s="745">
        <v>1</v>
      </c>
      <c r="R1343" s="727">
        <v>2</v>
      </c>
      <c r="S1343" s="745">
        <v>1</v>
      </c>
      <c r="T1343" s="812">
        <v>1</v>
      </c>
      <c r="U1343" s="768">
        <v>1</v>
      </c>
    </row>
    <row r="1344" spans="1:21" ht="14.4" customHeight="1" x14ac:dyDescent="0.3">
      <c r="A1344" s="726">
        <v>4</v>
      </c>
      <c r="B1344" s="727" t="s">
        <v>2287</v>
      </c>
      <c r="C1344" s="727" t="s">
        <v>2294</v>
      </c>
      <c r="D1344" s="810" t="s">
        <v>4735</v>
      </c>
      <c r="E1344" s="811" t="s">
        <v>2336</v>
      </c>
      <c r="F1344" s="727" t="s">
        <v>2288</v>
      </c>
      <c r="G1344" s="727" t="s">
        <v>2758</v>
      </c>
      <c r="H1344" s="727" t="s">
        <v>571</v>
      </c>
      <c r="I1344" s="727" t="s">
        <v>2759</v>
      </c>
      <c r="J1344" s="727" t="s">
        <v>2760</v>
      </c>
      <c r="K1344" s="727" t="s">
        <v>2761</v>
      </c>
      <c r="L1344" s="728">
        <v>159.16999999999999</v>
      </c>
      <c r="M1344" s="728">
        <v>318.33999999999997</v>
      </c>
      <c r="N1344" s="727">
        <v>2</v>
      </c>
      <c r="O1344" s="812">
        <v>1</v>
      </c>
      <c r="P1344" s="728"/>
      <c r="Q1344" s="745">
        <v>0</v>
      </c>
      <c r="R1344" s="727"/>
      <c r="S1344" s="745">
        <v>0</v>
      </c>
      <c r="T1344" s="812"/>
      <c r="U1344" s="768">
        <v>0</v>
      </c>
    </row>
    <row r="1345" spans="1:21" ht="14.4" customHeight="1" x14ac:dyDescent="0.3">
      <c r="A1345" s="726">
        <v>4</v>
      </c>
      <c r="B1345" s="727" t="s">
        <v>2287</v>
      </c>
      <c r="C1345" s="727" t="s">
        <v>2294</v>
      </c>
      <c r="D1345" s="810" t="s">
        <v>4735</v>
      </c>
      <c r="E1345" s="811" t="s">
        <v>2336</v>
      </c>
      <c r="F1345" s="727" t="s">
        <v>2288</v>
      </c>
      <c r="G1345" s="727" t="s">
        <v>4043</v>
      </c>
      <c r="H1345" s="727" t="s">
        <v>642</v>
      </c>
      <c r="I1345" s="727" t="s">
        <v>4044</v>
      </c>
      <c r="J1345" s="727" t="s">
        <v>4045</v>
      </c>
      <c r="K1345" s="727" t="s">
        <v>4046</v>
      </c>
      <c r="L1345" s="728">
        <v>79.48</v>
      </c>
      <c r="M1345" s="728">
        <v>79.48</v>
      </c>
      <c r="N1345" s="727">
        <v>1</v>
      </c>
      <c r="O1345" s="812">
        <v>1</v>
      </c>
      <c r="P1345" s="728"/>
      <c r="Q1345" s="745">
        <v>0</v>
      </c>
      <c r="R1345" s="727"/>
      <c r="S1345" s="745">
        <v>0</v>
      </c>
      <c r="T1345" s="812"/>
      <c r="U1345" s="768">
        <v>0</v>
      </c>
    </row>
    <row r="1346" spans="1:21" ht="14.4" customHeight="1" x14ac:dyDescent="0.3">
      <c r="A1346" s="726">
        <v>4</v>
      </c>
      <c r="B1346" s="727" t="s">
        <v>2287</v>
      </c>
      <c r="C1346" s="727" t="s">
        <v>2294</v>
      </c>
      <c r="D1346" s="810" t="s">
        <v>4735</v>
      </c>
      <c r="E1346" s="811" t="s">
        <v>2336</v>
      </c>
      <c r="F1346" s="727" t="s">
        <v>2288</v>
      </c>
      <c r="G1346" s="727" t="s">
        <v>4047</v>
      </c>
      <c r="H1346" s="727" t="s">
        <v>571</v>
      </c>
      <c r="I1346" s="727" t="s">
        <v>4048</v>
      </c>
      <c r="J1346" s="727" t="s">
        <v>4049</v>
      </c>
      <c r="K1346" s="727" t="s">
        <v>4050</v>
      </c>
      <c r="L1346" s="728">
        <v>121.07</v>
      </c>
      <c r="M1346" s="728">
        <v>363.21</v>
      </c>
      <c r="N1346" s="727">
        <v>3</v>
      </c>
      <c r="O1346" s="812">
        <v>2</v>
      </c>
      <c r="P1346" s="728">
        <v>363.21</v>
      </c>
      <c r="Q1346" s="745">
        <v>1</v>
      </c>
      <c r="R1346" s="727">
        <v>3</v>
      </c>
      <c r="S1346" s="745">
        <v>1</v>
      </c>
      <c r="T1346" s="812">
        <v>2</v>
      </c>
      <c r="U1346" s="768">
        <v>1</v>
      </c>
    </row>
    <row r="1347" spans="1:21" ht="14.4" customHeight="1" x14ac:dyDescent="0.3">
      <c r="A1347" s="726">
        <v>4</v>
      </c>
      <c r="B1347" s="727" t="s">
        <v>2287</v>
      </c>
      <c r="C1347" s="727" t="s">
        <v>2294</v>
      </c>
      <c r="D1347" s="810" t="s">
        <v>4735</v>
      </c>
      <c r="E1347" s="811" t="s">
        <v>2336</v>
      </c>
      <c r="F1347" s="727" t="s">
        <v>2288</v>
      </c>
      <c r="G1347" s="727" t="s">
        <v>2766</v>
      </c>
      <c r="H1347" s="727" t="s">
        <v>571</v>
      </c>
      <c r="I1347" s="727" t="s">
        <v>2767</v>
      </c>
      <c r="J1347" s="727" t="s">
        <v>2768</v>
      </c>
      <c r="K1347" s="727" t="s">
        <v>2769</v>
      </c>
      <c r="L1347" s="728">
        <v>107.27</v>
      </c>
      <c r="M1347" s="728">
        <v>107.27</v>
      </c>
      <c r="N1347" s="727">
        <v>1</v>
      </c>
      <c r="O1347" s="812">
        <v>1</v>
      </c>
      <c r="P1347" s="728">
        <v>107.27</v>
      </c>
      <c r="Q1347" s="745">
        <v>1</v>
      </c>
      <c r="R1347" s="727">
        <v>1</v>
      </c>
      <c r="S1347" s="745">
        <v>1</v>
      </c>
      <c r="T1347" s="812">
        <v>1</v>
      </c>
      <c r="U1347" s="768">
        <v>1</v>
      </c>
    </row>
    <row r="1348" spans="1:21" ht="14.4" customHeight="1" x14ac:dyDescent="0.3">
      <c r="A1348" s="726">
        <v>4</v>
      </c>
      <c r="B1348" s="727" t="s">
        <v>2287</v>
      </c>
      <c r="C1348" s="727" t="s">
        <v>2294</v>
      </c>
      <c r="D1348" s="810" t="s">
        <v>4735</v>
      </c>
      <c r="E1348" s="811" t="s">
        <v>2336</v>
      </c>
      <c r="F1348" s="727" t="s">
        <v>2288</v>
      </c>
      <c r="G1348" s="727" t="s">
        <v>2766</v>
      </c>
      <c r="H1348" s="727" t="s">
        <v>571</v>
      </c>
      <c r="I1348" s="727" t="s">
        <v>2770</v>
      </c>
      <c r="J1348" s="727" t="s">
        <v>2768</v>
      </c>
      <c r="K1348" s="727" t="s">
        <v>2769</v>
      </c>
      <c r="L1348" s="728">
        <v>107.27</v>
      </c>
      <c r="M1348" s="728">
        <v>321.81</v>
      </c>
      <c r="N1348" s="727">
        <v>3</v>
      </c>
      <c r="O1348" s="812">
        <v>0.5</v>
      </c>
      <c r="P1348" s="728">
        <v>321.81</v>
      </c>
      <c r="Q1348" s="745">
        <v>1</v>
      </c>
      <c r="R1348" s="727">
        <v>3</v>
      </c>
      <c r="S1348" s="745">
        <v>1</v>
      </c>
      <c r="T1348" s="812">
        <v>0.5</v>
      </c>
      <c r="U1348" s="768">
        <v>1</v>
      </c>
    </row>
    <row r="1349" spans="1:21" ht="14.4" customHeight="1" x14ac:dyDescent="0.3">
      <c r="A1349" s="726">
        <v>4</v>
      </c>
      <c r="B1349" s="727" t="s">
        <v>2287</v>
      </c>
      <c r="C1349" s="727" t="s">
        <v>2294</v>
      </c>
      <c r="D1349" s="810" t="s">
        <v>4735</v>
      </c>
      <c r="E1349" s="811" t="s">
        <v>2336</v>
      </c>
      <c r="F1349" s="727" t="s">
        <v>2288</v>
      </c>
      <c r="G1349" s="727" t="s">
        <v>2436</v>
      </c>
      <c r="H1349" s="727" t="s">
        <v>571</v>
      </c>
      <c r="I1349" s="727" t="s">
        <v>2437</v>
      </c>
      <c r="J1349" s="727" t="s">
        <v>2438</v>
      </c>
      <c r="K1349" s="727" t="s">
        <v>2439</v>
      </c>
      <c r="L1349" s="728">
        <v>0</v>
      </c>
      <c r="M1349" s="728">
        <v>0</v>
      </c>
      <c r="N1349" s="727">
        <v>2</v>
      </c>
      <c r="O1349" s="812">
        <v>1.5</v>
      </c>
      <c r="P1349" s="728">
        <v>0</v>
      </c>
      <c r="Q1349" s="745"/>
      <c r="R1349" s="727">
        <v>2</v>
      </c>
      <c r="S1349" s="745">
        <v>1</v>
      </c>
      <c r="T1349" s="812">
        <v>1.5</v>
      </c>
      <c r="U1349" s="768">
        <v>1</v>
      </c>
    </row>
    <row r="1350" spans="1:21" ht="14.4" customHeight="1" x14ac:dyDescent="0.3">
      <c r="A1350" s="726">
        <v>4</v>
      </c>
      <c r="B1350" s="727" t="s">
        <v>2287</v>
      </c>
      <c r="C1350" s="727" t="s">
        <v>2294</v>
      </c>
      <c r="D1350" s="810" t="s">
        <v>4735</v>
      </c>
      <c r="E1350" s="811" t="s">
        <v>2336</v>
      </c>
      <c r="F1350" s="727" t="s">
        <v>2288</v>
      </c>
      <c r="G1350" s="727" t="s">
        <v>2707</v>
      </c>
      <c r="H1350" s="727" t="s">
        <v>571</v>
      </c>
      <c r="I1350" s="727" t="s">
        <v>4051</v>
      </c>
      <c r="J1350" s="727" t="s">
        <v>1136</v>
      </c>
      <c r="K1350" s="727" t="s">
        <v>4052</v>
      </c>
      <c r="L1350" s="728">
        <v>164.01</v>
      </c>
      <c r="M1350" s="728">
        <v>164.01</v>
      </c>
      <c r="N1350" s="727">
        <v>1</v>
      </c>
      <c r="O1350" s="812">
        <v>0.5</v>
      </c>
      <c r="P1350" s="728">
        <v>164.01</v>
      </c>
      <c r="Q1350" s="745">
        <v>1</v>
      </c>
      <c r="R1350" s="727">
        <v>1</v>
      </c>
      <c r="S1350" s="745">
        <v>1</v>
      </c>
      <c r="T1350" s="812">
        <v>0.5</v>
      </c>
      <c r="U1350" s="768">
        <v>1</v>
      </c>
    </row>
    <row r="1351" spans="1:21" ht="14.4" customHeight="1" x14ac:dyDescent="0.3">
      <c r="A1351" s="726">
        <v>4</v>
      </c>
      <c r="B1351" s="727" t="s">
        <v>2287</v>
      </c>
      <c r="C1351" s="727" t="s">
        <v>2294</v>
      </c>
      <c r="D1351" s="810" t="s">
        <v>4735</v>
      </c>
      <c r="E1351" s="811" t="s">
        <v>2336</v>
      </c>
      <c r="F1351" s="727" t="s">
        <v>2288</v>
      </c>
      <c r="G1351" s="727" t="s">
        <v>2707</v>
      </c>
      <c r="H1351" s="727" t="s">
        <v>571</v>
      </c>
      <c r="I1351" s="727" t="s">
        <v>2708</v>
      </c>
      <c r="J1351" s="727" t="s">
        <v>1136</v>
      </c>
      <c r="K1351" s="727" t="s">
        <v>2709</v>
      </c>
      <c r="L1351" s="728">
        <v>49.2</v>
      </c>
      <c r="M1351" s="728">
        <v>295.20000000000005</v>
      </c>
      <c r="N1351" s="727">
        <v>6</v>
      </c>
      <c r="O1351" s="812">
        <v>1</v>
      </c>
      <c r="P1351" s="728">
        <v>295.20000000000005</v>
      </c>
      <c r="Q1351" s="745">
        <v>1</v>
      </c>
      <c r="R1351" s="727">
        <v>6</v>
      </c>
      <c r="S1351" s="745">
        <v>1</v>
      </c>
      <c r="T1351" s="812">
        <v>1</v>
      </c>
      <c r="U1351" s="768">
        <v>1</v>
      </c>
    </row>
    <row r="1352" spans="1:21" ht="14.4" customHeight="1" x14ac:dyDescent="0.3">
      <c r="A1352" s="726">
        <v>4</v>
      </c>
      <c r="B1352" s="727" t="s">
        <v>2287</v>
      </c>
      <c r="C1352" s="727" t="s">
        <v>2294</v>
      </c>
      <c r="D1352" s="810" t="s">
        <v>4735</v>
      </c>
      <c r="E1352" s="811" t="s">
        <v>2336</v>
      </c>
      <c r="F1352" s="727" t="s">
        <v>2288</v>
      </c>
      <c r="G1352" s="727" t="s">
        <v>3384</v>
      </c>
      <c r="H1352" s="727" t="s">
        <v>571</v>
      </c>
      <c r="I1352" s="727" t="s">
        <v>3510</v>
      </c>
      <c r="J1352" s="727" t="s">
        <v>996</v>
      </c>
      <c r="K1352" s="727" t="s">
        <v>3511</v>
      </c>
      <c r="L1352" s="728">
        <v>64.36</v>
      </c>
      <c r="M1352" s="728">
        <v>64.36</v>
      </c>
      <c r="N1352" s="727">
        <v>1</v>
      </c>
      <c r="O1352" s="812">
        <v>1</v>
      </c>
      <c r="P1352" s="728">
        <v>64.36</v>
      </c>
      <c r="Q1352" s="745">
        <v>1</v>
      </c>
      <c r="R1352" s="727">
        <v>1</v>
      </c>
      <c r="S1352" s="745">
        <v>1</v>
      </c>
      <c r="T1352" s="812">
        <v>1</v>
      </c>
      <c r="U1352" s="768">
        <v>1</v>
      </c>
    </row>
    <row r="1353" spans="1:21" ht="14.4" customHeight="1" x14ac:dyDescent="0.3">
      <c r="A1353" s="726">
        <v>4</v>
      </c>
      <c r="B1353" s="727" t="s">
        <v>2287</v>
      </c>
      <c r="C1353" s="727" t="s">
        <v>2294</v>
      </c>
      <c r="D1353" s="810" t="s">
        <v>4735</v>
      </c>
      <c r="E1353" s="811" t="s">
        <v>2336</v>
      </c>
      <c r="F1353" s="727" t="s">
        <v>2288</v>
      </c>
      <c r="G1353" s="727" t="s">
        <v>3387</v>
      </c>
      <c r="H1353" s="727" t="s">
        <v>571</v>
      </c>
      <c r="I1353" s="727" t="s">
        <v>4053</v>
      </c>
      <c r="J1353" s="727" t="s">
        <v>3389</v>
      </c>
      <c r="K1353" s="727" t="s">
        <v>2477</v>
      </c>
      <c r="L1353" s="728">
        <v>0</v>
      </c>
      <c r="M1353" s="728">
        <v>0</v>
      </c>
      <c r="N1353" s="727">
        <v>1</v>
      </c>
      <c r="O1353" s="812">
        <v>1</v>
      </c>
      <c r="P1353" s="728">
        <v>0</v>
      </c>
      <c r="Q1353" s="745"/>
      <c r="R1353" s="727">
        <v>1</v>
      </c>
      <c r="S1353" s="745">
        <v>1</v>
      </c>
      <c r="T1353" s="812">
        <v>1</v>
      </c>
      <c r="U1353" s="768">
        <v>1</v>
      </c>
    </row>
    <row r="1354" spans="1:21" ht="14.4" customHeight="1" x14ac:dyDescent="0.3">
      <c r="A1354" s="726">
        <v>4</v>
      </c>
      <c r="B1354" s="727" t="s">
        <v>2287</v>
      </c>
      <c r="C1354" s="727" t="s">
        <v>2294</v>
      </c>
      <c r="D1354" s="810" t="s">
        <v>4735</v>
      </c>
      <c r="E1354" s="811" t="s">
        <v>2336</v>
      </c>
      <c r="F1354" s="727" t="s">
        <v>2288</v>
      </c>
      <c r="G1354" s="727" t="s">
        <v>4054</v>
      </c>
      <c r="H1354" s="727" t="s">
        <v>571</v>
      </c>
      <c r="I1354" s="727" t="s">
        <v>4055</v>
      </c>
      <c r="J1354" s="727" t="s">
        <v>4056</v>
      </c>
      <c r="K1354" s="727" t="s">
        <v>4057</v>
      </c>
      <c r="L1354" s="728">
        <v>29.46</v>
      </c>
      <c r="M1354" s="728">
        <v>58.92</v>
      </c>
      <c r="N1354" s="727">
        <v>2</v>
      </c>
      <c r="O1354" s="812">
        <v>0.5</v>
      </c>
      <c r="P1354" s="728">
        <v>58.92</v>
      </c>
      <c r="Q1354" s="745">
        <v>1</v>
      </c>
      <c r="R1354" s="727">
        <v>2</v>
      </c>
      <c r="S1354" s="745">
        <v>1</v>
      </c>
      <c r="T1354" s="812">
        <v>0.5</v>
      </c>
      <c r="U1354" s="768">
        <v>1</v>
      </c>
    </row>
    <row r="1355" spans="1:21" ht="14.4" customHeight="1" x14ac:dyDescent="0.3">
      <c r="A1355" s="726">
        <v>4</v>
      </c>
      <c r="B1355" s="727" t="s">
        <v>2287</v>
      </c>
      <c r="C1355" s="727" t="s">
        <v>2294</v>
      </c>
      <c r="D1355" s="810" t="s">
        <v>4735</v>
      </c>
      <c r="E1355" s="811" t="s">
        <v>2336</v>
      </c>
      <c r="F1355" s="727" t="s">
        <v>2288</v>
      </c>
      <c r="G1355" s="727" t="s">
        <v>3942</v>
      </c>
      <c r="H1355" s="727" t="s">
        <v>571</v>
      </c>
      <c r="I1355" s="727" t="s">
        <v>3943</v>
      </c>
      <c r="J1355" s="727" t="s">
        <v>1219</v>
      </c>
      <c r="K1355" s="727" t="s">
        <v>2235</v>
      </c>
      <c r="L1355" s="728">
        <v>38.590000000000003</v>
      </c>
      <c r="M1355" s="728">
        <v>38.590000000000003</v>
      </c>
      <c r="N1355" s="727">
        <v>1</v>
      </c>
      <c r="O1355" s="812">
        <v>1</v>
      </c>
      <c r="P1355" s="728"/>
      <c r="Q1355" s="745">
        <v>0</v>
      </c>
      <c r="R1355" s="727"/>
      <c r="S1355" s="745">
        <v>0</v>
      </c>
      <c r="T1355" s="812"/>
      <c r="U1355" s="768">
        <v>0</v>
      </c>
    </row>
    <row r="1356" spans="1:21" ht="14.4" customHeight="1" x14ac:dyDescent="0.3">
      <c r="A1356" s="726">
        <v>4</v>
      </c>
      <c r="B1356" s="727" t="s">
        <v>2287</v>
      </c>
      <c r="C1356" s="727" t="s">
        <v>2294</v>
      </c>
      <c r="D1356" s="810" t="s">
        <v>4735</v>
      </c>
      <c r="E1356" s="811" t="s">
        <v>2336</v>
      </c>
      <c r="F1356" s="727" t="s">
        <v>2288</v>
      </c>
      <c r="G1356" s="727" t="s">
        <v>2413</v>
      </c>
      <c r="H1356" s="727" t="s">
        <v>571</v>
      </c>
      <c r="I1356" s="727" t="s">
        <v>3588</v>
      </c>
      <c r="J1356" s="727" t="s">
        <v>2415</v>
      </c>
      <c r="K1356" s="727" t="s">
        <v>2416</v>
      </c>
      <c r="L1356" s="728">
        <v>38.5</v>
      </c>
      <c r="M1356" s="728">
        <v>77</v>
      </c>
      <c r="N1356" s="727">
        <v>2</v>
      </c>
      <c r="O1356" s="812">
        <v>0.5</v>
      </c>
      <c r="P1356" s="728"/>
      <c r="Q1356" s="745">
        <v>0</v>
      </c>
      <c r="R1356" s="727"/>
      <c r="S1356" s="745">
        <v>0</v>
      </c>
      <c r="T1356" s="812"/>
      <c r="U1356" s="768">
        <v>0</v>
      </c>
    </row>
    <row r="1357" spans="1:21" ht="14.4" customHeight="1" x14ac:dyDescent="0.3">
      <c r="A1357" s="726">
        <v>4</v>
      </c>
      <c r="B1357" s="727" t="s">
        <v>2287</v>
      </c>
      <c r="C1357" s="727" t="s">
        <v>2294</v>
      </c>
      <c r="D1357" s="810" t="s">
        <v>4735</v>
      </c>
      <c r="E1357" s="811" t="s">
        <v>2336</v>
      </c>
      <c r="F1357" s="727" t="s">
        <v>2288</v>
      </c>
      <c r="G1357" s="727" t="s">
        <v>2413</v>
      </c>
      <c r="H1357" s="727" t="s">
        <v>571</v>
      </c>
      <c r="I1357" s="727" t="s">
        <v>2685</v>
      </c>
      <c r="J1357" s="727" t="s">
        <v>2415</v>
      </c>
      <c r="K1357" s="727" t="s">
        <v>2686</v>
      </c>
      <c r="L1357" s="728">
        <v>73.989999999999995</v>
      </c>
      <c r="M1357" s="728">
        <v>147.97999999999999</v>
      </c>
      <c r="N1357" s="727">
        <v>2</v>
      </c>
      <c r="O1357" s="812">
        <v>0.5</v>
      </c>
      <c r="P1357" s="728"/>
      <c r="Q1357" s="745">
        <v>0</v>
      </c>
      <c r="R1357" s="727"/>
      <c r="S1357" s="745">
        <v>0</v>
      </c>
      <c r="T1357" s="812"/>
      <c r="U1357" s="768">
        <v>0</v>
      </c>
    </row>
    <row r="1358" spans="1:21" ht="14.4" customHeight="1" x14ac:dyDescent="0.3">
      <c r="A1358" s="726">
        <v>4</v>
      </c>
      <c r="B1358" s="727" t="s">
        <v>2287</v>
      </c>
      <c r="C1358" s="727" t="s">
        <v>2294</v>
      </c>
      <c r="D1358" s="810" t="s">
        <v>4735</v>
      </c>
      <c r="E1358" s="811" t="s">
        <v>2336</v>
      </c>
      <c r="F1358" s="727" t="s">
        <v>2288</v>
      </c>
      <c r="G1358" s="727" t="s">
        <v>2483</v>
      </c>
      <c r="H1358" s="727" t="s">
        <v>571</v>
      </c>
      <c r="I1358" s="727" t="s">
        <v>2484</v>
      </c>
      <c r="J1358" s="727" t="s">
        <v>904</v>
      </c>
      <c r="K1358" s="727" t="s">
        <v>2485</v>
      </c>
      <c r="L1358" s="728">
        <v>760.22</v>
      </c>
      <c r="M1358" s="728">
        <v>3801.1000000000004</v>
      </c>
      <c r="N1358" s="727">
        <v>5</v>
      </c>
      <c r="O1358" s="812">
        <v>1</v>
      </c>
      <c r="P1358" s="728"/>
      <c r="Q1358" s="745">
        <v>0</v>
      </c>
      <c r="R1358" s="727"/>
      <c r="S1358" s="745">
        <v>0</v>
      </c>
      <c r="T1358" s="812"/>
      <c r="U1358" s="768">
        <v>0</v>
      </c>
    </row>
    <row r="1359" spans="1:21" ht="14.4" customHeight="1" x14ac:dyDescent="0.3">
      <c r="A1359" s="726">
        <v>4</v>
      </c>
      <c r="B1359" s="727" t="s">
        <v>2287</v>
      </c>
      <c r="C1359" s="727" t="s">
        <v>2294</v>
      </c>
      <c r="D1359" s="810" t="s">
        <v>4735</v>
      </c>
      <c r="E1359" s="811" t="s">
        <v>2336</v>
      </c>
      <c r="F1359" s="727" t="s">
        <v>2288</v>
      </c>
      <c r="G1359" s="727" t="s">
        <v>3894</v>
      </c>
      <c r="H1359" s="727" t="s">
        <v>642</v>
      </c>
      <c r="I1359" s="727" t="s">
        <v>4058</v>
      </c>
      <c r="J1359" s="727" t="s">
        <v>1848</v>
      </c>
      <c r="K1359" s="727" t="s">
        <v>2040</v>
      </c>
      <c r="L1359" s="728">
        <v>59.27</v>
      </c>
      <c r="M1359" s="728">
        <v>59.27</v>
      </c>
      <c r="N1359" s="727">
        <v>1</v>
      </c>
      <c r="O1359" s="812">
        <v>1</v>
      </c>
      <c r="P1359" s="728"/>
      <c r="Q1359" s="745">
        <v>0</v>
      </c>
      <c r="R1359" s="727"/>
      <c r="S1359" s="745">
        <v>0</v>
      </c>
      <c r="T1359" s="812"/>
      <c r="U1359" s="768">
        <v>0</v>
      </c>
    </row>
    <row r="1360" spans="1:21" ht="14.4" customHeight="1" x14ac:dyDescent="0.3">
      <c r="A1360" s="726">
        <v>4</v>
      </c>
      <c r="B1360" s="727" t="s">
        <v>2287</v>
      </c>
      <c r="C1360" s="727" t="s">
        <v>2294</v>
      </c>
      <c r="D1360" s="810" t="s">
        <v>4735</v>
      </c>
      <c r="E1360" s="811" t="s">
        <v>2336</v>
      </c>
      <c r="F1360" s="727" t="s">
        <v>2288</v>
      </c>
      <c r="G1360" s="727" t="s">
        <v>2882</v>
      </c>
      <c r="H1360" s="727" t="s">
        <v>571</v>
      </c>
      <c r="I1360" s="727" t="s">
        <v>2883</v>
      </c>
      <c r="J1360" s="727" t="s">
        <v>721</v>
      </c>
      <c r="K1360" s="727" t="s">
        <v>2884</v>
      </c>
      <c r="L1360" s="728">
        <v>256.67</v>
      </c>
      <c r="M1360" s="728">
        <v>256.67</v>
      </c>
      <c r="N1360" s="727">
        <v>1</v>
      </c>
      <c r="O1360" s="812">
        <v>1</v>
      </c>
      <c r="P1360" s="728"/>
      <c r="Q1360" s="745">
        <v>0</v>
      </c>
      <c r="R1360" s="727"/>
      <c r="S1360" s="745">
        <v>0</v>
      </c>
      <c r="T1360" s="812"/>
      <c r="U1360" s="768">
        <v>0</v>
      </c>
    </row>
    <row r="1361" spans="1:21" ht="14.4" customHeight="1" x14ac:dyDescent="0.3">
      <c r="A1361" s="726">
        <v>4</v>
      </c>
      <c r="B1361" s="727" t="s">
        <v>2287</v>
      </c>
      <c r="C1361" s="727" t="s">
        <v>2294</v>
      </c>
      <c r="D1361" s="810" t="s">
        <v>4735</v>
      </c>
      <c r="E1361" s="811" t="s">
        <v>2336</v>
      </c>
      <c r="F1361" s="727" t="s">
        <v>2288</v>
      </c>
      <c r="G1361" s="727" t="s">
        <v>4059</v>
      </c>
      <c r="H1361" s="727" t="s">
        <v>571</v>
      </c>
      <c r="I1361" s="727" t="s">
        <v>4060</v>
      </c>
      <c r="J1361" s="727" t="s">
        <v>4061</v>
      </c>
      <c r="K1361" s="727" t="s">
        <v>4062</v>
      </c>
      <c r="L1361" s="728">
        <v>141.62</v>
      </c>
      <c r="M1361" s="728">
        <v>424.86</v>
      </c>
      <c r="N1361" s="727">
        <v>3</v>
      </c>
      <c r="O1361" s="812">
        <v>0.5</v>
      </c>
      <c r="P1361" s="728">
        <v>424.86</v>
      </c>
      <c r="Q1361" s="745">
        <v>1</v>
      </c>
      <c r="R1361" s="727">
        <v>3</v>
      </c>
      <c r="S1361" s="745">
        <v>1</v>
      </c>
      <c r="T1361" s="812">
        <v>0.5</v>
      </c>
      <c r="U1361" s="768">
        <v>1</v>
      </c>
    </row>
    <row r="1362" spans="1:21" ht="14.4" customHeight="1" x14ac:dyDescent="0.3">
      <c r="A1362" s="726">
        <v>4</v>
      </c>
      <c r="B1362" s="727" t="s">
        <v>2287</v>
      </c>
      <c r="C1362" s="727" t="s">
        <v>2294</v>
      </c>
      <c r="D1362" s="810" t="s">
        <v>4735</v>
      </c>
      <c r="E1362" s="811" t="s">
        <v>2336</v>
      </c>
      <c r="F1362" s="727" t="s">
        <v>2288</v>
      </c>
      <c r="G1362" s="727" t="s">
        <v>2418</v>
      </c>
      <c r="H1362" s="727" t="s">
        <v>571</v>
      </c>
      <c r="I1362" s="727" t="s">
        <v>2419</v>
      </c>
      <c r="J1362" s="727" t="s">
        <v>676</v>
      </c>
      <c r="K1362" s="727" t="s">
        <v>2420</v>
      </c>
      <c r="L1362" s="728">
        <v>53.57</v>
      </c>
      <c r="M1362" s="728">
        <v>214.28</v>
      </c>
      <c r="N1362" s="727">
        <v>4</v>
      </c>
      <c r="O1362" s="812">
        <v>1</v>
      </c>
      <c r="P1362" s="728"/>
      <c r="Q1362" s="745">
        <v>0</v>
      </c>
      <c r="R1362" s="727"/>
      <c r="S1362" s="745">
        <v>0</v>
      </c>
      <c r="T1362" s="812"/>
      <c r="U1362" s="768">
        <v>0</v>
      </c>
    </row>
    <row r="1363" spans="1:21" ht="14.4" customHeight="1" x14ac:dyDescent="0.3">
      <c r="A1363" s="726">
        <v>4</v>
      </c>
      <c r="B1363" s="727" t="s">
        <v>2287</v>
      </c>
      <c r="C1363" s="727" t="s">
        <v>2294</v>
      </c>
      <c r="D1363" s="810" t="s">
        <v>4735</v>
      </c>
      <c r="E1363" s="811" t="s">
        <v>2336</v>
      </c>
      <c r="F1363" s="727" t="s">
        <v>2288</v>
      </c>
      <c r="G1363" s="727" t="s">
        <v>2535</v>
      </c>
      <c r="H1363" s="727" t="s">
        <v>642</v>
      </c>
      <c r="I1363" s="727" t="s">
        <v>4063</v>
      </c>
      <c r="J1363" s="727" t="s">
        <v>2537</v>
      </c>
      <c r="K1363" s="727" t="s">
        <v>3530</v>
      </c>
      <c r="L1363" s="728">
        <v>117.03</v>
      </c>
      <c r="M1363" s="728">
        <v>351.09000000000003</v>
      </c>
      <c r="N1363" s="727">
        <v>3</v>
      </c>
      <c r="O1363" s="812">
        <v>1.5</v>
      </c>
      <c r="P1363" s="728">
        <v>351.09000000000003</v>
      </c>
      <c r="Q1363" s="745">
        <v>1</v>
      </c>
      <c r="R1363" s="727">
        <v>3</v>
      </c>
      <c r="S1363" s="745">
        <v>1</v>
      </c>
      <c r="T1363" s="812">
        <v>1.5</v>
      </c>
      <c r="U1363" s="768">
        <v>1</v>
      </c>
    </row>
    <row r="1364" spans="1:21" ht="14.4" customHeight="1" x14ac:dyDescent="0.3">
      <c r="A1364" s="726">
        <v>4</v>
      </c>
      <c r="B1364" s="727" t="s">
        <v>2287</v>
      </c>
      <c r="C1364" s="727" t="s">
        <v>2294</v>
      </c>
      <c r="D1364" s="810" t="s">
        <v>4735</v>
      </c>
      <c r="E1364" s="811" t="s">
        <v>2336</v>
      </c>
      <c r="F1364" s="727" t="s">
        <v>2288</v>
      </c>
      <c r="G1364" s="727" t="s">
        <v>2570</v>
      </c>
      <c r="H1364" s="727" t="s">
        <v>571</v>
      </c>
      <c r="I1364" s="727" t="s">
        <v>2571</v>
      </c>
      <c r="J1364" s="727" t="s">
        <v>1496</v>
      </c>
      <c r="K1364" s="727" t="s">
        <v>2146</v>
      </c>
      <c r="L1364" s="728">
        <v>34.19</v>
      </c>
      <c r="M1364" s="728">
        <v>68.38</v>
      </c>
      <c r="N1364" s="727">
        <v>2</v>
      </c>
      <c r="O1364" s="812">
        <v>1</v>
      </c>
      <c r="P1364" s="728">
        <v>68.38</v>
      </c>
      <c r="Q1364" s="745">
        <v>1</v>
      </c>
      <c r="R1364" s="727">
        <v>2</v>
      </c>
      <c r="S1364" s="745">
        <v>1</v>
      </c>
      <c r="T1364" s="812">
        <v>1</v>
      </c>
      <c r="U1364" s="768">
        <v>1</v>
      </c>
    </row>
    <row r="1365" spans="1:21" ht="14.4" customHeight="1" x14ac:dyDescent="0.3">
      <c r="A1365" s="726">
        <v>4</v>
      </c>
      <c r="B1365" s="727" t="s">
        <v>2287</v>
      </c>
      <c r="C1365" s="727" t="s">
        <v>2294</v>
      </c>
      <c r="D1365" s="810" t="s">
        <v>4735</v>
      </c>
      <c r="E1365" s="811" t="s">
        <v>2336</v>
      </c>
      <c r="F1365" s="727" t="s">
        <v>2288</v>
      </c>
      <c r="G1365" s="727" t="s">
        <v>2370</v>
      </c>
      <c r="H1365" s="727" t="s">
        <v>642</v>
      </c>
      <c r="I1365" s="727" t="s">
        <v>2670</v>
      </c>
      <c r="J1365" s="727" t="s">
        <v>729</v>
      </c>
      <c r="K1365" s="727" t="s">
        <v>2660</v>
      </c>
      <c r="L1365" s="728">
        <v>1385.62</v>
      </c>
      <c r="M1365" s="728">
        <v>2771.24</v>
      </c>
      <c r="N1365" s="727">
        <v>2</v>
      </c>
      <c r="O1365" s="812">
        <v>1</v>
      </c>
      <c r="P1365" s="728">
        <v>2771.24</v>
      </c>
      <c r="Q1365" s="745">
        <v>1</v>
      </c>
      <c r="R1365" s="727">
        <v>2</v>
      </c>
      <c r="S1365" s="745">
        <v>1</v>
      </c>
      <c r="T1365" s="812">
        <v>1</v>
      </c>
      <c r="U1365" s="768">
        <v>1</v>
      </c>
    </row>
    <row r="1366" spans="1:21" ht="14.4" customHeight="1" x14ac:dyDescent="0.3">
      <c r="A1366" s="726">
        <v>4</v>
      </c>
      <c r="B1366" s="727" t="s">
        <v>2287</v>
      </c>
      <c r="C1366" s="727" t="s">
        <v>2294</v>
      </c>
      <c r="D1366" s="810" t="s">
        <v>4735</v>
      </c>
      <c r="E1366" s="811" t="s">
        <v>2336</v>
      </c>
      <c r="F1366" s="727" t="s">
        <v>2288</v>
      </c>
      <c r="G1366" s="727" t="s">
        <v>2730</v>
      </c>
      <c r="H1366" s="727" t="s">
        <v>571</v>
      </c>
      <c r="I1366" s="727" t="s">
        <v>2731</v>
      </c>
      <c r="J1366" s="727" t="s">
        <v>1055</v>
      </c>
      <c r="K1366" s="727" t="s">
        <v>2732</v>
      </c>
      <c r="L1366" s="728">
        <v>48.42</v>
      </c>
      <c r="M1366" s="728">
        <v>242.1</v>
      </c>
      <c r="N1366" s="727">
        <v>5</v>
      </c>
      <c r="O1366" s="812">
        <v>4</v>
      </c>
      <c r="P1366" s="728">
        <v>96.84</v>
      </c>
      <c r="Q1366" s="745">
        <v>0.4</v>
      </c>
      <c r="R1366" s="727">
        <v>2</v>
      </c>
      <c r="S1366" s="745">
        <v>0.4</v>
      </c>
      <c r="T1366" s="812">
        <v>2</v>
      </c>
      <c r="U1366" s="768">
        <v>0.5</v>
      </c>
    </row>
    <row r="1367" spans="1:21" ht="14.4" customHeight="1" x14ac:dyDescent="0.3">
      <c r="A1367" s="726">
        <v>4</v>
      </c>
      <c r="B1367" s="727" t="s">
        <v>2287</v>
      </c>
      <c r="C1367" s="727" t="s">
        <v>2294</v>
      </c>
      <c r="D1367" s="810" t="s">
        <v>4735</v>
      </c>
      <c r="E1367" s="811" t="s">
        <v>2336</v>
      </c>
      <c r="F1367" s="727" t="s">
        <v>2288</v>
      </c>
      <c r="G1367" s="727" t="s">
        <v>4064</v>
      </c>
      <c r="H1367" s="727" t="s">
        <v>571</v>
      </c>
      <c r="I1367" s="727" t="s">
        <v>4065</v>
      </c>
      <c r="J1367" s="727" t="s">
        <v>4066</v>
      </c>
      <c r="K1367" s="727" t="s">
        <v>2247</v>
      </c>
      <c r="L1367" s="728">
        <v>0</v>
      </c>
      <c r="M1367" s="728">
        <v>0</v>
      </c>
      <c r="N1367" s="727">
        <v>2</v>
      </c>
      <c r="O1367" s="812">
        <v>2</v>
      </c>
      <c r="P1367" s="728">
        <v>0</v>
      </c>
      <c r="Q1367" s="745"/>
      <c r="R1367" s="727">
        <v>2</v>
      </c>
      <c r="S1367" s="745">
        <v>1</v>
      </c>
      <c r="T1367" s="812">
        <v>2</v>
      </c>
      <c r="U1367" s="768">
        <v>1</v>
      </c>
    </row>
    <row r="1368" spans="1:21" ht="14.4" customHeight="1" x14ac:dyDescent="0.3">
      <c r="A1368" s="726">
        <v>4</v>
      </c>
      <c r="B1368" s="727" t="s">
        <v>2287</v>
      </c>
      <c r="C1368" s="727" t="s">
        <v>2294</v>
      </c>
      <c r="D1368" s="810" t="s">
        <v>4735</v>
      </c>
      <c r="E1368" s="811" t="s">
        <v>2336</v>
      </c>
      <c r="F1368" s="727" t="s">
        <v>2288</v>
      </c>
      <c r="G1368" s="727" t="s">
        <v>2421</v>
      </c>
      <c r="H1368" s="727" t="s">
        <v>571</v>
      </c>
      <c r="I1368" s="727" t="s">
        <v>2458</v>
      </c>
      <c r="J1368" s="727" t="s">
        <v>1121</v>
      </c>
      <c r="K1368" s="727" t="s">
        <v>2423</v>
      </c>
      <c r="L1368" s="728">
        <v>301.2</v>
      </c>
      <c r="M1368" s="728">
        <v>602.4</v>
      </c>
      <c r="N1368" s="727">
        <v>2</v>
      </c>
      <c r="O1368" s="812">
        <v>1</v>
      </c>
      <c r="P1368" s="728">
        <v>602.4</v>
      </c>
      <c r="Q1368" s="745">
        <v>1</v>
      </c>
      <c r="R1368" s="727">
        <v>2</v>
      </c>
      <c r="S1368" s="745">
        <v>1</v>
      </c>
      <c r="T1368" s="812">
        <v>1</v>
      </c>
      <c r="U1368" s="768">
        <v>1</v>
      </c>
    </row>
    <row r="1369" spans="1:21" ht="14.4" customHeight="1" x14ac:dyDescent="0.3">
      <c r="A1369" s="726">
        <v>4</v>
      </c>
      <c r="B1369" s="727" t="s">
        <v>2287</v>
      </c>
      <c r="C1369" s="727" t="s">
        <v>2294</v>
      </c>
      <c r="D1369" s="810" t="s">
        <v>4735</v>
      </c>
      <c r="E1369" s="811" t="s">
        <v>2336</v>
      </c>
      <c r="F1369" s="727" t="s">
        <v>2288</v>
      </c>
      <c r="G1369" s="727" t="s">
        <v>2421</v>
      </c>
      <c r="H1369" s="727" t="s">
        <v>571</v>
      </c>
      <c r="I1369" s="727" t="s">
        <v>2458</v>
      </c>
      <c r="J1369" s="727" t="s">
        <v>1121</v>
      </c>
      <c r="K1369" s="727" t="s">
        <v>2423</v>
      </c>
      <c r="L1369" s="728">
        <v>103.67</v>
      </c>
      <c r="M1369" s="728">
        <v>103.67</v>
      </c>
      <c r="N1369" s="727">
        <v>1</v>
      </c>
      <c r="O1369" s="812">
        <v>1</v>
      </c>
      <c r="P1369" s="728">
        <v>103.67</v>
      </c>
      <c r="Q1369" s="745">
        <v>1</v>
      </c>
      <c r="R1369" s="727">
        <v>1</v>
      </c>
      <c r="S1369" s="745">
        <v>1</v>
      </c>
      <c r="T1369" s="812">
        <v>1</v>
      </c>
      <c r="U1369" s="768">
        <v>1</v>
      </c>
    </row>
    <row r="1370" spans="1:21" ht="14.4" customHeight="1" x14ac:dyDescent="0.3">
      <c r="A1370" s="726">
        <v>4</v>
      </c>
      <c r="B1370" s="727" t="s">
        <v>2287</v>
      </c>
      <c r="C1370" s="727" t="s">
        <v>2294</v>
      </c>
      <c r="D1370" s="810" t="s">
        <v>4735</v>
      </c>
      <c r="E1370" s="811" t="s">
        <v>2336</v>
      </c>
      <c r="F1370" s="727" t="s">
        <v>2288</v>
      </c>
      <c r="G1370" s="727" t="s">
        <v>2421</v>
      </c>
      <c r="H1370" s="727" t="s">
        <v>571</v>
      </c>
      <c r="I1370" s="727" t="s">
        <v>2542</v>
      </c>
      <c r="J1370" s="727" t="s">
        <v>1121</v>
      </c>
      <c r="K1370" s="727" t="s">
        <v>2541</v>
      </c>
      <c r="L1370" s="728">
        <v>32.25</v>
      </c>
      <c r="M1370" s="728">
        <v>32.25</v>
      </c>
      <c r="N1370" s="727">
        <v>1</v>
      </c>
      <c r="O1370" s="812">
        <v>0.5</v>
      </c>
      <c r="P1370" s="728"/>
      <c r="Q1370" s="745">
        <v>0</v>
      </c>
      <c r="R1370" s="727"/>
      <c r="S1370" s="745">
        <v>0</v>
      </c>
      <c r="T1370" s="812"/>
      <c r="U1370" s="768">
        <v>0</v>
      </c>
    </row>
    <row r="1371" spans="1:21" ht="14.4" customHeight="1" x14ac:dyDescent="0.3">
      <c r="A1371" s="726">
        <v>4</v>
      </c>
      <c r="B1371" s="727" t="s">
        <v>2287</v>
      </c>
      <c r="C1371" s="727" t="s">
        <v>2294</v>
      </c>
      <c r="D1371" s="810" t="s">
        <v>4735</v>
      </c>
      <c r="E1371" s="811" t="s">
        <v>2336</v>
      </c>
      <c r="F1371" s="727" t="s">
        <v>2288</v>
      </c>
      <c r="G1371" s="727" t="s">
        <v>2421</v>
      </c>
      <c r="H1371" s="727" t="s">
        <v>571</v>
      </c>
      <c r="I1371" s="727" t="s">
        <v>2422</v>
      </c>
      <c r="J1371" s="727" t="s">
        <v>1121</v>
      </c>
      <c r="K1371" s="727" t="s">
        <v>2423</v>
      </c>
      <c r="L1371" s="728">
        <v>185.26</v>
      </c>
      <c r="M1371" s="728">
        <v>555.78</v>
      </c>
      <c r="N1371" s="727">
        <v>3</v>
      </c>
      <c r="O1371" s="812">
        <v>2</v>
      </c>
      <c r="P1371" s="728">
        <v>185.26</v>
      </c>
      <c r="Q1371" s="745">
        <v>0.33333333333333331</v>
      </c>
      <c r="R1371" s="727">
        <v>1</v>
      </c>
      <c r="S1371" s="745">
        <v>0.33333333333333331</v>
      </c>
      <c r="T1371" s="812">
        <v>1</v>
      </c>
      <c r="U1371" s="768">
        <v>0.5</v>
      </c>
    </row>
    <row r="1372" spans="1:21" ht="14.4" customHeight="1" x14ac:dyDescent="0.3">
      <c r="A1372" s="726">
        <v>4</v>
      </c>
      <c r="B1372" s="727" t="s">
        <v>2287</v>
      </c>
      <c r="C1372" s="727" t="s">
        <v>2294</v>
      </c>
      <c r="D1372" s="810" t="s">
        <v>4735</v>
      </c>
      <c r="E1372" s="811" t="s">
        <v>2336</v>
      </c>
      <c r="F1372" s="727" t="s">
        <v>2288</v>
      </c>
      <c r="G1372" s="727" t="s">
        <v>2421</v>
      </c>
      <c r="H1372" s="727" t="s">
        <v>571</v>
      </c>
      <c r="I1372" s="727" t="s">
        <v>2422</v>
      </c>
      <c r="J1372" s="727" t="s">
        <v>1121</v>
      </c>
      <c r="K1372" s="727" t="s">
        <v>2423</v>
      </c>
      <c r="L1372" s="728">
        <v>103.67</v>
      </c>
      <c r="M1372" s="728">
        <v>207.34</v>
      </c>
      <c r="N1372" s="727">
        <v>2</v>
      </c>
      <c r="O1372" s="812">
        <v>1</v>
      </c>
      <c r="P1372" s="728">
        <v>207.34</v>
      </c>
      <c r="Q1372" s="745">
        <v>1</v>
      </c>
      <c r="R1372" s="727">
        <v>2</v>
      </c>
      <c r="S1372" s="745">
        <v>1</v>
      </c>
      <c r="T1372" s="812">
        <v>1</v>
      </c>
      <c r="U1372" s="768">
        <v>1</v>
      </c>
    </row>
    <row r="1373" spans="1:21" ht="14.4" customHeight="1" x14ac:dyDescent="0.3">
      <c r="A1373" s="726">
        <v>4</v>
      </c>
      <c r="B1373" s="727" t="s">
        <v>2287</v>
      </c>
      <c r="C1373" s="727" t="s">
        <v>2294</v>
      </c>
      <c r="D1373" s="810" t="s">
        <v>4735</v>
      </c>
      <c r="E1373" s="811" t="s">
        <v>2336</v>
      </c>
      <c r="F1373" s="727" t="s">
        <v>2288</v>
      </c>
      <c r="G1373" s="727" t="s">
        <v>2900</v>
      </c>
      <c r="H1373" s="727" t="s">
        <v>571</v>
      </c>
      <c r="I1373" s="727" t="s">
        <v>2901</v>
      </c>
      <c r="J1373" s="727" t="s">
        <v>1551</v>
      </c>
      <c r="K1373" s="727" t="s">
        <v>2902</v>
      </c>
      <c r="L1373" s="728">
        <v>256.67</v>
      </c>
      <c r="M1373" s="728">
        <v>256.67</v>
      </c>
      <c r="N1373" s="727">
        <v>1</v>
      </c>
      <c r="O1373" s="812">
        <v>1</v>
      </c>
      <c r="P1373" s="728">
        <v>256.67</v>
      </c>
      <c r="Q1373" s="745">
        <v>1</v>
      </c>
      <c r="R1373" s="727">
        <v>1</v>
      </c>
      <c r="S1373" s="745">
        <v>1</v>
      </c>
      <c r="T1373" s="812">
        <v>1</v>
      </c>
      <c r="U1373" s="768">
        <v>1</v>
      </c>
    </row>
    <row r="1374" spans="1:21" ht="14.4" customHeight="1" x14ac:dyDescent="0.3">
      <c r="A1374" s="726">
        <v>4</v>
      </c>
      <c r="B1374" s="727" t="s">
        <v>2287</v>
      </c>
      <c r="C1374" s="727" t="s">
        <v>2294</v>
      </c>
      <c r="D1374" s="810" t="s">
        <v>4735</v>
      </c>
      <c r="E1374" s="811" t="s">
        <v>2336</v>
      </c>
      <c r="F1374" s="727" t="s">
        <v>2288</v>
      </c>
      <c r="G1374" s="727" t="s">
        <v>2900</v>
      </c>
      <c r="H1374" s="727" t="s">
        <v>571</v>
      </c>
      <c r="I1374" s="727" t="s">
        <v>2903</v>
      </c>
      <c r="J1374" s="727" t="s">
        <v>2904</v>
      </c>
      <c r="K1374" s="727" t="s">
        <v>2902</v>
      </c>
      <c r="L1374" s="728">
        <v>256.67</v>
      </c>
      <c r="M1374" s="728">
        <v>256.67</v>
      </c>
      <c r="N1374" s="727">
        <v>1</v>
      </c>
      <c r="O1374" s="812">
        <v>1</v>
      </c>
      <c r="P1374" s="728">
        <v>256.67</v>
      </c>
      <c r="Q1374" s="745">
        <v>1</v>
      </c>
      <c r="R1374" s="727">
        <v>1</v>
      </c>
      <c r="S1374" s="745">
        <v>1</v>
      </c>
      <c r="T1374" s="812">
        <v>1</v>
      </c>
      <c r="U1374" s="768">
        <v>1</v>
      </c>
    </row>
    <row r="1375" spans="1:21" ht="14.4" customHeight="1" x14ac:dyDescent="0.3">
      <c r="A1375" s="726">
        <v>4</v>
      </c>
      <c r="B1375" s="727" t="s">
        <v>2287</v>
      </c>
      <c r="C1375" s="727" t="s">
        <v>2294</v>
      </c>
      <c r="D1375" s="810" t="s">
        <v>4735</v>
      </c>
      <c r="E1375" s="811" t="s">
        <v>2336</v>
      </c>
      <c r="F1375" s="727" t="s">
        <v>2288</v>
      </c>
      <c r="G1375" s="727" t="s">
        <v>2383</v>
      </c>
      <c r="H1375" s="727" t="s">
        <v>571</v>
      </c>
      <c r="I1375" s="727" t="s">
        <v>2517</v>
      </c>
      <c r="J1375" s="727" t="s">
        <v>616</v>
      </c>
      <c r="K1375" s="727" t="s">
        <v>2385</v>
      </c>
      <c r="L1375" s="728">
        <v>52.61</v>
      </c>
      <c r="M1375" s="728">
        <v>105.22</v>
      </c>
      <c r="N1375" s="727">
        <v>2</v>
      </c>
      <c r="O1375" s="812">
        <v>1.5</v>
      </c>
      <c r="P1375" s="728"/>
      <c r="Q1375" s="745">
        <v>0</v>
      </c>
      <c r="R1375" s="727"/>
      <c r="S1375" s="745">
        <v>0</v>
      </c>
      <c r="T1375" s="812"/>
      <c r="U1375" s="768">
        <v>0</v>
      </c>
    </row>
    <row r="1376" spans="1:21" ht="14.4" customHeight="1" x14ac:dyDescent="0.3">
      <c r="A1376" s="726">
        <v>4</v>
      </c>
      <c r="B1376" s="727" t="s">
        <v>2287</v>
      </c>
      <c r="C1376" s="727" t="s">
        <v>2294</v>
      </c>
      <c r="D1376" s="810" t="s">
        <v>4735</v>
      </c>
      <c r="E1376" s="811" t="s">
        <v>2336</v>
      </c>
      <c r="F1376" s="727" t="s">
        <v>2288</v>
      </c>
      <c r="G1376" s="727" t="s">
        <v>2710</v>
      </c>
      <c r="H1376" s="727" t="s">
        <v>571</v>
      </c>
      <c r="I1376" s="727" t="s">
        <v>2711</v>
      </c>
      <c r="J1376" s="727" t="s">
        <v>1497</v>
      </c>
      <c r="K1376" s="727" t="s">
        <v>2712</v>
      </c>
      <c r="L1376" s="728">
        <v>453.8</v>
      </c>
      <c r="M1376" s="728">
        <v>1361.4</v>
      </c>
      <c r="N1376" s="727">
        <v>3</v>
      </c>
      <c r="O1376" s="812">
        <v>1.5</v>
      </c>
      <c r="P1376" s="728"/>
      <c r="Q1376" s="745">
        <v>0</v>
      </c>
      <c r="R1376" s="727"/>
      <c r="S1376" s="745">
        <v>0</v>
      </c>
      <c r="T1376" s="812"/>
      <c r="U1376" s="768">
        <v>0</v>
      </c>
    </row>
    <row r="1377" spans="1:21" ht="14.4" customHeight="1" x14ac:dyDescent="0.3">
      <c r="A1377" s="726">
        <v>4</v>
      </c>
      <c r="B1377" s="727" t="s">
        <v>2287</v>
      </c>
      <c r="C1377" s="727" t="s">
        <v>2294</v>
      </c>
      <c r="D1377" s="810" t="s">
        <v>4735</v>
      </c>
      <c r="E1377" s="811" t="s">
        <v>2336</v>
      </c>
      <c r="F1377" s="727" t="s">
        <v>2288</v>
      </c>
      <c r="G1377" s="727" t="s">
        <v>2356</v>
      </c>
      <c r="H1377" s="727" t="s">
        <v>571</v>
      </c>
      <c r="I1377" s="727" t="s">
        <v>2357</v>
      </c>
      <c r="J1377" s="727" t="s">
        <v>1346</v>
      </c>
      <c r="K1377" s="727" t="s">
        <v>2358</v>
      </c>
      <c r="L1377" s="728">
        <v>0</v>
      </c>
      <c r="M1377" s="728">
        <v>0</v>
      </c>
      <c r="N1377" s="727">
        <v>2</v>
      </c>
      <c r="O1377" s="812">
        <v>0.5</v>
      </c>
      <c r="P1377" s="728">
        <v>0</v>
      </c>
      <c r="Q1377" s="745"/>
      <c r="R1377" s="727">
        <v>2</v>
      </c>
      <c r="S1377" s="745">
        <v>1</v>
      </c>
      <c r="T1377" s="812">
        <v>0.5</v>
      </c>
      <c r="U1377" s="768">
        <v>1</v>
      </c>
    </row>
    <row r="1378" spans="1:21" ht="14.4" customHeight="1" x14ac:dyDescent="0.3">
      <c r="A1378" s="726">
        <v>4</v>
      </c>
      <c r="B1378" s="727" t="s">
        <v>2287</v>
      </c>
      <c r="C1378" s="727" t="s">
        <v>2294</v>
      </c>
      <c r="D1378" s="810" t="s">
        <v>4735</v>
      </c>
      <c r="E1378" s="811" t="s">
        <v>2336</v>
      </c>
      <c r="F1378" s="727" t="s">
        <v>2288</v>
      </c>
      <c r="G1378" s="727" t="s">
        <v>2356</v>
      </c>
      <c r="H1378" s="727" t="s">
        <v>571</v>
      </c>
      <c r="I1378" s="727" t="s">
        <v>2446</v>
      </c>
      <c r="J1378" s="727" t="s">
        <v>1346</v>
      </c>
      <c r="K1378" s="727" t="s">
        <v>2358</v>
      </c>
      <c r="L1378" s="728">
        <v>0</v>
      </c>
      <c r="M1378" s="728">
        <v>0</v>
      </c>
      <c r="N1378" s="727">
        <v>15</v>
      </c>
      <c r="O1378" s="812">
        <v>4.5</v>
      </c>
      <c r="P1378" s="728">
        <v>0</v>
      </c>
      <c r="Q1378" s="745"/>
      <c r="R1378" s="727">
        <v>15</v>
      </c>
      <c r="S1378" s="745">
        <v>1</v>
      </c>
      <c r="T1378" s="812">
        <v>4.5</v>
      </c>
      <c r="U1378" s="768">
        <v>1</v>
      </c>
    </row>
    <row r="1379" spans="1:21" ht="14.4" customHeight="1" x14ac:dyDescent="0.3">
      <c r="A1379" s="726">
        <v>4</v>
      </c>
      <c r="B1379" s="727" t="s">
        <v>2287</v>
      </c>
      <c r="C1379" s="727" t="s">
        <v>2294</v>
      </c>
      <c r="D1379" s="810" t="s">
        <v>4735</v>
      </c>
      <c r="E1379" s="811" t="s">
        <v>2336</v>
      </c>
      <c r="F1379" s="727" t="s">
        <v>2288</v>
      </c>
      <c r="G1379" s="727" t="s">
        <v>3638</v>
      </c>
      <c r="H1379" s="727" t="s">
        <v>642</v>
      </c>
      <c r="I1379" s="727" t="s">
        <v>2103</v>
      </c>
      <c r="J1379" s="727" t="s">
        <v>1247</v>
      </c>
      <c r="K1379" s="727" t="s">
        <v>2104</v>
      </c>
      <c r="L1379" s="728">
        <v>63.75</v>
      </c>
      <c r="M1379" s="728">
        <v>127.5</v>
      </c>
      <c r="N1379" s="727">
        <v>2</v>
      </c>
      <c r="O1379" s="812">
        <v>1</v>
      </c>
      <c r="P1379" s="728"/>
      <c r="Q1379" s="745">
        <v>0</v>
      </c>
      <c r="R1379" s="727"/>
      <c r="S1379" s="745">
        <v>0</v>
      </c>
      <c r="T1379" s="812"/>
      <c r="U1379" s="768">
        <v>0</v>
      </c>
    </row>
    <row r="1380" spans="1:21" ht="14.4" customHeight="1" x14ac:dyDescent="0.3">
      <c r="A1380" s="726">
        <v>4</v>
      </c>
      <c r="B1380" s="727" t="s">
        <v>2287</v>
      </c>
      <c r="C1380" s="727" t="s">
        <v>2294</v>
      </c>
      <c r="D1380" s="810" t="s">
        <v>4735</v>
      </c>
      <c r="E1380" s="811" t="s">
        <v>2336</v>
      </c>
      <c r="F1380" s="727" t="s">
        <v>2288</v>
      </c>
      <c r="G1380" s="727" t="s">
        <v>2359</v>
      </c>
      <c r="H1380" s="727" t="s">
        <v>642</v>
      </c>
      <c r="I1380" s="727" t="s">
        <v>1934</v>
      </c>
      <c r="J1380" s="727" t="s">
        <v>1935</v>
      </c>
      <c r="K1380" s="727" t="s">
        <v>1936</v>
      </c>
      <c r="L1380" s="728">
        <v>0</v>
      </c>
      <c r="M1380" s="728">
        <v>0</v>
      </c>
      <c r="N1380" s="727">
        <v>2</v>
      </c>
      <c r="O1380" s="812">
        <v>0.5</v>
      </c>
      <c r="P1380" s="728"/>
      <c r="Q1380" s="745"/>
      <c r="R1380" s="727"/>
      <c r="S1380" s="745">
        <v>0</v>
      </c>
      <c r="T1380" s="812"/>
      <c r="U1380" s="768">
        <v>0</v>
      </c>
    </row>
    <row r="1381" spans="1:21" ht="14.4" customHeight="1" x14ac:dyDescent="0.3">
      <c r="A1381" s="726">
        <v>4</v>
      </c>
      <c r="B1381" s="727" t="s">
        <v>2287</v>
      </c>
      <c r="C1381" s="727" t="s">
        <v>2294</v>
      </c>
      <c r="D1381" s="810" t="s">
        <v>4735</v>
      </c>
      <c r="E1381" s="811" t="s">
        <v>2336</v>
      </c>
      <c r="F1381" s="727" t="s">
        <v>2288</v>
      </c>
      <c r="G1381" s="727" t="s">
        <v>2390</v>
      </c>
      <c r="H1381" s="727" t="s">
        <v>571</v>
      </c>
      <c r="I1381" s="727" t="s">
        <v>2558</v>
      </c>
      <c r="J1381" s="727" t="s">
        <v>1249</v>
      </c>
      <c r="K1381" s="727" t="s">
        <v>2559</v>
      </c>
      <c r="L1381" s="728">
        <v>210.38</v>
      </c>
      <c r="M1381" s="728">
        <v>210.38</v>
      </c>
      <c r="N1381" s="727">
        <v>1</v>
      </c>
      <c r="O1381" s="812">
        <v>0.5</v>
      </c>
      <c r="P1381" s="728"/>
      <c r="Q1381" s="745">
        <v>0</v>
      </c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4</v>
      </c>
      <c r="B1382" s="727" t="s">
        <v>2287</v>
      </c>
      <c r="C1382" s="727" t="s">
        <v>2294</v>
      </c>
      <c r="D1382" s="810" t="s">
        <v>4735</v>
      </c>
      <c r="E1382" s="811" t="s">
        <v>2336</v>
      </c>
      <c r="F1382" s="727" t="s">
        <v>2288</v>
      </c>
      <c r="G1382" s="727" t="s">
        <v>2417</v>
      </c>
      <c r="H1382" s="727" t="s">
        <v>642</v>
      </c>
      <c r="I1382" s="727" t="s">
        <v>1775</v>
      </c>
      <c r="J1382" s="727" t="s">
        <v>1776</v>
      </c>
      <c r="K1382" s="727" t="s">
        <v>1777</v>
      </c>
      <c r="L1382" s="728">
        <v>133.94</v>
      </c>
      <c r="M1382" s="728">
        <v>133.94</v>
      </c>
      <c r="N1382" s="727">
        <v>1</v>
      </c>
      <c r="O1382" s="812">
        <v>1</v>
      </c>
      <c r="P1382" s="728">
        <v>133.94</v>
      </c>
      <c r="Q1382" s="745">
        <v>1</v>
      </c>
      <c r="R1382" s="727">
        <v>1</v>
      </c>
      <c r="S1382" s="745">
        <v>1</v>
      </c>
      <c r="T1382" s="812">
        <v>1</v>
      </c>
      <c r="U1382" s="768">
        <v>1</v>
      </c>
    </row>
    <row r="1383" spans="1:21" ht="14.4" customHeight="1" x14ac:dyDescent="0.3">
      <c r="A1383" s="726">
        <v>4</v>
      </c>
      <c r="B1383" s="727" t="s">
        <v>2287</v>
      </c>
      <c r="C1383" s="727" t="s">
        <v>2294</v>
      </c>
      <c r="D1383" s="810" t="s">
        <v>4735</v>
      </c>
      <c r="E1383" s="811" t="s">
        <v>2336</v>
      </c>
      <c r="F1383" s="727" t="s">
        <v>2288</v>
      </c>
      <c r="G1383" s="727" t="s">
        <v>2549</v>
      </c>
      <c r="H1383" s="727" t="s">
        <v>571</v>
      </c>
      <c r="I1383" s="727" t="s">
        <v>4067</v>
      </c>
      <c r="J1383" s="727" t="s">
        <v>1253</v>
      </c>
      <c r="K1383" s="727" t="s">
        <v>4068</v>
      </c>
      <c r="L1383" s="728">
        <v>33.549999999999997</v>
      </c>
      <c r="M1383" s="728">
        <v>33.549999999999997</v>
      </c>
      <c r="N1383" s="727">
        <v>1</v>
      </c>
      <c r="O1383" s="812">
        <v>0.5</v>
      </c>
      <c r="P1383" s="728"/>
      <c r="Q1383" s="745">
        <v>0</v>
      </c>
      <c r="R1383" s="727"/>
      <c r="S1383" s="745">
        <v>0</v>
      </c>
      <c r="T1383" s="812"/>
      <c r="U1383" s="768">
        <v>0</v>
      </c>
    </row>
    <row r="1384" spans="1:21" ht="14.4" customHeight="1" x14ac:dyDescent="0.3">
      <c r="A1384" s="726">
        <v>4</v>
      </c>
      <c r="B1384" s="727" t="s">
        <v>2287</v>
      </c>
      <c r="C1384" s="727" t="s">
        <v>2294</v>
      </c>
      <c r="D1384" s="810" t="s">
        <v>4735</v>
      </c>
      <c r="E1384" s="811" t="s">
        <v>2336</v>
      </c>
      <c r="F1384" s="727" t="s">
        <v>2288</v>
      </c>
      <c r="G1384" s="727" t="s">
        <v>2549</v>
      </c>
      <c r="H1384" s="727" t="s">
        <v>571</v>
      </c>
      <c r="I1384" s="727" t="s">
        <v>2634</v>
      </c>
      <c r="J1384" s="727" t="s">
        <v>2635</v>
      </c>
      <c r="K1384" s="727" t="s">
        <v>2636</v>
      </c>
      <c r="L1384" s="728">
        <v>99.94</v>
      </c>
      <c r="M1384" s="728">
        <v>99.94</v>
      </c>
      <c r="N1384" s="727">
        <v>1</v>
      </c>
      <c r="O1384" s="812">
        <v>1</v>
      </c>
      <c r="P1384" s="728"/>
      <c r="Q1384" s="745">
        <v>0</v>
      </c>
      <c r="R1384" s="727"/>
      <c r="S1384" s="745">
        <v>0</v>
      </c>
      <c r="T1384" s="812"/>
      <c r="U1384" s="768">
        <v>0</v>
      </c>
    </row>
    <row r="1385" spans="1:21" ht="14.4" customHeight="1" x14ac:dyDescent="0.3">
      <c r="A1385" s="726">
        <v>4</v>
      </c>
      <c r="B1385" s="727" t="s">
        <v>2287</v>
      </c>
      <c r="C1385" s="727" t="s">
        <v>2294</v>
      </c>
      <c r="D1385" s="810" t="s">
        <v>4735</v>
      </c>
      <c r="E1385" s="811" t="s">
        <v>2336</v>
      </c>
      <c r="F1385" s="727" t="s">
        <v>2288</v>
      </c>
      <c r="G1385" s="727" t="s">
        <v>2549</v>
      </c>
      <c r="H1385" s="727" t="s">
        <v>571</v>
      </c>
      <c r="I1385" s="727" t="s">
        <v>3665</v>
      </c>
      <c r="J1385" s="727" t="s">
        <v>1253</v>
      </c>
      <c r="K1385" s="727" t="s">
        <v>2592</v>
      </c>
      <c r="L1385" s="728">
        <v>50.32</v>
      </c>
      <c r="M1385" s="728">
        <v>50.32</v>
      </c>
      <c r="N1385" s="727">
        <v>1</v>
      </c>
      <c r="O1385" s="812">
        <v>0.5</v>
      </c>
      <c r="P1385" s="728"/>
      <c r="Q1385" s="745">
        <v>0</v>
      </c>
      <c r="R1385" s="727"/>
      <c r="S1385" s="745">
        <v>0</v>
      </c>
      <c r="T1385" s="812"/>
      <c r="U1385" s="768">
        <v>0</v>
      </c>
    </row>
    <row r="1386" spans="1:21" ht="14.4" customHeight="1" x14ac:dyDescent="0.3">
      <c r="A1386" s="726">
        <v>4</v>
      </c>
      <c r="B1386" s="727" t="s">
        <v>2287</v>
      </c>
      <c r="C1386" s="727" t="s">
        <v>2294</v>
      </c>
      <c r="D1386" s="810" t="s">
        <v>4735</v>
      </c>
      <c r="E1386" s="811" t="s">
        <v>2336</v>
      </c>
      <c r="F1386" s="727" t="s">
        <v>2288</v>
      </c>
      <c r="G1386" s="727" t="s">
        <v>4069</v>
      </c>
      <c r="H1386" s="727" t="s">
        <v>571</v>
      </c>
      <c r="I1386" s="727" t="s">
        <v>4070</v>
      </c>
      <c r="J1386" s="727" t="s">
        <v>4071</v>
      </c>
      <c r="K1386" s="727" t="s">
        <v>4072</v>
      </c>
      <c r="L1386" s="728">
        <v>0</v>
      </c>
      <c r="M1386" s="728">
        <v>0</v>
      </c>
      <c r="N1386" s="727">
        <v>1</v>
      </c>
      <c r="O1386" s="812">
        <v>1</v>
      </c>
      <c r="P1386" s="728">
        <v>0</v>
      </c>
      <c r="Q1386" s="745"/>
      <c r="R1386" s="727">
        <v>1</v>
      </c>
      <c r="S1386" s="745">
        <v>1</v>
      </c>
      <c r="T1386" s="812">
        <v>1</v>
      </c>
      <c r="U1386" s="768">
        <v>1</v>
      </c>
    </row>
    <row r="1387" spans="1:21" ht="14.4" customHeight="1" x14ac:dyDescent="0.3">
      <c r="A1387" s="726">
        <v>4</v>
      </c>
      <c r="B1387" s="727" t="s">
        <v>2287</v>
      </c>
      <c r="C1387" s="727" t="s">
        <v>2294</v>
      </c>
      <c r="D1387" s="810" t="s">
        <v>4735</v>
      </c>
      <c r="E1387" s="811" t="s">
        <v>2336</v>
      </c>
      <c r="F1387" s="727" t="s">
        <v>2289</v>
      </c>
      <c r="G1387" s="727" t="s">
        <v>2364</v>
      </c>
      <c r="H1387" s="727" t="s">
        <v>571</v>
      </c>
      <c r="I1387" s="727" t="s">
        <v>2454</v>
      </c>
      <c r="J1387" s="727" t="s">
        <v>2366</v>
      </c>
      <c r="K1387" s="727"/>
      <c r="L1387" s="728">
        <v>0</v>
      </c>
      <c r="M1387" s="728">
        <v>0</v>
      </c>
      <c r="N1387" s="727">
        <v>6</v>
      </c>
      <c r="O1387" s="812">
        <v>6</v>
      </c>
      <c r="P1387" s="728">
        <v>0</v>
      </c>
      <c r="Q1387" s="745"/>
      <c r="R1387" s="727">
        <v>6</v>
      </c>
      <c r="S1387" s="745">
        <v>1</v>
      </c>
      <c r="T1387" s="812">
        <v>6</v>
      </c>
      <c r="U1387" s="768">
        <v>1</v>
      </c>
    </row>
    <row r="1388" spans="1:21" ht="14.4" customHeight="1" x14ac:dyDescent="0.3">
      <c r="A1388" s="726">
        <v>4</v>
      </c>
      <c r="B1388" s="727" t="s">
        <v>2287</v>
      </c>
      <c r="C1388" s="727" t="s">
        <v>2294</v>
      </c>
      <c r="D1388" s="810" t="s">
        <v>4735</v>
      </c>
      <c r="E1388" s="811" t="s">
        <v>2336</v>
      </c>
      <c r="F1388" s="727" t="s">
        <v>2289</v>
      </c>
      <c r="G1388" s="727" t="s">
        <v>2364</v>
      </c>
      <c r="H1388" s="727" t="s">
        <v>571</v>
      </c>
      <c r="I1388" s="727" t="s">
        <v>4073</v>
      </c>
      <c r="J1388" s="727" t="s">
        <v>2366</v>
      </c>
      <c r="K1388" s="727"/>
      <c r="L1388" s="728">
        <v>0</v>
      </c>
      <c r="M1388" s="728">
        <v>0</v>
      </c>
      <c r="N1388" s="727">
        <v>2</v>
      </c>
      <c r="O1388" s="812">
        <v>2</v>
      </c>
      <c r="P1388" s="728"/>
      <c r="Q1388" s="745"/>
      <c r="R1388" s="727"/>
      <c r="S1388" s="745">
        <v>0</v>
      </c>
      <c r="T1388" s="812"/>
      <c r="U1388" s="768">
        <v>0</v>
      </c>
    </row>
    <row r="1389" spans="1:21" ht="14.4" customHeight="1" x14ac:dyDescent="0.3">
      <c r="A1389" s="726">
        <v>4</v>
      </c>
      <c r="B1389" s="727" t="s">
        <v>2287</v>
      </c>
      <c r="C1389" s="727" t="s">
        <v>2294</v>
      </c>
      <c r="D1389" s="810" t="s">
        <v>4735</v>
      </c>
      <c r="E1389" s="811" t="s">
        <v>2336</v>
      </c>
      <c r="F1389" s="727" t="s">
        <v>2289</v>
      </c>
      <c r="G1389" s="727" t="s">
        <v>2364</v>
      </c>
      <c r="H1389" s="727" t="s">
        <v>571</v>
      </c>
      <c r="I1389" s="727" t="s">
        <v>2365</v>
      </c>
      <c r="J1389" s="727" t="s">
        <v>2366</v>
      </c>
      <c r="K1389" s="727"/>
      <c r="L1389" s="728">
        <v>0</v>
      </c>
      <c r="M1389" s="728">
        <v>0</v>
      </c>
      <c r="N1389" s="727">
        <v>16</v>
      </c>
      <c r="O1389" s="812">
        <v>14.5</v>
      </c>
      <c r="P1389" s="728">
        <v>0</v>
      </c>
      <c r="Q1389" s="745"/>
      <c r="R1389" s="727">
        <v>14</v>
      </c>
      <c r="S1389" s="745">
        <v>0.875</v>
      </c>
      <c r="T1389" s="812">
        <v>12.5</v>
      </c>
      <c r="U1389" s="768">
        <v>0.86206896551724133</v>
      </c>
    </row>
    <row r="1390" spans="1:21" ht="14.4" customHeight="1" x14ac:dyDescent="0.3">
      <c r="A1390" s="726">
        <v>4</v>
      </c>
      <c r="B1390" s="727" t="s">
        <v>2287</v>
      </c>
      <c r="C1390" s="727" t="s">
        <v>2294</v>
      </c>
      <c r="D1390" s="810" t="s">
        <v>4735</v>
      </c>
      <c r="E1390" s="811" t="s">
        <v>2336</v>
      </c>
      <c r="F1390" s="727" t="s">
        <v>2289</v>
      </c>
      <c r="G1390" s="727" t="s">
        <v>2364</v>
      </c>
      <c r="H1390" s="727" t="s">
        <v>571</v>
      </c>
      <c r="I1390" s="727" t="s">
        <v>4074</v>
      </c>
      <c r="J1390" s="727" t="s">
        <v>2366</v>
      </c>
      <c r="K1390" s="727"/>
      <c r="L1390" s="728">
        <v>0</v>
      </c>
      <c r="M1390" s="728">
        <v>0</v>
      </c>
      <c r="N1390" s="727">
        <v>1</v>
      </c>
      <c r="O1390" s="812">
        <v>1</v>
      </c>
      <c r="P1390" s="728"/>
      <c r="Q1390" s="745"/>
      <c r="R1390" s="727"/>
      <c r="S1390" s="745">
        <v>0</v>
      </c>
      <c r="T1390" s="812"/>
      <c r="U1390" s="768">
        <v>0</v>
      </c>
    </row>
    <row r="1391" spans="1:21" ht="14.4" customHeight="1" x14ac:dyDescent="0.3">
      <c r="A1391" s="726">
        <v>4</v>
      </c>
      <c r="B1391" s="727" t="s">
        <v>2287</v>
      </c>
      <c r="C1391" s="727" t="s">
        <v>2294</v>
      </c>
      <c r="D1391" s="810" t="s">
        <v>4735</v>
      </c>
      <c r="E1391" s="811" t="s">
        <v>2336</v>
      </c>
      <c r="F1391" s="727" t="s">
        <v>2289</v>
      </c>
      <c r="G1391" s="727" t="s">
        <v>2364</v>
      </c>
      <c r="H1391" s="727" t="s">
        <v>571</v>
      </c>
      <c r="I1391" s="727" t="s">
        <v>4075</v>
      </c>
      <c r="J1391" s="727" t="s">
        <v>2366</v>
      </c>
      <c r="K1391" s="727"/>
      <c r="L1391" s="728">
        <v>0</v>
      </c>
      <c r="M1391" s="728">
        <v>0</v>
      </c>
      <c r="N1391" s="727">
        <v>3</v>
      </c>
      <c r="O1391" s="812">
        <v>2.5</v>
      </c>
      <c r="P1391" s="728">
        <v>0</v>
      </c>
      <c r="Q1391" s="745"/>
      <c r="R1391" s="727">
        <v>3</v>
      </c>
      <c r="S1391" s="745">
        <v>1</v>
      </c>
      <c r="T1391" s="812">
        <v>2.5</v>
      </c>
      <c r="U1391" s="768">
        <v>1</v>
      </c>
    </row>
    <row r="1392" spans="1:21" ht="14.4" customHeight="1" x14ac:dyDescent="0.3">
      <c r="A1392" s="726">
        <v>4</v>
      </c>
      <c r="B1392" s="727" t="s">
        <v>2287</v>
      </c>
      <c r="C1392" s="727" t="s">
        <v>2294</v>
      </c>
      <c r="D1392" s="810" t="s">
        <v>4735</v>
      </c>
      <c r="E1392" s="811" t="s">
        <v>2336</v>
      </c>
      <c r="F1392" s="727" t="s">
        <v>2289</v>
      </c>
      <c r="G1392" s="727" t="s">
        <v>2364</v>
      </c>
      <c r="H1392" s="727" t="s">
        <v>571</v>
      </c>
      <c r="I1392" s="727" t="s">
        <v>4076</v>
      </c>
      <c r="J1392" s="727" t="s">
        <v>2366</v>
      </c>
      <c r="K1392" s="727"/>
      <c r="L1392" s="728">
        <v>0</v>
      </c>
      <c r="M1392" s="728">
        <v>0</v>
      </c>
      <c r="N1392" s="727">
        <v>1</v>
      </c>
      <c r="O1392" s="812">
        <v>1</v>
      </c>
      <c r="P1392" s="728">
        <v>0</v>
      </c>
      <c r="Q1392" s="745"/>
      <c r="R1392" s="727">
        <v>1</v>
      </c>
      <c r="S1392" s="745">
        <v>1</v>
      </c>
      <c r="T1392" s="812">
        <v>1</v>
      </c>
      <c r="U1392" s="768">
        <v>1</v>
      </c>
    </row>
    <row r="1393" spans="1:21" ht="14.4" customHeight="1" x14ac:dyDescent="0.3">
      <c r="A1393" s="726">
        <v>4</v>
      </c>
      <c r="B1393" s="727" t="s">
        <v>2287</v>
      </c>
      <c r="C1393" s="727" t="s">
        <v>2294</v>
      </c>
      <c r="D1393" s="810" t="s">
        <v>4735</v>
      </c>
      <c r="E1393" s="811" t="s">
        <v>2336</v>
      </c>
      <c r="F1393" s="727" t="s">
        <v>2290</v>
      </c>
      <c r="G1393" s="727" t="s">
        <v>2523</v>
      </c>
      <c r="H1393" s="727" t="s">
        <v>571</v>
      </c>
      <c r="I1393" s="727" t="s">
        <v>2918</v>
      </c>
      <c r="J1393" s="727" t="s">
        <v>2919</v>
      </c>
      <c r="K1393" s="727" t="s">
        <v>2920</v>
      </c>
      <c r="L1393" s="728">
        <v>500</v>
      </c>
      <c r="M1393" s="728">
        <v>1000</v>
      </c>
      <c r="N1393" s="727">
        <v>2</v>
      </c>
      <c r="O1393" s="812">
        <v>2</v>
      </c>
      <c r="P1393" s="728">
        <v>1000</v>
      </c>
      <c r="Q1393" s="745">
        <v>1</v>
      </c>
      <c r="R1393" s="727">
        <v>2</v>
      </c>
      <c r="S1393" s="745">
        <v>1</v>
      </c>
      <c r="T1393" s="812">
        <v>2</v>
      </c>
      <c r="U1393" s="768">
        <v>1</v>
      </c>
    </row>
    <row r="1394" spans="1:21" ht="14.4" customHeight="1" x14ac:dyDescent="0.3">
      <c r="A1394" s="726">
        <v>4</v>
      </c>
      <c r="B1394" s="727" t="s">
        <v>2287</v>
      </c>
      <c r="C1394" s="727" t="s">
        <v>2294</v>
      </c>
      <c r="D1394" s="810" t="s">
        <v>4735</v>
      </c>
      <c r="E1394" s="811" t="s">
        <v>2336</v>
      </c>
      <c r="F1394" s="727" t="s">
        <v>2290</v>
      </c>
      <c r="G1394" s="727" t="s">
        <v>2523</v>
      </c>
      <c r="H1394" s="727" t="s">
        <v>571</v>
      </c>
      <c r="I1394" s="727" t="s">
        <v>2921</v>
      </c>
      <c r="J1394" s="727" t="s">
        <v>2922</v>
      </c>
      <c r="K1394" s="727" t="s">
        <v>2923</v>
      </c>
      <c r="L1394" s="728">
        <v>287</v>
      </c>
      <c r="M1394" s="728">
        <v>1435</v>
      </c>
      <c r="N1394" s="727">
        <v>5</v>
      </c>
      <c r="O1394" s="812">
        <v>3</v>
      </c>
      <c r="P1394" s="728">
        <v>861</v>
      </c>
      <c r="Q1394" s="745">
        <v>0.6</v>
      </c>
      <c r="R1394" s="727">
        <v>3</v>
      </c>
      <c r="S1394" s="745">
        <v>0.6</v>
      </c>
      <c r="T1394" s="812">
        <v>2</v>
      </c>
      <c r="U1394" s="768">
        <v>0.66666666666666663</v>
      </c>
    </row>
    <row r="1395" spans="1:21" ht="14.4" customHeight="1" x14ac:dyDescent="0.3">
      <c r="A1395" s="726">
        <v>4</v>
      </c>
      <c r="B1395" s="727" t="s">
        <v>2287</v>
      </c>
      <c r="C1395" s="727" t="s">
        <v>2294</v>
      </c>
      <c r="D1395" s="810" t="s">
        <v>4735</v>
      </c>
      <c r="E1395" s="811" t="s">
        <v>2336</v>
      </c>
      <c r="F1395" s="727" t="s">
        <v>2290</v>
      </c>
      <c r="G1395" s="727" t="s">
        <v>2523</v>
      </c>
      <c r="H1395" s="727" t="s">
        <v>571</v>
      </c>
      <c r="I1395" s="727" t="s">
        <v>2924</v>
      </c>
      <c r="J1395" s="727" t="s">
        <v>2925</v>
      </c>
      <c r="K1395" s="727" t="s">
        <v>2926</v>
      </c>
      <c r="L1395" s="728">
        <v>253</v>
      </c>
      <c r="M1395" s="728">
        <v>506</v>
      </c>
      <c r="N1395" s="727">
        <v>2</v>
      </c>
      <c r="O1395" s="812">
        <v>2</v>
      </c>
      <c r="P1395" s="728">
        <v>506</v>
      </c>
      <c r="Q1395" s="745">
        <v>1</v>
      </c>
      <c r="R1395" s="727">
        <v>2</v>
      </c>
      <c r="S1395" s="745">
        <v>1</v>
      </c>
      <c r="T1395" s="812">
        <v>2</v>
      </c>
      <c r="U1395" s="768">
        <v>1</v>
      </c>
    </row>
    <row r="1396" spans="1:21" ht="14.4" customHeight="1" x14ac:dyDescent="0.3">
      <c r="A1396" s="726">
        <v>4</v>
      </c>
      <c r="B1396" s="727" t="s">
        <v>2287</v>
      </c>
      <c r="C1396" s="727" t="s">
        <v>2294</v>
      </c>
      <c r="D1396" s="810" t="s">
        <v>4735</v>
      </c>
      <c r="E1396" s="811" t="s">
        <v>2336</v>
      </c>
      <c r="F1396" s="727" t="s">
        <v>2290</v>
      </c>
      <c r="G1396" s="727" t="s">
        <v>2523</v>
      </c>
      <c r="H1396" s="727" t="s">
        <v>571</v>
      </c>
      <c r="I1396" s="727" t="s">
        <v>2930</v>
      </c>
      <c r="J1396" s="727" t="s">
        <v>2931</v>
      </c>
      <c r="K1396" s="727" t="s">
        <v>2932</v>
      </c>
      <c r="L1396" s="728">
        <v>2304</v>
      </c>
      <c r="M1396" s="728">
        <v>13824</v>
      </c>
      <c r="N1396" s="727">
        <v>6</v>
      </c>
      <c r="O1396" s="812">
        <v>1</v>
      </c>
      <c r="P1396" s="728"/>
      <c r="Q1396" s="745">
        <v>0</v>
      </c>
      <c r="R1396" s="727"/>
      <c r="S1396" s="745">
        <v>0</v>
      </c>
      <c r="T1396" s="812"/>
      <c r="U1396" s="768">
        <v>0</v>
      </c>
    </row>
    <row r="1397" spans="1:21" ht="14.4" customHeight="1" x14ac:dyDescent="0.3">
      <c r="A1397" s="726">
        <v>4</v>
      </c>
      <c r="B1397" s="727" t="s">
        <v>2287</v>
      </c>
      <c r="C1397" s="727" t="s">
        <v>2294</v>
      </c>
      <c r="D1397" s="810" t="s">
        <v>4735</v>
      </c>
      <c r="E1397" s="811" t="s">
        <v>2336</v>
      </c>
      <c r="F1397" s="727" t="s">
        <v>2290</v>
      </c>
      <c r="G1397" s="727" t="s">
        <v>2523</v>
      </c>
      <c r="H1397" s="727" t="s">
        <v>571</v>
      </c>
      <c r="I1397" s="727" t="s">
        <v>2948</v>
      </c>
      <c r="J1397" s="727" t="s">
        <v>2949</v>
      </c>
      <c r="K1397" s="727" t="s">
        <v>2950</v>
      </c>
      <c r="L1397" s="728">
        <v>161</v>
      </c>
      <c r="M1397" s="728">
        <v>483</v>
      </c>
      <c r="N1397" s="727">
        <v>3</v>
      </c>
      <c r="O1397" s="812">
        <v>3</v>
      </c>
      <c r="P1397" s="728">
        <v>322</v>
      </c>
      <c r="Q1397" s="745">
        <v>0.66666666666666663</v>
      </c>
      <c r="R1397" s="727">
        <v>2</v>
      </c>
      <c r="S1397" s="745">
        <v>0.66666666666666663</v>
      </c>
      <c r="T1397" s="812">
        <v>2</v>
      </c>
      <c r="U1397" s="768">
        <v>0.66666666666666663</v>
      </c>
    </row>
    <row r="1398" spans="1:21" ht="14.4" customHeight="1" x14ac:dyDescent="0.3">
      <c r="A1398" s="726">
        <v>4</v>
      </c>
      <c r="B1398" s="727" t="s">
        <v>2287</v>
      </c>
      <c r="C1398" s="727" t="s">
        <v>2294</v>
      </c>
      <c r="D1398" s="810" t="s">
        <v>4735</v>
      </c>
      <c r="E1398" s="811" t="s">
        <v>2336</v>
      </c>
      <c r="F1398" s="727" t="s">
        <v>2290</v>
      </c>
      <c r="G1398" s="727" t="s">
        <v>2523</v>
      </c>
      <c r="H1398" s="727" t="s">
        <v>571</v>
      </c>
      <c r="I1398" s="727" t="s">
        <v>2953</v>
      </c>
      <c r="J1398" s="727" t="s">
        <v>2954</v>
      </c>
      <c r="K1398" s="727" t="s">
        <v>2955</v>
      </c>
      <c r="L1398" s="728">
        <v>579</v>
      </c>
      <c r="M1398" s="728">
        <v>579</v>
      </c>
      <c r="N1398" s="727">
        <v>1</v>
      </c>
      <c r="O1398" s="812">
        <v>1</v>
      </c>
      <c r="P1398" s="728">
        <v>579</v>
      </c>
      <c r="Q1398" s="745">
        <v>1</v>
      </c>
      <c r="R1398" s="727">
        <v>1</v>
      </c>
      <c r="S1398" s="745">
        <v>1</v>
      </c>
      <c r="T1398" s="812">
        <v>1</v>
      </c>
      <c r="U1398" s="768">
        <v>1</v>
      </c>
    </row>
    <row r="1399" spans="1:21" ht="14.4" customHeight="1" x14ac:dyDescent="0.3">
      <c r="A1399" s="726">
        <v>4</v>
      </c>
      <c r="B1399" s="727" t="s">
        <v>2287</v>
      </c>
      <c r="C1399" s="727" t="s">
        <v>2294</v>
      </c>
      <c r="D1399" s="810" t="s">
        <v>4735</v>
      </c>
      <c r="E1399" s="811" t="s">
        <v>2336</v>
      </c>
      <c r="F1399" s="727" t="s">
        <v>2290</v>
      </c>
      <c r="G1399" s="727" t="s">
        <v>2523</v>
      </c>
      <c r="H1399" s="727" t="s">
        <v>571</v>
      </c>
      <c r="I1399" s="727" t="s">
        <v>2968</v>
      </c>
      <c r="J1399" s="727" t="s">
        <v>2969</v>
      </c>
      <c r="K1399" s="727" t="s">
        <v>1390</v>
      </c>
      <c r="L1399" s="728">
        <v>1832.09</v>
      </c>
      <c r="M1399" s="728">
        <v>10992.539999999999</v>
      </c>
      <c r="N1399" s="727">
        <v>6</v>
      </c>
      <c r="O1399" s="812">
        <v>3</v>
      </c>
      <c r="P1399" s="728">
        <v>10992.539999999999</v>
      </c>
      <c r="Q1399" s="745">
        <v>1</v>
      </c>
      <c r="R1399" s="727">
        <v>6</v>
      </c>
      <c r="S1399" s="745">
        <v>1</v>
      </c>
      <c r="T1399" s="812">
        <v>3</v>
      </c>
      <c r="U1399" s="768">
        <v>1</v>
      </c>
    </row>
    <row r="1400" spans="1:21" ht="14.4" customHeight="1" x14ac:dyDescent="0.3">
      <c r="A1400" s="726">
        <v>4</v>
      </c>
      <c r="B1400" s="727" t="s">
        <v>2287</v>
      </c>
      <c r="C1400" s="727" t="s">
        <v>2294</v>
      </c>
      <c r="D1400" s="810" t="s">
        <v>4735</v>
      </c>
      <c r="E1400" s="811" t="s">
        <v>2336</v>
      </c>
      <c r="F1400" s="727" t="s">
        <v>2290</v>
      </c>
      <c r="G1400" s="727" t="s">
        <v>2523</v>
      </c>
      <c r="H1400" s="727" t="s">
        <v>571</v>
      </c>
      <c r="I1400" s="727" t="s">
        <v>2977</v>
      </c>
      <c r="J1400" s="727" t="s">
        <v>2978</v>
      </c>
      <c r="K1400" s="727" t="s">
        <v>2979</v>
      </c>
      <c r="L1400" s="728">
        <v>196.43</v>
      </c>
      <c r="M1400" s="728">
        <v>196.43</v>
      </c>
      <c r="N1400" s="727">
        <v>1</v>
      </c>
      <c r="O1400" s="812">
        <v>1</v>
      </c>
      <c r="P1400" s="728">
        <v>196.43</v>
      </c>
      <c r="Q1400" s="745">
        <v>1</v>
      </c>
      <c r="R1400" s="727">
        <v>1</v>
      </c>
      <c r="S1400" s="745">
        <v>1</v>
      </c>
      <c r="T1400" s="812">
        <v>1</v>
      </c>
      <c r="U1400" s="768">
        <v>1</v>
      </c>
    </row>
    <row r="1401" spans="1:21" ht="14.4" customHeight="1" x14ac:dyDescent="0.3">
      <c r="A1401" s="726">
        <v>4</v>
      </c>
      <c r="B1401" s="727" t="s">
        <v>2287</v>
      </c>
      <c r="C1401" s="727" t="s">
        <v>2294</v>
      </c>
      <c r="D1401" s="810" t="s">
        <v>4735</v>
      </c>
      <c r="E1401" s="811" t="s">
        <v>2336</v>
      </c>
      <c r="F1401" s="727" t="s">
        <v>2290</v>
      </c>
      <c r="G1401" s="727" t="s">
        <v>2523</v>
      </c>
      <c r="H1401" s="727" t="s">
        <v>571</v>
      </c>
      <c r="I1401" s="727" t="s">
        <v>2980</v>
      </c>
      <c r="J1401" s="727" t="s">
        <v>2981</v>
      </c>
      <c r="K1401" s="727" t="s">
        <v>2982</v>
      </c>
      <c r="L1401" s="728">
        <v>210.33</v>
      </c>
      <c r="M1401" s="728">
        <v>210.33</v>
      </c>
      <c r="N1401" s="727">
        <v>1</v>
      </c>
      <c r="O1401" s="812">
        <v>1</v>
      </c>
      <c r="P1401" s="728">
        <v>210.33</v>
      </c>
      <c r="Q1401" s="745">
        <v>1</v>
      </c>
      <c r="R1401" s="727">
        <v>1</v>
      </c>
      <c r="S1401" s="745">
        <v>1</v>
      </c>
      <c r="T1401" s="812">
        <v>1</v>
      </c>
      <c r="U1401" s="768">
        <v>1</v>
      </c>
    </row>
    <row r="1402" spans="1:21" ht="14.4" customHeight="1" x14ac:dyDescent="0.3">
      <c r="A1402" s="726">
        <v>4</v>
      </c>
      <c r="B1402" s="727" t="s">
        <v>2287</v>
      </c>
      <c r="C1402" s="727" t="s">
        <v>2294</v>
      </c>
      <c r="D1402" s="810" t="s">
        <v>4735</v>
      </c>
      <c r="E1402" s="811" t="s">
        <v>2336</v>
      </c>
      <c r="F1402" s="727" t="s">
        <v>2290</v>
      </c>
      <c r="G1402" s="727" t="s">
        <v>2523</v>
      </c>
      <c r="H1402" s="727" t="s">
        <v>571</v>
      </c>
      <c r="I1402" s="727" t="s">
        <v>2983</v>
      </c>
      <c r="J1402" s="727" t="s">
        <v>2984</v>
      </c>
      <c r="K1402" s="727" t="s">
        <v>2985</v>
      </c>
      <c r="L1402" s="728">
        <v>320</v>
      </c>
      <c r="M1402" s="728">
        <v>320</v>
      </c>
      <c r="N1402" s="727">
        <v>1</v>
      </c>
      <c r="O1402" s="812">
        <v>1</v>
      </c>
      <c r="P1402" s="728">
        <v>320</v>
      </c>
      <c r="Q1402" s="745">
        <v>1</v>
      </c>
      <c r="R1402" s="727">
        <v>1</v>
      </c>
      <c r="S1402" s="745">
        <v>1</v>
      </c>
      <c r="T1402" s="812">
        <v>1</v>
      </c>
      <c r="U1402" s="768">
        <v>1</v>
      </c>
    </row>
    <row r="1403" spans="1:21" ht="14.4" customHeight="1" x14ac:dyDescent="0.3">
      <c r="A1403" s="726">
        <v>4</v>
      </c>
      <c r="B1403" s="727" t="s">
        <v>2287</v>
      </c>
      <c r="C1403" s="727" t="s">
        <v>2294</v>
      </c>
      <c r="D1403" s="810" t="s">
        <v>4735</v>
      </c>
      <c r="E1403" s="811" t="s">
        <v>2336</v>
      </c>
      <c r="F1403" s="727" t="s">
        <v>2290</v>
      </c>
      <c r="G1403" s="727" t="s">
        <v>2523</v>
      </c>
      <c r="H1403" s="727" t="s">
        <v>571</v>
      </c>
      <c r="I1403" s="727" t="s">
        <v>2986</v>
      </c>
      <c r="J1403" s="727" t="s">
        <v>2987</v>
      </c>
      <c r="K1403" s="727" t="s">
        <v>2988</v>
      </c>
      <c r="L1403" s="728">
        <v>300</v>
      </c>
      <c r="M1403" s="728">
        <v>300</v>
      </c>
      <c r="N1403" s="727">
        <v>1</v>
      </c>
      <c r="O1403" s="812">
        <v>1</v>
      </c>
      <c r="P1403" s="728">
        <v>300</v>
      </c>
      <c r="Q1403" s="745">
        <v>1</v>
      </c>
      <c r="R1403" s="727">
        <v>1</v>
      </c>
      <c r="S1403" s="745">
        <v>1</v>
      </c>
      <c r="T1403" s="812">
        <v>1</v>
      </c>
      <c r="U1403" s="768">
        <v>1</v>
      </c>
    </row>
    <row r="1404" spans="1:21" ht="14.4" customHeight="1" x14ac:dyDescent="0.3">
      <c r="A1404" s="726">
        <v>4</v>
      </c>
      <c r="B1404" s="727" t="s">
        <v>2287</v>
      </c>
      <c r="C1404" s="727" t="s">
        <v>2294</v>
      </c>
      <c r="D1404" s="810" t="s">
        <v>4735</v>
      </c>
      <c r="E1404" s="811" t="s">
        <v>2336</v>
      </c>
      <c r="F1404" s="727" t="s">
        <v>2290</v>
      </c>
      <c r="G1404" s="727" t="s">
        <v>2523</v>
      </c>
      <c r="H1404" s="727" t="s">
        <v>571</v>
      </c>
      <c r="I1404" s="727" t="s">
        <v>2989</v>
      </c>
      <c r="J1404" s="727" t="s">
        <v>2990</v>
      </c>
      <c r="K1404" s="727" t="s">
        <v>2991</v>
      </c>
      <c r="L1404" s="728">
        <v>2816</v>
      </c>
      <c r="M1404" s="728">
        <v>16896</v>
      </c>
      <c r="N1404" s="727">
        <v>6</v>
      </c>
      <c r="O1404" s="812">
        <v>1</v>
      </c>
      <c r="P1404" s="728">
        <v>16896</v>
      </c>
      <c r="Q1404" s="745">
        <v>1</v>
      </c>
      <c r="R1404" s="727">
        <v>6</v>
      </c>
      <c r="S1404" s="745">
        <v>1</v>
      </c>
      <c r="T1404" s="812">
        <v>1</v>
      </c>
      <c r="U1404" s="768">
        <v>1</v>
      </c>
    </row>
    <row r="1405" spans="1:21" ht="14.4" customHeight="1" x14ac:dyDescent="0.3">
      <c r="A1405" s="726">
        <v>4</v>
      </c>
      <c r="B1405" s="727" t="s">
        <v>2287</v>
      </c>
      <c r="C1405" s="727" t="s">
        <v>2294</v>
      </c>
      <c r="D1405" s="810" t="s">
        <v>4735</v>
      </c>
      <c r="E1405" s="811" t="s">
        <v>2336</v>
      </c>
      <c r="F1405" s="727" t="s">
        <v>2290</v>
      </c>
      <c r="G1405" s="727" t="s">
        <v>2523</v>
      </c>
      <c r="H1405" s="727" t="s">
        <v>571</v>
      </c>
      <c r="I1405" s="727" t="s">
        <v>3000</v>
      </c>
      <c r="J1405" s="727" t="s">
        <v>2998</v>
      </c>
      <c r="K1405" s="727" t="s">
        <v>3001</v>
      </c>
      <c r="L1405" s="728">
        <v>1500.3</v>
      </c>
      <c r="M1405" s="728">
        <v>6001.2</v>
      </c>
      <c r="N1405" s="727">
        <v>4</v>
      </c>
      <c r="O1405" s="812">
        <v>1</v>
      </c>
      <c r="P1405" s="728">
        <v>6001.2</v>
      </c>
      <c r="Q1405" s="745">
        <v>1</v>
      </c>
      <c r="R1405" s="727">
        <v>4</v>
      </c>
      <c r="S1405" s="745">
        <v>1</v>
      </c>
      <c r="T1405" s="812">
        <v>1</v>
      </c>
      <c r="U1405" s="768">
        <v>1</v>
      </c>
    </row>
    <row r="1406" spans="1:21" ht="14.4" customHeight="1" x14ac:dyDescent="0.3">
      <c r="A1406" s="726">
        <v>4</v>
      </c>
      <c r="B1406" s="727" t="s">
        <v>2287</v>
      </c>
      <c r="C1406" s="727" t="s">
        <v>2294</v>
      </c>
      <c r="D1406" s="810" t="s">
        <v>4735</v>
      </c>
      <c r="E1406" s="811" t="s">
        <v>2336</v>
      </c>
      <c r="F1406" s="727" t="s">
        <v>2290</v>
      </c>
      <c r="G1406" s="727" t="s">
        <v>2523</v>
      </c>
      <c r="H1406" s="727" t="s">
        <v>571</v>
      </c>
      <c r="I1406" s="727" t="s">
        <v>3005</v>
      </c>
      <c r="J1406" s="727" t="s">
        <v>3003</v>
      </c>
      <c r="K1406" s="727" t="s">
        <v>3006</v>
      </c>
      <c r="L1406" s="728">
        <v>761.3</v>
      </c>
      <c r="M1406" s="728">
        <v>2283.8999999999996</v>
      </c>
      <c r="N1406" s="727">
        <v>3</v>
      </c>
      <c r="O1406" s="812">
        <v>1</v>
      </c>
      <c r="P1406" s="728">
        <v>2283.8999999999996</v>
      </c>
      <c r="Q1406" s="745">
        <v>1</v>
      </c>
      <c r="R1406" s="727">
        <v>3</v>
      </c>
      <c r="S1406" s="745">
        <v>1</v>
      </c>
      <c r="T1406" s="812">
        <v>1</v>
      </c>
      <c r="U1406" s="768">
        <v>1</v>
      </c>
    </row>
    <row r="1407" spans="1:21" ht="14.4" customHeight="1" x14ac:dyDescent="0.3">
      <c r="A1407" s="726">
        <v>4</v>
      </c>
      <c r="B1407" s="727" t="s">
        <v>2287</v>
      </c>
      <c r="C1407" s="727" t="s">
        <v>2294</v>
      </c>
      <c r="D1407" s="810" t="s">
        <v>4735</v>
      </c>
      <c r="E1407" s="811" t="s">
        <v>2336</v>
      </c>
      <c r="F1407" s="727" t="s">
        <v>2290</v>
      </c>
      <c r="G1407" s="727" t="s">
        <v>2523</v>
      </c>
      <c r="H1407" s="727" t="s">
        <v>571</v>
      </c>
      <c r="I1407" s="727" t="s">
        <v>1860</v>
      </c>
      <c r="J1407" s="727" t="s">
        <v>3031</v>
      </c>
      <c r="K1407" s="727" t="s">
        <v>3032</v>
      </c>
      <c r="L1407" s="728">
        <v>1430.6</v>
      </c>
      <c r="M1407" s="728">
        <v>1430.6</v>
      </c>
      <c r="N1407" s="727">
        <v>1</v>
      </c>
      <c r="O1407" s="812">
        <v>1</v>
      </c>
      <c r="P1407" s="728">
        <v>1430.6</v>
      </c>
      <c r="Q1407" s="745">
        <v>1</v>
      </c>
      <c r="R1407" s="727">
        <v>1</v>
      </c>
      <c r="S1407" s="745">
        <v>1</v>
      </c>
      <c r="T1407" s="812">
        <v>1</v>
      </c>
      <c r="U1407" s="768">
        <v>1</v>
      </c>
    </row>
    <row r="1408" spans="1:21" ht="14.4" customHeight="1" x14ac:dyDescent="0.3">
      <c r="A1408" s="726">
        <v>4</v>
      </c>
      <c r="B1408" s="727" t="s">
        <v>2287</v>
      </c>
      <c r="C1408" s="727" t="s">
        <v>2294</v>
      </c>
      <c r="D1408" s="810" t="s">
        <v>4735</v>
      </c>
      <c r="E1408" s="811" t="s">
        <v>2336</v>
      </c>
      <c r="F1408" s="727" t="s">
        <v>2290</v>
      </c>
      <c r="G1408" s="727" t="s">
        <v>2523</v>
      </c>
      <c r="H1408" s="727" t="s">
        <v>571</v>
      </c>
      <c r="I1408" s="727" t="s">
        <v>3041</v>
      </c>
      <c r="J1408" s="727" t="s">
        <v>3042</v>
      </c>
      <c r="K1408" s="727" t="s">
        <v>2920</v>
      </c>
      <c r="L1408" s="728">
        <v>1080</v>
      </c>
      <c r="M1408" s="728">
        <v>2160</v>
      </c>
      <c r="N1408" s="727">
        <v>2</v>
      </c>
      <c r="O1408" s="812">
        <v>2</v>
      </c>
      <c r="P1408" s="728">
        <v>2160</v>
      </c>
      <c r="Q1408" s="745">
        <v>1</v>
      </c>
      <c r="R1408" s="727">
        <v>2</v>
      </c>
      <c r="S1408" s="745">
        <v>1</v>
      </c>
      <c r="T1408" s="812">
        <v>2</v>
      </c>
      <c r="U1408" s="768">
        <v>1</v>
      </c>
    </row>
    <row r="1409" spans="1:21" ht="14.4" customHeight="1" x14ac:dyDescent="0.3">
      <c r="A1409" s="726">
        <v>4</v>
      </c>
      <c r="B1409" s="727" t="s">
        <v>2287</v>
      </c>
      <c r="C1409" s="727" t="s">
        <v>2294</v>
      </c>
      <c r="D1409" s="810" t="s">
        <v>4735</v>
      </c>
      <c r="E1409" s="811" t="s">
        <v>2336</v>
      </c>
      <c r="F1409" s="727" t="s">
        <v>2290</v>
      </c>
      <c r="G1409" s="727" t="s">
        <v>2523</v>
      </c>
      <c r="H1409" s="727" t="s">
        <v>571</v>
      </c>
      <c r="I1409" s="727" t="s">
        <v>3043</v>
      </c>
      <c r="J1409" s="727" t="s">
        <v>3044</v>
      </c>
      <c r="K1409" s="727" t="s">
        <v>1390</v>
      </c>
      <c r="L1409" s="728">
        <v>600</v>
      </c>
      <c r="M1409" s="728">
        <v>1800</v>
      </c>
      <c r="N1409" s="727">
        <v>3</v>
      </c>
      <c r="O1409" s="812">
        <v>3</v>
      </c>
      <c r="P1409" s="728">
        <v>1800</v>
      </c>
      <c r="Q1409" s="745">
        <v>1</v>
      </c>
      <c r="R1409" s="727">
        <v>3</v>
      </c>
      <c r="S1409" s="745">
        <v>1</v>
      </c>
      <c r="T1409" s="812">
        <v>3</v>
      </c>
      <c r="U1409" s="768">
        <v>1</v>
      </c>
    </row>
    <row r="1410" spans="1:21" ht="14.4" customHeight="1" x14ac:dyDescent="0.3">
      <c r="A1410" s="726">
        <v>4</v>
      </c>
      <c r="B1410" s="727" t="s">
        <v>2287</v>
      </c>
      <c r="C1410" s="727" t="s">
        <v>2294</v>
      </c>
      <c r="D1410" s="810" t="s">
        <v>4735</v>
      </c>
      <c r="E1410" s="811" t="s">
        <v>2336</v>
      </c>
      <c r="F1410" s="727" t="s">
        <v>2290</v>
      </c>
      <c r="G1410" s="727" t="s">
        <v>2523</v>
      </c>
      <c r="H1410" s="727" t="s">
        <v>571</v>
      </c>
      <c r="I1410" s="727" t="s">
        <v>3053</v>
      </c>
      <c r="J1410" s="727" t="s">
        <v>3054</v>
      </c>
      <c r="K1410" s="727" t="s">
        <v>3047</v>
      </c>
      <c r="L1410" s="728">
        <v>300</v>
      </c>
      <c r="M1410" s="728">
        <v>600</v>
      </c>
      <c r="N1410" s="727">
        <v>2</v>
      </c>
      <c r="O1410" s="812">
        <v>2</v>
      </c>
      <c r="P1410" s="728">
        <v>600</v>
      </c>
      <c r="Q1410" s="745">
        <v>1</v>
      </c>
      <c r="R1410" s="727">
        <v>2</v>
      </c>
      <c r="S1410" s="745">
        <v>1</v>
      </c>
      <c r="T1410" s="812">
        <v>2</v>
      </c>
      <c r="U1410" s="768">
        <v>1</v>
      </c>
    </row>
    <row r="1411" spans="1:21" ht="14.4" customHeight="1" x14ac:dyDescent="0.3">
      <c r="A1411" s="726">
        <v>4</v>
      </c>
      <c r="B1411" s="727" t="s">
        <v>2287</v>
      </c>
      <c r="C1411" s="727" t="s">
        <v>2294</v>
      </c>
      <c r="D1411" s="810" t="s">
        <v>4735</v>
      </c>
      <c r="E1411" s="811" t="s">
        <v>2336</v>
      </c>
      <c r="F1411" s="727" t="s">
        <v>2290</v>
      </c>
      <c r="G1411" s="727" t="s">
        <v>2523</v>
      </c>
      <c r="H1411" s="727" t="s">
        <v>571</v>
      </c>
      <c r="I1411" s="727" t="s">
        <v>3679</v>
      </c>
      <c r="J1411" s="727" t="s">
        <v>3680</v>
      </c>
      <c r="K1411" s="727" t="s">
        <v>2950</v>
      </c>
      <c r="L1411" s="728">
        <v>193.9</v>
      </c>
      <c r="M1411" s="728">
        <v>387.8</v>
      </c>
      <c r="N1411" s="727">
        <v>2</v>
      </c>
      <c r="O1411" s="812">
        <v>2</v>
      </c>
      <c r="P1411" s="728">
        <v>387.8</v>
      </c>
      <c r="Q1411" s="745">
        <v>1</v>
      </c>
      <c r="R1411" s="727">
        <v>2</v>
      </c>
      <c r="S1411" s="745">
        <v>1</v>
      </c>
      <c r="T1411" s="812">
        <v>2</v>
      </c>
      <c r="U1411" s="768">
        <v>1</v>
      </c>
    </row>
    <row r="1412" spans="1:21" ht="14.4" customHeight="1" x14ac:dyDescent="0.3">
      <c r="A1412" s="726">
        <v>4</v>
      </c>
      <c r="B1412" s="727" t="s">
        <v>2287</v>
      </c>
      <c r="C1412" s="727" t="s">
        <v>2294</v>
      </c>
      <c r="D1412" s="810" t="s">
        <v>4735</v>
      </c>
      <c r="E1412" s="811" t="s">
        <v>2336</v>
      </c>
      <c r="F1412" s="727" t="s">
        <v>2290</v>
      </c>
      <c r="G1412" s="727" t="s">
        <v>2523</v>
      </c>
      <c r="H1412" s="727" t="s">
        <v>571</v>
      </c>
      <c r="I1412" s="727" t="s">
        <v>3061</v>
      </c>
      <c r="J1412" s="727" t="s">
        <v>3062</v>
      </c>
      <c r="K1412" s="727" t="s">
        <v>3063</v>
      </c>
      <c r="L1412" s="728">
        <v>370.4</v>
      </c>
      <c r="M1412" s="728">
        <v>370.4</v>
      </c>
      <c r="N1412" s="727">
        <v>1</v>
      </c>
      <c r="O1412" s="812">
        <v>1</v>
      </c>
      <c r="P1412" s="728">
        <v>370.4</v>
      </c>
      <c r="Q1412" s="745">
        <v>1</v>
      </c>
      <c r="R1412" s="727">
        <v>1</v>
      </c>
      <c r="S1412" s="745">
        <v>1</v>
      </c>
      <c r="T1412" s="812">
        <v>1</v>
      </c>
      <c r="U1412" s="768">
        <v>1</v>
      </c>
    </row>
    <row r="1413" spans="1:21" ht="14.4" customHeight="1" x14ac:dyDescent="0.3">
      <c r="A1413" s="726">
        <v>4</v>
      </c>
      <c r="B1413" s="727" t="s">
        <v>2287</v>
      </c>
      <c r="C1413" s="727" t="s">
        <v>2294</v>
      </c>
      <c r="D1413" s="810" t="s">
        <v>4735</v>
      </c>
      <c r="E1413" s="811" t="s">
        <v>2336</v>
      </c>
      <c r="F1413" s="727" t="s">
        <v>2290</v>
      </c>
      <c r="G1413" s="727" t="s">
        <v>2523</v>
      </c>
      <c r="H1413" s="727" t="s">
        <v>571</v>
      </c>
      <c r="I1413" s="727" t="s">
        <v>3064</v>
      </c>
      <c r="J1413" s="727" t="s">
        <v>3065</v>
      </c>
      <c r="K1413" s="727" t="s">
        <v>3066</v>
      </c>
      <c r="L1413" s="728">
        <v>453.2</v>
      </c>
      <c r="M1413" s="728">
        <v>453.2</v>
      </c>
      <c r="N1413" s="727">
        <v>1</v>
      </c>
      <c r="O1413" s="812">
        <v>1</v>
      </c>
      <c r="P1413" s="728">
        <v>453.2</v>
      </c>
      <c r="Q1413" s="745">
        <v>1</v>
      </c>
      <c r="R1413" s="727">
        <v>1</v>
      </c>
      <c r="S1413" s="745">
        <v>1</v>
      </c>
      <c r="T1413" s="812">
        <v>1</v>
      </c>
      <c r="U1413" s="768">
        <v>1</v>
      </c>
    </row>
    <row r="1414" spans="1:21" ht="14.4" customHeight="1" x14ac:dyDescent="0.3">
      <c r="A1414" s="726">
        <v>4</v>
      </c>
      <c r="B1414" s="727" t="s">
        <v>2287</v>
      </c>
      <c r="C1414" s="727" t="s">
        <v>2294</v>
      </c>
      <c r="D1414" s="810" t="s">
        <v>4735</v>
      </c>
      <c r="E1414" s="811" t="s">
        <v>2336</v>
      </c>
      <c r="F1414" s="727" t="s">
        <v>2290</v>
      </c>
      <c r="G1414" s="727" t="s">
        <v>2523</v>
      </c>
      <c r="H1414" s="727" t="s">
        <v>571</v>
      </c>
      <c r="I1414" s="727" t="s">
        <v>2524</v>
      </c>
      <c r="J1414" s="727" t="s">
        <v>2525</v>
      </c>
      <c r="K1414" s="727" t="s">
        <v>2526</v>
      </c>
      <c r="L1414" s="728">
        <v>498.24</v>
      </c>
      <c r="M1414" s="728">
        <v>996.48</v>
      </c>
      <c r="N1414" s="727">
        <v>2</v>
      </c>
      <c r="O1414" s="812">
        <v>2</v>
      </c>
      <c r="P1414" s="728"/>
      <c r="Q1414" s="745">
        <v>0</v>
      </c>
      <c r="R1414" s="727"/>
      <c r="S1414" s="745">
        <v>0</v>
      </c>
      <c r="T1414" s="812"/>
      <c r="U1414" s="768">
        <v>0</v>
      </c>
    </row>
    <row r="1415" spans="1:21" ht="14.4" customHeight="1" x14ac:dyDescent="0.3">
      <c r="A1415" s="726">
        <v>4</v>
      </c>
      <c r="B1415" s="727" t="s">
        <v>2287</v>
      </c>
      <c r="C1415" s="727" t="s">
        <v>2294</v>
      </c>
      <c r="D1415" s="810" t="s">
        <v>4735</v>
      </c>
      <c r="E1415" s="811" t="s">
        <v>2336</v>
      </c>
      <c r="F1415" s="727" t="s">
        <v>2290</v>
      </c>
      <c r="G1415" s="727" t="s">
        <v>2523</v>
      </c>
      <c r="H1415" s="727" t="s">
        <v>571</v>
      </c>
      <c r="I1415" s="727" t="s">
        <v>3099</v>
      </c>
      <c r="J1415" s="727" t="s">
        <v>3100</v>
      </c>
      <c r="K1415" s="727" t="s">
        <v>3101</v>
      </c>
      <c r="L1415" s="728">
        <v>319</v>
      </c>
      <c r="M1415" s="728">
        <v>638</v>
      </c>
      <c r="N1415" s="727">
        <v>2</v>
      </c>
      <c r="O1415" s="812">
        <v>1</v>
      </c>
      <c r="P1415" s="728"/>
      <c r="Q1415" s="745">
        <v>0</v>
      </c>
      <c r="R1415" s="727"/>
      <c r="S1415" s="745">
        <v>0</v>
      </c>
      <c r="T1415" s="812"/>
      <c r="U1415" s="768">
        <v>0</v>
      </c>
    </row>
    <row r="1416" spans="1:21" ht="14.4" customHeight="1" x14ac:dyDescent="0.3">
      <c r="A1416" s="726">
        <v>4</v>
      </c>
      <c r="B1416" s="727" t="s">
        <v>2287</v>
      </c>
      <c r="C1416" s="727" t="s">
        <v>2294</v>
      </c>
      <c r="D1416" s="810" t="s">
        <v>4735</v>
      </c>
      <c r="E1416" s="811" t="s">
        <v>2336</v>
      </c>
      <c r="F1416" s="727" t="s">
        <v>2290</v>
      </c>
      <c r="G1416" s="727" t="s">
        <v>2523</v>
      </c>
      <c r="H1416" s="727" t="s">
        <v>571</v>
      </c>
      <c r="I1416" s="727" t="s">
        <v>3102</v>
      </c>
      <c r="J1416" s="727" t="s">
        <v>3103</v>
      </c>
      <c r="K1416" s="727" t="s">
        <v>3104</v>
      </c>
      <c r="L1416" s="728">
        <v>1781.3</v>
      </c>
      <c r="M1416" s="728">
        <v>5343.9</v>
      </c>
      <c r="N1416" s="727">
        <v>3</v>
      </c>
      <c r="O1416" s="812">
        <v>1</v>
      </c>
      <c r="P1416" s="728">
        <v>5343.9</v>
      </c>
      <c r="Q1416" s="745">
        <v>1</v>
      </c>
      <c r="R1416" s="727">
        <v>3</v>
      </c>
      <c r="S1416" s="745">
        <v>1</v>
      </c>
      <c r="T1416" s="812">
        <v>1</v>
      </c>
      <c r="U1416" s="768">
        <v>1</v>
      </c>
    </row>
    <row r="1417" spans="1:21" ht="14.4" customHeight="1" x14ac:dyDescent="0.3">
      <c r="A1417" s="726">
        <v>4</v>
      </c>
      <c r="B1417" s="727" t="s">
        <v>2287</v>
      </c>
      <c r="C1417" s="727" t="s">
        <v>2294</v>
      </c>
      <c r="D1417" s="810" t="s">
        <v>4735</v>
      </c>
      <c r="E1417" s="811" t="s">
        <v>2336</v>
      </c>
      <c r="F1417" s="727" t="s">
        <v>2290</v>
      </c>
      <c r="G1417" s="727" t="s">
        <v>2523</v>
      </c>
      <c r="H1417" s="727" t="s">
        <v>571</v>
      </c>
      <c r="I1417" s="727" t="s">
        <v>3126</v>
      </c>
      <c r="J1417" s="727" t="s">
        <v>3127</v>
      </c>
      <c r="K1417" s="727" t="s">
        <v>1389</v>
      </c>
      <c r="L1417" s="728">
        <v>1124.9000000000001</v>
      </c>
      <c r="M1417" s="728">
        <v>4499.6000000000004</v>
      </c>
      <c r="N1417" s="727">
        <v>4</v>
      </c>
      <c r="O1417" s="812">
        <v>1</v>
      </c>
      <c r="P1417" s="728">
        <v>4499.6000000000004</v>
      </c>
      <c r="Q1417" s="745">
        <v>1</v>
      </c>
      <c r="R1417" s="727">
        <v>4</v>
      </c>
      <c r="S1417" s="745">
        <v>1</v>
      </c>
      <c r="T1417" s="812">
        <v>1</v>
      </c>
      <c r="U1417" s="768">
        <v>1</v>
      </c>
    </row>
    <row r="1418" spans="1:21" ht="14.4" customHeight="1" x14ac:dyDescent="0.3">
      <c r="A1418" s="726">
        <v>4</v>
      </c>
      <c r="B1418" s="727" t="s">
        <v>2287</v>
      </c>
      <c r="C1418" s="727" t="s">
        <v>2294</v>
      </c>
      <c r="D1418" s="810" t="s">
        <v>4735</v>
      </c>
      <c r="E1418" s="811" t="s">
        <v>2336</v>
      </c>
      <c r="F1418" s="727" t="s">
        <v>2290</v>
      </c>
      <c r="G1418" s="727" t="s">
        <v>2523</v>
      </c>
      <c r="H1418" s="727" t="s">
        <v>571</v>
      </c>
      <c r="I1418" s="727" t="s">
        <v>3164</v>
      </c>
      <c r="J1418" s="727" t="s">
        <v>3165</v>
      </c>
      <c r="K1418" s="727" t="s">
        <v>3166</v>
      </c>
      <c r="L1418" s="728">
        <v>1500</v>
      </c>
      <c r="M1418" s="728">
        <v>9000</v>
      </c>
      <c r="N1418" s="727">
        <v>6</v>
      </c>
      <c r="O1418" s="812">
        <v>1</v>
      </c>
      <c r="P1418" s="728">
        <v>9000</v>
      </c>
      <c r="Q1418" s="745">
        <v>1</v>
      </c>
      <c r="R1418" s="727">
        <v>6</v>
      </c>
      <c r="S1418" s="745">
        <v>1</v>
      </c>
      <c r="T1418" s="812">
        <v>1</v>
      </c>
      <c r="U1418" s="768">
        <v>1</v>
      </c>
    </row>
    <row r="1419" spans="1:21" ht="14.4" customHeight="1" x14ac:dyDescent="0.3">
      <c r="A1419" s="726">
        <v>4</v>
      </c>
      <c r="B1419" s="727" t="s">
        <v>2287</v>
      </c>
      <c r="C1419" s="727" t="s">
        <v>2294</v>
      </c>
      <c r="D1419" s="810" t="s">
        <v>4735</v>
      </c>
      <c r="E1419" s="811" t="s">
        <v>2336</v>
      </c>
      <c r="F1419" s="727" t="s">
        <v>2290</v>
      </c>
      <c r="G1419" s="727" t="s">
        <v>2523</v>
      </c>
      <c r="H1419" s="727" t="s">
        <v>571</v>
      </c>
      <c r="I1419" s="727" t="s">
        <v>3174</v>
      </c>
      <c r="J1419" s="727" t="s">
        <v>3175</v>
      </c>
      <c r="K1419" s="727" t="s">
        <v>3176</v>
      </c>
      <c r="L1419" s="728">
        <v>1781.3</v>
      </c>
      <c r="M1419" s="728">
        <v>10687.8</v>
      </c>
      <c r="N1419" s="727">
        <v>6</v>
      </c>
      <c r="O1419" s="812">
        <v>1</v>
      </c>
      <c r="P1419" s="728">
        <v>10687.8</v>
      </c>
      <c r="Q1419" s="745">
        <v>1</v>
      </c>
      <c r="R1419" s="727">
        <v>6</v>
      </c>
      <c r="S1419" s="745">
        <v>1</v>
      </c>
      <c r="T1419" s="812">
        <v>1</v>
      </c>
      <c r="U1419" s="768">
        <v>1</v>
      </c>
    </row>
    <row r="1420" spans="1:21" ht="14.4" customHeight="1" x14ac:dyDescent="0.3">
      <c r="A1420" s="726">
        <v>4</v>
      </c>
      <c r="B1420" s="727" t="s">
        <v>2287</v>
      </c>
      <c r="C1420" s="727" t="s">
        <v>2294</v>
      </c>
      <c r="D1420" s="810" t="s">
        <v>4735</v>
      </c>
      <c r="E1420" s="811" t="s">
        <v>2336</v>
      </c>
      <c r="F1420" s="727" t="s">
        <v>2290</v>
      </c>
      <c r="G1420" s="727" t="s">
        <v>2523</v>
      </c>
      <c r="H1420" s="727" t="s">
        <v>571</v>
      </c>
      <c r="I1420" s="727" t="s">
        <v>3177</v>
      </c>
      <c r="J1420" s="727" t="s">
        <v>3178</v>
      </c>
      <c r="K1420" s="727" t="s">
        <v>3179</v>
      </c>
      <c r="L1420" s="728">
        <v>2814.63</v>
      </c>
      <c r="M1420" s="728">
        <v>8443.89</v>
      </c>
      <c r="N1420" s="727">
        <v>3</v>
      </c>
      <c r="O1420" s="812">
        <v>1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4</v>
      </c>
      <c r="B1421" s="727" t="s">
        <v>2287</v>
      </c>
      <c r="C1421" s="727" t="s">
        <v>2294</v>
      </c>
      <c r="D1421" s="810" t="s">
        <v>4735</v>
      </c>
      <c r="E1421" s="811" t="s">
        <v>2336</v>
      </c>
      <c r="F1421" s="727" t="s">
        <v>2290</v>
      </c>
      <c r="G1421" s="727" t="s">
        <v>2523</v>
      </c>
      <c r="H1421" s="727" t="s">
        <v>571</v>
      </c>
      <c r="I1421" s="727" t="s">
        <v>3180</v>
      </c>
      <c r="J1421" s="727" t="s">
        <v>3178</v>
      </c>
      <c r="K1421" s="727" t="s">
        <v>3181</v>
      </c>
      <c r="L1421" s="728">
        <v>2814.63</v>
      </c>
      <c r="M1421" s="728">
        <v>14073.15</v>
      </c>
      <c r="N1421" s="727">
        <v>5</v>
      </c>
      <c r="O1421" s="812">
        <v>2</v>
      </c>
      <c r="P1421" s="728">
        <v>14073.15</v>
      </c>
      <c r="Q1421" s="745">
        <v>1</v>
      </c>
      <c r="R1421" s="727">
        <v>5</v>
      </c>
      <c r="S1421" s="745">
        <v>1</v>
      </c>
      <c r="T1421" s="812">
        <v>2</v>
      </c>
      <c r="U1421" s="768">
        <v>1</v>
      </c>
    </row>
    <row r="1422" spans="1:21" ht="14.4" customHeight="1" x14ac:dyDescent="0.3">
      <c r="A1422" s="726">
        <v>4</v>
      </c>
      <c r="B1422" s="727" t="s">
        <v>2287</v>
      </c>
      <c r="C1422" s="727" t="s">
        <v>2294</v>
      </c>
      <c r="D1422" s="810" t="s">
        <v>4735</v>
      </c>
      <c r="E1422" s="811" t="s">
        <v>2336</v>
      </c>
      <c r="F1422" s="727" t="s">
        <v>2290</v>
      </c>
      <c r="G1422" s="727" t="s">
        <v>2523</v>
      </c>
      <c r="H1422" s="727" t="s">
        <v>571</v>
      </c>
      <c r="I1422" s="727" t="s">
        <v>3191</v>
      </c>
      <c r="J1422" s="727" t="s">
        <v>3192</v>
      </c>
      <c r="K1422" s="727" t="s">
        <v>3193</v>
      </c>
      <c r="L1422" s="728">
        <v>233.18</v>
      </c>
      <c r="M1422" s="728">
        <v>233.18</v>
      </c>
      <c r="N1422" s="727">
        <v>1</v>
      </c>
      <c r="O1422" s="812">
        <v>1</v>
      </c>
      <c r="P1422" s="728">
        <v>233.18</v>
      </c>
      <c r="Q1422" s="745">
        <v>1</v>
      </c>
      <c r="R1422" s="727">
        <v>1</v>
      </c>
      <c r="S1422" s="745">
        <v>1</v>
      </c>
      <c r="T1422" s="812">
        <v>1</v>
      </c>
      <c r="U1422" s="768">
        <v>1</v>
      </c>
    </row>
    <row r="1423" spans="1:21" ht="14.4" customHeight="1" x14ac:dyDescent="0.3">
      <c r="A1423" s="726">
        <v>4</v>
      </c>
      <c r="B1423" s="727" t="s">
        <v>2287</v>
      </c>
      <c r="C1423" s="727" t="s">
        <v>2294</v>
      </c>
      <c r="D1423" s="810" t="s">
        <v>4735</v>
      </c>
      <c r="E1423" s="811" t="s">
        <v>2336</v>
      </c>
      <c r="F1423" s="727" t="s">
        <v>2290</v>
      </c>
      <c r="G1423" s="727" t="s">
        <v>2523</v>
      </c>
      <c r="H1423" s="727" t="s">
        <v>571</v>
      </c>
      <c r="I1423" s="727" t="s">
        <v>3194</v>
      </c>
      <c r="J1423" s="727" t="s">
        <v>3195</v>
      </c>
      <c r="K1423" s="727" t="s">
        <v>3196</v>
      </c>
      <c r="L1423" s="728">
        <v>2815.92</v>
      </c>
      <c r="M1423" s="728">
        <v>8447.76</v>
      </c>
      <c r="N1423" s="727">
        <v>3</v>
      </c>
      <c r="O1423" s="812">
        <v>1</v>
      </c>
      <c r="P1423" s="728">
        <v>8447.76</v>
      </c>
      <c r="Q1423" s="745">
        <v>1</v>
      </c>
      <c r="R1423" s="727">
        <v>3</v>
      </c>
      <c r="S1423" s="745">
        <v>1</v>
      </c>
      <c r="T1423" s="812">
        <v>1</v>
      </c>
      <c r="U1423" s="768">
        <v>1</v>
      </c>
    </row>
    <row r="1424" spans="1:21" ht="14.4" customHeight="1" x14ac:dyDescent="0.3">
      <c r="A1424" s="726">
        <v>4</v>
      </c>
      <c r="B1424" s="727" t="s">
        <v>2287</v>
      </c>
      <c r="C1424" s="727" t="s">
        <v>2294</v>
      </c>
      <c r="D1424" s="810" t="s">
        <v>4735</v>
      </c>
      <c r="E1424" s="811" t="s">
        <v>2336</v>
      </c>
      <c r="F1424" s="727" t="s">
        <v>2290</v>
      </c>
      <c r="G1424" s="727" t="s">
        <v>2523</v>
      </c>
      <c r="H1424" s="727" t="s">
        <v>571</v>
      </c>
      <c r="I1424" s="727" t="s">
        <v>3203</v>
      </c>
      <c r="J1424" s="727" t="s">
        <v>3204</v>
      </c>
      <c r="K1424" s="727" t="s">
        <v>3205</v>
      </c>
      <c r="L1424" s="728">
        <v>984.16</v>
      </c>
      <c r="M1424" s="728">
        <v>984.16</v>
      </c>
      <c r="N1424" s="727">
        <v>1</v>
      </c>
      <c r="O1424" s="812">
        <v>1</v>
      </c>
      <c r="P1424" s="728">
        <v>984.16</v>
      </c>
      <c r="Q1424" s="745">
        <v>1</v>
      </c>
      <c r="R1424" s="727">
        <v>1</v>
      </c>
      <c r="S1424" s="745">
        <v>1</v>
      </c>
      <c r="T1424" s="812">
        <v>1</v>
      </c>
      <c r="U1424" s="768">
        <v>1</v>
      </c>
    </row>
    <row r="1425" spans="1:21" ht="14.4" customHeight="1" x14ac:dyDescent="0.3">
      <c r="A1425" s="726">
        <v>4</v>
      </c>
      <c r="B1425" s="727" t="s">
        <v>2287</v>
      </c>
      <c r="C1425" s="727" t="s">
        <v>2294</v>
      </c>
      <c r="D1425" s="810" t="s">
        <v>4735</v>
      </c>
      <c r="E1425" s="811" t="s">
        <v>2336</v>
      </c>
      <c r="F1425" s="727" t="s">
        <v>2290</v>
      </c>
      <c r="G1425" s="727" t="s">
        <v>2523</v>
      </c>
      <c r="H1425" s="727" t="s">
        <v>571</v>
      </c>
      <c r="I1425" s="727" t="s">
        <v>3215</v>
      </c>
      <c r="J1425" s="727" t="s">
        <v>3216</v>
      </c>
      <c r="K1425" s="727" t="s">
        <v>3217</v>
      </c>
      <c r="L1425" s="728">
        <v>2747.5</v>
      </c>
      <c r="M1425" s="728">
        <v>2747.5</v>
      </c>
      <c r="N1425" s="727">
        <v>1</v>
      </c>
      <c r="O1425" s="812">
        <v>1</v>
      </c>
      <c r="P1425" s="728">
        <v>2747.5</v>
      </c>
      <c r="Q1425" s="745">
        <v>1</v>
      </c>
      <c r="R1425" s="727">
        <v>1</v>
      </c>
      <c r="S1425" s="745">
        <v>1</v>
      </c>
      <c r="T1425" s="812">
        <v>1</v>
      </c>
      <c r="U1425" s="768">
        <v>1</v>
      </c>
    </row>
    <row r="1426" spans="1:21" ht="14.4" customHeight="1" x14ac:dyDescent="0.3">
      <c r="A1426" s="726">
        <v>4</v>
      </c>
      <c r="B1426" s="727" t="s">
        <v>2287</v>
      </c>
      <c r="C1426" s="727" t="s">
        <v>2294</v>
      </c>
      <c r="D1426" s="810" t="s">
        <v>4735</v>
      </c>
      <c r="E1426" s="811" t="s">
        <v>2336</v>
      </c>
      <c r="F1426" s="727" t="s">
        <v>2290</v>
      </c>
      <c r="G1426" s="727" t="s">
        <v>2523</v>
      </c>
      <c r="H1426" s="727" t="s">
        <v>571</v>
      </c>
      <c r="I1426" s="727" t="s">
        <v>3220</v>
      </c>
      <c r="J1426" s="727" t="s">
        <v>3221</v>
      </c>
      <c r="K1426" s="727" t="s">
        <v>3222</v>
      </c>
      <c r="L1426" s="728">
        <v>491.09</v>
      </c>
      <c r="M1426" s="728">
        <v>982.18</v>
      </c>
      <c r="N1426" s="727">
        <v>2</v>
      </c>
      <c r="O1426" s="812">
        <v>2</v>
      </c>
      <c r="P1426" s="728">
        <v>982.18</v>
      </c>
      <c r="Q1426" s="745">
        <v>1</v>
      </c>
      <c r="R1426" s="727">
        <v>2</v>
      </c>
      <c r="S1426" s="745">
        <v>1</v>
      </c>
      <c r="T1426" s="812">
        <v>2</v>
      </c>
      <c r="U1426" s="768">
        <v>1</v>
      </c>
    </row>
    <row r="1427" spans="1:21" ht="14.4" customHeight="1" x14ac:dyDescent="0.3">
      <c r="A1427" s="726">
        <v>4</v>
      </c>
      <c r="B1427" s="727" t="s">
        <v>2287</v>
      </c>
      <c r="C1427" s="727" t="s">
        <v>2294</v>
      </c>
      <c r="D1427" s="810" t="s">
        <v>4735</v>
      </c>
      <c r="E1427" s="811" t="s">
        <v>2336</v>
      </c>
      <c r="F1427" s="727" t="s">
        <v>2290</v>
      </c>
      <c r="G1427" s="727" t="s">
        <v>2523</v>
      </c>
      <c r="H1427" s="727" t="s">
        <v>571</v>
      </c>
      <c r="I1427" s="727" t="s">
        <v>3226</v>
      </c>
      <c r="J1427" s="727" t="s">
        <v>3227</v>
      </c>
      <c r="K1427" s="727" t="s">
        <v>3228</v>
      </c>
      <c r="L1427" s="728">
        <v>224.7</v>
      </c>
      <c r="M1427" s="728">
        <v>224.7</v>
      </c>
      <c r="N1427" s="727">
        <v>1</v>
      </c>
      <c r="O1427" s="812">
        <v>1</v>
      </c>
      <c r="P1427" s="728">
        <v>224.7</v>
      </c>
      <c r="Q1427" s="745">
        <v>1</v>
      </c>
      <c r="R1427" s="727">
        <v>1</v>
      </c>
      <c r="S1427" s="745">
        <v>1</v>
      </c>
      <c r="T1427" s="812">
        <v>1</v>
      </c>
      <c r="U1427" s="768">
        <v>1</v>
      </c>
    </row>
    <row r="1428" spans="1:21" ht="14.4" customHeight="1" x14ac:dyDescent="0.3">
      <c r="A1428" s="726">
        <v>4</v>
      </c>
      <c r="B1428" s="727" t="s">
        <v>2287</v>
      </c>
      <c r="C1428" s="727" t="s">
        <v>2294</v>
      </c>
      <c r="D1428" s="810" t="s">
        <v>4735</v>
      </c>
      <c r="E1428" s="811" t="s">
        <v>2336</v>
      </c>
      <c r="F1428" s="727" t="s">
        <v>2290</v>
      </c>
      <c r="G1428" s="727" t="s">
        <v>2523</v>
      </c>
      <c r="H1428" s="727" t="s">
        <v>571</v>
      </c>
      <c r="I1428" s="727" t="s">
        <v>3232</v>
      </c>
      <c r="J1428" s="727" t="s">
        <v>3172</v>
      </c>
      <c r="K1428" s="727" t="s">
        <v>3233</v>
      </c>
      <c r="L1428" s="728">
        <v>1500</v>
      </c>
      <c r="M1428" s="728">
        <v>3000</v>
      </c>
      <c r="N1428" s="727">
        <v>2</v>
      </c>
      <c r="O1428" s="812">
        <v>1</v>
      </c>
      <c r="P1428" s="728">
        <v>3000</v>
      </c>
      <c r="Q1428" s="745">
        <v>1</v>
      </c>
      <c r="R1428" s="727">
        <v>2</v>
      </c>
      <c r="S1428" s="745">
        <v>1</v>
      </c>
      <c r="T1428" s="812">
        <v>1</v>
      </c>
      <c r="U1428" s="768">
        <v>1</v>
      </c>
    </row>
    <row r="1429" spans="1:21" ht="14.4" customHeight="1" x14ac:dyDescent="0.3">
      <c r="A1429" s="726">
        <v>4</v>
      </c>
      <c r="B1429" s="727" t="s">
        <v>2287</v>
      </c>
      <c r="C1429" s="727" t="s">
        <v>2294</v>
      </c>
      <c r="D1429" s="810" t="s">
        <v>4735</v>
      </c>
      <c r="E1429" s="811" t="s">
        <v>2336</v>
      </c>
      <c r="F1429" s="727" t="s">
        <v>2290</v>
      </c>
      <c r="G1429" s="727" t="s">
        <v>2523</v>
      </c>
      <c r="H1429" s="727" t="s">
        <v>571</v>
      </c>
      <c r="I1429" s="727" t="s">
        <v>3234</v>
      </c>
      <c r="J1429" s="727" t="s">
        <v>3147</v>
      </c>
      <c r="K1429" s="727" t="s">
        <v>3235</v>
      </c>
      <c r="L1429" s="728">
        <v>2250</v>
      </c>
      <c r="M1429" s="728">
        <v>2250</v>
      </c>
      <c r="N1429" s="727">
        <v>1</v>
      </c>
      <c r="O1429" s="812">
        <v>1</v>
      </c>
      <c r="P1429" s="728">
        <v>2250</v>
      </c>
      <c r="Q1429" s="745">
        <v>1</v>
      </c>
      <c r="R1429" s="727">
        <v>1</v>
      </c>
      <c r="S1429" s="745">
        <v>1</v>
      </c>
      <c r="T1429" s="812">
        <v>1</v>
      </c>
      <c r="U1429" s="768">
        <v>1</v>
      </c>
    </row>
    <row r="1430" spans="1:21" ht="14.4" customHeight="1" x14ac:dyDescent="0.3">
      <c r="A1430" s="726">
        <v>4</v>
      </c>
      <c r="B1430" s="727" t="s">
        <v>2287</v>
      </c>
      <c r="C1430" s="727" t="s">
        <v>2294</v>
      </c>
      <c r="D1430" s="810" t="s">
        <v>4735</v>
      </c>
      <c r="E1430" s="811" t="s">
        <v>2336</v>
      </c>
      <c r="F1430" s="727" t="s">
        <v>2290</v>
      </c>
      <c r="G1430" s="727" t="s">
        <v>2523</v>
      </c>
      <c r="H1430" s="727" t="s">
        <v>571</v>
      </c>
      <c r="I1430" s="727" t="s">
        <v>3252</v>
      </c>
      <c r="J1430" s="727" t="s">
        <v>3253</v>
      </c>
      <c r="K1430" s="727" t="s">
        <v>3254</v>
      </c>
      <c r="L1430" s="728">
        <v>128</v>
      </c>
      <c r="M1430" s="728">
        <v>128</v>
      </c>
      <c r="N1430" s="727">
        <v>1</v>
      </c>
      <c r="O1430" s="812">
        <v>1</v>
      </c>
      <c r="P1430" s="728">
        <v>128</v>
      </c>
      <c r="Q1430" s="745">
        <v>1</v>
      </c>
      <c r="R1430" s="727">
        <v>1</v>
      </c>
      <c r="S1430" s="745">
        <v>1</v>
      </c>
      <c r="T1430" s="812">
        <v>1</v>
      </c>
      <c r="U1430" s="768">
        <v>1</v>
      </c>
    </row>
    <row r="1431" spans="1:21" ht="14.4" customHeight="1" x14ac:dyDescent="0.3">
      <c r="A1431" s="726">
        <v>4</v>
      </c>
      <c r="B1431" s="727" t="s">
        <v>2287</v>
      </c>
      <c r="C1431" s="727" t="s">
        <v>2294</v>
      </c>
      <c r="D1431" s="810" t="s">
        <v>4735</v>
      </c>
      <c r="E1431" s="811" t="s">
        <v>2336</v>
      </c>
      <c r="F1431" s="727" t="s">
        <v>2290</v>
      </c>
      <c r="G1431" s="727" t="s">
        <v>2523</v>
      </c>
      <c r="H1431" s="727" t="s">
        <v>571</v>
      </c>
      <c r="I1431" s="727" t="s">
        <v>3257</v>
      </c>
      <c r="J1431" s="727" t="s">
        <v>3121</v>
      </c>
      <c r="K1431" s="727" t="s">
        <v>3258</v>
      </c>
      <c r="L1431" s="728">
        <v>1070</v>
      </c>
      <c r="M1431" s="728">
        <v>4280</v>
      </c>
      <c r="N1431" s="727">
        <v>4</v>
      </c>
      <c r="O1431" s="812">
        <v>1</v>
      </c>
      <c r="P1431" s="728">
        <v>4280</v>
      </c>
      <c r="Q1431" s="745">
        <v>1</v>
      </c>
      <c r="R1431" s="727">
        <v>4</v>
      </c>
      <c r="S1431" s="745">
        <v>1</v>
      </c>
      <c r="T1431" s="812">
        <v>1</v>
      </c>
      <c r="U1431" s="768">
        <v>1</v>
      </c>
    </row>
    <row r="1432" spans="1:21" ht="14.4" customHeight="1" x14ac:dyDescent="0.3">
      <c r="A1432" s="726">
        <v>4</v>
      </c>
      <c r="B1432" s="727" t="s">
        <v>2287</v>
      </c>
      <c r="C1432" s="727" t="s">
        <v>2294</v>
      </c>
      <c r="D1432" s="810" t="s">
        <v>4735</v>
      </c>
      <c r="E1432" s="811" t="s">
        <v>2336</v>
      </c>
      <c r="F1432" s="727" t="s">
        <v>2290</v>
      </c>
      <c r="G1432" s="727" t="s">
        <v>2523</v>
      </c>
      <c r="H1432" s="727" t="s">
        <v>571</v>
      </c>
      <c r="I1432" s="727" t="s">
        <v>3261</v>
      </c>
      <c r="J1432" s="727" t="s">
        <v>3262</v>
      </c>
      <c r="K1432" s="727" t="s">
        <v>3263</v>
      </c>
      <c r="L1432" s="728">
        <v>175</v>
      </c>
      <c r="M1432" s="728">
        <v>1575</v>
      </c>
      <c r="N1432" s="727">
        <v>9</v>
      </c>
      <c r="O1432" s="812">
        <v>5</v>
      </c>
      <c r="P1432" s="728">
        <v>1225</v>
      </c>
      <c r="Q1432" s="745">
        <v>0.77777777777777779</v>
      </c>
      <c r="R1432" s="727">
        <v>7</v>
      </c>
      <c r="S1432" s="745">
        <v>0.77777777777777779</v>
      </c>
      <c r="T1432" s="812">
        <v>4</v>
      </c>
      <c r="U1432" s="768">
        <v>0.8</v>
      </c>
    </row>
    <row r="1433" spans="1:21" ht="14.4" customHeight="1" x14ac:dyDescent="0.3">
      <c r="A1433" s="726">
        <v>4</v>
      </c>
      <c r="B1433" s="727" t="s">
        <v>2287</v>
      </c>
      <c r="C1433" s="727" t="s">
        <v>2294</v>
      </c>
      <c r="D1433" s="810" t="s">
        <v>4735</v>
      </c>
      <c r="E1433" s="811" t="s">
        <v>2336</v>
      </c>
      <c r="F1433" s="727" t="s">
        <v>2290</v>
      </c>
      <c r="G1433" s="727" t="s">
        <v>2523</v>
      </c>
      <c r="H1433" s="727" t="s">
        <v>571</v>
      </c>
      <c r="I1433" s="727" t="s">
        <v>3759</v>
      </c>
      <c r="J1433" s="727" t="s">
        <v>3760</v>
      </c>
      <c r="K1433" s="727" t="s">
        <v>3761</v>
      </c>
      <c r="L1433" s="728">
        <v>188.16</v>
      </c>
      <c r="M1433" s="728">
        <v>188.16</v>
      </c>
      <c r="N1433" s="727">
        <v>1</v>
      </c>
      <c r="O1433" s="812">
        <v>1</v>
      </c>
      <c r="P1433" s="728"/>
      <c r="Q1433" s="745">
        <v>0</v>
      </c>
      <c r="R1433" s="727"/>
      <c r="S1433" s="745">
        <v>0</v>
      </c>
      <c r="T1433" s="812"/>
      <c r="U1433" s="768">
        <v>0</v>
      </c>
    </row>
    <row r="1434" spans="1:21" ht="14.4" customHeight="1" x14ac:dyDescent="0.3">
      <c r="A1434" s="726">
        <v>4</v>
      </c>
      <c r="B1434" s="727" t="s">
        <v>2287</v>
      </c>
      <c r="C1434" s="727" t="s">
        <v>2294</v>
      </c>
      <c r="D1434" s="810" t="s">
        <v>4735</v>
      </c>
      <c r="E1434" s="811" t="s">
        <v>2336</v>
      </c>
      <c r="F1434" s="727" t="s">
        <v>2290</v>
      </c>
      <c r="G1434" s="727" t="s">
        <v>2523</v>
      </c>
      <c r="H1434" s="727" t="s">
        <v>571</v>
      </c>
      <c r="I1434" s="727" t="s">
        <v>3272</v>
      </c>
      <c r="J1434" s="727" t="s">
        <v>3273</v>
      </c>
      <c r="K1434" s="727" t="s">
        <v>3274</v>
      </c>
      <c r="L1434" s="728">
        <v>2939</v>
      </c>
      <c r="M1434" s="728">
        <v>5878</v>
      </c>
      <c r="N1434" s="727">
        <v>2</v>
      </c>
      <c r="O1434" s="812">
        <v>1</v>
      </c>
      <c r="P1434" s="728">
        <v>5878</v>
      </c>
      <c r="Q1434" s="745">
        <v>1</v>
      </c>
      <c r="R1434" s="727">
        <v>2</v>
      </c>
      <c r="S1434" s="745">
        <v>1</v>
      </c>
      <c r="T1434" s="812">
        <v>1</v>
      </c>
      <c r="U1434" s="768">
        <v>1</v>
      </c>
    </row>
    <row r="1435" spans="1:21" ht="14.4" customHeight="1" x14ac:dyDescent="0.3">
      <c r="A1435" s="726">
        <v>4</v>
      </c>
      <c r="B1435" s="727" t="s">
        <v>2287</v>
      </c>
      <c r="C1435" s="727" t="s">
        <v>2294</v>
      </c>
      <c r="D1435" s="810" t="s">
        <v>4735</v>
      </c>
      <c r="E1435" s="811" t="s">
        <v>2336</v>
      </c>
      <c r="F1435" s="727" t="s">
        <v>2290</v>
      </c>
      <c r="G1435" s="727" t="s">
        <v>2523</v>
      </c>
      <c r="H1435" s="727" t="s">
        <v>571</v>
      </c>
      <c r="I1435" s="727" t="s">
        <v>3331</v>
      </c>
      <c r="J1435" s="727" t="s">
        <v>3332</v>
      </c>
      <c r="K1435" s="727" t="s">
        <v>3333</v>
      </c>
      <c r="L1435" s="728">
        <v>299.89999999999998</v>
      </c>
      <c r="M1435" s="728">
        <v>299.89999999999998</v>
      </c>
      <c r="N1435" s="727">
        <v>1</v>
      </c>
      <c r="O1435" s="812">
        <v>1</v>
      </c>
      <c r="P1435" s="728">
        <v>299.89999999999998</v>
      </c>
      <c r="Q1435" s="745">
        <v>1</v>
      </c>
      <c r="R1435" s="727">
        <v>1</v>
      </c>
      <c r="S1435" s="745">
        <v>1</v>
      </c>
      <c r="T1435" s="812">
        <v>1</v>
      </c>
      <c r="U1435" s="768">
        <v>1</v>
      </c>
    </row>
    <row r="1436" spans="1:21" ht="14.4" customHeight="1" x14ac:dyDescent="0.3">
      <c r="A1436" s="726">
        <v>4</v>
      </c>
      <c r="B1436" s="727" t="s">
        <v>2287</v>
      </c>
      <c r="C1436" s="727" t="s">
        <v>2294</v>
      </c>
      <c r="D1436" s="810" t="s">
        <v>4735</v>
      </c>
      <c r="E1436" s="811" t="s">
        <v>2336</v>
      </c>
      <c r="F1436" s="727" t="s">
        <v>2290</v>
      </c>
      <c r="G1436" s="727" t="s">
        <v>2523</v>
      </c>
      <c r="H1436" s="727" t="s">
        <v>571</v>
      </c>
      <c r="I1436" s="727" t="s">
        <v>3334</v>
      </c>
      <c r="J1436" s="727" t="s">
        <v>3332</v>
      </c>
      <c r="K1436" s="727" t="s">
        <v>3335</v>
      </c>
      <c r="L1436" s="728">
        <v>599.79999999999995</v>
      </c>
      <c r="M1436" s="728">
        <v>599.79999999999995</v>
      </c>
      <c r="N1436" s="727">
        <v>1</v>
      </c>
      <c r="O1436" s="812">
        <v>1</v>
      </c>
      <c r="P1436" s="728">
        <v>599.79999999999995</v>
      </c>
      <c r="Q1436" s="745">
        <v>1</v>
      </c>
      <c r="R1436" s="727">
        <v>1</v>
      </c>
      <c r="S1436" s="745">
        <v>1</v>
      </c>
      <c r="T1436" s="812">
        <v>1</v>
      </c>
      <c r="U1436" s="768">
        <v>1</v>
      </c>
    </row>
    <row r="1437" spans="1:21" ht="14.4" customHeight="1" x14ac:dyDescent="0.3">
      <c r="A1437" s="726">
        <v>4</v>
      </c>
      <c r="B1437" s="727" t="s">
        <v>2287</v>
      </c>
      <c r="C1437" s="727" t="s">
        <v>2294</v>
      </c>
      <c r="D1437" s="810" t="s">
        <v>4735</v>
      </c>
      <c r="E1437" s="811" t="s">
        <v>2336</v>
      </c>
      <c r="F1437" s="727" t="s">
        <v>2290</v>
      </c>
      <c r="G1437" s="727" t="s">
        <v>2523</v>
      </c>
      <c r="H1437" s="727" t="s">
        <v>571</v>
      </c>
      <c r="I1437" s="727" t="s">
        <v>4077</v>
      </c>
      <c r="J1437" s="727" t="s">
        <v>4078</v>
      </c>
      <c r="K1437" s="727" t="s">
        <v>3333</v>
      </c>
      <c r="L1437" s="728">
        <v>499.99</v>
      </c>
      <c r="M1437" s="728">
        <v>499.99</v>
      </c>
      <c r="N1437" s="727">
        <v>1</v>
      </c>
      <c r="O1437" s="812">
        <v>1</v>
      </c>
      <c r="P1437" s="728">
        <v>499.99</v>
      </c>
      <c r="Q1437" s="745">
        <v>1</v>
      </c>
      <c r="R1437" s="727">
        <v>1</v>
      </c>
      <c r="S1437" s="745">
        <v>1</v>
      </c>
      <c r="T1437" s="812">
        <v>1</v>
      </c>
      <c r="U1437" s="768">
        <v>1</v>
      </c>
    </row>
    <row r="1438" spans="1:21" ht="14.4" customHeight="1" x14ac:dyDescent="0.3">
      <c r="A1438" s="726">
        <v>4</v>
      </c>
      <c r="B1438" s="727" t="s">
        <v>2287</v>
      </c>
      <c r="C1438" s="727" t="s">
        <v>2294</v>
      </c>
      <c r="D1438" s="810" t="s">
        <v>4735</v>
      </c>
      <c r="E1438" s="811" t="s">
        <v>2336</v>
      </c>
      <c r="F1438" s="727" t="s">
        <v>2290</v>
      </c>
      <c r="G1438" s="727" t="s">
        <v>2523</v>
      </c>
      <c r="H1438" s="727" t="s">
        <v>571</v>
      </c>
      <c r="I1438" s="727" t="s">
        <v>4079</v>
      </c>
      <c r="J1438" s="727" t="s">
        <v>4078</v>
      </c>
      <c r="K1438" s="727" t="s">
        <v>3335</v>
      </c>
      <c r="L1438" s="728">
        <v>999.98</v>
      </c>
      <c r="M1438" s="728">
        <v>999.98</v>
      </c>
      <c r="N1438" s="727">
        <v>1</v>
      </c>
      <c r="O1438" s="812">
        <v>1</v>
      </c>
      <c r="P1438" s="728">
        <v>999.98</v>
      </c>
      <c r="Q1438" s="745">
        <v>1</v>
      </c>
      <c r="R1438" s="727">
        <v>1</v>
      </c>
      <c r="S1438" s="745">
        <v>1</v>
      </c>
      <c r="T1438" s="812">
        <v>1</v>
      </c>
      <c r="U1438" s="768">
        <v>1</v>
      </c>
    </row>
    <row r="1439" spans="1:21" ht="14.4" customHeight="1" x14ac:dyDescent="0.3">
      <c r="A1439" s="726">
        <v>4</v>
      </c>
      <c r="B1439" s="727" t="s">
        <v>2287</v>
      </c>
      <c r="C1439" s="727" t="s">
        <v>2294</v>
      </c>
      <c r="D1439" s="810" t="s">
        <v>4735</v>
      </c>
      <c r="E1439" s="811" t="s">
        <v>2336</v>
      </c>
      <c r="F1439" s="727" t="s">
        <v>2290</v>
      </c>
      <c r="G1439" s="727" t="s">
        <v>2399</v>
      </c>
      <c r="H1439" s="727" t="s">
        <v>571</v>
      </c>
      <c r="I1439" s="727" t="s">
        <v>2841</v>
      </c>
      <c r="J1439" s="727" t="s">
        <v>2842</v>
      </c>
      <c r="K1439" s="727" t="s">
        <v>2843</v>
      </c>
      <c r="L1439" s="728">
        <v>255.41</v>
      </c>
      <c r="M1439" s="728">
        <v>255.41</v>
      </c>
      <c r="N1439" s="727">
        <v>1</v>
      </c>
      <c r="O1439" s="812">
        <v>1</v>
      </c>
      <c r="P1439" s="728"/>
      <c r="Q1439" s="745">
        <v>0</v>
      </c>
      <c r="R1439" s="727"/>
      <c r="S1439" s="745">
        <v>0</v>
      </c>
      <c r="T1439" s="812"/>
      <c r="U1439" s="768">
        <v>0</v>
      </c>
    </row>
    <row r="1440" spans="1:21" ht="14.4" customHeight="1" x14ac:dyDescent="0.3">
      <c r="A1440" s="726">
        <v>4</v>
      </c>
      <c r="B1440" s="727" t="s">
        <v>2287</v>
      </c>
      <c r="C1440" s="727" t="s">
        <v>2294</v>
      </c>
      <c r="D1440" s="810" t="s">
        <v>4735</v>
      </c>
      <c r="E1440" s="811" t="s">
        <v>2336</v>
      </c>
      <c r="F1440" s="727" t="s">
        <v>2290</v>
      </c>
      <c r="G1440" s="727" t="s">
        <v>2399</v>
      </c>
      <c r="H1440" s="727" t="s">
        <v>571</v>
      </c>
      <c r="I1440" s="727" t="s">
        <v>2400</v>
      </c>
      <c r="J1440" s="727" t="s">
        <v>2401</v>
      </c>
      <c r="K1440" s="727" t="s">
        <v>2402</v>
      </c>
      <c r="L1440" s="728">
        <v>100</v>
      </c>
      <c r="M1440" s="728">
        <v>4100</v>
      </c>
      <c r="N1440" s="727">
        <v>41</v>
      </c>
      <c r="O1440" s="812">
        <v>17</v>
      </c>
      <c r="P1440" s="728">
        <v>2700</v>
      </c>
      <c r="Q1440" s="745">
        <v>0.65853658536585369</v>
      </c>
      <c r="R1440" s="727">
        <v>27</v>
      </c>
      <c r="S1440" s="745">
        <v>0.65853658536585369</v>
      </c>
      <c r="T1440" s="812">
        <v>12</v>
      </c>
      <c r="U1440" s="768">
        <v>0.70588235294117652</v>
      </c>
    </row>
    <row r="1441" spans="1:21" ht="14.4" customHeight="1" x14ac:dyDescent="0.3">
      <c r="A1441" s="726">
        <v>4</v>
      </c>
      <c r="B1441" s="727" t="s">
        <v>2287</v>
      </c>
      <c r="C1441" s="727" t="s">
        <v>2294</v>
      </c>
      <c r="D1441" s="810" t="s">
        <v>4735</v>
      </c>
      <c r="E1441" s="811" t="s">
        <v>2336</v>
      </c>
      <c r="F1441" s="727" t="s">
        <v>2290</v>
      </c>
      <c r="G1441" s="727" t="s">
        <v>2399</v>
      </c>
      <c r="H1441" s="727" t="s">
        <v>571</v>
      </c>
      <c r="I1441" s="727" t="s">
        <v>2403</v>
      </c>
      <c r="J1441" s="727" t="s">
        <v>2404</v>
      </c>
      <c r="K1441" s="727" t="s">
        <v>2405</v>
      </c>
      <c r="L1441" s="728">
        <v>120</v>
      </c>
      <c r="M1441" s="728">
        <v>1320</v>
      </c>
      <c r="N1441" s="727">
        <v>11</v>
      </c>
      <c r="O1441" s="812">
        <v>4</v>
      </c>
      <c r="P1441" s="728">
        <v>360</v>
      </c>
      <c r="Q1441" s="745">
        <v>0.27272727272727271</v>
      </c>
      <c r="R1441" s="727">
        <v>3</v>
      </c>
      <c r="S1441" s="745">
        <v>0.27272727272727271</v>
      </c>
      <c r="T1441" s="812">
        <v>1</v>
      </c>
      <c r="U1441" s="768">
        <v>0.25</v>
      </c>
    </row>
    <row r="1442" spans="1:21" ht="14.4" customHeight="1" x14ac:dyDescent="0.3">
      <c r="A1442" s="726">
        <v>4</v>
      </c>
      <c r="B1442" s="727" t="s">
        <v>2287</v>
      </c>
      <c r="C1442" s="727" t="s">
        <v>2294</v>
      </c>
      <c r="D1442" s="810" t="s">
        <v>4735</v>
      </c>
      <c r="E1442" s="811" t="s">
        <v>2336</v>
      </c>
      <c r="F1442" s="727" t="s">
        <v>2290</v>
      </c>
      <c r="G1442" s="727" t="s">
        <v>2399</v>
      </c>
      <c r="H1442" s="727" t="s">
        <v>571</v>
      </c>
      <c r="I1442" s="727" t="s">
        <v>4080</v>
      </c>
      <c r="J1442" s="727" t="s">
        <v>4081</v>
      </c>
      <c r="K1442" s="727" t="s">
        <v>4082</v>
      </c>
      <c r="L1442" s="728">
        <v>173.96</v>
      </c>
      <c r="M1442" s="728">
        <v>1043.76</v>
      </c>
      <c r="N1442" s="727">
        <v>6</v>
      </c>
      <c r="O1442" s="812">
        <v>4</v>
      </c>
      <c r="P1442" s="728">
        <v>695.84</v>
      </c>
      <c r="Q1442" s="745">
        <v>0.66666666666666674</v>
      </c>
      <c r="R1442" s="727">
        <v>4</v>
      </c>
      <c r="S1442" s="745">
        <v>0.66666666666666663</v>
      </c>
      <c r="T1442" s="812">
        <v>3</v>
      </c>
      <c r="U1442" s="768">
        <v>0.75</v>
      </c>
    </row>
    <row r="1443" spans="1:21" ht="14.4" customHeight="1" x14ac:dyDescent="0.3">
      <c r="A1443" s="726">
        <v>4</v>
      </c>
      <c r="B1443" s="727" t="s">
        <v>2287</v>
      </c>
      <c r="C1443" s="727" t="s">
        <v>2294</v>
      </c>
      <c r="D1443" s="810" t="s">
        <v>4735</v>
      </c>
      <c r="E1443" s="811" t="s">
        <v>2336</v>
      </c>
      <c r="F1443" s="727" t="s">
        <v>2290</v>
      </c>
      <c r="G1443" s="727" t="s">
        <v>2399</v>
      </c>
      <c r="H1443" s="727" t="s">
        <v>571</v>
      </c>
      <c r="I1443" s="727" t="s">
        <v>4083</v>
      </c>
      <c r="J1443" s="727" t="s">
        <v>3350</v>
      </c>
      <c r="K1443" s="727" t="s">
        <v>4084</v>
      </c>
      <c r="L1443" s="728">
        <v>479.95</v>
      </c>
      <c r="M1443" s="728">
        <v>479.95</v>
      </c>
      <c r="N1443" s="727">
        <v>1</v>
      </c>
      <c r="O1443" s="812">
        <v>1</v>
      </c>
      <c r="P1443" s="728"/>
      <c r="Q1443" s="745">
        <v>0</v>
      </c>
      <c r="R1443" s="727"/>
      <c r="S1443" s="745">
        <v>0</v>
      </c>
      <c r="T1443" s="812"/>
      <c r="U1443" s="768">
        <v>0</v>
      </c>
    </row>
    <row r="1444" spans="1:21" ht="14.4" customHeight="1" x14ac:dyDescent="0.3">
      <c r="A1444" s="726">
        <v>4</v>
      </c>
      <c r="B1444" s="727" t="s">
        <v>2287</v>
      </c>
      <c r="C1444" s="727" t="s">
        <v>2294</v>
      </c>
      <c r="D1444" s="810" t="s">
        <v>4735</v>
      </c>
      <c r="E1444" s="811" t="s">
        <v>2336</v>
      </c>
      <c r="F1444" s="727" t="s">
        <v>2290</v>
      </c>
      <c r="G1444" s="727" t="s">
        <v>2399</v>
      </c>
      <c r="H1444" s="727" t="s">
        <v>571</v>
      </c>
      <c r="I1444" s="727" t="s">
        <v>4085</v>
      </c>
      <c r="J1444" s="727" t="s">
        <v>4086</v>
      </c>
      <c r="K1444" s="727" t="s">
        <v>3351</v>
      </c>
      <c r="L1444" s="728">
        <v>248.21</v>
      </c>
      <c r="M1444" s="728">
        <v>744.63</v>
      </c>
      <c r="N1444" s="727">
        <v>3</v>
      </c>
      <c r="O1444" s="812">
        <v>2</v>
      </c>
      <c r="P1444" s="728">
        <v>744.63</v>
      </c>
      <c r="Q1444" s="745">
        <v>1</v>
      </c>
      <c r="R1444" s="727">
        <v>3</v>
      </c>
      <c r="S1444" s="745">
        <v>1</v>
      </c>
      <c r="T1444" s="812">
        <v>2</v>
      </c>
      <c r="U1444" s="768">
        <v>1</v>
      </c>
    </row>
    <row r="1445" spans="1:21" ht="14.4" customHeight="1" x14ac:dyDescent="0.3">
      <c r="A1445" s="726">
        <v>4</v>
      </c>
      <c r="B1445" s="727" t="s">
        <v>2287</v>
      </c>
      <c r="C1445" s="727" t="s">
        <v>2294</v>
      </c>
      <c r="D1445" s="810" t="s">
        <v>4735</v>
      </c>
      <c r="E1445" s="811" t="s">
        <v>2336</v>
      </c>
      <c r="F1445" s="727" t="s">
        <v>2290</v>
      </c>
      <c r="G1445" s="727" t="s">
        <v>2399</v>
      </c>
      <c r="H1445" s="727" t="s">
        <v>571</v>
      </c>
      <c r="I1445" s="727" t="s">
        <v>4087</v>
      </c>
      <c r="J1445" s="727" t="s">
        <v>4088</v>
      </c>
      <c r="K1445" s="727" t="s">
        <v>4089</v>
      </c>
      <c r="L1445" s="728">
        <v>426.75</v>
      </c>
      <c r="M1445" s="728">
        <v>1707</v>
      </c>
      <c r="N1445" s="727">
        <v>4</v>
      </c>
      <c r="O1445" s="812">
        <v>2</v>
      </c>
      <c r="P1445" s="728">
        <v>1707</v>
      </c>
      <c r="Q1445" s="745">
        <v>1</v>
      </c>
      <c r="R1445" s="727">
        <v>4</v>
      </c>
      <c r="S1445" s="745">
        <v>1</v>
      </c>
      <c r="T1445" s="812">
        <v>2</v>
      </c>
      <c r="U1445" s="768">
        <v>1</v>
      </c>
    </row>
    <row r="1446" spans="1:21" ht="14.4" customHeight="1" x14ac:dyDescent="0.3">
      <c r="A1446" s="726">
        <v>4</v>
      </c>
      <c r="B1446" s="727" t="s">
        <v>2287</v>
      </c>
      <c r="C1446" s="727" t="s">
        <v>2294</v>
      </c>
      <c r="D1446" s="810" t="s">
        <v>4735</v>
      </c>
      <c r="E1446" s="811" t="s">
        <v>2336</v>
      </c>
      <c r="F1446" s="727" t="s">
        <v>2290</v>
      </c>
      <c r="G1446" s="727" t="s">
        <v>2399</v>
      </c>
      <c r="H1446" s="727" t="s">
        <v>571</v>
      </c>
      <c r="I1446" s="727" t="s">
        <v>4090</v>
      </c>
      <c r="J1446" s="727" t="s">
        <v>4091</v>
      </c>
      <c r="K1446" s="727" t="s">
        <v>4092</v>
      </c>
      <c r="L1446" s="728">
        <v>181.5</v>
      </c>
      <c r="M1446" s="728">
        <v>544.5</v>
      </c>
      <c r="N1446" s="727">
        <v>3</v>
      </c>
      <c r="O1446" s="812">
        <v>3</v>
      </c>
      <c r="P1446" s="728"/>
      <c r="Q1446" s="745">
        <v>0</v>
      </c>
      <c r="R1446" s="727"/>
      <c r="S1446" s="745">
        <v>0</v>
      </c>
      <c r="T1446" s="812"/>
      <c r="U1446" s="768">
        <v>0</v>
      </c>
    </row>
    <row r="1447" spans="1:21" ht="14.4" customHeight="1" x14ac:dyDescent="0.3">
      <c r="A1447" s="726">
        <v>4</v>
      </c>
      <c r="B1447" s="727" t="s">
        <v>2287</v>
      </c>
      <c r="C1447" s="727" t="s">
        <v>2294</v>
      </c>
      <c r="D1447" s="810" t="s">
        <v>4735</v>
      </c>
      <c r="E1447" s="811" t="s">
        <v>2336</v>
      </c>
      <c r="F1447" s="727" t="s">
        <v>2290</v>
      </c>
      <c r="G1447" s="727" t="s">
        <v>2399</v>
      </c>
      <c r="H1447" s="727" t="s">
        <v>571</v>
      </c>
      <c r="I1447" s="727" t="s">
        <v>4093</v>
      </c>
      <c r="J1447" s="727" t="s">
        <v>4094</v>
      </c>
      <c r="K1447" s="727" t="s">
        <v>4095</v>
      </c>
      <c r="L1447" s="728">
        <v>1078.5</v>
      </c>
      <c r="M1447" s="728">
        <v>1078.5</v>
      </c>
      <c r="N1447" s="727">
        <v>1</v>
      </c>
      <c r="O1447" s="812">
        <v>1</v>
      </c>
      <c r="P1447" s="728"/>
      <c r="Q1447" s="745">
        <v>0</v>
      </c>
      <c r="R1447" s="727"/>
      <c r="S1447" s="745">
        <v>0</v>
      </c>
      <c r="T1447" s="812"/>
      <c r="U1447" s="768">
        <v>0</v>
      </c>
    </row>
    <row r="1448" spans="1:21" ht="14.4" customHeight="1" x14ac:dyDescent="0.3">
      <c r="A1448" s="726">
        <v>4</v>
      </c>
      <c r="B1448" s="727" t="s">
        <v>2287</v>
      </c>
      <c r="C1448" s="727" t="s">
        <v>2294</v>
      </c>
      <c r="D1448" s="810" t="s">
        <v>4735</v>
      </c>
      <c r="E1448" s="811" t="s">
        <v>2336</v>
      </c>
      <c r="F1448" s="727" t="s">
        <v>2290</v>
      </c>
      <c r="G1448" s="727" t="s">
        <v>2399</v>
      </c>
      <c r="H1448" s="727" t="s">
        <v>571</v>
      </c>
      <c r="I1448" s="727" t="s">
        <v>3435</v>
      </c>
      <c r="J1448" s="727" t="s">
        <v>3436</v>
      </c>
      <c r="K1448" s="727" t="s">
        <v>3437</v>
      </c>
      <c r="L1448" s="728">
        <v>438.75</v>
      </c>
      <c r="M1448" s="728">
        <v>438.75</v>
      </c>
      <c r="N1448" s="727">
        <v>1</v>
      </c>
      <c r="O1448" s="812">
        <v>1</v>
      </c>
      <c r="P1448" s="728"/>
      <c r="Q1448" s="745">
        <v>0</v>
      </c>
      <c r="R1448" s="727"/>
      <c r="S1448" s="745">
        <v>0</v>
      </c>
      <c r="T1448" s="812"/>
      <c r="U1448" s="768">
        <v>0</v>
      </c>
    </row>
    <row r="1449" spans="1:21" ht="14.4" customHeight="1" x14ac:dyDescent="0.3">
      <c r="A1449" s="726">
        <v>4</v>
      </c>
      <c r="B1449" s="727" t="s">
        <v>2287</v>
      </c>
      <c r="C1449" s="727" t="s">
        <v>2294</v>
      </c>
      <c r="D1449" s="810" t="s">
        <v>4735</v>
      </c>
      <c r="E1449" s="811" t="s">
        <v>2336</v>
      </c>
      <c r="F1449" s="727" t="s">
        <v>2290</v>
      </c>
      <c r="G1449" s="727" t="s">
        <v>2807</v>
      </c>
      <c r="H1449" s="727" t="s">
        <v>571</v>
      </c>
      <c r="I1449" s="727" t="s">
        <v>2808</v>
      </c>
      <c r="J1449" s="727" t="s">
        <v>2809</v>
      </c>
      <c r="K1449" s="727" t="s">
        <v>2810</v>
      </c>
      <c r="L1449" s="728">
        <v>410</v>
      </c>
      <c r="M1449" s="728">
        <v>11480</v>
      </c>
      <c r="N1449" s="727">
        <v>28</v>
      </c>
      <c r="O1449" s="812">
        <v>28</v>
      </c>
      <c r="P1449" s="728">
        <v>11480</v>
      </c>
      <c r="Q1449" s="745">
        <v>1</v>
      </c>
      <c r="R1449" s="727">
        <v>28</v>
      </c>
      <c r="S1449" s="745">
        <v>1</v>
      </c>
      <c r="T1449" s="812">
        <v>28</v>
      </c>
      <c r="U1449" s="768">
        <v>1</v>
      </c>
    </row>
    <row r="1450" spans="1:21" ht="14.4" customHeight="1" x14ac:dyDescent="0.3">
      <c r="A1450" s="726">
        <v>4</v>
      </c>
      <c r="B1450" s="727" t="s">
        <v>2287</v>
      </c>
      <c r="C1450" s="727" t="s">
        <v>2294</v>
      </c>
      <c r="D1450" s="810" t="s">
        <v>4735</v>
      </c>
      <c r="E1450" s="811" t="s">
        <v>2336</v>
      </c>
      <c r="F1450" s="727" t="s">
        <v>2290</v>
      </c>
      <c r="G1450" s="727" t="s">
        <v>2807</v>
      </c>
      <c r="H1450" s="727" t="s">
        <v>571</v>
      </c>
      <c r="I1450" s="727" t="s">
        <v>3352</v>
      </c>
      <c r="J1450" s="727" t="s">
        <v>2853</v>
      </c>
      <c r="K1450" s="727" t="s">
        <v>3353</v>
      </c>
      <c r="L1450" s="728">
        <v>566</v>
      </c>
      <c r="M1450" s="728">
        <v>566</v>
      </c>
      <c r="N1450" s="727">
        <v>1</v>
      </c>
      <c r="O1450" s="812">
        <v>1</v>
      </c>
      <c r="P1450" s="728"/>
      <c r="Q1450" s="745">
        <v>0</v>
      </c>
      <c r="R1450" s="727"/>
      <c r="S1450" s="745">
        <v>0</v>
      </c>
      <c r="T1450" s="812"/>
      <c r="U1450" s="768">
        <v>0</v>
      </c>
    </row>
    <row r="1451" spans="1:21" ht="14.4" customHeight="1" x14ac:dyDescent="0.3">
      <c r="A1451" s="726">
        <v>4</v>
      </c>
      <c r="B1451" s="727" t="s">
        <v>2287</v>
      </c>
      <c r="C1451" s="727" t="s">
        <v>2294</v>
      </c>
      <c r="D1451" s="810" t="s">
        <v>4735</v>
      </c>
      <c r="E1451" s="811" t="s">
        <v>2336</v>
      </c>
      <c r="F1451" s="727" t="s">
        <v>2290</v>
      </c>
      <c r="G1451" s="727" t="s">
        <v>2406</v>
      </c>
      <c r="H1451" s="727" t="s">
        <v>571</v>
      </c>
      <c r="I1451" s="727" t="s">
        <v>2407</v>
      </c>
      <c r="J1451" s="727" t="s">
        <v>2408</v>
      </c>
      <c r="K1451" s="727" t="s">
        <v>2409</v>
      </c>
      <c r="L1451" s="728">
        <v>900</v>
      </c>
      <c r="M1451" s="728">
        <v>19800</v>
      </c>
      <c r="N1451" s="727">
        <v>22</v>
      </c>
      <c r="O1451" s="812">
        <v>22</v>
      </c>
      <c r="P1451" s="728">
        <v>19800</v>
      </c>
      <c r="Q1451" s="745">
        <v>1</v>
      </c>
      <c r="R1451" s="727">
        <v>22</v>
      </c>
      <c r="S1451" s="745">
        <v>1</v>
      </c>
      <c r="T1451" s="812">
        <v>22</v>
      </c>
      <c r="U1451" s="768">
        <v>1</v>
      </c>
    </row>
    <row r="1452" spans="1:21" ht="14.4" customHeight="1" x14ac:dyDescent="0.3">
      <c r="A1452" s="726">
        <v>4</v>
      </c>
      <c r="B1452" s="727" t="s">
        <v>2287</v>
      </c>
      <c r="C1452" s="727" t="s">
        <v>2294</v>
      </c>
      <c r="D1452" s="810" t="s">
        <v>4735</v>
      </c>
      <c r="E1452" s="811" t="s">
        <v>2336</v>
      </c>
      <c r="F1452" s="727" t="s">
        <v>2290</v>
      </c>
      <c r="G1452" s="727" t="s">
        <v>2406</v>
      </c>
      <c r="H1452" s="727" t="s">
        <v>571</v>
      </c>
      <c r="I1452" s="727" t="s">
        <v>3441</v>
      </c>
      <c r="J1452" s="727" t="s">
        <v>3442</v>
      </c>
      <c r="K1452" s="727" t="s">
        <v>3443</v>
      </c>
      <c r="L1452" s="728">
        <v>378.48</v>
      </c>
      <c r="M1452" s="728">
        <v>1135.44</v>
      </c>
      <c r="N1452" s="727">
        <v>3</v>
      </c>
      <c r="O1452" s="812">
        <v>3</v>
      </c>
      <c r="P1452" s="728">
        <v>1135.44</v>
      </c>
      <c r="Q1452" s="745">
        <v>1</v>
      </c>
      <c r="R1452" s="727">
        <v>3</v>
      </c>
      <c r="S1452" s="745">
        <v>1</v>
      </c>
      <c r="T1452" s="812">
        <v>3</v>
      </c>
      <c r="U1452" s="768">
        <v>1</v>
      </c>
    </row>
    <row r="1453" spans="1:21" ht="14.4" customHeight="1" x14ac:dyDescent="0.3">
      <c r="A1453" s="726">
        <v>4</v>
      </c>
      <c r="B1453" s="727" t="s">
        <v>2287</v>
      </c>
      <c r="C1453" s="727" t="s">
        <v>2294</v>
      </c>
      <c r="D1453" s="810" t="s">
        <v>4735</v>
      </c>
      <c r="E1453" s="811" t="s">
        <v>2336</v>
      </c>
      <c r="F1453" s="727" t="s">
        <v>2290</v>
      </c>
      <c r="G1453" s="727" t="s">
        <v>2406</v>
      </c>
      <c r="H1453" s="727" t="s">
        <v>571</v>
      </c>
      <c r="I1453" s="727" t="s">
        <v>3444</v>
      </c>
      <c r="J1453" s="727" t="s">
        <v>3445</v>
      </c>
      <c r="K1453" s="727" t="s">
        <v>3446</v>
      </c>
      <c r="L1453" s="728">
        <v>378.48</v>
      </c>
      <c r="M1453" s="728">
        <v>756.96</v>
      </c>
      <c r="N1453" s="727">
        <v>2</v>
      </c>
      <c r="O1453" s="812">
        <v>2</v>
      </c>
      <c r="P1453" s="728">
        <v>756.96</v>
      </c>
      <c r="Q1453" s="745">
        <v>1</v>
      </c>
      <c r="R1453" s="727">
        <v>2</v>
      </c>
      <c r="S1453" s="745">
        <v>1</v>
      </c>
      <c r="T1453" s="812">
        <v>2</v>
      </c>
      <c r="U1453" s="768">
        <v>1</v>
      </c>
    </row>
    <row r="1454" spans="1:21" ht="14.4" customHeight="1" x14ac:dyDescent="0.3">
      <c r="A1454" s="726">
        <v>4</v>
      </c>
      <c r="B1454" s="727" t="s">
        <v>2287</v>
      </c>
      <c r="C1454" s="727" t="s">
        <v>2294</v>
      </c>
      <c r="D1454" s="810" t="s">
        <v>4735</v>
      </c>
      <c r="E1454" s="811" t="s">
        <v>2336</v>
      </c>
      <c r="F1454" s="727" t="s">
        <v>2290</v>
      </c>
      <c r="G1454" s="727" t="s">
        <v>2406</v>
      </c>
      <c r="H1454" s="727" t="s">
        <v>571</v>
      </c>
      <c r="I1454" s="727" t="s">
        <v>4096</v>
      </c>
      <c r="J1454" s="727" t="s">
        <v>4097</v>
      </c>
      <c r="K1454" s="727"/>
      <c r="L1454" s="728">
        <v>600</v>
      </c>
      <c r="M1454" s="728">
        <v>600</v>
      </c>
      <c r="N1454" s="727">
        <v>1</v>
      </c>
      <c r="O1454" s="812">
        <v>1</v>
      </c>
      <c r="P1454" s="728">
        <v>600</v>
      </c>
      <c r="Q1454" s="745">
        <v>1</v>
      </c>
      <c r="R1454" s="727">
        <v>1</v>
      </c>
      <c r="S1454" s="745">
        <v>1</v>
      </c>
      <c r="T1454" s="812">
        <v>1</v>
      </c>
      <c r="U1454" s="768">
        <v>1</v>
      </c>
    </row>
    <row r="1455" spans="1:21" ht="14.4" customHeight="1" x14ac:dyDescent="0.3">
      <c r="A1455" s="726">
        <v>4</v>
      </c>
      <c r="B1455" s="727" t="s">
        <v>2287</v>
      </c>
      <c r="C1455" s="727" t="s">
        <v>2294</v>
      </c>
      <c r="D1455" s="810" t="s">
        <v>4735</v>
      </c>
      <c r="E1455" s="811" t="s">
        <v>2336</v>
      </c>
      <c r="F1455" s="727" t="s">
        <v>2290</v>
      </c>
      <c r="G1455" s="727" t="s">
        <v>2406</v>
      </c>
      <c r="H1455" s="727" t="s">
        <v>571</v>
      </c>
      <c r="I1455" s="727" t="s">
        <v>4098</v>
      </c>
      <c r="J1455" s="727" t="s">
        <v>4099</v>
      </c>
      <c r="K1455" s="727" t="s">
        <v>4100</v>
      </c>
      <c r="L1455" s="728">
        <v>399</v>
      </c>
      <c r="M1455" s="728">
        <v>399</v>
      </c>
      <c r="N1455" s="727">
        <v>1</v>
      </c>
      <c r="O1455" s="812">
        <v>1</v>
      </c>
      <c r="P1455" s="728"/>
      <c r="Q1455" s="745">
        <v>0</v>
      </c>
      <c r="R1455" s="727"/>
      <c r="S1455" s="745">
        <v>0</v>
      </c>
      <c r="T1455" s="812"/>
      <c r="U1455" s="768">
        <v>0</v>
      </c>
    </row>
    <row r="1456" spans="1:21" ht="14.4" customHeight="1" x14ac:dyDescent="0.3">
      <c r="A1456" s="726">
        <v>4</v>
      </c>
      <c r="B1456" s="727" t="s">
        <v>2287</v>
      </c>
      <c r="C1456" s="727" t="s">
        <v>2294</v>
      </c>
      <c r="D1456" s="810" t="s">
        <v>4735</v>
      </c>
      <c r="E1456" s="811" t="s">
        <v>2336</v>
      </c>
      <c r="F1456" s="727" t="s">
        <v>2290</v>
      </c>
      <c r="G1456" s="727" t="s">
        <v>2406</v>
      </c>
      <c r="H1456" s="727" t="s">
        <v>571</v>
      </c>
      <c r="I1456" s="727" t="s">
        <v>4101</v>
      </c>
      <c r="J1456" s="727" t="s">
        <v>4102</v>
      </c>
      <c r="K1456" s="727" t="s">
        <v>4103</v>
      </c>
      <c r="L1456" s="728">
        <v>700</v>
      </c>
      <c r="M1456" s="728">
        <v>700</v>
      </c>
      <c r="N1456" s="727">
        <v>1</v>
      </c>
      <c r="O1456" s="812">
        <v>1</v>
      </c>
      <c r="P1456" s="728">
        <v>700</v>
      </c>
      <c r="Q1456" s="745">
        <v>1</v>
      </c>
      <c r="R1456" s="727">
        <v>1</v>
      </c>
      <c r="S1456" s="745">
        <v>1</v>
      </c>
      <c r="T1456" s="812">
        <v>1</v>
      </c>
      <c r="U1456" s="768">
        <v>1</v>
      </c>
    </row>
    <row r="1457" spans="1:21" ht="14.4" customHeight="1" x14ac:dyDescent="0.3">
      <c r="A1457" s="726">
        <v>4</v>
      </c>
      <c r="B1457" s="727" t="s">
        <v>2287</v>
      </c>
      <c r="C1457" s="727" t="s">
        <v>2294</v>
      </c>
      <c r="D1457" s="810" t="s">
        <v>4735</v>
      </c>
      <c r="E1457" s="811" t="s">
        <v>2337</v>
      </c>
      <c r="F1457" s="727" t="s">
        <v>2288</v>
      </c>
      <c r="G1457" s="727" t="s">
        <v>2637</v>
      </c>
      <c r="H1457" s="727" t="s">
        <v>642</v>
      </c>
      <c r="I1457" s="727" t="s">
        <v>2270</v>
      </c>
      <c r="J1457" s="727" t="s">
        <v>1522</v>
      </c>
      <c r="K1457" s="727" t="s">
        <v>1523</v>
      </c>
      <c r="L1457" s="728">
        <v>25.71</v>
      </c>
      <c r="M1457" s="728">
        <v>25.71</v>
      </c>
      <c r="N1457" s="727">
        <v>1</v>
      </c>
      <c r="O1457" s="812">
        <v>1</v>
      </c>
      <c r="P1457" s="728"/>
      <c r="Q1457" s="745">
        <v>0</v>
      </c>
      <c r="R1457" s="727"/>
      <c r="S1457" s="745">
        <v>0</v>
      </c>
      <c r="T1457" s="812"/>
      <c r="U1457" s="768">
        <v>0</v>
      </c>
    </row>
    <row r="1458" spans="1:21" ht="14.4" customHeight="1" x14ac:dyDescent="0.3">
      <c r="A1458" s="726">
        <v>4</v>
      </c>
      <c r="B1458" s="727" t="s">
        <v>2287</v>
      </c>
      <c r="C1458" s="727" t="s">
        <v>2294</v>
      </c>
      <c r="D1458" s="810" t="s">
        <v>4735</v>
      </c>
      <c r="E1458" s="811" t="s">
        <v>2337</v>
      </c>
      <c r="F1458" s="727" t="s">
        <v>2288</v>
      </c>
      <c r="G1458" s="727" t="s">
        <v>2355</v>
      </c>
      <c r="H1458" s="727" t="s">
        <v>642</v>
      </c>
      <c r="I1458" s="727" t="s">
        <v>2043</v>
      </c>
      <c r="J1458" s="727" t="s">
        <v>965</v>
      </c>
      <c r="K1458" s="727" t="s">
        <v>2044</v>
      </c>
      <c r="L1458" s="728">
        <v>154.36000000000001</v>
      </c>
      <c r="M1458" s="728">
        <v>308.72000000000003</v>
      </c>
      <c r="N1458" s="727">
        <v>2</v>
      </c>
      <c r="O1458" s="812">
        <v>1</v>
      </c>
      <c r="P1458" s="728">
        <v>308.72000000000003</v>
      </c>
      <c r="Q1458" s="745">
        <v>1</v>
      </c>
      <c r="R1458" s="727">
        <v>2</v>
      </c>
      <c r="S1458" s="745">
        <v>1</v>
      </c>
      <c r="T1458" s="812">
        <v>1</v>
      </c>
      <c r="U1458" s="768">
        <v>1</v>
      </c>
    </row>
    <row r="1459" spans="1:21" ht="14.4" customHeight="1" x14ac:dyDescent="0.3">
      <c r="A1459" s="726">
        <v>4</v>
      </c>
      <c r="B1459" s="727" t="s">
        <v>2287</v>
      </c>
      <c r="C1459" s="727" t="s">
        <v>2294</v>
      </c>
      <c r="D1459" s="810" t="s">
        <v>4735</v>
      </c>
      <c r="E1459" s="811" t="s">
        <v>2337</v>
      </c>
      <c r="F1459" s="727" t="s">
        <v>2288</v>
      </c>
      <c r="G1459" s="727" t="s">
        <v>2355</v>
      </c>
      <c r="H1459" s="727" t="s">
        <v>642</v>
      </c>
      <c r="I1459" s="727" t="s">
        <v>1858</v>
      </c>
      <c r="J1459" s="727" t="s">
        <v>965</v>
      </c>
      <c r="K1459" s="727" t="s">
        <v>1859</v>
      </c>
      <c r="L1459" s="728">
        <v>225.06</v>
      </c>
      <c r="M1459" s="728">
        <v>450.12</v>
      </c>
      <c r="N1459" s="727">
        <v>2</v>
      </c>
      <c r="O1459" s="812">
        <v>2</v>
      </c>
      <c r="P1459" s="728"/>
      <c r="Q1459" s="745">
        <v>0</v>
      </c>
      <c r="R1459" s="727"/>
      <c r="S1459" s="745">
        <v>0</v>
      </c>
      <c r="T1459" s="812"/>
      <c r="U1459" s="768">
        <v>0</v>
      </c>
    </row>
    <row r="1460" spans="1:21" ht="14.4" customHeight="1" x14ac:dyDescent="0.3">
      <c r="A1460" s="726">
        <v>4</v>
      </c>
      <c r="B1460" s="727" t="s">
        <v>2287</v>
      </c>
      <c r="C1460" s="727" t="s">
        <v>2294</v>
      </c>
      <c r="D1460" s="810" t="s">
        <v>4735</v>
      </c>
      <c r="E1460" s="811" t="s">
        <v>2337</v>
      </c>
      <c r="F1460" s="727" t="s">
        <v>2288</v>
      </c>
      <c r="G1460" s="727" t="s">
        <v>2527</v>
      </c>
      <c r="H1460" s="727" t="s">
        <v>571</v>
      </c>
      <c r="I1460" s="727" t="s">
        <v>3357</v>
      </c>
      <c r="J1460" s="727" t="s">
        <v>2529</v>
      </c>
      <c r="K1460" s="727" t="s">
        <v>3358</v>
      </c>
      <c r="L1460" s="728">
        <v>0</v>
      </c>
      <c r="M1460" s="728">
        <v>0</v>
      </c>
      <c r="N1460" s="727">
        <v>1</v>
      </c>
      <c r="O1460" s="812">
        <v>1</v>
      </c>
      <c r="P1460" s="728"/>
      <c r="Q1460" s="745"/>
      <c r="R1460" s="727"/>
      <c r="S1460" s="745">
        <v>0</v>
      </c>
      <c r="T1460" s="812"/>
      <c r="U1460" s="768">
        <v>0</v>
      </c>
    </row>
    <row r="1461" spans="1:21" ht="14.4" customHeight="1" x14ac:dyDescent="0.3">
      <c r="A1461" s="726">
        <v>4</v>
      </c>
      <c r="B1461" s="727" t="s">
        <v>2287</v>
      </c>
      <c r="C1461" s="727" t="s">
        <v>2294</v>
      </c>
      <c r="D1461" s="810" t="s">
        <v>4735</v>
      </c>
      <c r="E1461" s="811" t="s">
        <v>2337</v>
      </c>
      <c r="F1461" s="727" t="s">
        <v>2288</v>
      </c>
      <c r="G1461" s="727" t="s">
        <v>3468</v>
      </c>
      <c r="H1461" s="727" t="s">
        <v>571</v>
      </c>
      <c r="I1461" s="727" t="s">
        <v>4104</v>
      </c>
      <c r="J1461" s="727" t="s">
        <v>4105</v>
      </c>
      <c r="K1461" s="727" t="s">
        <v>4106</v>
      </c>
      <c r="L1461" s="728">
        <v>47.47</v>
      </c>
      <c r="M1461" s="728">
        <v>47.47</v>
      </c>
      <c r="N1461" s="727">
        <v>1</v>
      </c>
      <c r="O1461" s="812">
        <v>1</v>
      </c>
      <c r="P1461" s="728">
        <v>47.47</v>
      </c>
      <c r="Q1461" s="745">
        <v>1</v>
      </c>
      <c r="R1461" s="727">
        <v>1</v>
      </c>
      <c r="S1461" s="745">
        <v>1</v>
      </c>
      <c r="T1461" s="812">
        <v>1</v>
      </c>
      <c r="U1461" s="768">
        <v>1</v>
      </c>
    </row>
    <row r="1462" spans="1:21" ht="14.4" customHeight="1" x14ac:dyDescent="0.3">
      <c r="A1462" s="726">
        <v>4</v>
      </c>
      <c r="B1462" s="727" t="s">
        <v>2287</v>
      </c>
      <c r="C1462" s="727" t="s">
        <v>2294</v>
      </c>
      <c r="D1462" s="810" t="s">
        <v>4735</v>
      </c>
      <c r="E1462" s="811" t="s">
        <v>2337</v>
      </c>
      <c r="F1462" s="727" t="s">
        <v>2288</v>
      </c>
      <c r="G1462" s="727" t="s">
        <v>2875</v>
      </c>
      <c r="H1462" s="727" t="s">
        <v>571</v>
      </c>
      <c r="I1462" s="727" t="s">
        <v>2876</v>
      </c>
      <c r="J1462" s="727" t="s">
        <v>1067</v>
      </c>
      <c r="K1462" s="727" t="s">
        <v>2877</v>
      </c>
      <c r="L1462" s="728">
        <v>91.11</v>
      </c>
      <c r="M1462" s="728">
        <v>182.22</v>
      </c>
      <c r="N1462" s="727">
        <v>2</v>
      </c>
      <c r="O1462" s="812">
        <v>1</v>
      </c>
      <c r="P1462" s="728"/>
      <c r="Q1462" s="745">
        <v>0</v>
      </c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4</v>
      </c>
      <c r="B1463" s="727" t="s">
        <v>2287</v>
      </c>
      <c r="C1463" s="727" t="s">
        <v>2294</v>
      </c>
      <c r="D1463" s="810" t="s">
        <v>4735</v>
      </c>
      <c r="E1463" s="811" t="s">
        <v>2337</v>
      </c>
      <c r="F1463" s="727" t="s">
        <v>2288</v>
      </c>
      <c r="G1463" s="727" t="s">
        <v>2758</v>
      </c>
      <c r="H1463" s="727" t="s">
        <v>571</v>
      </c>
      <c r="I1463" s="727" t="s">
        <v>2759</v>
      </c>
      <c r="J1463" s="727" t="s">
        <v>2760</v>
      </c>
      <c r="K1463" s="727" t="s">
        <v>2761</v>
      </c>
      <c r="L1463" s="728">
        <v>159.16999999999999</v>
      </c>
      <c r="M1463" s="728">
        <v>159.16999999999999</v>
      </c>
      <c r="N1463" s="727">
        <v>1</v>
      </c>
      <c r="O1463" s="812">
        <v>1</v>
      </c>
      <c r="P1463" s="728"/>
      <c r="Q1463" s="745">
        <v>0</v>
      </c>
      <c r="R1463" s="727"/>
      <c r="S1463" s="745">
        <v>0</v>
      </c>
      <c r="T1463" s="812"/>
      <c r="U1463" s="768">
        <v>0</v>
      </c>
    </row>
    <row r="1464" spans="1:21" ht="14.4" customHeight="1" x14ac:dyDescent="0.3">
      <c r="A1464" s="726">
        <v>4</v>
      </c>
      <c r="B1464" s="727" t="s">
        <v>2287</v>
      </c>
      <c r="C1464" s="727" t="s">
        <v>2294</v>
      </c>
      <c r="D1464" s="810" t="s">
        <v>4735</v>
      </c>
      <c r="E1464" s="811" t="s">
        <v>2337</v>
      </c>
      <c r="F1464" s="727" t="s">
        <v>2288</v>
      </c>
      <c r="G1464" s="727" t="s">
        <v>2433</v>
      </c>
      <c r="H1464" s="727" t="s">
        <v>571</v>
      </c>
      <c r="I1464" s="727" t="s">
        <v>2434</v>
      </c>
      <c r="J1464" s="727" t="s">
        <v>780</v>
      </c>
      <c r="K1464" s="727" t="s">
        <v>2435</v>
      </c>
      <c r="L1464" s="728">
        <v>105.63</v>
      </c>
      <c r="M1464" s="728">
        <v>105.63</v>
      </c>
      <c r="N1464" s="727">
        <v>1</v>
      </c>
      <c r="O1464" s="812">
        <v>0.5</v>
      </c>
      <c r="P1464" s="728">
        <v>105.63</v>
      </c>
      <c r="Q1464" s="745">
        <v>1</v>
      </c>
      <c r="R1464" s="727">
        <v>1</v>
      </c>
      <c r="S1464" s="745">
        <v>1</v>
      </c>
      <c r="T1464" s="812">
        <v>0.5</v>
      </c>
      <c r="U1464" s="768">
        <v>1</v>
      </c>
    </row>
    <row r="1465" spans="1:21" ht="14.4" customHeight="1" x14ac:dyDescent="0.3">
      <c r="A1465" s="726">
        <v>4</v>
      </c>
      <c r="B1465" s="727" t="s">
        <v>2287</v>
      </c>
      <c r="C1465" s="727" t="s">
        <v>2294</v>
      </c>
      <c r="D1465" s="810" t="s">
        <v>4735</v>
      </c>
      <c r="E1465" s="811" t="s">
        <v>2337</v>
      </c>
      <c r="F1465" s="727" t="s">
        <v>2288</v>
      </c>
      <c r="G1465" s="727" t="s">
        <v>2436</v>
      </c>
      <c r="H1465" s="727" t="s">
        <v>571</v>
      </c>
      <c r="I1465" s="727" t="s">
        <v>2437</v>
      </c>
      <c r="J1465" s="727" t="s">
        <v>2438</v>
      </c>
      <c r="K1465" s="727" t="s">
        <v>2439</v>
      </c>
      <c r="L1465" s="728">
        <v>0</v>
      </c>
      <c r="M1465" s="728">
        <v>0</v>
      </c>
      <c r="N1465" s="727">
        <v>2</v>
      </c>
      <c r="O1465" s="812">
        <v>0.5</v>
      </c>
      <c r="P1465" s="728"/>
      <c r="Q1465" s="745"/>
      <c r="R1465" s="727"/>
      <c r="S1465" s="745">
        <v>0</v>
      </c>
      <c r="T1465" s="812"/>
      <c r="U1465" s="768">
        <v>0</v>
      </c>
    </row>
    <row r="1466" spans="1:21" ht="14.4" customHeight="1" x14ac:dyDescent="0.3">
      <c r="A1466" s="726">
        <v>4</v>
      </c>
      <c r="B1466" s="727" t="s">
        <v>2287</v>
      </c>
      <c r="C1466" s="727" t="s">
        <v>2294</v>
      </c>
      <c r="D1466" s="810" t="s">
        <v>4735</v>
      </c>
      <c r="E1466" s="811" t="s">
        <v>2337</v>
      </c>
      <c r="F1466" s="727" t="s">
        <v>2288</v>
      </c>
      <c r="G1466" s="727" t="s">
        <v>2511</v>
      </c>
      <c r="H1466" s="727" t="s">
        <v>571</v>
      </c>
      <c r="I1466" s="727" t="s">
        <v>2552</v>
      </c>
      <c r="J1466" s="727" t="s">
        <v>776</v>
      </c>
      <c r="K1466" s="727" t="s">
        <v>2553</v>
      </c>
      <c r="L1466" s="728">
        <v>55.01</v>
      </c>
      <c r="M1466" s="728">
        <v>55.01</v>
      </c>
      <c r="N1466" s="727">
        <v>1</v>
      </c>
      <c r="O1466" s="812">
        <v>1</v>
      </c>
      <c r="P1466" s="728"/>
      <c r="Q1466" s="745">
        <v>0</v>
      </c>
      <c r="R1466" s="727"/>
      <c r="S1466" s="745">
        <v>0</v>
      </c>
      <c r="T1466" s="812"/>
      <c r="U1466" s="768">
        <v>0</v>
      </c>
    </row>
    <row r="1467" spans="1:21" ht="14.4" customHeight="1" x14ac:dyDescent="0.3">
      <c r="A1467" s="726">
        <v>4</v>
      </c>
      <c r="B1467" s="727" t="s">
        <v>2287</v>
      </c>
      <c r="C1467" s="727" t="s">
        <v>2294</v>
      </c>
      <c r="D1467" s="810" t="s">
        <v>4735</v>
      </c>
      <c r="E1467" s="811" t="s">
        <v>2337</v>
      </c>
      <c r="F1467" s="727" t="s">
        <v>2288</v>
      </c>
      <c r="G1467" s="727" t="s">
        <v>2823</v>
      </c>
      <c r="H1467" s="727" t="s">
        <v>571</v>
      </c>
      <c r="I1467" s="727" t="s">
        <v>4107</v>
      </c>
      <c r="J1467" s="727" t="s">
        <v>4108</v>
      </c>
      <c r="K1467" s="727" t="s">
        <v>4109</v>
      </c>
      <c r="L1467" s="728">
        <v>125.61</v>
      </c>
      <c r="M1467" s="728">
        <v>125.61</v>
      </c>
      <c r="N1467" s="727">
        <v>1</v>
      </c>
      <c r="O1467" s="812">
        <v>1</v>
      </c>
      <c r="P1467" s="728"/>
      <c r="Q1467" s="745">
        <v>0</v>
      </c>
      <c r="R1467" s="727"/>
      <c r="S1467" s="745">
        <v>0</v>
      </c>
      <c r="T1467" s="812"/>
      <c r="U1467" s="768">
        <v>0</v>
      </c>
    </row>
    <row r="1468" spans="1:21" ht="14.4" customHeight="1" x14ac:dyDescent="0.3">
      <c r="A1468" s="726">
        <v>4</v>
      </c>
      <c r="B1468" s="727" t="s">
        <v>2287</v>
      </c>
      <c r="C1468" s="727" t="s">
        <v>2294</v>
      </c>
      <c r="D1468" s="810" t="s">
        <v>4735</v>
      </c>
      <c r="E1468" s="811" t="s">
        <v>2337</v>
      </c>
      <c r="F1468" s="727" t="s">
        <v>2288</v>
      </c>
      <c r="G1468" s="727" t="s">
        <v>2364</v>
      </c>
      <c r="H1468" s="727" t="s">
        <v>571</v>
      </c>
      <c r="I1468" s="727" t="s">
        <v>4110</v>
      </c>
      <c r="J1468" s="727" t="s">
        <v>2366</v>
      </c>
      <c r="K1468" s="727"/>
      <c r="L1468" s="728">
        <v>0</v>
      </c>
      <c r="M1468" s="728">
        <v>0</v>
      </c>
      <c r="N1468" s="727">
        <v>9</v>
      </c>
      <c r="O1468" s="812">
        <v>0.5</v>
      </c>
      <c r="P1468" s="728"/>
      <c r="Q1468" s="745"/>
      <c r="R1468" s="727"/>
      <c r="S1468" s="745">
        <v>0</v>
      </c>
      <c r="T1468" s="812"/>
      <c r="U1468" s="768">
        <v>0</v>
      </c>
    </row>
    <row r="1469" spans="1:21" ht="14.4" customHeight="1" x14ac:dyDescent="0.3">
      <c r="A1469" s="726">
        <v>4</v>
      </c>
      <c r="B1469" s="727" t="s">
        <v>2287</v>
      </c>
      <c r="C1469" s="727" t="s">
        <v>2294</v>
      </c>
      <c r="D1469" s="810" t="s">
        <v>4735</v>
      </c>
      <c r="E1469" s="811" t="s">
        <v>2337</v>
      </c>
      <c r="F1469" s="727" t="s">
        <v>2288</v>
      </c>
      <c r="G1469" s="727" t="s">
        <v>3384</v>
      </c>
      <c r="H1469" s="727" t="s">
        <v>571</v>
      </c>
      <c r="I1469" s="727" t="s">
        <v>3873</v>
      </c>
      <c r="J1469" s="727" t="s">
        <v>3874</v>
      </c>
      <c r="K1469" s="727" t="s">
        <v>3875</v>
      </c>
      <c r="L1469" s="728">
        <v>89.91</v>
      </c>
      <c r="M1469" s="728">
        <v>89.91</v>
      </c>
      <c r="N1469" s="727">
        <v>1</v>
      </c>
      <c r="O1469" s="812">
        <v>1</v>
      </c>
      <c r="P1469" s="728">
        <v>89.91</v>
      </c>
      <c r="Q1469" s="745">
        <v>1</v>
      </c>
      <c r="R1469" s="727">
        <v>1</v>
      </c>
      <c r="S1469" s="745">
        <v>1</v>
      </c>
      <c r="T1469" s="812">
        <v>1</v>
      </c>
      <c r="U1469" s="768">
        <v>1</v>
      </c>
    </row>
    <row r="1470" spans="1:21" ht="14.4" customHeight="1" x14ac:dyDescent="0.3">
      <c r="A1470" s="726">
        <v>4</v>
      </c>
      <c r="B1470" s="727" t="s">
        <v>2287</v>
      </c>
      <c r="C1470" s="727" t="s">
        <v>2294</v>
      </c>
      <c r="D1470" s="810" t="s">
        <v>4735</v>
      </c>
      <c r="E1470" s="811" t="s">
        <v>2337</v>
      </c>
      <c r="F1470" s="727" t="s">
        <v>2288</v>
      </c>
      <c r="G1470" s="727" t="s">
        <v>2483</v>
      </c>
      <c r="H1470" s="727" t="s">
        <v>571</v>
      </c>
      <c r="I1470" s="727" t="s">
        <v>2484</v>
      </c>
      <c r="J1470" s="727" t="s">
        <v>904</v>
      </c>
      <c r="K1470" s="727" t="s">
        <v>2485</v>
      </c>
      <c r="L1470" s="728">
        <v>760.22</v>
      </c>
      <c r="M1470" s="728">
        <v>66139.139999999985</v>
      </c>
      <c r="N1470" s="727">
        <v>87</v>
      </c>
      <c r="O1470" s="812">
        <v>24</v>
      </c>
      <c r="P1470" s="728">
        <v>34970.119999999995</v>
      </c>
      <c r="Q1470" s="745">
        <v>0.52873563218390807</v>
      </c>
      <c r="R1470" s="727">
        <v>46</v>
      </c>
      <c r="S1470" s="745">
        <v>0.52873563218390807</v>
      </c>
      <c r="T1470" s="812">
        <v>12</v>
      </c>
      <c r="U1470" s="768">
        <v>0.5</v>
      </c>
    </row>
    <row r="1471" spans="1:21" ht="14.4" customHeight="1" x14ac:dyDescent="0.3">
      <c r="A1471" s="726">
        <v>4</v>
      </c>
      <c r="B1471" s="727" t="s">
        <v>2287</v>
      </c>
      <c r="C1471" s="727" t="s">
        <v>2294</v>
      </c>
      <c r="D1471" s="810" t="s">
        <v>4735</v>
      </c>
      <c r="E1471" s="811" t="s">
        <v>2337</v>
      </c>
      <c r="F1471" s="727" t="s">
        <v>2288</v>
      </c>
      <c r="G1471" s="727" t="s">
        <v>2486</v>
      </c>
      <c r="H1471" s="727" t="s">
        <v>571</v>
      </c>
      <c r="I1471" s="727" t="s">
        <v>2487</v>
      </c>
      <c r="J1471" s="727" t="s">
        <v>1094</v>
      </c>
      <c r="K1471" s="727" t="s">
        <v>2477</v>
      </c>
      <c r="L1471" s="728">
        <v>0</v>
      </c>
      <c r="M1471" s="728">
        <v>0</v>
      </c>
      <c r="N1471" s="727">
        <v>3</v>
      </c>
      <c r="O1471" s="812">
        <v>0.5</v>
      </c>
      <c r="P1471" s="728"/>
      <c r="Q1471" s="745"/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4</v>
      </c>
      <c r="B1472" s="727" t="s">
        <v>2287</v>
      </c>
      <c r="C1472" s="727" t="s">
        <v>2294</v>
      </c>
      <c r="D1472" s="810" t="s">
        <v>4735</v>
      </c>
      <c r="E1472" s="811" t="s">
        <v>2337</v>
      </c>
      <c r="F1472" s="727" t="s">
        <v>2288</v>
      </c>
      <c r="G1472" s="727" t="s">
        <v>4059</v>
      </c>
      <c r="H1472" s="727" t="s">
        <v>571</v>
      </c>
      <c r="I1472" s="727" t="s">
        <v>4060</v>
      </c>
      <c r="J1472" s="727" t="s">
        <v>4061</v>
      </c>
      <c r="K1472" s="727" t="s">
        <v>4062</v>
      </c>
      <c r="L1472" s="728">
        <v>141.62</v>
      </c>
      <c r="M1472" s="728">
        <v>283.24</v>
      </c>
      <c r="N1472" s="727">
        <v>2</v>
      </c>
      <c r="O1472" s="812">
        <v>1.5</v>
      </c>
      <c r="P1472" s="728">
        <v>141.62</v>
      </c>
      <c r="Q1472" s="745">
        <v>0.5</v>
      </c>
      <c r="R1472" s="727">
        <v>1</v>
      </c>
      <c r="S1472" s="745">
        <v>0.5</v>
      </c>
      <c r="T1472" s="812">
        <v>0.5</v>
      </c>
      <c r="U1472" s="768">
        <v>0.33333333333333331</v>
      </c>
    </row>
    <row r="1473" spans="1:21" ht="14.4" customHeight="1" x14ac:dyDescent="0.3">
      <c r="A1473" s="726">
        <v>4</v>
      </c>
      <c r="B1473" s="727" t="s">
        <v>2287</v>
      </c>
      <c r="C1473" s="727" t="s">
        <v>2294</v>
      </c>
      <c r="D1473" s="810" t="s">
        <v>4735</v>
      </c>
      <c r="E1473" s="811" t="s">
        <v>2337</v>
      </c>
      <c r="F1473" s="727" t="s">
        <v>2288</v>
      </c>
      <c r="G1473" s="727" t="s">
        <v>2367</v>
      </c>
      <c r="H1473" s="727" t="s">
        <v>571</v>
      </c>
      <c r="I1473" s="727" t="s">
        <v>3979</v>
      </c>
      <c r="J1473" s="727" t="s">
        <v>1157</v>
      </c>
      <c r="K1473" s="727" t="s">
        <v>3980</v>
      </c>
      <c r="L1473" s="728">
        <v>374.79</v>
      </c>
      <c r="M1473" s="728">
        <v>49847.070000000007</v>
      </c>
      <c r="N1473" s="727">
        <v>133</v>
      </c>
      <c r="O1473" s="812">
        <v>12.5</v>
      </c>
      <c r="P1473" s="728">
        <v>28484.040000000005</v>
      </c>
      <c r="Q1473" s="745">
        <v>0.5714285714285714</v>
      </c>
      <c r="R1473" s="727">
        <v>76</v>
      </c>
      <c r="S1473" s="745">
        <v>0.5714285714285714</v>
      </c>
      <c r="T1473" s="812">
        <v>8.5</v>
      </c>
      <c r="U1473" s="768">
        <v>0.68</v>
      </c>
    </row>
    <row r="1474" spans="1:21" ht="14.4" customHeight="1" x14ac:dyDescent="0.3">
      <c r="A1474" s="726">
        <v>4</v>
      </c>
      <c r="B1474" s="727" t="s">
        <v>2287</v>
      </c>
      <c r="C1474" s="727" t="s">
        <v>2294</v>
      </c>
      <c r="D1474" s="810" t="s">
        <v>4735</v>
      </c>
      <c r="E1474" s="811" t="s">
        <v>2337</v>
      </c>
      <c r="F1474" s="727" t="s">
        <v>2288</v>
      </c>
      <c r="G1474" s="727" t="s">
        <v>2367</v>
      </c>
      <c r="H1474" s="727" t="s">
        <v>571</v>
      </c>
      <c r="I1474" s="727" t="s">
        <v>2455</v>
      </c>
      <c r="J1474" s="727" t="s">
        <v>1157</v>
      </c>
      <c r="K1474" s="727" t="s">
        <v>2369</v>
      </c>
      <c r="L1474" s="728">
        <v>374.79</v>
      </c>
      <c r="M1474" s="728">
        <v>32606.73</v>
      </c>
      <c r="N1474" s="727">
        <v>87</v>
      </c>
      <c r="O1474" s="812">
        <v>9.5</v>
      </c>
      <c r="P1474" s="728">
        <v>27359.67</v>
      </c>
      <c r="Q1474" s="745">
        <v>0.83908045977011492</v>
      </c>
      <c r="R1474" s="727">
        <v>73</v>
      </c>
      <c r="S1474" s="745">
        <v>0.83908045977011492</v>
      </c>
      <c r="T1474" s="812">
        <v>8</v>
      </c>
      <c r="U1474" s="768">
        <v>0.84210526315789469</v>
      </c>
    </row>
    <row r="1475" spans="1:21" ht="14.4" customHeight="1" x14ac:dyDescent="0.3">
      <c r="A1475" s="726">
        <v>4</v>
      </c>
      <c r="B1475" s="727" t="s">
        <v>2287</v>
      </c>
      <c r="C1475" s="727" t="s">
        <v>2294</v>
      </c>
      <c r="D1475" s="810" t="s">
        <v>4735</v>
      </c>
      <c r="E1475" s="811" t="s">
        <v>2337</v>
      </c>
      <c r="F1475" s="727" t="s">
        <v>2288</v>
      </c>
      <c r="G1475" s="727" t="s">
        <v>2367</v>
      </c>
      <c r="H1475" s="727" t="s">
        <v>571</v>
      </c>
      <c r="I1475" s="727" t="s">
        <v>2368</v>
      </c>
      <c r="J1475" s="727" t="s">
        <v>1157</v>
      </c>
      <c r="K1475" s="727" t="s">
        <v>2369</v>
      </c>
      <c r="L1475" s="728">
        <v>374.79</v>
      </c>
      <c r="M1475" s="728">
        <v>73833.63</v>
      </c>
      <c r="N1475" s="727">
        <v>197</v>
      </c>
      <c r="O1475" s="812">
        <v>20</v>
      </c>
      <c r="P1475" s="728">
        <v>57717.66</v>
      </c>
      <c r="Q1475" s="745">
        <v>0.78172588832487311</v>
      </c>
      <c r="R1475" s="727">
        <v>154</v>
      </c>
      <c r="S1475" s="745">
        <v>0.78172588832487311</v>
      </c>
      <c r="T1475" s="812">
        <v>15</v>
      </c>
      <c r="U1475" s="768">
        <v>0.75</v>
      </c>
    </row>
    <row r="1476" spans="1:21" ht="14.4" customHeight="1" x14ac:dyDescent="0.3">
      <c r="A1476" s="726">
        <v>4</v>
      </c>
      <c r="B1476" s="727" t="s">
        <v>2287</v>
      </c>
      <c r="C1476" s="727" t="s">
        <v>2294</v>
      </c>
      <c r="D1476" s="810" t="s">
        <v>4735</v>
      </c>
      <c r="E1476" s="811" t="s">
        <v>2337</v>
      </c>
      <c r="F1476" s="727" t="s">
        <v>2288</v>
      </c>
      <c r="G1476" s="727" t="s">
        <v>2730</v>
      </c>
      <c r="H1476" s="727" t="s">
        <v>642</v>
      </c>
      <c r="I1476" s="727" t="s">
        <v>2072</v>
      </c>
      <c r="J1476" s="727" t="s">
        <v>1055</v>
      </c>
      <c r="K1476" s="727" t="s">
        <v>1523</v>
      </c>
      <c r="L1476" s="728">
        <v>48.42</v>
      </c>
      <c r="M1476" s="728">
        <v>96.84</v>
      </c>
      <c r="N1476" s="727">
        <v>2</v>
      </c>
      <c r="O1476" s="812">
        <v>1</v>
      </c>
      <c r="P1476" s="728"/>
      <c r="Q1476" s="745">
        <v>0</v>
      </c>
      <c r="R1476" s="727"/>
      <c r="S1476" s="745">
        <v>0</v>
      </c>
      <c r="T1476" s="812"/>
      <c r="U1476" s="768">
        <v>0</v>
      </c>
    </row>
    <row r="1477" spans="1:21" ht="14.4" customHeight="1" x14ac:dyDescent="0.3">
      <c r="A1477" s="726">
        <v>4</v>
      </c>
      <c r="B1477" s="727" t="s">
        <v>2287</v>
      </c>
      <c r="C1477" s="727" t="s">
        <v>2294</v>
      </c>
      <c r="D1477" s="810" t="s">
        <v>4735</v>
      </c>
      <c r="E1477" s="811" t="s">
        <v>2337</v>
      </c>
      <c r="F1477" s="727" t="s">
        <v>2288</v>
      </c>
      <c r="G1477" s="727" t="s">
        <v>2421</v>
      </c>
      <c r="H1477" s="727" t="s">
        <v>571</v>
      </c>
      <c r="I1477" s="727" t="s">
        <v>2540</v>
      </c>
      <c r="J1477" s="727" t="s">
        <v>1121</v>
      </c>
      <c r="K1477" s="727" t="s">
        <v>2541</v>
      </c>
      <c r="L1477" s="728">
        <v>93.71</v>
      </c>
      <c r="M1477" s="728">
        <v>93.71</v>
      </c>
      <c r="N1477" s="727">
        <v>1</v>
      </c>
      <c r="O1477" s="812">
        <v>1</v>
      </c>
      <c r="P1477" s="728"/>
      <c r="Q1477" s="745">
        <v>0</v>
      </c>
      <c r="R1477" s="727"/>
      <c r="S1477" s="745">
        <v>0</v>
      </c>
      <c r="T1477" s="812"/>
      <c r="U1477" s="768">
        <v>0</v>
      </c>
    </row>
    <row r="1478" spans="1:21" ht="14.4" customHeight="1" x14ac:dyDescent="0.3">
      <c r="A1478" s="726">
        <v>4</v>
      </c>
      <c r="B1478" s="727" t="s">
        <v>2287</v>
      </c>
      <c r="C1478" s="727" t="s">
        <v>2294</v>
      </c>
      <c r="D1478" s="810" t="s">
        <v>4735</v>
      </c>
      <c r="E1478" s="811" t="s">
        <v>2337</v>
      </c>
      <c r="F1478" s="727" t="s">
        <v>2288</v>
      </c>
      <c r="G1478" s="727" t="s">
        <v>2421</v>
      </c>
      <c r="H1478" s="727" t="s">
        <v>571</v>
      </c>
      <c r="I1478" s="727" t="s">
        <v>2540</v>
      </c>
      <c r="J1478" s="727" t="s">
        <v>1121</v>
      </c>
      <c r="K1478" s="727" t="s">
        <v>2541</v>
      </c>
      <c r="L1478" s="728">
        <v>32.25</v>
      </c>
      <c r="M1478" s="728">
        <v>96.75</v>
      </c>
      <c r="N1478" s="727">
        <v>3</v>
      </c>
      <c r="O1478" s="812">
        <v>3</v>
      </c>
      <c r="P1478" s="728">
        <v>96.75</v>
      </c>
      <c r="Q1478" s="745">
        <v>1</v>
      </c>
      <c r="R1478" s="727">
        <v>3</v>
      </c>
      <c r="S1478" s="745">
        <v>1</v>
      </c>
      <c r="T1478" s="812">
        <v>3</v>
      </c>
      <c r="U1478" s="768">
        <v>1</v>
      </c>
    </row>
    <row r="1479" spans="1:21" ht="14.4" customHeight="1" x14ac:dyDescent="0.3">
      <c r="A1479" s="726">
        <v>4</v>
      </c>
      <c r="B1479" s="727" t="s">
        <v>2287</v>
      </c>
      <c r="C1479" s="727" t="s">
        <v>2294</v>
      </c>
      <c r="D1479" s="810" t="s">
        <v>4735</v>
      </c>
      <c r="E1479" s="811" t="s">
        <v>2337</v>
      </c>
      <c r="F1479" s="727" t="s">
        <v>2288</v>
      </c>
      <c r="G1479" s="727" t="s">
        <v>2421</v>
      </c>
      <c r="H1479" s="727" t="s">
        <v>571</v>
      </c>
      <c r="I1479" s="727" t="s">
        <v>2458</v>
      </c>
      <c r="J1479" s="727" t="s">
        <v>1121</v>
      </c>
      <c r="K1479" s="727" t="s">
        <v>2423</v>
      </c>
      <c r="L1479" s="728">
        <v>301.2</v>
      </c>
      <c r="M1479" s="728">
        <v>1204.8</v>
      </c>
      <c r="N1479" s="727">
        <v>4</v>
      </c>
      <c r="O1479" s="812">
        <v>2</v>
      </c>
      <c r="P1479" s="728">
        <v>903.59999999999991</v>
      </c>
      <c r="Q1479" s="745">
        <v>0.75</v>
      </c>
      <c r="R1479" s="727">
        <v>3</v>
      </c>
      <c r="S1479" s="745">
        <v>0.75</v>
      </c>
      <c r="T1479" s="812">
        <v>1</v>
      </c>
      <c r="U1479" s="768">
        <v>0.5</v>
      </c>
    </row>
    <row r="1480" spans="1:21" ht="14.4" customHeight="1" x14ac:dyDescent="0.3">
      <c r="A1480" s="726">
        <v>4</v>
      </c>
      <c r="B1480" s="727" t="s">
        <v>2287</v>
      </c>
      <c r="C1480" s="727" t="s">
        <v>2294</v>
      </c>
      <c r="D1480" s="810" t="s">
        <v>4735</v>
      </c>
      <c r="E1480" s="811" t="s">
        <v>2337</v>
      </c>
      <c r="F1480" s="727" t="s">
        <v>2288</v>
      </c>
      <c r="G1480" s="727" t="s">
        <v>2421</v>
      </c>
      <c r="H1480" s="727" t="s">
        <v>571</v>
      </c>
      <c r="I1480" s="727" t="s">
        <v>2458</v>
      </c>
      <c r="J1480" s="727" t="s">
        <v>1121</v>
      </c>
      <c r="K1480" s="727" t="s">
        <v>2423</v>
      </c>
      <c r="L1480" s="728">
        <v>103.67</v>
      </c>
      <c r="M1480" s="728">
        <v>207.34</v>
      </c>
      <c r="N1480" s="727">
        <v>2</v>
      </c>
      <c r="O1480" s="812">
        <v>1.5</v>
      </c>
      <c r="P1480" s="728">
        <v>103.67</v>
      </c>
      <c r="Q1480" s="745">
        <v>0.5</v>
      </c>
      <c r="R1480" s="727">
        <v>1</v>
      </c>
      <c r="S1480" s="745">
        <v>0.5</v>
      </c>
      <c r="T1480" s="812">
        <v>1</v>
      </c>
      <c r="U1480" s="768">
        <v>0.66666666666666663</v>
      </c>
    </row>
    <row r="1481" spans="1:21" ht="14.4" customHeight="1" x14ac:dyDescent="0.3">
      <c r="A1481" s="726">
        <v>4</v>
      </c>
      <c r="B1481" s="727" t="s">
        <v>2287</v>
      </c>
      <c r="C1481" s="727" t="s">
        <v>2294</v>
      </c>
      <c r="D1481" s="810" t="s">
        <v>4735</v>
      </c>
      <c r="E1481" s="811" t="s">
        <v>2337</v>
      </c>
      <c r="F1481" s="727" t="s">
        <v>2288</v>
      </c>
      <c r="G1481" s="727" t="s">
        <v>2421</v>
      </c>
      <c r="H1481" s="727" t="s">
        <v>571</v>
      </c>
      <c r="I1481" s="727" t="s">
        <v>2542</v>
      </c>
      <c r="J1481" s="727" t="s">
        <v>1121</v>
      </c>
      <c r="K1481" s="727" t="s">
        <v>2541</v>
      </c>
      <c r="L1481" s="728">
        <v>57.64</v>
      </c>
      <c r="M1481" s="728">
        <v>172.92000000000002</v>
      </c>
      <c r="N1481" s="727">
        <v>3</v>
      </c>
      <c r="O1481" s="812">
        <v>1.5</v>
      </c>
      <c r="P1481" s="728">
        <v>172.92000000000002</v>
      </c>
      <c r="Q1481" s="745">
        <v>1</v>
      </c>
      <c r="R1481" s="727">
        <v>3</v>
      </c>
      <c r="S1481" s="745">
        <v>1</v>
      </c>
      <c r="T1481" s="812">
        <v>1.5</v>
      </c>
      <c r="U1481" s="768">
        <v>1</v>
      </c>
    </row>
    <row r="1482" spans="1:21" ht="14.4" customHeight="1" x14ac:dyDescent="0.3">
      <c r="A1482" s="726">
        <v>4</v>
      </c>
      <c r="B1482" s="727" t="s">
        <v>2287</v>
      </c>
      <c r="C1482" s="727" t="s">
        <v>2294</v>
      </c>
      <c r="D1482" s="810" t="s">
        <v>4735</v>
      </c>
      <c r="E1482" s="811" t="s">
        <v>2337</v>
      </c>
      <c r="F1482" s="727" t="s">
        <v>2288</v>
      </c>
      <c r="G1482" s="727" t="s">
        <v>2421</v>
      </c>
      <c r="H1482" s="727" t="s">
        <v>571</v>
      </c>
      <c r="I1482" s="727" t="s">
        <v>2422</v>
      </c>
      <c r="J1482" s="727" t="s">
        <v>1121</v>
      </c>
      <c r="K1482" s="727" t="s">
        <v>2423</v>
      </c>
      <c r="L1482" s="728">
        <v>185.26</v>
      </c>
      <c r="M1482" s="728">
        <v>2964.16</v>
      </c>
      <c r="N1482" s="727">
        <v>16</v>
      </c>
      <c r="O1482" s="812">
        <v>6.5</v>
      </c>
      <c r="P1482" s="728">
        <v>1111.56</v>
      </c>
      <c r="Q1482" s="745">
        <v>0.375</v>
      </c>
      <c r="R1482" s="727">
        <v>6</v>
      </c>
      <c r="S1482" s="745">
        <v>0.375</v>
      </c>
      <c r="T1482" s="812">
        <v>3.5</v>
      </c>
      <c r="U1482" s="768">
        <v>0.53846153846153844</v>
      </c>
    </row>
    <row r="1483" spans="1:21" ht="14.4" customHeight="1" x14ac:dyDescent="0.3">
      <c r="A1483" s="726">
        <v>4</v>
      </c>
      <c r="B1483" s="727" t="s">
        <v>2287</v>
      </c>
      <c r="C1483" s="727" t="s">
        <v>2294</v>
      </c>
      <c r="D1483" s="810" t="s">
        <v>4735</v>
      </c>
      <c r="E1483" s="811" t="s">
        <v>2337</v>
      </c>
      <c r="F1483" s="727" t="s">
        <v>2288</v>
      </c>
      <c r="G1483" s="727" t="s">
        <v>2421</v>
      </c>
      <c r="H1483" s="727" t="s">
        <v>571</v>
      </c>
      <c r="I1483" s="727" t="s">
        <v>2422</v>
      </c>
      <c r="J1483" s="727" t="s">
        <v>1121</v>
      </c>
      <c r="K1483" s="727" t="s">
        <v>2423</v>
      </c>
      <c r="L1483" s="728">
        <v>103.67</v>
      </c>
      <c r="M1483" s="728">
        <v>933.03</v>
      </c>
      <c r="N1483" s="727">
        <v>9</v>
      </c>
      <c r="O1483" s="812">
        <v>3.5</v>
      </c>
      <c r="P1483" s="728">
        <v>622.02</v>
      </c>
      <c r="Q1483" s="745">
        <v>0.66666666666666663</v>
      </c>
      <c r="R1483" s="727">
        <v>6</v>
      </c>
      <c r="S1483" s="745">
        <v>0.66666666666666663</v>
      </c>
      <c r="T1483" s="812">
        <v>2.5</v>
      </c>
      <c r="U1483" s="768">
        <v>0.7142857142857143</v>
      </c>
    </row>
    <row r="1484" spans="1:21" ht="14.4" customHeight="1" x14ac:dyDescent="0.3">
      <c r="A1484" s="726">
        <v>4</v>
      </c>
      <c r="B1484" s="727" t="s">
        <v>2287</v>
      </c>
      <c r="C1484" s="727" t="s">
        <v>2294</v>
      </c>
      <c r="D1484" s="810" t="s">
        <v>4735</v>
      </c>
      <c r="E1484" s="811" t="s">
        <v>2337</v>
      </c>
      <c r="F1484" s="727" t="s">
        <v>2288</v>
      </c>
      <c r="G1484" s="727" t="s">
        <v>2421</v>
      </c>
      <c r="H1484" s="727" t="s">
        <v>571</v>
      </c>
      <c r="I1484" s="727" t="s">
        <v>2459</v>
      </c>
      <c r="J1484" s="727" t="s">
        <v>1121</v>
      </c>
      <c r="K1484" s="727" t="s">
        <v>2423</v>
      </c>
      <c r="L1484" s="728">
        <v>301.2</v>
      </c>
      <c r="M1484" s="728">
        <v>903.59999999999991</v>
      </c>
      <c r="N1484" s="727">
        <v>3</v>
      </c>
      <c r="O1484" s="812">
        <v>1.5</v>
      </c>
      <c r="P1484" s="728"/>
      <c r="Q1484" s="745">
        <v>0</v>
      </c>
      <c r="R1484" s="727"/>
      <c r="S1484" s="745">
        <v>0</v>
      </c>
      <c r="T1484" s="812"/>
      <c r="U1484" s="768">
        <v>0</v>
      </c>
    </row>
    <row r="1485" spans="1:21" ht="14.4" customHeight="1" x14ac:dyDescent="0.3">
      <c r="A1485" s="726">
        <v>4</v>
      </c>
      <c r="B1485" s="727" t="s">
        <v>2287</v>
      </c>
      <c r="C1485" s="727" t="s">
        <v>2294</v>
      </c>
      <c r="D1485" s="810" t="s">
        <v>4735</v>
      </c>
      <c r="E1485" s="811" t="s">
        <v>2337</v>
      </c>
      <c r="F1485" s="727" t="s">
        <v>2288</v>
      </c>
      <c r="G1485" s="727" t="s">
        <v>2421</v>
      </c>
      <c r="H1485" s="727" t="s">
        <v>571</v>
      </c>
      <c r="I1485" s="727" t="s">
        <v>2459</v>
      </c>
      <c r="J1485" s="727" t="s">
        <v>1121</v>
      </c>
      <c r="K1485" s="727" t="s">
        <v>2423</v>
      </c>
      <c r="L1485" s="728">
        <v>103.67</v>
      </c>
      <c r="M1485" s="728">
        <v>207.34</v>
      </c>
      <c r="N1485" s="727">
        <v>2</v>
      </c>
      <c r="O1485" s="812">
        <v>0.5</v>
      </c>
      <c r="P1485" s="728">
        <v>207.34</v>
      </c>
      <c r="Q1485" s="745">
        <v>1</v>
      </c>
      <c r="R1485" s="727">
        <v>2</v>
      </c>
      <c r="S1485" s="745">
        <v>1</v>
      </c>
      <c r="T1485" s="812">
        <v>0.5</v>
      </c>
      <c r="U1485" s="768">
        <v>1</v>
      </c>
    </row>
    <row r="1486" spans="1:21" ht="14.4" customHeight="1" x14ac:dyDescent="0.3">
      <c r="A1486" s="726">
        <v>4</v>
      </c>
      <c r="B1486" s="727" t="s">
        <v>2287</v>
      </c>
      <c r="C1486" s="727" t="s">
        <v>2294</v>
      </c>
      <c r="D1486" s="810" t="s">
        <v>4735</v>
      </c>
      <c r="E1486" s="811" t="s">
        <v>2337</v>
      </c>
      <c r="F1486" s="727" t="s">
        <v>2288</v>
      </c>
      <c r="G1486" s="727" t="s">
        <v>2421</v>
      </c>
      <c r="H1486" s="727" t="s">
        <v>571</v>
      </c>
      <c r="I1486" s="727" t="s">
        <v>4111</v>
      </c>
      <c r="J1486" s="727" t="s">
        <v>2515</v>
      </c>
      <c r="K1486" s="727" t="s">
        <v>4112</v>
      </c>
      <c r="L1486" s="728">
        <v>0</v>
      </c>
      <c r="M1486" s="728">
        <v>0</v>
      </c>
      <c r="N1486" s="727">
        <v>2</v>
      </c>
      <c r="O1486" s="812">
        <v>0.5</v>
      </c>
      <c r="P1486" s="728"/>
      <c r="Q1486" s="745"/>
      <c r="R1486" s="727"/>
      <c r="S1486" s="745">
        <v>0</v>
      </c>
      <c r="T1486" s="812"/>
      <c r="U1486" s="768">
        <v>0</v>
      </c>
    </row>
    <row r="1487" spans="1:21" ht="14.4" customHeight="1" x14ac:dyDescent="0.3">
      <c r="A1487" s="726">
        <v>4</v>
      </c>
      <c r="B1487" s="727" t="s">
        <v>2287</v>
      </c>
      <c r="C1487" s="727" t="s">
        <v>2294</v>
      </c>
      <c r="D1487" s="810" t="s">
        <v>4735</v>
      </c>
      <c r="E1487" s="811" t="s">
        <v>2337</v>
      </c>
      <c r="F1487" s="727" t="s">
        <v>2288</v>
      </c>
      <c r="G1487" s="727" t="s">
        <v>2900</v>
      </c>
      <c r="H1487" s="727" t="s">
        <v>571</v>
      </c>
      <c r="I1487" s="727" t="s">
        <v>2901</v>
      </c>
      <c r="J1487" s="727" t="s">
        <v>1551</v>
      </c>
      <c r="K1487" s="727" t="s">
        <v>2902</v>
      </c>
      <c r="L1487" s="728">
        <v>256.67</v>
      </c>
      <c r="M1487" s="728">
        <v>256.67</v>
      </c>
      <c r="N1487" s="727">
        <v>1</v>
      </c>
      <c r="O1487" s="812">
        <v>0.5</v>
      </c>
      <c r="P1487" s="728">
        <v>256.67</v>
      </c>
      <c r="Q1487" s="745">
        <v>1</v>
      </c>
      <c r="R1487" s="727">
        <v>1</v>
      </c>
      <c r="S1487" s="745">
        <v>1</v>
      </c>
      <c r="T1487" s="812">
        <v>0.5</v>
      </c>
      <c r="U1487" s="768">
        <v>1</v>
      </c>
    </row>
    <row r="1488" spans="1:21" ht="14.4" customHeight="1" x14ac:dyDescent="0.3">
      <c r="A1488" s="726">
        <v>4</v>
      </c>
      <c r="B1488" s="727" t="s">
        <v>2287</v>
      </c>
      <c r="C1488" s="727" t="s">
        <v>2294</v>
      </c>
      <c r="D1488" s="810" t="s">
        <v>4735</v>
      </c>
      <c r="E1488" s="811" t="s">
        <v>2337</v>
      </c>
      <c r="F1488" s="727" t="s">
        <v>2288</v>
      </c>
      <c r="G1488" s="727" t="s">
        <v>2383</v>
      </c>
      <c r="H1488" s="727" t="s">
        <v>571</v>
      </c>
      <c r="I1488" s="727" t="s">
        <v>2384</v>
      </c>
      <c r="J1488" s="727" t="s">
        <v>616</v>
      </c>
      <c r="K1488" s="727" t="s">
        <v>2385</v>
      </c>
      <c r="L1488" s="728">
        <v>108.44</v>
      </c>
      <c r="M1488" s="728">
        <v>867.52</v>
      </c>
      <c r="N1488" s="727">
        <v>8</v>
      </c>
      <c r="O1488" s="812">
        <v>4</v>
      </c>
      <c r="P1488" s="728">
        <v>108.44</v>
      </c>
      <c r="Q1488" s="745">
        <v>0.125</v>
      </c>
      <c r="R1488" s="727">
        <v>1</v>
      </c>
      <c r="S1488" s="745">
        <v>0.125</v>
      </c>
      <c r="T1488" s="812">
        <v>0.5</v>
      </c>
      <c r="U1488" s="768">
        <v>0.125</v>
      </c>
    </row>
    <row r="1489" spans="1:21" ht="14.4" customHeight="1" x14ac:dyDescent="0.3">
      <c r="A1489" s="726">
        <v>4</v>
      </c>
      <c r="B1489" s="727" t="s">
        <v>2287</v>
      </c>
      <c r="C1489" s="727" t="s">
        <v>2294</v>
      </c>
      <c r="D1489" s="810" t="s">
        <v>4735</v>
      </c>
      <c r="E1489" s="811" t="s">
        <v>2337</v>
      </c>
      <c r="F1489" s="727" t="s">
        <v>2288</v>
      </c>
      <c r="G1489" s="727" t="s">
        <v>2498</v>
      </c>
      <c r="H1489" s="727" t="s">
        <v>571</v>
      </c>
      <c r="I1489" s="727" t="s">
        <v>2500</v>
      </c>
      <c r="J1489" s="727" t="s">
        <v>795</v>
      </c>
      <c r="K1489" s="727" t="s">
        <v>2501</v>
      </c>
      <c r="L1489" s="728">
        <v>0</v>
      </c>
      <c r="M1489" s="728">
        <v>0</v>
      </c>
      <c r="N1489" s="727">
        <v>5</v>
      </c>
      <c r="O1489" s="812">
        <v>1</v>
      </c>
      <c r="P1489" s="728"/>
      <c r="Q1489" s="745"/>
      <c r="R1489" s="727"/>
      <c r="S1489" s="745">
        <v>0</v>
      </c>
      <c r="T1489" s="812"/>
      <c r="U1489" s="768">
        <v>0</v>
      </c>
    </row>
    <row r="1490" spans="1:21" ht="14.4" customHeight="1" x14ac:dyDescent="0.3">
      <c r="A1490" s="726">
        <v>4</v>
      </c>
      <c r="B1490" s="727" t="s">
        <v>2287</v>
      </c>
      <c r="C1490" s="727" t="s">
        <v>2294</v>
      </c>
      <c r="D1490" s="810" t="s">
        <v>4735</v>
      </c>
      <c r="E1490" s="811" t="s">
        <v>2337</v>
      </c>
      <c r="F1490" s="727" t="s">
        <v>2288</v>
      </c>
      <c r="G1490" s="727" t="s">
        <v>2585</v>
      </c>
      <c r="H1490" s="727" t="s">
        <v>571</v>
      </c>
      <c r="I1490" s="727" t="s">
        <v>2632</v>
      </c>
      <c r="J1490" s="727" t="s">
        <v>874</v>
      </c>
      <c r="K1490" s="727" t="s">
        <v>2633</v>
      </c>
      <c r="L1490" s="728">
        <v>77.14</v>
      </c>
      <c r="M1490" s="728">
        <v>77.14</v>
      </c>
      <c r="N1490" s="727">
        <v>1</v>
      </c>
      <c r="O1490" s="812">
        <v>0.5</v>
      </c>
      <c r="P1490" s="728">
        <v>77.14</v>
      </c>
      <c r="Q1490" s="745">
        <v>1</v>
      </c>
      <c r="R1490" s="727">
        <v>1</v>
      </c>
      <c r="S1490" s="745">
        <v>1</v>
      </c>
      <c r="T1490" s="812">
        <v>0.5</v>
      </c>
      <c r="U1490" s="768">
        <v>1</v>
      </c>
    </row>
    <row r="1491" spans="1:21" ht="14.4" customHeight="1" x14ac:dyDescent="0.3">
      <c r="A1491" s="726">
        <v>4</v>
      </c>
      <c r="B1491" s="727" t="s">
        <v>2287</v>
      </c>
      <c r="C1491" s="727" t="s">
        <v>2294</v>
      </c>
      <c r="D1491" s="810" t="s">
        <v>4735</v>
      </c>
      <c r="E1491" s="811" t="s">
        <v>2337</v>
      </c>
      <c r="F1491" s="727" t="s">
        <v>2288</v>
      </c>
      <c r="G1491" s="727" t="s">
        <v>2359</v>
      </c>
      <c r="H1491" s="727" t="s">
        <v>642</v>
      </c>
      <c r="I1491" s="727" t="s">
        <v>1934</v>
      </c>
      <c r="J1491" s="727" t="s">
        <v>1935</v>
      </c>
      <c r="K1491" s="727" t="s">
        <v>1936</v>
      </c>
      <c r="L1491" s="728">
        <v>0</v>
      </c>
      <c r="M1491" s="728">
        <v>0</v>
      </c>
      <c r="N1491" s="727">
        <v>2</v>
      </c>
      <c r="O1491" s="812">
        <v>1</v>
      </c>
      <c r="P1491" s="728"/>
      <c r="Q1491" s="745"/>
      <c r="R1491" s="727"/>
      <c r="S1491" s="745">
        <v>0</v>
      </c>
      <c r="T1491" s="812"/>
      <c r="U1491" s="768">
        <v>0</v>
      </c>
    </row>
    <row r="1492" spans="1:21" ht="14.4" customHeight="1" x14ac:dyDescent="0.3">
      <c r="A1492" s="726">
        <v>4</v>
      </c>
      <c r="B1492" s="727" t="s">
        <v>2287</v>
      </c>
      <c r="C1492" s="727" t="s">
        <v>2294</v>
      </c>
      <c r="D1492" s="810" t="s">
        <v>4735</v>
      </c>
      <c r="E1492" s="811" t="s">
        <v>2337</v>
      </c>
      <c r="F1492" s="727" t="s">
        <v>2288</v>
      </c>
      <c r="G1492" s="727" t="s">
        <v>2390</v>
      </c>
      <c r="H1492" s="727" t="s">
        <v>571</v>
      </c>
      <c r="I1492" s="727" t="s">
        <v>2558</v>
      </c>
      <c r="J1492" s="727" t="s">
        <v>1249</v>
      </c>
      <c r="K1492" s="727" t="s">
        <v>2559</v>
      </c>
      <c r="L1492" s="728">
        <v>210.38</v>
      </c>
      <c r="M1492" s="728">
        <v>210.38</v>
      </c>
      <c r="N1492" s="727">
        <v>1</v>
      </c>
      <c r="O1492" s="812">
        <v>1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4</v>
      </c>
      <c r="B1493" s="727" t="s">
        <v>2287</v>
      </c>
      <c r="C1493" s="727" t="s">
        <v>2294</v>
      </c>
      <c r="D1493" s="810" t="s">
        <v>4735</v>
      </c>
      <c r="E1493" s="811" t="s">
        <v>2337</v>
      </c>
      <c r="F1493" s="727" t="s">
        <v>2288</v>
      </c>
      <c r="G1493" s="727" t="s">
        <v>2588</v>
      </c>
      <c r="H1493" s="727" t="s">
        <v>571</v>
      </c>
      <c r="I1493" s="727" t="s">
        <v>2589</v>
      </c>
      <c r="J1493" s="727" t="s">
        <v>906</v>
      </c>
      <c r="K1493" s="727" t="s">
        <v>2590</v>
      </c>
      <c r="L1493" s="728">
        <v>96.81</v>
      </c>
      <c r="M1493" s="728">
        <v>290.43</v>
      </c>
      <c r="N1493" s="727">
        <v>3</v>
      </c>
      <c r="O1493" s="812">
        <v>1</v>
      </c>
      <c r="P1493" s="728"/>
      <c r="Q1493" s="745">
        <v>0</v>
      </c>
      <c r="R1493" s="727"/>
      <c r="S1493" s="745">
        <v>0</v>
      </c>
      <c r="T1493" s="812"/>
      <c r="U1493" s="768">
        <v>0</v>
      </c>
    </row>
    <row r="1494" spans="1:21" ht="14.4" customHeight="1" x14ac:dyDescent="0.3">
      <c r="A1494" s="726">
        <v>4</v>
      </c>
      <c r="B1494" s="727" t="s">
        <v>2287</v>
      </c>
      <c r="C1494" s="727" t="s">
        <v>2294</v>
      </c>
      <c r="D1494" s="810" t="s">
        <v>4735</v>
      </c>
      <c r="E1494" s="811" t="s">
        <v>2337</v>
      </c>
      <c r="F1494" s="727" t="s">
        <v>2288</v>
      </c>
      <c r="G1494" s="727" t="s">
        <v>4113</v>
      </c>
      <c r="H1494" s="727" t="s">
        <v>571</v>
      </c>
      <c r="I1494" s="727" t="s">
        <v>4114</v>
      </c>
      <c r="J1494" s="727" t="s">
        <v>4115</v>
      </c>
      <c r="K1494" s="727" t="s">
        <v>4116</v>
      </c>
      <c r="L1494" s="728">
        <v>60.39</v>
      </c>
      <c r="M1494" s="728">
        <v>1630.5300000000002</v>
      </c>
      <c r="N1494" s="727">
        <v>27</v>
      </c>
      <c r="O1494" s="812">
        <v>9</v>
      </c>
      <c r="P1494" s="728">
        <v>543.51</v>
      </c>
      <c r="Q1494" s="745">
        <v>0.33333333333333326</v>
      </c>
      <c r="R1494" s="727">
        <v>9</v>
      </c>
      <c r="S1494" s="745">
        <v>0.33333333333333331</v>
      </c>
      <c r="T1494" s="812">
        <v>3</v>
      </c>
      <c r="U1494" s="768">
        <v>0.33333333333333331</v>
      </c>
    </row>
    <row r="1495" spans="1:21" ht="14.4" customHeight="1" x14ac:dyDescent="0.3">
      <c r="A1495" s="726">
        <v>4</v>
      </c>
      <c r="B1495" s="727" t="s">
        <v>2287</v>
      </c>
      <c r="C1495" s="727" t="s">
        <v>2294</v>
      </c>
      <c r="D1495" s="810" t="s">
        <v>4735</v>
      </c>
      <c r="E1495" s="811" t="s">
        <v>2337</v>
      </c>
      <c r="F1495" s="727" t="s">
        <v>2288</v>
      </c>
      <c r="G1495" s="727" t="s">
        <v>4113</v>
      </c>
      <c r="H1495" s="727" t="s">
        <v>571</v>
      </c>
      <c r="I1495" s="727" t="s">
        <v>4114</v>
      </c>
      <c r="J1495" s="727" t="s">
        <v>4115</v>
      </c>
      <c r="K1495" s="727" t="s">
        <v>4116</v>
      </c>
      <c r="L1495" s="728">
        <v>90.6</v>
      </c>
      <c r="M1495" s="728">
        <v>271.79999999999995</v>
      </c>
      <c r="N1495" s="727">
        <v>3</v>
      </c>
      <c r="O1495" s="812">
        <v>1</v>
      </c>
      <c r="P1495" s="728"/>
      <c r="Q1495" s="745">
        <v>0</v>
      </c>
      <c r="R1495" s="727"/>
      <c r="S1495" s="745">
        <v>0</v>
      </c>
      <c r="T1495" s="812"/>
      <c r="U1495" s="768">
        <v>0</v>
      </c>
    </row>
    <row r="1496" spans="1:21" ht="14.4" customHeight="1" x14ac:dyDescent="0.3">
      <c r="A1496" s="726">
        <v>4</v>
      </c>
      <c r="B1496" s="727" t="s">
        <v>2287</v>
      </c>
      <c r="C1496" s="727" t="s">
        <v>2294</v>
      </c>
      <c r="D1496" s="810" t="s">
        <v>4735</v>
      </c>
      <c r="E1496" s="811" t="s">
        <v>2337</v>
      </c>
      <c r="F1496" s="727" t="s">
        <v>2288</v>
      </c>
      <c r="G1496" s="727" t="s">
        <v>4117</v>
      </c>
      <c r="H1496" s="727" t="s">
        <v>571</v>
      </c>
      <c r="I1496" s="727" t="s">
        <v>4118</v>
      </c>
      <c r="J1496" s="727" t="s">
        <v>4119</v>
      </c>
      <c r="K1496" s="727" t="s">
        <v>4120</v>
      </c>
      <c r="L1496" s="728">
        <v>79.069999999999993</v>
      </c>
      <c r="M1496" s="728">
        <v>79.069999999999993</v>
      </c>
      <c r="N1496" s="727">
        <v>1</v>
      </c>
      <c r="O1496" s="812">
        <v>0.5</v>
      </c>
      <c r="P1496" s="728">
        <v>79.069999999999993</v>
      </c>
      <c r="Q1496" s="745">
        <v>1</v>
      </c>
      <c r="R1496" s="727">
        <v>1</v>
      </c>
      <c r="S1496" s="745">
        <v>1</v>
      </c>
      <c r="T1496" s="812">
        <v>0.5</v>
      </c>
      <c r="U1496" s="768">
        <v>1</v>
      </c>
    </row>
    <row r="1497" spans="1:21" ht="14.4" customHeight="1" x14ac:dyDescent="0.3">
      <c r="A1497" s="726">
        <v>4</v>
      </c>
      <c r="B1497" s="727" t="s">
        <v>2287</v>
      </c>
      <c r="C1497" s="727" t="s">
        <v>2294</v>
      </c>
      <c r="D1497" s="810" t="s">
        <v>4735</v>
      </c>
      <c r="E1497" s="811" t="s">
        <v>2337</v>
      </c>
      <c r="F1497" s="727" t="s">
        <v>2288</v>
      </c>
      <c r="G1497" s="727" t="s">
        <v>4121</v>
      </c>
      <c r="H1497" s="727" t="s">
        <v>571</v>
      </c>
      <c r="I1497" s="727" t="s">
        <v>4122</v>
      </c>
      <c r="J1497" s="727" t="s">
        <v>4123</v>
      </c>
      <c r="K1497" s="727" t="s">
        <v>4124</v>
      </c>
      <c r="L1497" s="728">
        <v>0</v>
      </c>
      <c r="M1497" s="728">
        <v>0</v>
      </c>
      <c r="N1497" s="727">
        <v>1</v>
      </c>
      <c r="O1497" s="812">
        <v>1</v>
      </c>
      <c r="P1497" s="728"/>
      <c r="Q1497" s="745"/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4</v>
      </c>
      <c r="B1498" s="727" t="s">
        <v>2287</v>
      </c>
      <c r="C1498" s="727" t="s">
        <v>2294</v>
      </c>
      <c r="D1498" s="810" t="s">
        <v>4735</v>
      </c>
      <c r="E1498" s="811" t="s">
        <v>2337</v>
      </c>
      <c r="F1498" s="727" t="s">
        <v>2288</v>
      </c>
      <c r="G1498" s="727" t="s">
        <v>2913</v>
      </c>
      <c r="H1498" s="727" t="s">
        <v>642</v>
      </c>
      <c r="I1498" s="727" t="s">
        <v>1949</v>
      </c>
      <c r="J1498" s="727" t="s">
        <v>916</v>
      </c>
      <c r="K1498" s="727" t="s">
        <v>1950</v>
      </c>
      <c r="L1498" s="728">
        <v>0</v>
      </c>
      <c r="M1498" s="728">
        <v>0</v>
      </c>
      <c r="N1498" s="727">
        <v>2</v>
      </c>
      <c r="O1498" s="812">
        <v>1</v>
      </c>
      <c r="P1498" s="728"/>
      <c r="Q1498" s="745"/>
      <c r="R1498" s="727"/>
      <c r="S1498" s="745">
        <v>0</v>
      </c>
      <c r="T1498" s="812"/>
      <c r="U1498" s="768">
        <v>0</v>
      </c>
    </row>
    <row r="1499" spans="1:21" ht="14.4" customHeight="1" x14ac:dyDescent="0.3">
      <c r="A1499" s="726">
        <v>4</v>
      </c>
      <c r="B1499" s="727" t="s">
        <v>2287</v>
      </c>
      <c r="C1499" s="727" t="s">
        <v>2294</v>
      </c>
      <c r="D1499" s="810" t="s">
        <v>4735</v>
      </c>
      <c r="E1499" s="811" t="s">
        <v>2337</v>
      </c>
      <c r="F1499" s="727" t="s">
        <v>2288</v>
      </c>
      <c r="G1499" s="727" t="s">
        <v>2913</v>
      </c>
      <c r="H1499" s="727" t="s">
        <v>571</v>
      </c>
      <c r="I1499" s="727" t="s">
        <v>4125</v>
      </c>
      <c r="J1499" s="727" t="s">
        <v>3408</v>
      </c>
      <c r="K1499" s="727" t="s">
        <v>1950</v>
      </c>
      <c r="L1499" s="728">
        <v>0</v>
      </c>
      <c r="M1499" s="728">
        <v>0</v>
      </c>
      <c r="N1499" s="727">
        <v>3</v>
      </c>
      <c r="O1499" s="812">
        <v>2</v>
      </c>
      <c r="P1499" s="728"/>
      <c r="Q1499" s="745"/>
      <c r="R1499" s="727"/>
      <c r="S1499" s="745">
        <v>0</v>
      </c>
      <c r="T1499" s="812"/>
      <c r="U1499" s="768">
        <v>0</v>
      </c>
    </row>
    <row r="1500" spans="1:21" ht="14.4" customHeight="1" x14ac:dyDescent="0.3">
      <c r="A1500" s="726">
        <v>4</v>
      </c>
      <c r="B1500" s="727" t="s">
        <v>2287</v>
      </c>
      <c r="C1500" s="727" t="s">
        <v>2294</v>
      </c>
      <c r="D1500" s="810" t="s">
        <v>4735</v>
      </c>
      <c r="E1500" s="811" t="s">
        <v>2337</v>
      </c>
      <c r="F1500" s="727" t="s">
        <v>2288</v>
      </c>
      <c r="G1500" s="727" t="s">
        <v>2417</v>
      </c>
      <c r="H1500" s="727" t="s">
        <v>642</v>
      </c>
      <c r="I1500" s="727" t="s">
        <v>1775</v>
      </c>
      <c r="J1500" s="727" t="s">
        <v>1776</v>
      </c>
      <c r="K1500" s="727" t="s">
        <v>1777</v>
      </c>
      <c r="L1500" s="728">
        <v>133.94</v>
      </c>
      <c r="M1500" s="728">
        <v>267.88</v>
      </c>
      <c r="N1500" s="727">
        <v>2</v>
      </c>
      <c r="O1500" s="812">
        <v>1</v>
      </c>
      <c r="P1500" s="728">
        <v>133.94</v>
      </c>
      <c r="Q1500" s="745">
        <v>0.5</v>
      </c>
      <c r="R1500" s="727">
        <v>1</v>
      </c>
      <c r="S1500" s="745">
        <v>0.5</v>
      </c>
      <c r="T1500" s="812">
        <v>0.5</v>
      </c>
      <c r="U1500" s="768">
        <v>0.5</v>
      </c>
    </row>
    <row r="1501" spans="1:21" ht="14.4" customHeight="1" x14ac:dyDescent="0.3">
      <c r="A1501" s="726">
        <v>4</v>
      </c>
      <c r="B1501" s="727" t="s">
        <v>2287</v>
      </c>
      <c r="C1501" s="727" t="s">
        <v>2294</v>
      </c>
      <c r="D1501" s="810" t="s">
        <v>4735</v>
      </c>
      <c r="E1501" s="811" t="s">
        <v>2337</v>
      </c>
      <c r="F1501" s="727" t="s">
        <v>2289</v>
      </c>
      <c r="G1501" s="727" t="s">
        <v>2364</v>
      </c>
      <c r="H1501" s="727" t="s">
        <v>571</v>
      </c>
      <c r="I1501" s="727" t="s">
        <v>2365</v>
      </c>
      <c r="J1501" s="727" t="s">
        <v>2366</v>
      </c>
      <c r="K1501" s="727"/>
      <c r="L1501" s="728">
        <v>0</v>
      </c>
      <c r="M1501" s="728">
        <v>0</v>
      </c>
      <c r="N1501" s="727">
        <v>1</v>
      </c>
      <c r="O1501" s="812">
        <v>0.5</v>
      </c>
      <c r="P1501" s="728"/>
      <c r="Q1501" s="745"/>
      <c r="R1501" s="727"/>
      <c r="S1501" s="745">
        <v>0</v>
      </c>
      <c r="T1501" s="812"/>
      <c r="U1501" s="768">
        <v>0</v>
      </c>
    </row>
    <row r="1502" spans="1:21" ht="14.4" customHeight="1" x14ac:dyDescent="0.3">
      <c r="A1502" s="726">
        <v>4</v>
      </c>
      <c r="B1502" s="727" t="s">
        <v>2287</v>
      </c>
      <c r="C1502" s="727" t="s">
        <v>2294</v>
      </c>
      <c r="D1502" s="810" t="s">
        <v>4735</v>
      </c>
      <c r="E1502" s="811" t="s">
        <v>2337</v>
      </c>
      <c r="F1502" s="727" t="s">
        <v>2290</v>
      </c>
      <c r="G1502" s="727" t="s">
        <v>2399</v>
      </c>
      <c r="H1502" s="727" t="s">
        <v>571</v>
      </c>
      <c r="I1502" s="727" t="s">
        <v>3419</v>
      </c>
      <c r="J1502" s="727" t="s">
        <v>2401</v>
      </c>
      <c r="K1502" s="727" t="s">
        <v>3420</v>
      </c>
      <c r="L1502" s="728">
        <v>25</v>
      </c>
      <c r="M1502" s="728">
        <v>50</v>
      </c>
      <c r="N1502" s="727">
        <v>2</v>
      </c>
      <c r="O1502" s="812">
        <v>1</v>
      </c>
      <c r="P1502" s="728">
        <v>50</v>
      </c>
      <c r="Q1502" s="745">
        <v>1</v>
      </c>
      <c r="R1502" s="727">
        <v>2</v>
      </c>
      <c r="S1502" s="745">
        <v>1</v>
      </c>
      <c r="T1502" s="812">
        <v>1</v>
      </c>
      <c r="U1502" s="768">
        <v>1</v>
      </c>
    </row>
    <row r="1503" spans="1:21" ht="14.4" customHeight="1" x14ac:dyDescent="0.3">
      <c r="A1503" s="726">
        <v>4</v>
      </c>
      <c r="B1503" s="727" t="s">
        <v>2287</v>
      </c>
      <c r="C1503" s="727" t="s">
        <v>2294</v>
      </c>
      <c r="D1503" s="810" t="s">
        <v>4735</v>
      </c>
      <c r="E1503" s="811" t="s">
        <v>2337</v>
      </c>
      <c r="F1503" s="727" t="s">
        <v>2290</v>
      </c>
      <c r="G1503" s="727" t="s">
        <v>2399</v>
      </c>
      <c r="H1503" s="727" t="s">
        <v>571</v>
      </c>
      <c r="I1503" s="727" t="s">
        <v>3347</v>
      </c>
      <c r="J1503" s="727" t="s">
        <v>2401</v>
      </c>
      <c r="K1503" s="727" t="s">
        <v>3348</v>
      </c>
      <c r="L1503" s="728">
        <v>56.25</v>
      </c>
      <c r="M1503" s="728">
        <v>56.25</v>
      </c>
      <c r="N1503" s="727">
        <v>1</v>
      </c>
      <c r="O1503" s="812">
        <v>1</v>
      </c>
      <c r="P1503" s="728">
        <v>56.25</v>
      </c>
      <c r="Q1503" s="745">
        <v>1</v>
      </c>
      <c r="R1503" s="727">
        <v>1</v>
      </c>
      <c r="S1503" s="745">
        <v>1</v>
      </c>
      <c r="T1503" s="812">
        <v>1</v>
      </c>
      <c r="U1503" s="768">
        <v>1</v>
      </c>
    </row>
    <row r="1504" spans="1:21" ht="14.4" customHeight="1" x14ac:dyDescent="0.3">
      <c r="A1504" s="726">
        <v>4</v>
      </c>
      <c r="B1504" s="727" t="s">
        <v>2287</v>
      </c>
      <c r="C1504" s="727" t="s">
        <v>2294</v>
      </c>
      <c r="D1504" s="810" t="s">
        <v>4735</v>
      </c>
      <c r="E1504" s="811" t="s">
        <v>2337</v>
      </c>
      <c r="F1504" s="727" t="s">
        <v>2290</v>
      </c>
      <c r="G1504" s="727" t="s">
        <v>2399</v>
      </c>
      <c r="H1504" s="727" t="s">
        <v>571</v>
      </c>
      <c r="I1504" s="727" t="s">
        <v>2400</v>
      </c>
      <c r="J1504" s="727" t="s">
        <v>2401</v>
      </c>
      <c r="K1504" s="727" t="s">
        <v>2402</v>
      </c>
      <c r="L1504" s="728">
        <v>100</v>
      </c>
      <c r="M1504" s="728">
        <v>900</v>
      </c>
      <c r="N1504" s="727">
        <v>9</v>
      </c>
      <c r="O1504" s="812">
        <v>6</v>
      </c>
      <c r="P1504" s="728">
        <v>600</v>
      </c>
      <c r="Q1504" s="745">
        <v>0.66666666666666663</v>
      </c>
      <c r="R1504" s="727">
        <v>6</v>
      </c>
      <c r="S1504" s="745">
        <v>0.66666666666666663</v>
      </c>
      <c r="T1504" s="812">
        <v>5</v>
      </c>
      <c r="U1504" s="768">
        <v>0.83333333333333337</v>
      </c>
    </row>
    <row r="1505" spans="1:21" ht="14.4" customHeight="1" x14ac:dyDescent="0.3">
      <c r="A1505" s="726">
        <v>4</v>
      </c>
      <c r="B1505" s="727" t="s">
        <v>2287</v>
      </c>
      <c r="C1505" s="727" t="s">
        <v>2294</v>
      </c>
      <c r="D1505" s="810" t="s">
        <v>4735</v>
      </c>
      <c r="E1505" s="811" t="s">
        <v>2337</v>
      </c>
      <c r="F1505" s="727" t="s">
        <v>2290</v>
      </c>
      <c r="G1505" s="727" t="s">
        <v>2807</v>
      </c>
      <c r="H1505" s="727" t="s">
        <v>571</v>
      </c>
      <c r="I1505" s="727" t="s">
        <v>2808</v>
      </c>
      <c r="J1505" s="727" t="s">
        <v>2809</v>
      </c>
      <c r="K1505" s="727" t="s">
        <v>2810</v>
      </c>
      <c r="L1505" s="728">
        <v>410</v>
      </c>
      <c r="M1505" s="728">
        <v>12300</v>
      </c>
      <c r="N1505" s="727">
        <v>30</v>
      </c>
      <c r="O1505" s="812">
        <v>30</v>
      </c>
      <c r="P1505" s="728">
        <v>10250</v>
      </c>
      <c r="Q1505" s="745">
        <v>0.83333333333333337</v>
      </c>
      <c r="R1505" s="727">
        <v>25</v>
      </c>
      <c r="S1505" s="745">
        <v>0.83333333333333337</v>
      </c>
      <c r="T1505" s="812">
        <v>25</v>
      </c>
      <c r="U1505" s="768">
        <v>0.83333333333333337</v>
      </c>
    </row>
    <row r="1506" spans="1:21" ht="14.4" customHeight="1" x14ac:dyDescent="0.3">
      <c r="A1506" s="726">
        <v>4</v>
      </c>
      <c r="B1506" s="727" t="s">
        <v>2287</v>
      </c>
      <c r="C1506" s="727" t="s">
        <v>2294</v>
      </c>
      <c r="D1506" s="810" t="s">
        <v>4735</v>
      </c>
      <c r="E1506" s="811" t="s">
        <v>2337</v>
      </c>
      <c r="F1506" s="727" t="s">
        <v>2290</v>
      </c>
      <c r="G1506" s="727" t="s">
        <v>2807</v>
      </c>
      <c r="H1506" s="727" t="s">
        <v>571</v>
      </c>
      <c r="I1506" s="727" t="s">
        <v>3352</v>
      </c>
      <c r="J1506" s="727" t="s">
        <v>2853</v>
      </c>
      <c r="K1506" s="727" t="s">
        <v>3353</v>
      </c>
      <c r="L1506" s="728">
        <v>566</v>
      </c>
      <c r="M1506" s="728">
        <v>3396</v>
      </c>
      <c r="N1506" s="727">
        <v>6</v>
      </c>
      <c r="O1506" s="812">
        <v>6</v>
      </c>
      <c r="P1506" s="728">
        <v>1132</v>
      </c>
      <c r="Q1506" s="745">
        <v>0.33333333333333331</v>
      </c>
      <c r="R1506" s="727">
        <v>2</v>
      </c>
      <c r="S1506" s="745">
        <v>0.33333333333333331</v>
      </c>
      <c r="T1506" s="812">
        <v>2</v>
      </c>
      <c r="U1506" s="768">
        <v>0.33333333333333331</v>
      </c>
    </row>
    <row r="1507" spans="1:21" ht="14.4" customHeight="1" x14ac:dyDescent="0.3">
      <c r="A1507" s="726">
        <v>4</v>
      </c>
      <c r="B1507" s="727" t="s">
        <v>2287</v>
      </c>
      <c r="C1507" s="727" t="s">
        <v>2294</v>
      </c>
      <c r="D1507" s="810" t="s">
        <v>4735</v>
      </c>
      <c r="E1507" s="811" t="s">
        <v>2337</v>
      </c>
      <c r="F1507" s="727" t="s">
        <v>2290</v>
      </c>
      <c r="G1507" s="727" t="s">
        <v>2406</v>
      </c>
      <c r="H1507" s="727" t="s">
        <v>571</v>
      </c>
      <c r="I1507" s="727" t="s">
        <v>2407</v>
      </c>
      <c r="J1507" s="727" t="s">
        <v>2408</v>
      </c>
      <c r="K1507" s="727" t="s">
        <v>2409</v>
      </c>
      <c r="L1507" s="728">
        <v>900</v>
      </c>
      <c r="M1507" s="728">
        <v>4500</v>
      </c>
      <c r="N1507" s="727">
        <v>5</v>
      </c>
      <c r="O1507" s="812">
        <v>5</v>
      </c>
      <c r="P1507" s="728">
        <v>4500</v>
      </c>
      <c r="Q1507" s="745">
        <v>1</v>
      </c>
      <c r="R1507" s="727">
        <v>5</v>
      </c>
      <c r="S1507" s="745">
        <v>1</v>
      </c>
      <c r="T1507" s="812">
        <v>5</v>
      </c>
      <c r="U1507" s="768">
        <v>1</v>
      </c>
    </row>
    <row r="1508" spans="1:21" ht="14.4" customHeight="1" x14ac:dyDescent="0.3">
      <c r="A1508" s="726">
        <v>4</v>
      </c>
      <c r="B1508" s="727" t="s">
        <v>2287</v>
      </c>
      <c r="C1508" s="727" t="s">
        <v>2294</v>
      </c>
      <c r="D1508" s="810" t="s">
        <v>4735</v>
      </c>
      <c r="E1508" s="811" t="s">
        <v>2338</v>
      </c>
      <c r="F1508" s="727" t="s">
        <v>2288</v>
      </c>
      <c r="G1508" s="727" t="s">
        <v>2704</v>
      </c>
      <c r="H1508" s="727" t="s">
        <v>571</v>
      </c>
      <c r="I1508" s="727" t="s">
        <v>4126</v>
      </c>
      <c r="J1508" s="727" t="s">
        <v>4127</v>
      </c>
      <c r="K1508" s="727" t="s">
        <v>2247</v>
      </c>
      <c r="L1508" s="728">
        <v>31.09</v>
      </c>
      <c r="M1508" s="728">
        <v>62.18</v>
      </c>
      <c r="N1508" s="727">
        <v>2</v>
      </c>
      <c r="O1508" s="812">
        <v>0.5</v>
      </c>
      <c r="P1508" s="728">
        <v>62.18</v>
      </c>
      <c r="Q1508" s="745">
        <v>1</v>
      </c>
      <c r="R1508" s="727">
        <v>2</v>
      </c>
      <c r="S1508" s="745">
        <v>1</v>
      </c>
      <c r="T1508" s="812">
        <v>0.5</v>
      </c>
      <c r="U1508" s="768">
        <v>1</v>
      </c>
    </row>
    <row r="1509" spans="1:21" ht="14.4" customHeight="1" x14ac:dyDescent="0.3">
      <c r="A1509" s="726">
        <v>4</v>
      </c>
      <c r="B1509" s="727" t="s">
        <v>2287</v>
      </c>
      <c r="C1509" s="727" t="s">
        <v>2294</v>
      </c>
      <c r="D1509" s="810" t="s">
        <v>4735</v>
      </c>
      <c r="E1509" s="811" t="s">
        <v>2338</v>
      </c>
      <c r="F1509" s="727" t="s">
        <v>2288</v>
      </c>
      <c r="G1509" s="727" t="s">
        <v>3539</v>
      </c>
      <c r="H1509" s="727" t="s">
        <v>571</v>
      </c>
      <c r="I1509" s="727" t="s">
        <v>3540</v>
      </c>
      <c r="J1509" s="727" t="s">
        <v>3541</v>
      </c>
      <c r="K1509" s="727" t="s">
        <v>3542</v>
      </c>
      <c r="L1509" s="728">
        <v>150.1</v>
      </c>
      <c r="M1509" s="728">
        <v>1200.8</v>
      </c>
      <c r="N1509" s="727">
        <v>8</v>
      </c>
      <c r="O1509" s="812">
        <v>1.5</v>
      </c>
      <c r="P1509" s="728">
        <v>1200.8</v>
      </c>
      <c r="Q1509" s="745">
        <v>1</v>
      </c>
      <c r="R1509" s="727">
        <v>8</v>
      </c>
      <c r="S1509" s="745">
        <v>1</v>
      </c>
      <c r="T1509" s="812">
        <v>1.5</v>
      </c>
      <c r="U1509" s="768">
        <v>1</v>
      </c>
    </row>
    <row r="1510" spans="1:21" ht="14.4" customHeight="1" x14ac:dyDescent="0.3">
      <c r="A1510" s="726">
        <v>4</v>
      </c>
      <c r="B1510" s="727" t="s">
        <v>2287</v>
      </c>
      <c r="C1510" s="727" t="s">
        <v>2294</v>
      </c>
      <c r="D1510" s="810" t="s">
        <v>4735</v>
      </c>
      <c r="E1510" s="811" t="s">
        <v>2338</v>
      </c>
      <c r="F1510" s="727" t="s">
        <v>2288</v>
      </c>
      <c r="G1510" s="727" t="s">
        <v>4128</v>
      </c>
      <c r="H1510" s="727" t="s">
        <v>571</v>
      </c>
      <c r="I1510" s="727" t="s">
        <v>2027</v>
      </c>
      <c r="J1510" s="727" t="s">
        <v>2028</v>
      </c>
      <c r="K1510" s="727" t="s">
        <v>1972</v>
      </c>
      <c r="L1510" s="728">
        <v>58.86</v>
      </c>
      <c r="M1510" s="728">
        <v>117.72</v>
      </c>
      <c r="N1510" s="727">
        <v>2</v>
      </c>
      <c r="O1510" s="812">
        <v>0.5</v>
      </c>
      <c r="P1510" s="728">
        <v>117.72</v>
      </c>
      <c r="Q1510" s="745">
        <v>1</v>
      </c>
      <c r="R1510" s="727">
        <v>2</v>
      </c>
      <c r="S1510" s="745">
        <v>1</v>
      </c>
      <c r="T1510" s="812">
        <v>0.5</v>
      </c>
      <c r="U1510" s="768">
        <v>1</v>
      </c>
    </row>
    <row r="1511" spans="1:21" ht="14.4" customHeight="1" x14ac:dyDescent="0.3">
      <c r="A1511" s="726">
        <v>4</v>
      </c>
      <c r="B1511" s="727" t="s">
        <v>2287</v>
      </c>
      <c r="C1511" s="727" t="s">
        <v>2294</v>
      </c>
      <c r="D1511" s="810" t="s">
        <v>4735</v>
      </c>
      <c r="E1511" s="811" t="s">
        <v>2338</v>
      </c>
      <c r="F1511" s="727" t="s">
        <v>2288</v>
      </c>
      <c r="G1511" s="727" t="s">
        <v>4129</v>
      </c>
      <c r="H1511" s="727" t="s">
        <v>571</v>
      </c>
      <c r="I1511" s="727" t="s">
        <v>4130</v>
      </c>
      <c r="J1511" s="727" t="s">
        <v>1549</v>
      </c>
      <c r="K1511" s="727" t="s">
        <v>4131</v>
      </c>
      <c r="L1511" s="728">
        <v>0</v>
      </c>
      <c r="M1511" s="728">
        <v>0</v>
      </c>
      <c r="N1511" s="727">
        <v>1</v>
      </c>
      <c r="O1511" s="812">
        <v>0.5</v>
      </c>
      <c r="P1511" s="728">
        <v>0</v>
      </c>
      <c r="Q1511" s="745"/>
      <c r="R1511" s="727">
        <v>1</v>
      </c>
      <c r="S1511" s="745">
        <v>1</v>
      </c>
      <c r="T1511" s="812">
        <v>0.5</v>
      </c>
      <c r="U1511" s="768">
        <v>1</v>
      </c>
    </row>
    <row r="1512" spans="1:21" ht="14.4" customHeight="1" x14ac:dyDescent="0.3">
      <c r="A1512" s="726">
        <v>4</v>
      </c>
      <c r="B1512" s="727" t="s">
        <v>2287</v>
      </c>
      <c r="C1512" s="727" t="s">
        <v>2294</v>
      </c>
      <c r="D1512" s="810" t="s">
        <v>4735</v>
      </c>
      <c r="E1512" s="811" t="s">
        <v>2338</v>
      </c>
      <c r="F1512" s="727" t="s">
        <v>2288</v>
      </c>
      <c r="G1512" s="727" t="s">
        <v>4132</v>
      </c>
      <c r="H1512" s="727" t="s">
        <v>642</v>
      </c>
      <c r="I1512" s="727" t="s">
        <v>4133</v>
      </c>
      <c r="J1512" s="727" t="s">
        <v>2234</v>
      </c>
      <c r="K1512" s="727" t="s">
        <v>3548</v>
      </c>
      <c r="L1512" s="728">
        <v>46.25</v>
      </c>
      <c r="M1512" s="728">
        <v>277.5</v>
      </c>
      <c r="N1512" s="727">
        <v>6</v>
      </c>
      <c r="O1512" s="812">
        <v>1</v>
      </c>
      <c r="P1512" s="728">
        <v>277.5</v>
      </c>
      <c r="Q1512" s="745">
        <v>1</v>
      </c>
      <c r="R1512" s="727">
        <v>6</v>
      </c>
      <c r="S1512" s="745">
        <v>1</v>
      </c>
      <c r="T1512" s="812">
        <v>1</v>
      </c>
      <c r="U1512" s="768">
        <v>1</v>
      </c>
    </row>
    <row r="1513" spans="1:21" ht="14.4" customHeight="1" x14ac:dyDescent="0.3">
      <c r="A1513" s="726">
        <v>4</v>
      </c>
      <c r="B1513" s="727" t="s">
        <v>2287</v>
      </c>
      <c r="C1513" s="727" t="s">
        <v>2294</v>
      </c>
      <c r="D1513" s="810" t="s">
        <v>4735</v>
      </c>
      <c r="E1513" s="811" t="s">
        <v>2338</v>
      </c>
      <c r="F1513" s="727" t="s">
        <v>2288</v>
      </c>
      <c r="G1513" s="727" t="s">
        <v>2376</v>
      </c>
      <c r="H1513" s="727" t="s">
        <v>571</v>
      </c>
      <c r="I1513" s="727" t="s">
        <v>4134</v>
      </c>
      <c r="J1513" s="727" t="s">
        <v>4135</v>
      </c>
      <c r="K1513" s="727" t="s">
        <v>4136</v>
      </c>
      <c r="L1513" s="728">
        <v>300.33</v>
      </c>
      <c r="M1513" s="728">
        <v>900.99</v>
      </c>
      <c r="N1513" s="727">
        <v>3</v>
      </c>
      <c r="O1513" s="812">
        <v>1</v>
      </c>
      <c r="P1513" s="728">
        <v>900.99</v>
      </c>
      <c r="Q1513" s="745">
        <v>1</v>
      </c>
      <c r="R1513" s="727">
        <v>3</v>
      </c>
      <c r="S1513" s="745">
        <v>1</v>
      </c>
      <c r="T1513" s="812">
        <v>1</v>
      </c>
      <c r="U1513" s="768">
        <v>1</v>
      </c>
    </row>
    <row r="1514" spans="1:21" ht="14.4" customHeight="1" x14ac:dyDescent="0.3">
      <c r="A1514" s="726">
        <v>4</v>
      </c>
      <c r="B1514" s="727" t="s">
        <v>2287</v>
      </c>
      <c r="C1514" s="727" t="s">
        <v>2294</v>
      </c>
      <c r="D1514" s="810" t="s">
        <v>4735</v>
      </c>
      <c r="E1514" s="811" t="s">
        <v>2338</v>
      </c>
      <c r="F1514" s="727" t="s">
        <v>2288</v>
      </c>
      <c r="G1514" s="727" t="s">
        <v>2440</v>
      </c>
      <c r="H1514" s="727" t="s">
        <v>571</v>
      </c>
      <c r="I1514" s="727" t="s">
        <v>4137</v>
      </c>
      <c r="J1514" s="727" t="s">
        <v>1368</v>
      </c>
      <c r="K1514" s="727" t="s">
        <v>4138</v>
      </c>
      <c r="L1514" s="728">
        <v>58.63</v>
      </c>
      <c r="M1514" s="728">
        <v>117.26</v>
      </c>
      <c r="N1514" s="727">
        <v>2</v>
      </c>
      <c r="O1514" s="812">
        <v>1</v>
      </c>
      <c r="P1514" s="728">
        <v>117.26</v>
      </c>
      <c r="Q1514" s="745">
        <v>1</v>
      </c>
      <c r="R1514" s="727">
        <v>2</v>
      </c>
      <c r="S1514" s="745">
        <v>1</v>
      </c>
      <c r="T1514" s="812">
        <v>1</v>
      </c>
      <c r="U1514" s="768">
        <v>1</v>
      </c>
    </row>
    <row r="1515" spans="1:21" ht="14.4" customHeight="1" x14ac:dyDescent="0.3">
      <c r="A1515" s="726">
        <v>4</v>
      </c>
      <c r="B1515" s="727" t="s">
        <v>2287</v>
      </c>
      <c r="C1515" s="727" t="s">
        <v>2294</v>
      </c>
      <c r="D1515" s="810" t="s">
        <v>4735</v>
      </c>
      <c r="E1515" s="811" t="s">
        <v>2338</v>
      </c>
      <c r="F1515" s="727" t="s">
        <v>2288</v>
      </c>
      <c r="G1515" s="727" t="s">
        <v>4139</v>
      </c>
      <c r="H1515" s="727" t="s">
        <v>642</v>
      </c>
      <c r="I1515" s="727" t="s">
        <v>4140</v>
      </c>
      <c r="J1515" s="727" t="s">
        <v>4141</v>
      </c>
      <c r="K1515" s="727" t="s">
        <v>4142</v>
      </c>
      <c r="L1515" s="728">
        <v>329.88</v>
      </c>
      <c r="M1515" s="728">
        <v>329.88</v>
      </c>
      <c r="N1515" s="727">
        <v>1</v>
      </c>
      <c r="O1515" s="812">
        <v>0.5</v>
      </c>
      <c r="P1515" s="728">
        <v>329.88</v>
      </c>
      <c r="Q1515" s="745">
        <v>1</v>
      </c>
      <c r="R1515" s="727">
        <v>1</v>
      </c>
      <c r="S1515" s="745">
        <v>1</v>
      </c>
      <c r="T1515" s="812">
        <v>0.5</v>
      </c>
      <c r="U1515" s="768">
        <v>1</v>
      </c>
    </row>
    <row r="1516" spans="1:21" ht="14.4" customHeight="1" x14ac:dyDescent="0.3">
      <c r="A1516" s="726">
        <v>4</v>
      </c>
      <c r="B1516" s="727" t="s">
        <v>2287</v>
      </c>
      <c r="C1516" s="727" t="s">
        <v>2294</v>
      </c>
      <c r="D1516" s="810" t="s">
        <v>4735</v>
      </c>
      <c r="E1516" s="811" t="s">
        <v>2338</v>
      </c>
      <c r="F1516" s="727" t="s">
        <v>2288</v>
      </c>
      <c r="G1516" s="727" t="s">
        <v>4139</v>
      </c>
      <c r="H1516" s="727" t="s">
        <v>642</v>
      </c>
      <c r="I1516" s="727" t="s">
        <v>4140</v>
      </c>
      <c r="J1516" s="727" t="s">
        <v>4141</v>
      </c>
      <c r="K1516" s="727" t="s">
        <v>4142</v>
      </c>
      <c r="L1516" s="728">
        <v>280.38</v>
      </c>
      <c r="M1516" s="728">
        <v>280.38</v>
      </c>
      <c r="N1516" s="727">
        <v>1</v>
      </c>
      <c r="O1516" s="812">
        <v>0.5</v>
      </c>
      <c r="P1516" s="728">
        <v>280.38</v>
      </c>
      <c r="Q1516" s="745">
        <v>1</v>
      </c>
      <c r="R1516" s="727">
        <v>1</v>
      </c>
      <c r="S1516" s="745">
        <v>1</v>
      </c>
      <c r="T1516" s="812">
        <v>0.5</v>
      </c>
      <c r="U1516" s="768">
        <v>1</v>
      </c>
    </row>
    <row r="1517" spans="1:21" ht="14.4" customHeight="1" x14ac:dyDescent="0.3">
      <c r="A1517" s="726">
        <v>4</v>
      </c>
      <c r="B1517" s="727" t="s">
        <v>2287</v>
      </c>
      <c r="C1517" s="727" t="s">
        <v>2294</v>
      </c>
      <c r="D1517" s="810" t="s">
        <v>4735</v>
      </c>
      <c r="E1517" s="811" t="s">
        <v>2338</v>
      </c>
      <c r="F1517" s="727" t="s">
        <v>2288</v>
      </c>
      <c r="G1517" s="727" t="s">
        <v>4139</v>
      </c>
      <c r="H1517" s="727" t="s">
        <v>571</v>
      </c>
      <c r="I1517" s="727" t="s">
        <v>4143</v>
      </c>
      <c r="J1517" s="727" t="s">
        <v>4144</v>
      </c>
      <c r="K1517" s="727" t="s">
        <v>2099</v>
      </c>
      <c r="L1517" s="728">
        <v>43.61</v>
      </c>
      <c r="M1517" s="728">
        <v>87.22</v>
      </c>
      <c r="N1517" s="727">
        <v>2</v>
      </c>
      <c r="O1517" s="812">
        <v>0.5</v>
      </c>
      <c r="P1517" s="728">
        <v>87.22</v>
      </c>
      <c r="Q1517" s="745">
        <v>1</v>
      </c>
      <c r="R1517" s="727">
        <v>2</v>
      </c>
      <c r="S1517" s="745">
        <v>1</v>
      </c>
      <c r="T1517" s="812">
        <v>0.5</v>
      </c>
      <c r="U1517" s="768">
        <v>1</v>
      </c>
    </row>
    <row r="1518" spans="1:21" ht="14.4" customHeight="1" x14ac:dyDescent="0.3">
      <c r="A1518" s="726">
        <v>4</v>
      </c>
      <c r="B1518" s="727" t="s">
        <v>2287</v>
      </c>
      <c r="C1518" s="727" t="s">
        <v>2294</v>
      </c>
      <c r="D1518" s="810" t="s">
        <v>4735</v>
      </c>
      <c r="E1518" s="811" t="s">
        <v>2338</v>
      </c>
      <c r="F1518" s="727" t="s">
        <v>2288</v>
      </c>
      <c r="G1518" s="727" t="s">
        <v>2882</v>
      </c>
      <c r="H1518" s="727" t="s">
        <v>571</v>
      </c>
      <c r="I1518" s="727" t="s">
        <v>2883</v>
      </c>
      <c r="J1518" s="727" t="s">
        <v>721</v>
      </c>
      <c r="K1518" s="727" t="s">
        <v>2884</v>
      </c>
      <c r="L1518" s="728">
        <v>256.67</v>
      </c>
      <c r="M1518" s="728">
        <v>513.34</v>
      </c>
      <c r="N1518" s="727">
        <v>2</v>
      </c>
      <c r="O1518" s="812">
        <v>1</v>
      </c>
      <c r="P1518" s="728">
        <v>513.34</v>
      </c>
      <c r="Q1518" s="745">
        <v>1</v>
      </c>
      <c r="R1518" s="727">
        <v>2</v>
      </c>
      <c r="S1518" s="745">
        <v>1</v>
      </c>
      <c r="T1518" s="812">
        <v>1</v>
      </c>
      <c r="U1518" s="768">
        <v>1</v>
      </c>
    </row>
    <row r="1519" spans="1:21" ht="14.4" customHeight="1" x14ac:dyDescent="0.3">
      <c r="A1519" s="726">
        <v>4</v>
      </c>
      <c r="B1519" s="727" t="s">
        <v>2287</v>
      </c>
      <c r="C1519" s="727" t="s">
        <v>2294</v>
      </c>
      <c r="D1519" s="810" t="s">
        <v>4735</v>
      </c>
      <c r="E1519" s="811" t="s">
        <v>2338</v>
      </c>
      <c r="F1519" s="727" t="s">
        <v>2288</v>
      </c>
      <c r="G1519" s="727" t="s">
        <v>4145</v>
      </c>
      <c r="H1519" s="727" t="s">
        <v>571</v>
      </c>
      <c r="I1519" s="727" t="s">
        <v>4146</v>
      </c>
      <c r="J1519" s="727" t="s">
        <v>4147</v>
      </c>
      <c r="K1519" s="727" t="s">
        <v>4148</v>
      </c>
      <c r="L1519" s="728">
        <v>1256.79</v>
      </c>
      <c r="M1519" s="728">
        <v>3770.37</v>
      </c>
      <c r="N1519" s="727">
        <v>3</v>
      </c>
      <c r="O1519" s="812">
        <v>1</v>
      </c>
      <c r="P1519" s="728">
        <v>3770.37</v>
      </c>
      <c r="Q1519" s="745">
        <v>1</v>
      </c>
      <c r="R1519" s="727">
        <v>3</v>
      </c>
      <c r="S1519" s="745">
        <v>1</v>
      </c>
      <c r="T1519" s="812">
        <v>1</v>
      </c>
      <c r="U1519" s="768">
        <v>1</v>
      </c>
    </row>
    <row r="1520" spans="1:21" ht="14.4" customHeight="1" x14ac:dyDescent="0.3">
      <c r="A1520" s="726">
        <v>4</v>
      </c>
      <c r="B1520" s="727" t="s">
        <v>2287</v>
      </c>
      <c r="C1520" s="727" t="s">
        <v>2294</v>
      </c>
      <c r="D1520" s="810" t="s">
        <v>4735</v>
      </c>
      <c r="E1520" s="811" t="s">
        <v>2338</v>
      </c>
      <c r="F1520" s="727" t="s">
        <v>2288</v>
      </c>
      <c r="G1520" s="727" t="s">
        <v>2418</v>
      </c>
      <c r="H1520" s="727" t="s">
        <v>571</v>
      </c>
      <c r="I1520" s="727" t="s">
        <v>4149</v>
      </c>
      <c r="J1520" s="727" t="s">
        <v>4150</v>
      </c>
      <c r="K1520" s="727" t="s">
        <v>4151</v>
      </c>
      <c r="L1520" s="728">
        <v>66.97</v>
      </c>
      <c r="M1520" s="728">
        <v>66.97</v>
      </c>
      <c r="N1520" s="727">
        <v>1</v>
      </c>
      <c r="O1520" s="812">
        <v>0.5</v>
      </c>
      <c r="P1520" s="728">
        <v>66.97</v>
      </c>
      <c r="Q1520" s="745">
        <v>1</v>
      </c>
      <c r="R1520" s="727">
        <v>1</v>
      </c>
      <c r="S1520" s="745">
        <v>1</v>
      </c>
      <c r="T1520" s="812">
        <v>0.5</v>
      </c>
      <c r="U1520" s="768">
        <v>1</v>
      </c>
    </row>
    <row r="1521" spans="1:21" ht="14.4" customHeight="1" x14ac:dyDescent="0.3">
      <c r="A1521" s="726">
        <v>4</v>
      </c>
      <c r="B1521" s="727" t="s">
        <v>2287</v>
      </c>
      <c r="C1521" s="727" t="s">
        <v>2294</v>
      </c>
      <c r="D1521" s="810" t="s">
        <v>4735</v>
      </c>
      <c r="E1521" s="811" t="s">
        <v>2338</v>
      </c>
      <c r="F1521" s="727" t="s">
        <v>2288</v>
      </c>
      <c r="G1521" s="727" t="s">
        <v>2535</v>
      </c>
      <c r="H1521" s="727" t="s">
        <v>571</v>
      </c>
      <c r="I1521" s="727" t="s">
        <v>4152</v>
      </c>
      <c r="J1521" s="727" t="s">
        <v>4153</v>
      </c>
      <c r="K1521" s="727" t="s">
        <v>1920</v>
      </c>
      <c r="L1521" s="728">
        <v>109.97</v>
      </c>
      <c r="M1521" s="728">
        <v>219.94</v>
      </c>
      <c r="N1521" s="727">
        <v>2</v>
      </c>
      <c r="O1521" s="812">
        <v>1.5</v>
      </c>
      <c r="P1521" s="728">
        <v>219.94</v>
      </c>
      <c r="Q1521" s="745">
        <v>1</v>
      </c>
      <c r="R1521" s="727">
        <v>2</v>
      </c>
      <c r="S1521" s="745">
        <v>1</v>
      </c>
      <c r="T1521" s="812">
        <v>1.5</v>
      </c>
      <c r="U1521" s="768">
        <v>1</v>
      </c>
    </row>
    <row r="1522" spans="1:21" ht="14.4" customHeight="1" x14ac:dyDescent="0.3">
      <c r="A1522" s="726">
        <v>4</v>
      </c>
      <c r="B1522" s="727" t="s">
        <v>2287</v>
      </c>
      <c r="C1522" s="727" t="s">
        <v>2294</v>
      </c>
      <c r="D1522" s="810" t="s">
        <v>4735</v>
      </c>
      <c r="E1522" s="811" t="s">
        <v>2338</v>
      </c>
      <c r="F1522" s="727" t="s">
        <v>2288</v>
      </c>
      <c r="G1522" s="727" t="s">
        <v>2730</v>
      </c>
      <c r="H1522" s="727" t="s">
        <v>571</v>
      </c>
      <c r="I1522" s="727" t="s">
        <v>3623</v>
      </c>
      <c r="J1522" s="727" t="s">
        <v>3624</v>
      </c>
      <c r="K1522" s="727" t="s">
        <v>3625</v>
      </c>
      <c r="L1522" s="728">
        <v>48.42</v>
      </c>
      <c r="M1522" s="728">
        <v>48.42</v>
      </c>
      <c r="N1522" s="727">
        <v>1</v>
      </c>
      <c r="O1522" s="812">
        <v>0.5</v>
      </c>
      <c r="P1522" s="728">
        <v>48.42</v>
      </c>
      <c r="Q1522" s="745">
        <v>1</v>
      </c>
      <c r="R1522" s="727">
        <v>1</v>
      </c>
      <c r="S1522" s="745">
        <v>1</v>
      </c>
      <c r="T1522" s="812">
        <v>0.5</v>
      </c>
      <c r="U1522" s="768">
        <v>1</v>
      </c>
    </row>
    <row r="1523" spans="1:21" ht="14.4" customHeight="1" x14ac:dyDescent="0.3">
      <c r="A1523" s="726">
        <v>4</v>
      </c>
      <c r="B1523" s="727" t="s">
        <v>2287</v>
      </c>
      <c r="C1523" s="727" t="s">
        <v>2294</v>
      </c>
      <c r="D1523" s="810" t="s">
        <v>4735</v>
      </c>
      <c r="E1523" s="811" t="s">
        <v>2338</v>
      </c>
      <c r="F1523" s="727" t="s">
        <v>2288</v>
      </c>
      <c r="G1523" s="727" t="s">
        <v>2421</v>
      </c>
      <c r="H1523" s="727" t="s">
        <v>571</v>
      </c>
      <c r="I1523" s="727" t="s">
        <v>2458</v>
      </c>
      <c r="J1523" s="727" t="s">
        <v>1121</v>
      </c>
      <c r="K1523" s="727" t="s">
        <v>2423</v>
      </c>
      <c r="L1523" s="728">
        <v>301.2</v>
      </c>
      <c r="M1523" s="728">
        <v>301.2</v>
      </c>
      <c r="N1523" s="727">
        <v>1</v>
      </c>
      <c r="O1523" s="812">
        <v>1</v>
      </c>
      <c r="P1523" s="728">
        <v>301.2</v>
      </c>
      <c r="Q1523" s="745">
        <v>1</v>
      </c>
      <c r="R1523" s="727">
        <v>1</v>
      </c>
      <c r="S1523" s="745">
        <v>1</v>
      </c>
      <c r="T1523" s="812">
        <v>1</v>
      </c>
      <c r="U1523" s="768">
        <v>1</v>
      </c>
    </row>
    <row r="1524" spans="1:21" ht="14.4" customHeight="1" x14ac:dyDescent="0.3">
      <c r="A1524" s="726">
        <v>4</v>
      </c>
      <c r="B1524" s="727" t="s">
        <v>2287</v>
      </c>
      <c r="C1524" s="727" t="s">
        <v>2294</v>
      </c>
      <c r="D1524" s="810" t="s">
        <v>4735</v>
      </c>
      <c r="E1524" s="811" t="s">
        <v>2338</v>
      </c>
      <c r="F1524" s="727" t="s">
        <v>2288</v>
      </c>
      <c r="G1524" s="727" t="s">
        <v>2798</v>
      </c>
      <c r="H1524" s="727" t="s">
        <v>571</v>
      </c>
      <c r="I1524" s="727" t="s">
        <v>4154</v>
      </c>
      <c r="J1524" s="727" t="s">
        <v>2031</v>
      </c>
      <c r="K1524" s="727" t="s">
        <v>3360</v>
      </c>
      <c r="L1524" s="728">
        <v>353.18</v>
      </c>
      <c r="M1524" s="728">
        <v>353.18</v>
      </c>
      <c r="N1524" s="727">
        <v>1</v>
      </c>
      <c r="O1524" s="812">
        <v>0.5</v>
      </c>
      <c r="P1524" s="728">
        <v>353.18</v>
      </c>
      <c r="Q1524" s="745">
        <v>1</v>
      </c>
      <c r="R1524" s="727">
        <v>1</v>
      </c>
      <c r="S1524" s="745">
        <v>1</v>
      </c>
      <c r="T1524" s="812">
        <v>0.5</v>
      </c>
      <c r="U1524" s="768">
        <v>1</v>
      </c>
    </row>
    <row r="1525" spans="1:21" ht="14.4" customHeight="1" x14ac:dyDescent="0.3">
      <c r="A1525" s="726">
        <v>4</v>
      </c>
      <c r="B1525" s="727" t="s">
        <v>2287</v>
      </c>
      <c r="C1525" s="727" t="s">
        <v>2294</v>
      </c>
      <c r="D1525" s="810" t="s">
        <v>4735</v>
      </c>
      <c r="E1525" s="811" t="s">
        <v>2338</v>
      </c>
      <c r="F1525" s="727" t="s">
        <v>2288</v>
      </c>
      <c r="G1525" s="727" t="s">
        <v>2798</v>
      </c>
      <c r="H1525" s="727" t="s">
        <v>571</v>
      </c>
      <c r="I1525" s="727" t="s">
        <v>4154</v>
      </c>
      <c r="J1525" s="727" t="s">
        <v>2031</v>
      </c>
      <c r="K1525" s="727" t="s">
        <v>3360</v>
      </c>
      <c r="L1525" s="728">
        <v>279.52999999999997</v>
      </c>
      <c r="M1525" s="728">
        <v>279.52999999999997</v>
      </c>
      <c r="N1525" s="727">
        <v>1</v>
      </c>
      <c r="O1525" s="812">
        <v>0.5</v>
      </c>
      <c r="P1525" s="728">
        <v>279.52999999999997</v>
      </c>
      <c r="Q1525" s="745">
        <v>1</v>
      </c>
      <c r="R1525" s="727">
        <v>1</v>
      </c>
      <c r="S1525" s="745">
        <v>1</v>
      </c>
      <c r="T1525" s="812">
        <v>0.5</v>
      </c>
      <c r="U1525" s="768">
        <v>1</v>
      </c>
    </row>
    <row r="1526" spans="1:21" ht="14.4" customHeight="1" x14ac:dyDescent="0.3">
      <c r="A1526" s="726">
        <v>4</v>
      </c>
      <c r="B1526" s="727" t="s">
        <v>2287</v>
      </c>
      <c r="C1526" s="727" t="s">
        <v>2294</v>
      </c>
      <c r="D1526" s="810" t="s">
        <v>4735</v>
      </c>
      <c r="E1526" s="811" t="s">
        <v>2338</v>
      </c>
      <c r="F1526" s="727" t="s">
        <v>2288</v>
      </c>
      <c r="G1526" s="727" t="s">
        <v>2913</v>
      </c>
      <c r="H1526" s="727" t="s">
        <v>571</v>
      </c>
      <c r="I1526" s="727" t="s">
        <v>1953</v>
      </c>
      <c r="J1526" s="727" t="s">
        <v>1954</v>
      </c>
      <c r="K1526" s="727" t="s">
        <v>1955</v>
      </c>
      <c r="L1526" s="728">
        <v>0</v>
      </c>
      <c r="M1526" s="728">
        <v>0</v>
      </c>
      <c r="N1526" s="727">
        <v>1</v>
      </c>
      <c r="O1526" s="812">
        <v>0.5</v>
      </c>
      <c r="P1526" s="728">
        <v>0</v>
      </c>
      <c r="Q1526" s="745"/>
      <c r="R1526" s="727">
        <v>1</v>
      </c>
      <c r="S1526" s="745">
        <v>1</v>
      </c>
      <c r="T1526" s="812">
        <v>0.5</v>
      </c>
      <c r="U1526" s="768">
        <v>1</v>
      </c>
    </row>
    <row r="1527" spans="1:21" ht="14.4" customHeight="1" x14ac:dyDescent="0.3">
      <c r="A1527" s="726">
        <v>4</v>
      </c>
      <c r="B1527" s="727" t="s">
        <v>2287</v>
      </c>
      <c r="C1527" s="727" t="s">
        <v>2294</v>
      </c>
      <c r="D1527" s="810" t="s">
        <v>4735</v>
      </c>
      <c r="E1527" s="811" t="s">
        <v>2338</v>
      </c>
      <c r="F1527" s="727" t="s">
        <v>2288</v>
      </c>
      <c r="G1527" s="727" t="s">
        <v>2913</v>
      </c>
      <c r="H1527" s="727" t="s">
        <v>571</v>
      </c>
      <c r="I1527" s="727" t="s">
        <v>2094</v>
      </c>
      <c r="J1527" s="727" t="s">
        <v>1954</v>
      </c>
      <c r="K1527" s="727" t="s">
        <v>1950</v>
      </c>
      <c r="L1527" s="728">
        <v>0</v>
      </c>
      <c r="M1527" s="728">
        <v>0</v>
      </c>
      <c r="N1527" s="727">
        <v>2</v>
      </c>
      <c r="O1527" s="812">
        <v>0.5</v>
      </c>
      <c r="P1527" s="728">
        <v>0</v>
      </c>
      <c r="Q1527" s="745"/>
      <c r="R1527" s="727">
        <v>2</v>
      </c>
      <c r="S1527" s="745">
        <v>1</v>
      </c>
      <c r="T1527" s="812">
        <v>0.5</v>
      </c>
      <c r="U1527" s="768">
        <v>1</v>
      </c>
    </row>
    <row r="1528" spans="1:21" ht="14.4" customHeight="1" x14ac:dyDescent="0.3">
      <c r="A1528" s="726">
        <v>4</v>
      </c>
      <c r="B1528" s="727" t="s">
        <v>2287</v>
      </c>
      <c r="C1528" s="727" t="s">
        <v>2294</v>
      </c>
      <c r="D1528" s="810" t="s">
        <v>4735</v>
      </c>
      <c r="E1528" s="811" t="s">
        <v>2338</v>
      </c>
      <c r="F1528" s="727" t="s">
        <v>2290</v>
      </c>
      <c r="G1528" s="727" t="s">
        <v>2399</v>
      </c>
      <c r="H1528" s="727" t="s">
        <v>571</v>
      </c>
      <c r="I1528" s="727" t="s">
        <v>3424</v>
      </c>
      <c r="J1528" s="727" t="s">
        <v>3425</v>
      </c>
      <c r="K1528" s="727" t="s">
        <v>3426</v>
      </c>
      <c r="L1528" s="728">
        <v>99</v>
      </c>
      <c r="M1528" s="728">
        <v>297</v>
      </c>
      <c r="N1528" s="727">
        <v>3</v>
      </c>
      <c r="O1528" s="812">
        <v>1</v>
      </c>
      <c r="P1528" s="728">
        <v>297</v>
      </c>
      <c r="Q1528" s="745">
        <v>1</v>
      </c>
      <c r="R1528" s="727">
        <v>3</v>
      </c>
      <c r="S1528" s="745">
        <v>1</v>
      </c>
      <c r="T1528" s="812">
        <v>1</v>
      </c>
      <c r="U1528" s="768">
        <v>1</v>
      </c>
    </row>
    <row r="1529" spans="1:21" ht="14.4" customHeight="1" x14ac:dyDescent="0.3">
      <c r="A1529" s="726">
        <v>4</v>
      </c>
      <c r="B1529" s="727" t="s">
        <v>2287</v>
      </c>
      <c r="C1529" s="727" t="s">
        <v>2294</v>
      </c>
      <c r="D1529" s="810" t="s">
        <v>4735</v>
      </c>
      <c r="E1529" s="811" t="s">
        <v>2340</v>
      </c>
      <c r="F1529" s="727" t="s">
        <v>2288</v>
      </c>
      <c r="G1529" s="727" t="s">
        <v>2355</v>
      </c>
      <c r="H1529" s="727" t="s">
        <v>642</v>
      </c>
      <c r="I1529" s="727" t="s">
        <v>1858</v>
      </c>
      <c r="J1529" s="727" t="s">
        <v>965</v>
      </c>
      <c r="K1529" s="727" t="s">
        <v>1859</v>
      </c>
      <c r="L1529" s="728">
        <v>225.06</v>
      </c>
      <c r="M1529" s="728">
        <v>450.12</v>
      </c>
      <c r="N1529" s="727">
        <v>2</v>
      </c>
      <c r="O1529" s="812">
        <v>2</v>
      </c>
      <c r="P1529" s="728">
        <v>450.12</v>
      </c>
      <c r="Q1529" s="745">
        <v>1</v>
      </c>
      <c r="R1529" s="727">
        <v>2</v>
      </c>
      <c r="S1529" s="745">
        <v>1</v>
      </c>
      <c r="T1529" s="812">
        <v>2</v>
      </c>
      <c r="U1529" s="768">
        <v>1</v>
      </c>
    </row>
    <row r="1530" spans="1:21" ht="14.4" customHeight="1" x14ac:dyDescent="0.3">
      <c r="A1530" s="726">
        <v>4</v>
      </c>
      <c r="B1530" s="727" t="s">
        <v>2287</v>
      </c>
      <c r="C1530" s="727" t="s">
        <v>2294</v>
      </c>
      <c r="D1530" s="810" t="s">
        <v>4735</v>
      </c>
      <c r="E1530" s="811" t="s">
        <v>2340</v>
      </c>
      <c r="F1530" s="727" t="s">
        <v>2288</v>
      </c>
      <c r="G1530" s="727" t="s">
        <v>2427</v>
      </c>
      <c r="H1530" s="727" t="s">
        <v>571</v>
      </c>
      <c r="I1530" s="727" t="s">
        <v>3472</v>
      </c>
      <c r="J1530" s="727" t="s">
        <v>3473</v>
      </c>
      <c r="K1530" s="727" t="s">
        <v>3474</v>
      </c>
      <c r="L1530" s="728">
        <v>72.64</v>
      </c>
      <c r="M1530" s="728">
        <v>145.28</v>
      </c>
      <c r="N1530" s="727">
        <v>2</v>
      </c>
      <c r="O1530" s="812">
        <v>1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4</v>
      </c>
      <c r="B1531" s="727" t="s">
        <v>2287</v>
      </c>
      <c r="C1531" s="727" t="s">
        <v>2294</v>
      </c>
      <c r="D1531" s="810" t="s">
        <v>4735</v>
      </c>
      <c r="E1531" s="811" t="s">
        <v>2340</v>
      </c>
      <c r="F1531" s="727" t="s">
        <v>2288</v>
      </c>
      <c r="G1531" s="727" t="s">
        <v>4155</v>
      </c>
      <c r="H1531" s="727" t="s">
        <v>571</v>
      </c>
      <c r="I1531" s="727" t="s">
        <v>4156</v>
      </c>
      <c r="J1531" s="727" t="s">
        <v>4157</v>
      </c>
      <c r="K1531" s="727" t="s">
        <v>4158</v>
      </c>
      <c r="L1531" s="728">
        <v>0</v>
      </c>
      <c r="M1531" s="728">
        <v>0</v>
      </c>
      <c r="N1531" s="727">
        <v>1</v>
      </c>
      <c r="O1531" s="812">
        <v>1</v>
      </c>
      <c r="P1531" s="728"/>
      <c r="Q1531" s="745"/>
      <c r="R1531" s="727"/>
      <c r="S1531" s="745">
        <v>0</v>
      </c>
      <c r="T1531" s="812"/>
      <c r="U1531" s="768">
        <v>0</v>
      </c>
    </row>
    <row r="1532" spans="1:21" ht="14.4" customHeight="1" x14ac:dyDescent="0.3">
      <c r="A1532" s="726">
        <v>4</v>
      </c>
      <c r="B1532" s="727" t="s">
        <v>2287</v>
      </c>
      <c r="C1532" s="727" t="s">
        <v>2294</v>
      </c>
      <c r="D1532" s="810" t="s">
        <v>4735</v>
      </c>
      <c r="E1532" s="811" t="s">
        <v>2340</v>
      </c>
      <c r="F1532" s="727" t="s">
        <v>2288</v>
      </c>
      <c r="G1532" s="727" t="s">
        <v>4159</v>
      </c>
      <c r="H1532" s="727" t="s">
        <v>571</v>
      </c>
      <c r="I1532" s="727" t="s">
        <v>4160</v>
      </c>
      <c r="J1532" s="727" t="s">
        <v>1501</v>
      </c>
      <c r="K1532" s="727" t="s">
        <v>4161</v>
      </c>
      <c r="L1532" s="728">
        <v>0</v>
      </c>
      <c r="M1532" s="728">
        <v>0</v>
      </c>
      <c r="N1532" s="727">
        <v>4</v>
      </c>
      <c r="O1532" s="812">
        <v>4</v>
      </c>
      <c r="P1532" s="728">
        <v>0</v>
      </c>
      <c r="Q1532" s="745"/>
      <c r="R1532" s="727">
        <v>2</v>
      </c>
      <c r="S1532" s="745">
        <v>0.5</v>
      </c>
      <c r="T1532" s="812">
        <v>2</v>
      </c>
      <c r="U1532" s="768">
        <v>0.5</v>
      </c>
    </row>
    <row r="1533" spans="1:21" ht="14.4" customHeight="1" x14ac:dyDescent="0.3">
      <c r="A1533" s="726">
        <v>4</v>
      </c>
      <c r="B1533" s="727" t="s">
        <v>2287</v>
      </c>
      <c r="C1533" s="727" t="s">
        <v>2294</v>
      </c>
      <c r="D1533" s="810" t="s">
        <v>4735</v>
      </c>
      <c r="E1533" s="811" t="s">
        <v>2340</v>
      </c>
      <c r="F1533" s="727" t="s">
        <v>2288</v>
      </c>
      <c r="G1533" s="727" t="s">
        <v>3387</v>
      </c>
      <c r="H1533" s="727" t="s">
        <v>571</v>
      </c>
      <c r="I1533" s="727" t="s">
        <v>3388</v>
      </c>
      <c r="J1533" s="727" t="s">
        <v>3389</v>
      </c>
      <c r="K1533" s="727" t="s">
        <v>3390</v>
      </c>
      <c r="L1533" s="728">
        <v>132.97999999999999</v>
      </c>
      <c r="M1533" s="728">
        <v>265.95999999999998</v>
      </c>
      <c r="N1533" s="727">
        <v>2</v>
      </c>
      <c r="O1533" s="812">
        <v>1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4</v>
      </c>
      <c r="B1534" s="727" t="s">
        <v>2287</v>
      </c>
      <c r="C1534" s="727" t="s">
        <v>2294</v>
      </c>
      <c r="D1534" s="810" t="s">
        <v>4735</v>
      </c>
      <c r="E1534" s="811" t="s">
        <v>2340</v>
      </c>
      <c r="F1534" s="727" t="s">
        <v>2288</v>
      </c>
      <c r="G1534" s="727" t="s">
        <v>2882</v>
      </c>
      <c r="H1534" s="727" t="s">
        <v>571</v>
      </c>
      <c r="I1534" s="727" t="s">
        <v>2883</v>
      </c>
      <c r="J1534" s="727" t="s">
        <v>721</v>
      </c>
      <c r="K1534" s="727" t="s">
        <v>2884</v>
      </c>
      <c r="L1534" s="728">
        <v>256.67</v>
      </c>
      <c r="M1534" s="728">
        <v>6673.420000000001</v>
      </c>
      <c r="N1534" s="727">
        <v>26</v>
      </c>
      <c r="O1534" s="812">
        <v>26</v>
      </c>
      <c r="P1534" s="728">
        <v>1283.3500000000001</v>
      </c>
      <c r="Q1534" s="745">
        <v>0.19230769230769229</v>
      </c>
      <c r="R1534" s="727">
        <v>5</v>
      </c>
      <c r="S1534" s="745">
        <v>0.19230769230769232</v>
      </c>
      <c r="T1534" s="812">
        <v>5</v>
      </c>
      <c r="U1534" s="768">
        <v>0.19230769230769232</v>
      </c>
    </row>
    <row r="1535" spans="1:21" ht="14.4" customHeight="1" x14ac:dyDescent="0.3">
      <c r="A1535" s="726">
        <v>4</v>
      </c>
      <c r="B1535" s="727" t="s">
        <v>2287</v>
      </c>
      <c r="C1535" s="727" t="s">
        <v>2294</v>
      </c>
      <c r="D1535" s="810" t="s">
        <v>4735</v>
      </c>
      <c r="E1535" s="811" t="s">
        <v>2340</v>
      </c>
      <c r="F1535" s="727" t="s">
        <v>2288</v>
      </c>
      <c r="G1535" s="727" t="s">
        <v>2531</v>
      </c>
      <c r="H1535" s="727" t="s">
        <v>571</v>
      </c>
      <c r="I1535" s="727" t="s">
        <v>2532</v>
      </c>
      <c r="J1535" s="727" t="s">
        <v>2533</v>
      </c>
      <c r="K1535" s="727" t="s">
        <v>2534</v>
      </c>
      <c r="L1535" s="728">
        <v>140.72</v>
      </c>
      <c r="M1535" s="728">
        <v>140.72</v>
      </c>
      <c r="N1535" s="727">
        <v>1</v>
      </c>
      <c r="O1535" s="812">
        <v>0.5</v>
      </c>
      <c r="P1535" s="728">
        <v>140.72</v>
      </c>
      <c r="Q1535" s="745">
        <v>1</v>
      </c>
      <c r="R1535" s="727">
        <v>1</v>
      </c>
      <c r="S1535" s="745">
        <v>1</v>
      </c>
      <c r="T1535" s="812">
        <v>0.5</v>
      </c>
      <c r="U1535" s="768">
        <v>1</v>
      </c>
    </row>
    <row r="1536" spans="1:21" ht="14.4" customHeight="1" x14ac:dyDescent="0.3">
      <c r="A1536" s="726">
        <v>4</v>
      </c>
      <c r="B1536" s="727" t="s">
        <v>2287</v>
      </c>
      <c r="C1536" s="727" t="s">
        <v>2294</v>
      </c>
      <c r="D1536" s="810" t="s">
        <v>4735</v>
      </c>
      <c r="E1536" s="811" t="s">
        <v>2340</v>
      </c>
      <c r="F1536" s="727" t="s">
        <v>2288</v>
      </c>
      <c r="G1536" s="727" t="s">
        <v>2421</v>
      </c>
      <c r="H1536" s="727" t="s">
        <v>571</v>
      </c>
      <c r="I1536" s="727" t="s">
        <v>2422</v>
      </c>
      <c r="J1536" s="727" t="s">
        <v>1121</v>
      </c>
      <c r="K1536" s="727" t="s">
        <v>2423</v>
      </c>
      <c r="L1536" s="728">
        <v>103.67</v>
      </c>
      <c r="M1536" s="728">
        <v>207.34</v>
      </c>
      <c r="N1536" s="727">
        <v>2</v>
      </c>
      <c r="O1536" s="812">
        <v>0.5</v>
      </c>
      <c r="P1536" s="728">
        <v>207.34</v>
      </c>
      <c r="Q1536" s="745">
        <v>1</v>
      </c>
      <c r="R1536" s="727">
        <v>2</v>
      </c>
      <c r="S1536" s="745">
        <v>1</v>
      </c>
      <c r="T1536" s="812">
        <v>0.5</v>
      </c>
      <c r="U1536" s="768">
        <v>1</v>
      </c>
    </row>
    <row r="1537" spans="1:21" ht="14.4" customHeight="1" x14ac:dyDescent="0.3">
      <c r="A1537" s="726">
        <v>4</v>
      </c>
      <c r="B1537" s="727" t="s">
        <v>2287</v>
      </c>
      <c r="C1537" s="727" t="s">
        <v>2294</v>
      </c>
      <c r="D1537" s="810" t="s">
        <v>4735</v>
      </c>
      <c r="E1537" s="811" t="s">
        <v>2340</v>
      </c>
      <c r="F1537" s="727" t="s">
        <v>2288</v>
      </c>
      <c r="G1537" s="727" t="s">
        <v>2421</v>
      </c>
      <c r="H1537" s="727" t="s">
        <v>571</v>
      </c>
      <c r="I1537" s="727" t="s">
        <v>2459</v>
      </c>
      <c r="J1537" s="727" t="s">
        <v>1121</v>
      </c>
      <c r="K1537" s="727" t="s">
        <v>2423</v>
      </c>
      <c r="L1537" s="728">
        <v>301.2</v>
      </c>
      <c r="M1537" s="728">
        <v>301.2</v>
      </c>
      <c r="N1537" s="727">
        <v>1</v>
      </c>
      <c r="O1537" s="812">
        <v>1</v>
      </c>
      <c r="P1537" s="728">
        <v>301.2</v>
      </c>
      <c r="Q1537" s="745">
        <v>1</v>
      </c>
      <c r="R1537" s="727">
        <v>1</v>
      </c>
      <c r="S1537" s="745">
        <v>1</v>
      </c>
      <c r="T1537" s="812">
        <v>1</v>
      </c>
      <c r="U1537" s="768">
        <v>1</v>
      </c>
    </row>
    <row r="1538" spans="1:21" ht="14.4" customHeight="1" x14ac:dyDescent="0.3">
      <c r="A1538" s="726">
        <v>4</v>
      </c>
      <c r="B1538" s="727" t="s">
        <v>2287</v>
      </c>
      <c r="C1538" s="727" t="s">
        <v>2294</v>
      </c>
      <c r="D1538" s="810" t="s">
        <v>4735</v>
      </c>
      <c r="E1538" s="811" t="s">
        <v>2340</v>
      </c>
      <c r="F1538" s="727" t="s">
        <v>2288</v>
      </c>
      <c r="G1538" s="727" t="s">
        <v>4162</v>
      </c>
      <c r="H1538" s="727" t="s">
        <v>642</v>
      </c>
      <c r="I1538" s="727" t="s">
        <v>2021</v>
      </c>
      <c r="J1538" s="727" t="s">
        <v>2022</v>
      </c>
      <c r="K1538" s="727" t="s">
        <v>2023</v>
      </c>
      <c r="L1538" s="728">
        <v>117.46</v>
      </c>
      <c r="M1538" s="728">
        <v>352.38</v>
      </c>
      <c r="N1538" s="727">
        <v>3</v>
      </c>
      <c r="O1538" s="812">
        <v>0.5</v>
      </c>
      <c r="P1538" s="728">
        <v>352.38</v>
      </c>
      <c r="Q1538" s="745">
        <v>1</v>
      </c>
      <c r="R1538" s="727">
        <v>3</v>
      </c>
      <c r="S1538" s="745">
        <v>1</v>
      </c>
      <c r="T1538" s="812">
        <v>0.5</v>
      </c>
      <c r="U1538" s="768">
        <v>1</v>
      </c>
    </row>
    <row r="1539" spans="1:21" ht="14.4" customHeight="1" x14ac:dyDescent="0.3">
      <c r="A1539" s="726">
        <v>4</v>
      </c>
      <c r="B1539" s="727" t="s">
        <v>2287</v>
      </c>
      <c r="C1539" s="727" t="s">
        <v>2294</v>
      </c>
      <c r="D1539" s="810" t="s">
        <v>4735</v>
      </c>
      <c r="E1539" s="811" t="s">
        <v>2340</v>
      </c>
      <c r="F1539" s="727" t="s">
        <v>2288</v>
      </c>
      <c r="G1539" s="727" t="s">
        <v>2900</v>
      </c>
      <c r="H1539" s="727" t="s">
        <v>571</v>
      </c>
      <c r="I1539" s="727" t="s">
        <v>2901</v>
      </c>
      <c r="J1539" s="727" t="s">
        <v>1551</v>
      </c>
      <c r="K1539" s="727" t="s">
        <v>2902</v>
      </c>
      <c r="L1539" s="728">
        <v>256.67</v>
      </c>
      <c r="M1539" s="728">
        <v>256.67</v>
      </c>
      <c r="N1539" s="727">
        <v>1</v>
      </c>
      <c r="O1539" s="812">
        <v>1</v>
      </c>
      <c r="P1539" s="728">
        <v>256.67</v>
      </c>
      <c r="Q1539" s="745">
        <v>1</v>
      </c>
      <c r="R1539" s="727">
        <v>1</v>
      </c>
      <c r="S1539" s="745">
        <v>1</v>
      </c>
      <c r="T1539" s="812">
        <v>1</v>
      </c>
      <c r="U1539" s="768">
        <v>1</v>
      </c>
    </row>
    <row r="1540" spans="1:21" ht="14.4" customHeight="1" x14ac:dyDescent="0.3">
      <c r="A1540" s="726">
        <v>4</v>
      </c>
      <c r="B1540" s="727" t="s">
        <v>2287</v>
      </c>
      <c r="C1540" s="727" t="s">
        <v>2294</v>
      </c>
      <c r="D1540" s="810" t="s">
        <v>4735</v>
      </c>
      <c r="E1540" s="811" t="s">
        <v>2340</v>
      </c>
      <c r="F1540" s="727" t="s">
        <v>2288</v>
      </c>
      <c r="G1540" s="727" t="s">
        <v>4163</v>
      </c>
      <c r="H1540" s="727" t="s">
        <v>571</v>
      </c>
      <c r="I1540" s="727" t="s">
        <v>4164</v>
      </c>
      <c r="J1540" s="727" t="s">
        <v>4165</v>
      </c>
      <c r="K1540" s="727" t="s">
        <v>4166</v>
      </c>
      <c r="L1540" s="728">
        <v>899.18</v>
      </c>
      <c r="M1540" s="728">
        <v>899.18</v>
      </c>
      <c r="N1540" s="727">
        <v>1</v>
      </c>
      <c r="O1540" s="812">
        <v>1</v>
      </c>
      <c r="P1540" s="728">
        <v>899.18</v>
      </c>
      <c r="Q1540" s="745">
        <v>1</v>
      </c>
      <c r="R1540" s="727">
        <v>1</v>
      </c>
      <c r="S1540" s="745">
        <v>1</v>
      </c>
      <c r="T1540" s="812">
        <v>1</v>
      </c>
      <c r="U1540" s="768">
        <v>1</v>
      </c>
    </row>
    <row r="1541" spans="1:21" ht="14.4" customHeight="1" x14ac:dyDescent="0.3">
      <c r="A1541" s="726">
        <v>4</v>
      </c>
      <c r="B1541" s="727" t="s">
        <v>2287</v>
      </c>
      <c r="C1541" s="727" t="s">
        <v>2294</v>
      </c>
      <c r="D1541" s="810" t="s">
        <v>4735</v>
      </c>
      <c r="E1541" s="811" t="s">
        <v>2340</v>
      </c>
      <c r="F1541" s="727" t="s">
        <v>2288</v>
      </c>
      <c r="G1541" s="727" t="s">
        <v>4167</v>
      </c>
      <c r="H1541" s="727" t="s">
        <v>642</v>
      </c>
      <c r="I1541" s="727" t="s">
        <v>4168</v>
      </c>
      <c r="J1541" s="727" t="s">
        <v>849</v>
      </c>
      <c r="K1541" s="727" t="s">
        <v>4009</v>
      </c>
      <c r="L1541" s="728">
        <v>41.63</v>
      </c>
      <c r="M1541" s="728">
        <v>124.89000000000001</v>
      </c>
      <c r="N1541" s="727">
        <v>3</v>
      </c>
      <c r="O1541" s="812">
        <v>1</v>
      </c>
      <c r="P1541" s="728">
        <v>124.89000000000001</v>
      </c>
      <c r="Q1541" s="745">
        <v>1</v>
      </c>
      <c r="R1541" s="727">
        <v>3</v>
      </c>
      <c r="S1541" s="745">
        <v>1</v>
      </c>
      <c r="T1541" s="812">
        <v>1</v>
      </c>
      <c r="U1541" s="768">
        <v>1</v>
      </c>
    </row>
    <row r="1542" spans="1:21" ht="14.4" customHeight="1" x14ac:dyDescent="0.3">
      <c r="A1542" s="726">
        <v>4</v>
      </c>
      <c r="B1542" s="727" t="s">
        <v>2287</v>
      </c>
      <c r="C1542" s="727" t="s">
        <v>2294</v>
      </c>
      <c r="D1542" s="810" t="s">
        <v>4735</v>
      </c>
      <c r="E1542" s="811" t="s">
        <v>2340</v>
      </c>
      <c r="F1542" s="727" t="s">
        <v>2288</v>
      </c>
      <c r="G1542" s="727" t="s">
        <v>2356</v>
      </c>
      <c r="H1542" s="727" t="s">
        <v>571</v>
      </c>
      <c r="I1542" s="727" t="s">
        <v>2357</v>
      </c>
      <c r="J1542" s="727" t="s">
        <v>1346</v>
      </c>
      <c r="K1542" s="727" t="s">
        <v>2358</v>
      </c>
      <c r="L1542" s="728">
        <v>0</v>
      </c>
      <c r="M1542" s="728">
        <v>0</v>
      </c>
      <c r="N1542" s="727">
        <v>3</v>
      </c>
      <c r="O1542" s="812">
        <v>1.5</v>
      </c>
      <c r="P1542" s="728">
        <v>0</v>
      </c>
      <c r="Q1542" s="745"/>
      <c r="R1542" s="727">
        <v>3</v>
      </c>
      <c r="S1542" s="745">
        <v>1</v>
      </c>
      <c r="T1542" s="812">
        <v>1.5</v>
      </c>
      <c r="U1542" s="768">
        <v>1</v>
      </c>
    </row>
    <row r="1543" spans="1:21" ht="14.4" customHeight="1" x14ac:dyDescent="0.3">
      <c r="A1543" s="726">
        <v>4</v>
      </c>
      <c r="B1543" s="727" t="s">
        <v>2287</v>
      </c>
      <c r="C1543" s="727" t="s">
        <v>2294</v>
      </c>
      <c r="D1543" s="810" t="s">
        <v>4735</v>
      </c>
      <c r="E1543" s="811" t="s">
        <v>2340</v>
      </c>
      <c r="F1543" s="727" t="s">
        <v>2288</v>
      </c>
      <c r="G1543" s="727" t="s">
        <v>2801</v>
      </c>
      <c r="H1543" s="727" t="s">
        <v>571</v>
      </c>
      <c r="I1543" s="727" t="s">
        <v>3639</v>
      </c>
      <c r="J1543" s="727" t="s">
        <v>3640</v>
      </c>
      <c r="K1543" s="727" t="s">
        <v>3641</v>
      </c>
      <c r="L1543" s="728">
        <v>0</v>
      </c>
      <c r="M1543" s="728">
        <v>0</v>
      </c>
      <c r="N1543" s="727">
        <v>2</v>
      </c>
      <c r="O1543" s="812">
        <v>1</v>
      </c>
      <c r="P1543" s="728">
        <v>0</v>
      </c>
      <c r="Q1543" s="745"/>
      <c r="R1543" s="727">
        <v>2</v>
      </c>
      <c r="S1543" s="745">
        <v>1</v>
      </c>
      <c r="T1543" s="812">
        <v>1</v>
      </c>
      <c r="U1543" s="768">
        <v>1</v>
      </c>
    </row>
    <row r="1544" spans="1:21" ht="14.4" customHeight="1" x14ac:dyDescent="0.3">
      <c r="A1544" s="726">
        <v>4</v>
      </c>
      <c r="B1544" s="727" t="s">
        <v>2287</v>
      </c>
      <c r="C1544" s="727" t="s">
        <v>2294</v>
      </c>
      <c r="D1544" s="810" t="s">
        <v>4735</v>
      </c>
      <c r="E1544" s="811" t="s">
        <v>2340</v>
      </c>
      <c r="F1544" s="727" t="s">
        <v>2288</v>
      </c>
      <c r="G1544" s="727" t="s">
        <v>2801</v>
      </c>
      <c r="H1544" s="727" t="s">
        <v>571</v>
      </c>
      <c r="I1544" s="727" t="s">
        <v>4169</v>
      </c>
      <c r="J1544" s="727" t="s">
        <v>3640</v>
      </c>
      <c r="K1544" s="727" t="s">
        <v>4170</v>
      </c>
      <c r="L1544" s="728">
        <v>0</v>
      </c>
      <c r="M1544" s="728">
        <v>0</v>
      </c>
      <c r="N1544" s="727">
        <v>1</v>
      </c>
      <c r="O1544" s="812">
        <v>1</v>
      </c>
      <c r="P1544" s="728">
        <v>0</v>
      </c>
      <c r="Q1544" s="745"/>
      <c r="R1544" s="727">
        <v>1</v>
      </c>
      <c r="S1544" s="745">
        <v>1</v>
      </c>
      <c r="T1544" s="812">
        <v>1</v>
      </c>
      <c r="U1544" s="768">
        <v>1</v>
      </c>
    </row>
    <row r="1545" spans="1:21" ht="14.4" customHeight="1" x14ac:dyDescent="0.3">
      <c r="A1545" s="726">
        <v>4</v>
      </c>
      <c r="B1545" s="727" t="s">
        <v>2287</v>
      </c>
      <c r="C1545" s="727" t="s">
        <v>2294</v>
      </c>
      <c r="D1545" s="810" t="s">
        <v>4735</v>
      </c>
      <c r="E1545" s="811" t="s">
        <v>2340</v>
      </c>
      <c r="F1545" s="727" t="s">
        <v>2288</v>
      </c>
      <c r="G1545" s="727" t="s">
        <v>3994</v>
      </c>
      <c r="H1545" s="727" t="s">
        <v>571</v>
      </c>
      <c r="I1545" s="727" t="s">
        <v>3995</v>
      </c>
      <c r="J1545" s="727" t="s">
        <v>707</v>
      </c>
      <c r="K1545" s="727" t="s">
        <v>3996</v>
      </c>
      <c r="L1545" s="728">
        <v>0</v>
      </c>
      <c r="M1545" s="728">
        <v>0</v>
      </c>
      <c r="N1545" s="727">
        <v>1</v>
      </c>
      <c r="O1545" s="812">
        <v>0.5</v>
      </c>
      <c r="P1545" s="728">
        <v>0</v>
      </c>
      <c r="Q1545" s="745"/>
      <c r="R1545" s="727">
        <v>1</v>
      </c>
      <c r="S1545" s="745">
        <v>1</v>
      </c>
      <c r="T1545" s="812">
        <v>0.5</v>
      </c>
      <c r="U1545" s="768">
        <v>1</v>
      </c>
    </row>
    <row r="1546" spans="1:21" ht="14.4" customHeight="1" x14ac:dyDescent="0.3">
      <c r="A1546" s="726">
        <v>4</v>
      </c>
      <c r="B1546" s="727" t="s">
        <v>2287</v>
      </c>
      <c r="C1546" s="727" t="s">
        <v>2294</v>
      </c>
      <c r="D1546" s="810" t="s">
        <v>4735</v>
      </c>
      <c r="E1546" s="811" t="s">
        <v>2340</v>
      </c>
      <c r="F1546" s="727" t="s">
        <v>2288</v>
      </c>
      <c r="G1546" s="727" t="s">
        <v>2359</v>
      </c>
      <c r="H1546" s="727" t="s">
        <v>642</v>
      </c>
      <c r="I1546" s="727" t="s">
        <v>1934</v>
      </c>
      <c r="J1546" s="727" t="s">
        <v>1935</v>
      </c>
      <c r="K1546" s="727" t="s">
        <v>1936</v>
      </c>
      <c r="L1546" s="728">
        <v>0</v>
      </c>
      <c r="M1546" s="728">
        <v>0</v>
      </c>
      <c r="N1546" s="727">
        <v>1</v>
      </c>
      <c r="O1546" s="812">
        <v>1</v>
      </c>
      <c r="P1546" s="728">
        <v>0</v>
      </c>
      <c r="Q1546" s="745"/>
      <c r="R1546" s="727">
        <v>1</v>
      </c>
      <c r="S1546" s="745">
        <v>1</v>
      </c>
      <c r="T1546" s="812">
        <v>1</v>
      </c>
      <c r="U1546" s="768">
        <v>1</v>
      </c>
    </row>
    <row r="1547" spans="1:21" ht="14.4" customHeight="1" x14ac:dyDescent="0.3">
      <c r="A1547" s="726">
        <v>4</v>
      </c>
      <c r="B1547" s="727" t="s">
        <v>2287</v>
      </c>
      <c r="C1547" s="727" t="s">
        <v>2294</v>
      </c>
      <c r="D1547" s="810" t="s">
        <v>4735</v>
      </c>
      <c r="E1547" s="811" t="s">
        <v>2340</v>
      </c>
      <c r="F1547" s="727" t="s">
        <v>2288</v>
      </c>
      <c r="G1547" s="727" t="s">
        <v>2447</v>
      </c>
      <c r="H1547" s="727" t="s">
        <v>571</v>
      </c>
      <c r="I1547" s="727" t="s">
        <v>2518</v>
      </c>
      <c r="J1547" s="727" t="s">
        <v>976</v>
      </c>
      <c r="K1547" s="727" t="s">
        <v>2449</v>
      </c>
      <c r="L1547" s="728">
        <v>42.54</v>
      </c>
      <c r="M1547" s="728">
        <v>42.54</v>
      </c>
      <c r="N1547" s="727">
        <v>1</v>
      </c>
      <c r="O1547" s="812">
        <v>1</v>
      </c>
      <c r="P1547" s="728"/>
      <c r="Q1547" s="745">
        <v>0</v>
      </c>
      <c r="R1547" s="727"/>
      <c r="S1547" s="745">
        <v>0</v>
      </c>
      <c r="T1547" s="812"/>
      <c r="U1547" s="768">
        <v>0</v>
      </c>
    </row>
    <row r="1548" spans="1:21" ht="14.4" customHeight="1" x14ac:dyDescent="0.3">
      <c r="A1548" s="726">
        <v>4</v>
      </c>
      <c r="B1548" s="727" t="s">
        <v>2287</v>
      </c>
      <c r="C1548" s="727" t="s">
        <v>2294</v>
      </c>
      <c r="D1548" s="810" t="s">
        <v>4735</v>
      </c>
      <c r="E1548" s="811" t="s">
        <v>2340</v>
      </c>
      <c r="F1548" s="727" t="s">
        <v>2289</v>
      </c>
      <c r="G1548" s="727" t="s">
        <v>2364</v>
      </c>
      <c r="H1548" s="727" t="s">
        <v>571</v>
      </c>
      <c r="I1548" s="727" t="s">
        <v>2365</v>
      </c>
      <c r="J1548" s="727" t="s">
        <v>2366</v>
      </c>
      <c r="K1548" s="727"/>
      <c r="L1548" s="728">
        <v>0</v>
      </c>
      <c r="M1548" s="728">
        <v>0</v>
      </c>
      <c r="N1548" s="727">
        <v>4</v>
      </c>
      <c r="O1548" s="812">
        <v>2.5</v>
      </c>
      <c r="P1548" s="728">
        <v>0</v>
      </c>
      <c r="Q1548" s="745"/>
      <c r="R1548" s="727">
        <v>3</v>
      </c>
      <c r="S1548" s="745">
        <v>0.75</v>
      </c>
      <c r="T1548" s="812">
        <v>1.5</v>
      </c>
      <c r="U1548" s="768">
        <v>0.6</v>
      </c>
    </row>
    <row r="1549" spans="1:21" ht="14.4" customHeight="1" x14ac:dyDescent="0.3">
      <c r="A1549" s="726">
        <v>4</v>
      </c>
      <c r="B1549" s="727" t="s">
        <v>2287</v>
      </c>
      <c r="C1549" s="727" t="s">
        <v>2294</v>
      </c>
      <c r="D1549" s="810" t="s">
        <v>4735</v>
      </c>
      <c r="E1549" s="811" t="s">
        <v>2340</v>
      </c>
      <c r="F1549" s="727" t="s">
        <v>2290</v>
      </c>
      <c r="G1549" s="727" t="s">
        <v>2523</v>
      </c>
      <c r="H1549" s="727" t="s">
        <v>571</v>
      </c>
      <c r="I1549" s="727" t="s">
        <v>2918</v>
      </c>
      <c r="J1549" s="727" t="s">
        <v>2919</v>
      </c>
      <c r="K1549" s="727" t="s">
        <v>2920</v>
      </c>
      <c r="L1549" s="728">
        <v>500</v>
      </c>
      <c r="M1549" s="728">
        <v>3500</v>
      </c>
      <c r="N1549" s="727">
        <v>7</v>
      </c>
      <c r="O1549" s="812">
        <v>7</v>
      </c>
      <c r="P1549" s="728">
        <v>3500</v>
      </c>
      <c r="Q1549" s="745">
        <v>1</v>
      </c>
      <c r="R1549" s="727">
        <v>7</v>
      </c>
      <c r="S1549" s="745">
        <v>1</v>
      </c>
      <c r="T1549" s="812">
        <v>7</v>
      </c>
      <c r="U1549" s="768">
        <v>1</v>
      </c>
    </row>
    <row r="1550" spans="1:21" ht="14.4" customHeight="1" x14ac:dyDescent="0.3">
      <c r="A1550" s="726">
        <v>4</v>
      </c>
      <c r="B1550" s="727" t="s">
        <v>2287</v>
      </c>
      <c r="C1550" s="727" t="s">
        <v>2294</v>
      </c>
      <c r="D1550" s="810" t="s">
        <v>4735</v>
      </c>
      <c r="E1550" s="811" t="s">
        <v>2340</v>
      </c>
      <c r="F1550" s="727" t="s">
        <v>2290</v>
      </c>
      <c r="G1550" s="727" t="s">
        <v>2523</v>
      </c>
      <c r="H1550" s="727" t="s">
        <v>571</v>
      </c>
      <c r="I1550" s="727" t="s">
        <v>2921</v>
      </c>
      <c r="J1550" s="727" t="s">
        <v>2922</v>
      </c>
      <c r="K1550" s="727" t="s">
        <v>2923</v>
      </c>
      <c r="L1550" s="728">
        <v>287</v>
      </c>
      <c r="M1550" s="728">
        <v>17507</v>
      </c>
      <c r="N1550" s="727">
        <v>61</v>
      </c>
      <c r="O1550" s="812">
        <v>32</v>
      </c>
      <c r="P1550" s="728">
        <v>16359</v>
      </c>
      <c r="Q1550" s="745">
        <v>0.93442622950819676</v>
      </c>
      <c r="R1550" s="727">
        <v>57</v>
      </c>
      <c r="S1550" s="745">
        <v>0.93442622950819676</v>
      </c>
      <c r="T1550" s="812">
        <v>30</v>
      </c>
      <c r="U1550" s="768">
        <v>0.9375</v>
      </c>
    </row>
    <row r="1551" spans="1:21" ht="14.4" customHeight="1" x14ac:dyDescent="0.3">
      <c r="A1551" s="726">
        <v>4</v>
      </c>
      <c r="B1551" s="727" t="s">
        <v>2287</v>
      </c>
      <c r="C1551" s="727" t="s">
        <v>2294</v>
      </c>
      <c r="D1551" s="810" t="s">
        <v>4735</v>
      </c>
      <c r="E1551" s="811" t="s">
        <v>2340</v>
      </c>
      <c r="F1551" s="727" t="s">
        <v>2290</v>
      </c>
      <c r="G1551" s="727" t="s">
        <v>2523</v>
      </c>
      <c r="H1551" s="727" t="s">
        <v>571</v>
      </c>
      <c r="I1551" s="727" t="s">
        <v>2924</v>
      </c>
      <c r="J1551" s="727" t="s">
        <v>2925</v>
      </c>
      <c r="K1551" s="727" t="s">
        <v>2926</v>
      </c>
      <c r="L1551" s="728">
        <v>253</v>
      </c>
      <c r="M1551" s="728">
        <v>3542</v>
      </c>
      <c r="N1551" s="727">
        <v>14</v>
      </c>
      <c r="O1551" s="812">
        <v>11</v>
      </c>
      <c r="P1551" s="728">
        <v>3036</v>
      </c>
      <c r="Q1551" s="745">
        <v>0.8571428571428571</v>
      </c>
      <c r="R1551" s="727">
        <v>12</v>
      </c>
      <c r="S1551" s="745">
        <v>0.8571428571428571</v>
      </c>
      <c r="T1551" s="812">
        <v>9</v>
      </c>
      <c r="U1551" s="768">
        <v>0.81818181818181823</v>
      </c>
    </row>
    <row r="1552" spans="1:21" ht="14.4" customHeight="1" x14ac:dyDescent="0.3">
      <c r="A1552" s="726">
        <v>4</v>
      </c>
      <c r="B1552" s="727" t="s">
        <v>2287</v>
      </c>
      <c r="C1552" s="727" t="s">
        <v>2294</v>
      </c>
      <c r="D1552" s="810" t="s">
        <v>4735</v>
      </c>
      <c r="E1552" s="811" t="s">
        <v>2340</v>
      </c>
      <c r="F1552" s="727" t="s">
        <v>2290</v>
      </c>
      <c r="G1552" s="727" t="s">
        <v>2523</v>
      </c>
      <c r="H1552" s="727" t="s">
        <v>571</v>
      </c>
      <c r="I1552" s="727" t="s">
        <v>2927</v>
      </c>
      <c r="J1552" s="727" t="s">
        <v>2928</v>
      </c>
      <c r="K1552" s="727" t="s">
        <v>2929</v>
      </c>
      <c r="L1552" s="728">
        <v>124</v>
      </c>
      <c r="M1552" s="728">
        <v>620</v>
      </c>
      <c r="N1552" s="727">
        <v>5</v>
      </c>
      <c r="O1552" s="812">
        <v>4</v>
      </c>
      <c r="P1552" s="728">
        <v>620</v>
      </c>
      <c r="Q1552" s="745">
        <v>1</v>
      </c>
      <c r="R1552" s="727">
        <v>5</v>
      </c>
      <c r="S1552" s="745">
        <v>1</v>
      </c>
      <c r="T1552" s="812">
        <v>4</v>
      </c>
      <c r="U1552" s="768">
        <v>1</v>
      </c>
    </row>
    <row r="1553" spans="1:21" ht="14.4" customHeight="1" x14ac:dyDescent="0.3">
      <c r="A1553" s="726">
        <v>4</v>
      </c>
      <c r="B1553" s="727" t="s">
        <v>2287</v>
      </c>
      <c r="C1553" s="727" t="s">
        <v>2294</v>
      </c>
      <c r="D1553" s="810" t="s">
        <v>4735</v>
      </c>
      <c r="E1553" s="811" t="s">
        <v>2340</v>
      </c>
      <c r="F1553" s="727" t="s">
        <v>2290</v>
      </c>
      <c r="G1553" s="727" t="s">
        <v>2523</v>
      </c>
      <c r="H1553" s="727" t="s">
        <v>571</v>
      </c>
      <c r="I1553" s="727" t="s">
        <v>2930</v>
      </c>
      <c r="J1553" s="727" t="s">
        <v>2931</v>
      </c>
      <c r="K1553" s="727" t="s">
        <v>2932</v>
      </c>
      <c r="L1553" s="728">
        <v>2304</v>
      </c>
      <c r="M1553" s="728">
        <v>103680</v>
      </c>
      <c r="N1553" s="727">
        <v>45</v>
      </c>
      <c r="O1553" s="812">
        <v>5</v>
      </c>
      <c r="P1553" s="728">
        <v>103680</v>
      </c>
      <c r="Q1553" s="745">
        <v>1</v>
      </c>
      <c r="R1553" s="727">
        <v>45</v>
      </c>
      <c r="S1553" s="745">
        <v>1</v>
      </c>
      <c r="T1553" s="812">
        <v>5</v>
      </c>
      <c r="U1553" s="768">
        <v>1</v>
      </c>
    </row>
    <row r="1554" spans="1:21" ht="14.4" customHeight="1" x14ac:dyDescent="0.3">
      <c r="A1554" s="726">
        <v>4</v>
      </c>
      <c r="B1554" s="727" t="s">
        <v>2287</v>
      </c>
      <c r="C1554" s="727" t="s">
        <v>2294</v>
      </c>
      <c r="D1554" s="810" t="s">
        <v>4735</v>
      </c>
      <c r="E1554" s="811" t="s">
        <v>2340</v>
      </c>
      <c r="F1554" s="727" t="s">
        <v>2290</v>
      </c>
      <c r="G1554" s="727" t="s">
        <v>2523</v>
      </c>
      <c r="H1554" s="727" t="s">
        <v>571</v>
      </c>
      <c r="I1554" s="727" t="s">
        <v>2933</v>
      </c>
      <c r="J1554" s="727" t="s">
        <v>2934</v>
      </c>
      <c r="K1554" s="727" t="s">
        <v>2935</v>
      </c>
      <c r="L1554" s="728">
        <v>2094.4899999999998</v>
      </c>
      <c r="M1554" s="728">
        <v>14661.429999999998</v>
      </c>
      <c r="N1554" s="727">
        <v>7</v>
      </c>
      <c r="O1554" s="812">
        <v>2</v>
      </c>
      <c r="P1554" s="728">
        <v>14661.429999999998</v>
      </c>
      <c r="Q1554" s="745">
        <v>1</v>
      </c>
      <c r="R1554" s="727">
        <v>7</v>
      </c>
      <c r="S1554" s="745">
        <v>1</v>
      </c>
      <c r="T1554" s="812">
        <v>2</v>
      </c>
      <c r="U1554" s="768">
        <v>1</v>
      </c>
    </row>
    <row r="1555" spans="1:21" ht="14.4" customHeight="1" x14ac:dyDescent="0.3">
      <c r="A1555" s="726">
        <v>4</v>
      </c>
      <c r="B1555" s="727" t="s">
        <v>2287</v>
      </c>
      <c r="C1555" s="727" t="s">
        <v>2294</v>
      </c>
      <c r="D1555" s="810" t="s">
        <v>4735</v>
      </c>
      <c r="E1555" s="811" t="s">
        <v>2340</v>
      </c>
      <c r="F1555" s="727" t="s">
        <v>2290</v>
      </c>
      <c r="G1555" s="727" t="s">
        <v>2523</v>
      </c>
      <c r="H1555" s="727" t="s">
        <v>571</v>
      </c>
      <c r="I1555" s="727" t="s">
        <v>2936</v>
      </c>
      <c r="J1555" s="727" t="s">
        <v>2937</v>
      </c>
      <c r="K1555" s="727" t="s">
        <v>2938</v>
      </c>
      <c r="L1555" s="728">
        <v>315.5</v>
      </c>
      <c r="M1555" s="728">
        <v>5994.5</v>
      </c>
      <c r="N1555" s="727">
        <v>19</v>
      </c>
      <c r="O1555" s="812">
        <v>14</v>
      </c>
      <c r="P1555" s="728">
        <v>5994.5</v>
      </c>
      <c r="Q1555" s="745">
        <v>1</v>
      </c>
      <c r="R1555" s="727">
        <v>19</v>
      </c>
      <c r="S1555" s="745">
        <v>1</v>
      </c>
      <c r="T1555" s="812">
        <v>14</v>
      </c>
      <c r="U1555" s="768">
        <v>1</v>
      </c>
    </row>
    <row r="1556" spans="1:21" ht="14.4" customHeight="1" x14ac:dyDescent="0.3">
      <c r="A1556" s="726">
        <v>4</v>
      </c>
      <c r="B1556" s="727" t="s">
        <v>2287</v>
      </c>
      <c r="C1556" s="727" t="s">
        <v>2294</v>
      </c>
      <c r="D1556" s="810" t="s">
        <v>4735</v>
      </c>
      <c r="E1556" s="811" t="s">
        <v>2340</v>
      </c>
      <c r="F1556" s="727" t="s">
        <v>2290</v>
      </c>
      <c r="G1556" s="727" t="s">
        <v>2523</v>
      </c>
      <c r="H1556" s="727" t="s">
        <v>571</v>
      </c>
      <c r="I1556" s="727" t="s">
        <v>4171</v>
      </c>
      <c r="J1556" s="727" t="s">
        <v>4172</v>
      </c>
      <c r="K1556" s="727" t="s">
        <v>4173</v>
      </c>
      <c r="L1556" s="728">
        <v>1781.3</v>
      </c>
      <c r="M1556" s="728">
        <v>3562.6</v>
      </c>
      <c r="N1556" s="727">
        <v>2</v>
      </c>
      <c r="O1556" s="812">
        <v>1</v>
      </c>
      <c r="P1556" s="728"/>
      <c r="Q1556" s="745">
        <v>0</v>
      </c>
      <c r="R1556" s="727"/>
      <c r="S1556" s="745">
        <v>0</v>
      </c>
      <c r="T1556" s="812"/>
      <c r="U1556" s="768">
        <v>0</v>
      </c>
    </row>
    <row r="1557" spans="1:21" ht="14.4" customHeight="1" x14ac:dyDescent="0.3">
      <c r="A1557" s="726">
        <v>4</v>
      </c>
      <c r="B1557" s="727" t="s">
        <v>2287</v>
      </c>
      <c r="C1557" s="727" t="s">
        <v>2294</v>
      </c>
      <c r="D1557" s="810" t="s">
        <v>4735</v>
      </c>
      <c r="E1557" s="811" t="s">
        <v>2340</v>
      </c>
      <c r="F1557" s="727" t="s">
        <v>2290</v>
      </c>
      <c r="G1557" s="727" t="s">
        <v>2523</v>
      </c>
      <c r="H1557" s="727" t="s">
        <v>571</v>
      </c>
      <c r="I1557" s="727" t="s">
        <v>2945</v>
      </c>
      <c r="J1557" s="727" t="s">
        <v>2946</v>
      </c>
      <c r="K1557" s="727" t="s">
        <v>2947</v>
      </c>
      <c r="L1557" s="728">
        <v>201.3</v>
      </c>
      <c r="M1557" s="728">
        <v>603.90000000000009</v>
      </c>
      <c r="N1557" s="727">
        <v>3</v>
      </c>
      <c r="O1557" s="812">
        <v>1</v>
      </c>
      <c r="P1557" s="728">
        <v>603.90000000000009</v>
      </c>
      <c r="Q1557" s="745">
        <v>1</v>
      </c>
      <c r="R1557" s="727">
        <v>3</v>
      </c>
      <c r="S1557" s="745">
        <v>1</v>
      </c>
      <c r="T1557" s="812">
        <v>1</v>
      </c>
      <c r="U1557" s="768">
        <v>1</v>
      </c>
    </row>
    <row r="1558" spans="1:21" ht="14.4" customHeight="1" x14ac:dyDescent="0.3">
      <c r="A1558" s="726">
        <v>4</v>
      </c>
      <c r="B1558" s="727" t="s">
        <v>2287</v>
      </c>
      <c r="C1558" s="727" t="s">
        <v>2294</v>
      </c>
      <c r="D1558" s="810" t="s">
        <v>4735</v>
      </c>
      <c r="E1558" s="811" t="s">
        <v>2340</v>
      </c>
      <c r="F1558" s="727" t="s">
        <v>2290</v>
      </c>
      <c r="G1558" s="727" t="s">
        <v>2523</v>
      </c>
      <c r="H1558" s="727" t="s">
        <v>571</v>
      </c>
      <c r="I1558" s="727" t="s">
        <v>2948</v>
      </c>
      <c r="J1558" s="727" t="s">
        <v>2949</v>
      </c>
      <c r="K1558" s="727" t="s">
        <v>2950</v>
      </c>
      <c r="L1558" s="728">
        <v>161</v>
      </c>
      <c r="M1558" s="728">
        <v>805</v>
      </c>
      <c r="N1558" s="727">
        <v>5</v>
      </c>
      <c r="O1558" s="812">
        <v>5</v>
      </c>
      <c r="P1558" s="728">
        <v>644</v>
      </c>
      <c r="Q1558" s="745">
        <v>0.8</v>
      </c>
      <c r="R1558" s="727">
        <v>4</v>
      </c>
      <c r="S1558" s="745">
        <v>0.8</v>
      </c>
      <c r="T1558" s="812">
        <v>4</v>
      </c>
      <c r="U1558" s="768">
        <v>0.8</v>
      </c>
    </row>
    <row r="1559" spans="1:21" ht="14.4" customHeight="1" x14ac:dyDescent="0.3">
      <c r="A1559" s="726">
        <v>4</v>
      </c>
      <c r="B1559" s="727" t="s">
        <v>2287</v>
      </c>
      <c r="C1559" s="727" t="s">
        <v>2294</v>
      </c>
      <c r="D1559" s="810" t="s">
        <v>4735</v>
      </c>
      <c r="E1559" s="811" t="s">
        <v>2340</v>
      </c>
      <c r="F1559" s="727" t="s">
        <v>2290</v>
      </c>
      <c r="G1559" s="727" t="s">
        <v>2523</v>
      </c>
      <c r="H1559" s="727" t="s">
        <v>571</v>
      </c>
      <c r="I1559" s="727" t="s">
        <v>2951</v>
      </c>
      <c r="J1559" s="727" t="s">
        <v>2952</v>
      </c>
      <c r="K1559" s="727" t="s">
        <v>2843</v>
      </c>
      <c r="L1559" s="728">
        <v>500</v>
      </c>
      <c r="M1559" s="728">
        <v>2000</v>
      </c>
      <c r="N1559" s="727">
        <v>4</v>
      </c>
      <c r="O1559" s="812">
        <v>4</v>
      </c>
      <c r="P1559" s="728">
        <v>2000</v>
      </c>
      <c r="Q1559" s="745">
        <v>1</v>
      </c>
      <c r="R1559" s="727">
        <v>4</v>
      </c>
      <c r="S1559" s="745">
        <v>1</v>
      </c>
      <c r="T1559" s="812">
        <v>4</v>
      </c>
      <c r="U1559" s="768">
        <v>1</v>
      </c>
    </row>
    <row r="1560" spans="1:21" ht="14.4" customHeight="1" x14ac:dyDescent="0.3">
      <c r="A1560" s="726">
        <v>4</v>
      </c>
      <c r="B1560" s="727" t="s">
        <v>2287</v>
      </c>
      <c r="C1560" s="727" t="s">
        <v>2294</v>
      </c>
      <c r="D1560" s="810" t="s">
        <v>4735</v>
      </c>
      <c r="E1560" s="811" t="s">
        <v>2340</v>
      </c>
      <c r="F1560" s="727" t="s">
        <v>2290</v>
      </c>
      <c r="G1560" s="727" t="s">
        <v>2523</v>
      </c>
      <c r="H1560" s="727" t="s">
        <v>571</v>
      </c>
      <c r="I1560" s="727" t="s">
        <v>2953</v>
      </c>
      <c r="J1560" s="727" t="s">
        <v>2954</v>
      </c>
      <c r="K1560" s="727" t="s">
        <v>2955</v>
      </c>
      <c r="L1560" s="728">
        <v>579</v>
      </c>
      <c r="M1560" s="728">
        <v>5211</v>
      </c>
      <c r="N1560" s="727">
        <v>9</v>
      </c>
      <c r="O1560" s="812">
        <v>4</v>
      </c>
      <c r="P1560" s="728">
        <v>5211</v>
      </c>
      <c r="Q1560" s="745">
        <v>1</v>
      </c>
      <c r="R1560" s="727">
        <v>9</v>
      </c>
      <c r="S1560" s="745">
        <v>1</v>
      </c>
      <c r="T1560" s="812">
        <v>4</v>
      </c>
      <c r="U1560" s="768">
        <v>1</v>
      </c>
    </row>
    <row r="1561" spans="1:21" ht="14.4" customHeight="1" x14ac:dyDescent="0.3">
      <c r="A1561" s="726">
        <v>4</v>
      </c>
      <c r="B1561" s="727" t="s">
        <v>2287</v>
      </c>
      <c r="C1561" s="727" t="s">
        <v>2294</v>
      </c>
      <c r="D1561" s="810" t="s">
        <v>4735</v>
      </c>
      <c r="E1561" s="811" t="s">
        <v>2340</v>
      </c>
      <c r="F1561" s="727" t="s">
        <v>2290</v>
      </c>
      <c r="G1561" s="727" t="s">
        <v>2523</v>
      </c>
      <c r="H1561" s="727" t="s">
        <v>571</v>
      </c>
      <c r="I1561" s="727" t="s">
        <v>2959</v>
      </c>
      <c r="J1561" s="727" t="s">
        <v>2960</v>
      </c>
      <c r="K1561" s="727" t="s">
        <v>2961</v>
      </c>
      <c r="L1561" s="728">
        <v>180.25</v>
      </c>
      <c r="M1561" s="728">
        <v>721</v>
      </c>
      <c r="N1561" s="727">
        <v>4</v>
      </c>
      <c r="O1561" s="812">
        <v>2</v>
      </c>
      <c r="P1561" s="728">
        <v>721</v>
      </c>
      <c r="Q1561" s="745">
        <v>1</v>
      </c>
      <c r="R1561" s="727">
        <v>4</v>
      </c>
      <c r="S1561" s="745">
        <v>1</v>
      </c>
      <c r="T1561" s="812">
        <v>2</v>
      </c>
      <c r="U1561" s="768">
        <v>1</v>
      </c>
    </row>
    <row r="1562" spans="1:21" ht="14.4" customHeight="1" x14ac:dyDescent="0.3">
      <c r="A1562" s="726">
        <v>4</v>
      </c>
      <c r="B1562" s="727" t="s">
        <v>2287</v>
      </c>
      <c r="C1562" s="727" t="s">
        <v>2294</v>
      </c>
      <c r="D1562" s="810" t="s">
        <v>4735</v>
      </c>
      <c r="E1562" s="811" t="s">
        <v>2340</v>
      </c>
      <c r="F1562" s="727" t="s">
        <v>2290</v>
      </c>
      <c r="G1562" s="727" t="s">
        <v>2523</v>
      </c>
      <c r="H1562" s="727" t="s">
        <v>571</v>
      </c>
      <c r="I1562" s="727" t="s">
        <v>2962</v>
      </c>
      <c r="J1562" s="727" t="s">
        <v>2963</v>
      </c>
      <c r="K1562" s="727" t="s">
        <v>2964</v>
      </c>
      <c r="L1562" s="728">
        <v>5343.9</v>
      </c>
      <c r="M1562" s="728">
        <v>48095.1</v>
      </c>
      <c r="N1562" s="727">
        <v>9</v>
      </c>
      <c r="O1562" s="812">
        <v>4</v>
      </c>
      <c r="P1562" s="728">
        <v>48095.1</v>
      </c>
      <c r="Q1562" s="745">
        <v>1</v>
      </c>
      <c r="R1562" s="727">
        <v>9</v>
      </c>
      <c r="S1562" s="745">
        <v>1</v>
      </c>
      <c r="T1562" s="812">
        <v>4</v>
      </c>
      <c r="U1562" s="768">
        <v>1</v>
      </c>
    </row>
    <row r="1563" spans="1:21" ht="14.4" customHeight="1" x14ac:dyDescent="0.3">
      <c r="A1563" s="726">
        <v>4</v>
      </c>
      <c r="B1563" s="727" t="s">
        <v>2287</v>
      </c>
      <c r="C1563" s="727" t="s">
        <v>2294</v>
      </c>
      <c r="D1563" s="810" t="s">
        <v>4735</v>
      </c>
      <c r="E1563" s="811" t="s">
        <v>2340</v>
      </c>
      <c r="F1563" s="727" t="s">
        <v>2290</v>
      </c>
      <c r="G1563" s="727" t="s">
        <v>2523</v>
      </c>
      <c r="H1563" s="727" t="s">
        <v>571</v>
      </c>
      <c r="I1563" s="727" t="s">
        <v>2965</v>
      </c>
      <c r="J1563" s="727" t="s">
        <v>2966</v>
      </c>
      <c r="K1563" s="727" t="s">
        <v>2967</v>
      </c>
      <c r="L1563" s="728">
        <v>5343.9</v>
      </c>
      <c r="M1563" s="728">
        <v>58782.899999999994</v>
      </c>
      <c r="N1563" s="727">
        <v>11</v>
      </c>
      <c r="O1563" s="812">
        <v>5</v>
      </c>
      <c r="P1563" s="728">
        <v>58782.899999999994</v>
      </c>
      <c r="Q1563" s="745">
        <v>1</v>
      </c>
      <c r="R1563" s="727">
        <v>11</v>
      </c>
      <c r="S1563" s="745">
        <v>1</v>
      </c>
      <c r="T1563" s="812">
        <v>5</v>
      </c>
      <c r="U1563" s="768">
        <v>1</v>
      </c>
    </row>
    <row r="1564" spans="1:21" ht="14.4" customHeight="1" x14ac:dyDescent="0.3">
      <c r="A1564" s="726">
        <v>4</v>
      </c>
      <c r="B1564" s="727" t="s">
        <v>2287</v>
      </c>
      <c r="C1564" s="727" t="s">
        <v>2294</v>
      </c>
      <c r="D1564" s="810" t="s">
        <v>4735</v>
      </c>
      <c r="E1564" s="811" t="s">
        <v>2340</v>
      </c>
      <c r="F1564" s="727" t="s">
        <v>2290</v>
      </c>
      <c r="G1564" s="727" t="s">
        <v>2523</v>
      </c>
      <c r="H1564" s="727" t="s">
        <v>571</v>
      </c>
      <c r="I1564" s="727" t="s">
        <v>2968</v>
      </c>
      <c r="J1564" s="727" t="s">
        <v>2969</v>
      </c>
      <c r="K1564" s="727" t="s">
        <v>1390</v>
      </c>
      <c r="L1564" s="728">
        <v>1832.09</v>
      </c>
      <c r="M1564" s="728">
        <v>27481.35</v>
      </c>
      <c r="N1564" s="727">
        <v>15</v>
      </c>
      <c r="O1564" s="812">
        <v>7</v>
      </c>
      <c r="P1564" s="728">
        <v>27481.35</v>
      </c>
      <c r="Q1564" s="745">
        <v>1</v>
      </c>
      <c r="R1564" s="727">
        <v>15</v>
      </c>
      <c r="S1564" s="745">
        <v>1</v>
      </c>
      <c r="T1564" s="812">
        <v>7</v>
      </c>
      <c r="U1564" s="768">
        <v>1</v>
      </c>
    </row>
    <row r="1565" spans="1:21" ht="14.4" customHeight="1" x14ac:dyDescent="0.3">
      <c r="A1565" s="726">
        <v>4</v>
      </c>
      <c r="B1565" s="727" t="s">
        <v>2287</v>
      </c>
      <c r="C1565" s="727" t="s">
        <v>2294</v>
      </c>
      <c r="D1565" s="810" t="s">
        <v>4735</v>
      </c>
      <c r="E1565" s="811" t="s">
        <v>2340</v>
      </c>
      <c r="F1565" s="727" t="s">
        <v>2290</v>
      </c>
      <c r="G1565" s="727" t="s">
        <v>2523</v>
      </c>
      <c r="H1565" s="727" t="s">
        <v>571</v>
      </c>
      <c r="I1565" s="727" t="s">
        <v>2973</v>
      </c>
      <c r="J1565" s="727" t="s">
        <v>2974</v>
      </c>
      <c r="K1565" s="727" t="s">
        <v>1390</v>
      </c>
      <c r="L1565" s="728">
        <v>485.63</v>
      </c>
      <c r="M1565" s="728">
        <v>1456.8899999999999</v>
      </c>
      <c r="N1565" s="727">
        <v>3</v>
      </c>
      <c r="O1565" s="812">
        <v>2</v>
      </c>
      <c r="P1565" s="728">
        <v>1456.8899999999999</v>
      </c>
      <c r="Q1565" s="745">
        <v>1</v>
      </c>
      <c r="R1565" s="727">
        <v>3</v>
      </c>
      <c r="S1565" s="745">
        <v>1</v>
      </c>
      <c r="T1565" s="812">
        <v>2</v>
      </c>
      <c r="U1565" s="768">
        <v>1</v>
      </c>
    </row>
    <row r="1566" spans="1:21" ht="14.4" customHeight="1" x14ac:dyDescent="0.3">
      <c r="A1566" s="726">
        <v>4</v>
      </c>
      <c r="B1566" s="727" t="s">
        <v>2287</v>
      </c>
      <c r="C1566" s="727" t="s">
        <v>2294</v>
      </c>
      <c r="D1566" s="810" t="s">
        <v>4735</v>
      </c>
      <c r="E1566" s="811" t="s">
        <v>2340</v>
      </c>
      <c r="F1566" s="727" t="s">
        <v>2290</v>
      </c>
      <c r="G1566" s="727" t="s">
        <v>2523</v>
      </c>
      <c r="H1566" s="727" t="s">
        <v>571</v>
      </c>
      <c r="I1566" s="727" t="s">
        <v>2975</v>
      </c>
      <c r="J1566" s="727" t="s">
        <v>2976</v>
      </c>
      <c r="K1566" s="727" t="s">
        <v>1390</v>
      </c>
      <c r="L1566" s="728">
        <v>300</v>
      </c>
      <c r="M1566" s="728">
        <v>1500</v>
      </c>
      <c r="N1566" s="727">
        <v>5</v>
      </c>
      <c r="O1566" s="812">
        <v>3</v>
      </c>
      <c r="P1566" s="728">
        <v>1500</v>
      </c>
      <c r="Q1566" s="745">
        <v>1</v>
      </c>
      <c r="R1566" s="727">
        <v>5</v>
      </c>
      <c r="S1566" s="745">
        <v>1</v>
      </c>
      <c r="T1566" s="812">
        <v>3</v>
      </c>
      <c r="U1566" s="768">
        <v>1</v>
      </c>
    </row>
    <row r="1567" spans="1:21" ht="14.4" customHeight="1" x14ac:dyDescent="0.3">
      <c r="A1567" s="726">
        <v>4</v>
      </c>
      <c r="B1567" s="727" t="s">
        <v>2287</v>
      </c>
      <c r="C1567" s="727" t="s">
        <v>2294</v>
      </c>
      <c r="D1567" s="810" t="s">
        <v>4735</v>
      </c>
      <c r="E1567" s="811" t="s">
        <v>2340</v>
      </c>
      <c r="F1567" s="727" t="s">
        <v>2290</v>
      </c>
      <c r="G1567" s="727" t="s">
        <v>2523</v>
      </c>
      <c r="H1567" s="727" t="s">
        <v>571</v>
      </c>
      <c r="I1567" s="727" t="s">
        <v>2977</v>
      </c>
      <c r="J1567" s="727" t="s">
        <v>2978</v>
      </c>
      <c r="K1567" s="727" t="s">
        <v>2979</v>
      </c>
      <c r="L1567" s="728">
        <v>196.43</v>
      </c>
      <c r="M1567" s="728">
        <v>196.43</v>
      </c>
      <c r="N1567" s="727">
        <v>1</v>
      </c>
      <c r="O1567" s="812">
        <v>1</v>
      </c>
      <c r="P1567" s="728">
        <v>196.43</v>
      </c>
      <c r="Q1567" s="745">
        <v>1</v>
      </c>
      <c r="R1567" s="727">
        <v>1</v>
      </c>
      <c r="S1567" s="745">
        <v>1</v>
      </c>
      <c r="T1567" s="812">
        <v>1</v>
      </c>
      <c r="U1567" s="768">
        <v>1</v>
      </c>
    </row>
    <row r="1568" spans="1:21" ht="14.4" customHeight="1" x14ac:dyDescent="0.3">
      <c r="A1568" s="726">
        <v>4</v>
      </c>
      <c r="B1568" s="727" t="s">
        <v>2287</v>
      </c>
      <c r="C1568" s="727" t="s">
        <v>2294</v>
      </c>
      <c r="D1568" s="810" t="s">
        <v>4735</v>
      </c>
      <c r="E1568" s="811" t="s">
        <v>2340</v>
      </c>
      <c r="F1568" s="727" t="s">
        <v>2290</v>
      </c>
      <c r="G1568" s="727" t="s">
        <v>2523</v>
      </c>
      <c r="H1568" s="727" t="s">
        <v>571</v>
      </c>
      <c r="I1568" s="727" t="s">
        <v>2980</v>
      </c>
      <c r="J1568" s="727" t="s">
        <v>2981</v>
      </c>
      <c r="K1568" s="727" t="s">
        <v>2982</v>
      </c>
      <c r="L1568" s="728">
        <v>210.33</v>
      </c>
      <c r="M1568" s="728">
        <v>420.66</v>
      </c>
      <c r="N1568" s="727">
        <v>2</v>
      </c>
      <c r="O1568" s="812">
        <v>2</v>
      </c>
      <c r="P1568" s="728">
        <v>420.66</v>
      </c>
      <c r="Q1568" s="745">
        <v>1</v>
      </c>
      <c r="R1568" s="727">
        <v>2</v>
      </c>
      <c r="S1568" s="745">
        <v>1</v>
      </c>
      <c r="T1568" s="812">
        <v>2</v>
      </c>
      <c r="U1568" s="768">
        <v>1</v>
      </c>
    </row>
    <row r="1569" spans="1:21" ht="14.4" customHeight="1" x14ac:dyDescent="0.3">
      <c r="A1569" s="726">
        <v>4</v>
      </c>
      <c r="B1569" s="727" t="s">
        <v>2287</v>
      </c>
      <c r="C1569" s="727" t="s">
        <v>2294</v>
      </c>
      <c r="D1569" s="810" t="s">
        <v>4735</v>
      </c>
      <c r="E1569" s="811" t="s">
        <v>2340</v>
      </c>
      <c r="F1569" s="727" t="s">
        <v>2290</v>
      </c>
      <c r="G1569" s="727" t="s">
        <v>2523</v>
      </c>
      <c r="H1569" s="727" t="s">
        <v>571</v>
      </c>
      <c r="I1569" s="727" t="s">
        <v>3670</v>
      </c>
      <c r="J1569" s="727" t="s">
        <v>3671</v>
      </c>
      <c r="K1569" s="727" t="s">
        <v>2955</v>
      </c>
      <c r="L1569" s="728">
        <v>507.04</v>
      </c>
      <c r="M1569" s="728">
        <v>2028.16</v>
      </c>
      <c r="N1569" s="727">
        <v>4</v>
      </c>
      <c r="O1569" s="812">
        <v>1</v>
      </c>
      <c r="P1569" s="728">
        <v>2028.16</v>
      </c>
      <c r="Q1569" s="745">
        <v>1</v>
      </c>
      <c r="R1569" s="727">
        <v>4</v>
      </c>
      <c r="S1569" s="745">
        <v>1</v>
      </c>
      <c r="T1569" s="812">
        <v>1</v>
      </c>
      <c r="U1569" s="768">
        <v>1</v>
      </c>
    </row>
    <row r="1570" spans="1:21" ht="14.4" customHeight="1" x14ac:dyDescent="0.3">
      <c r="A1570" s="726">
        <v>4</v>
      </c>
      <c r="B1570" s="727" t="s">
        <v>2287</v>
      </c>
      <c r="C1570" s="727" t="s">
        <v>2294</v>
      </c>
      <c r="D1570" s="810" t="s">
        <v>4735</v>
      </c>
      <c r="E1570" s="811" t="s">
        <v>2340</v>
      </c>
      <c r="F1570" s="727" t="s">
        <v>2290</v>
      </c>
      <c r="G1570" s="727" t="s">
        <v>2523</v>
      </c>
      <c r="H1570" s="727" t="s">
        <v>571</v>
      </c>
      <c r="I1570" s="727" t="s">
        <v>2983</v>
      </c>
      <c r="J1570" s="727" t="s">
        <v>2984</v>
      </c>
      <c r="K1570" s="727" t="s">
        <v>2985</v>
      </c>
      <c r="L1570" s="728">
        <v>320</v>
      </c>
      <c r="M1570" s="728">
        <v>3520</v>
      </c>
      <c r="N1570" s="727">
        <v>11</v>
      </c>
      <c r="O1570" s="812">
        <v>6</v>
      </c>
      <c r="P1570" s="728">
        <v>3520</v>
      </c>
      <c r="Q1570" s="745">
        <v>1</v>
      </c>
      <c r="R1570" s="727">
        <v>11</v>
      </c>
      <c r="S1570" s="745">
        <v>1</v>
      </c>
      <c r="T1570" s="812">
        <v>6</v>
      </c>
      <c r="U1570" s="768">
        <v>1</v>
      </c>
    </row>
    <row r="1571" spans="1:21" ht="14.4" customHeight="1" x14ac:dyDescent="0.3">
      <c r="A1571" s="726">
        <v>4</v>
      </c>
      <c r="B1571" s="727" t="s">
        <v>2287</v>
      </c>
      <c r="C1571" s="727" t="s">
        <v>2294</v>
      </c>
      <c r="D1571" s="810" t="s">
        <v>4735</v>
      </c>
      <c r="E1571" s="811" t="s">
        <v>2340</v>
      </c>
      <c r="F1571" s="727" t="s">
        <v>2290</v>
      </c>
      <c r="G1571" s="727" t="s">
        <v>2523</v>
      </c>
      <c r="H1571" s="727" t="s">
        <v>571</v>
      </c>
      <c r="I1571" s="727" t="s">
        <v>2986</v>
      </c>
      <c r="J1571" s="727" t="s">
        <v>2987</v>
      </c>
      <c r="K1571" s="727" t="s">
        <v>2988</v>
      </c>
      <c r="L1571" s="728">
        <v>300</v>
      </c>
      <c r="M1571" s="728">
        <v>900</v>
      </c>
      <c r="N1571" s="727">
        <v>3</v>
      </c>
      <c r="O1571" s="812">
        <v>3</v>
      </c>
      <c r="P1571" s="728">
        <v>900</v>
      </c>
      <c r="Q1571" s="745">
        <v>1</v>
      </c>
      <c r="R1571" s="727">
        <v>3</v>
      </c>
      <c r="S1571" s="745">
        <v>1</v>
      </c>
      <c r="T1571" s="812">
        <v>3</v>
      </c>
      <c r="U1571" s="768">
        <v>1</v>
      </c>
    </row>
    <row r="1572" spans="1:21" ht="14.4" customHeight="1" x14ac:dyDescent="0.3">
      <c r="A1572" s="726">
        <v>4</v>
      </c>
      <c r="B1572" s="727" t="s">
        <v>2287</v>
      </c>
      <c r="C1572" s="727" t="s">
        <v>2294</v>
      </c>
      <c r="D1572" s="810" t="s">
        <v>4735</v>
      </c>
      <c r="E1572" s="811" t="s">
        <v>2340</v>
      </c>
      <c r="F1572" s="727" t="s">
        <v>2290</v>
      </c>
      <c r="G1572" s="727" t="s">
        <v>2523</v>
      </c>
      <c r="H1572" s="727" t="s">
        <v>571</v>
      </c>
      <c r="I1572" s="727" t="s">
        <v>2989</v>
      </c>
      <c r="J1572" s="727" t="s">
        <v>2990</v>
      </c>
      <c r="K1572" s="727" t="s">
        <v>2991</v>
      </c>
      <c r="L1572" s="728">
        <v>2816</v>
      </c>
      <c r="M1572" s="728">
        <v>194304</v>
      </c>
      <c r="N1572" s="727">
        <v>69</v>
      </c>
      <c r="O1572" s="812">
        <v>8</v>
      </c>
      <c r="P1572" s="728">
        <v>143616</v>
      </c>
      <c r="Q1572" s="745">
        <v>0.73913043478260865</v>
      </c>
      <c r="R1572" s="727">
        <v>51</v>
      </c>
      <c r="S1572" s="745">
        <v>0.73913043478260865</v>
      </c>
      <c r="T1572" s="812">
        <v>6</v>
      </c>
      <c r="U1572" s="768">
        <v>0.75</v>
      </c>
    </row>
    <row r="1573" spans="1:21" ht="14.4" customHeight="1" x14ac:dyDescent="0.3">
      <c r="A1573" s="726">
        <v>4</v>
      </c>
      <c r="B1573" s="727" t="s">
        <v>2287</v>
      </c>
      <c r="C1573" s="727" t="s">
        <v>2294</v>
      </c>
      <c r="D1573" s="810" t="s">
        <v>4735</v>
      </c>
      <c r="E1573" s="811" t="s">
        <v>2340</v>
      </c>
      <c r="F1573" s="727" t="s">
        <v>2290</v>
      </c>
      <c r="G1573" s="727" t="s">
        <v>2523</v>
      </c>
      <c r="H1573" s="727" t="s">
        <v>571</v>
      </c>
      <c r="I1573" s="727" t="s">
        <v>2992</v>
      </c>
      <c r="J1573" s="727" t="s">
        <v>2993</v>
      </c>
      <c r="K1573" s="727" t="s">
        <v>2994</v>
      </c>
      <c r="L1573" s="728">
        <v>2412.9</v>
      </c>
      <c r="M1573" s="728">
        <v>21716.100000000002</v>
      </c>
      <c r="N1573" s="727">
        <v>9</v>
      </c>
      <c r="O1573" s="812">
        <v>3</v>
      </c>
      <c r="P1573" s="728">
        <v>14477.400000000001</v>
      </c>
      <c r="Q1573" s="745">
        <v>0.66666666666666663</v>
      </c>
      <c r="R1573" s="727">
        <v>6</v>
      </c>
      <c r="S1573" s="745">
        <v>0.66666666666666663</v>
      </c>
      <c r="T1573" s="812">
        <v>2</v>
      </c>
      <c r="U1573" s="768">
        <v>0.66666666666666663</v>
      </c>
    </row>
    <row r="1574" spans="1:21" ht="14.4" customHeight="1" x14ac:dyDescent="0.3">
      <c r="A1574" s="726">
        <v>4</v>
      </c>
      <c r="B1574" s="727" t="s">
        <v>2287</v>
      </c>
      <c r="C1574" s="727" t="s">
        <v>2294</v>
      </c>
      <c r="D1574" s="810" t="s">
        <v>4735</v>
      </c>
      <c r="E1574" s="811" t="s">
        <v>2340</v>
      </c>
      <c r="F1574" s="727" t="s">
        <v>2290</v>
      </c>
      <c r="G1574" s="727" t="s">
        <v>2523</v>
      </c>
      <c r="H1574" s="727" t="s">
        <v>571</v>
      </c>
      <c r="I1574" s="727" t="s">
        <v>2995</v>
      </c>
      <c r="J1574" s="727" t="s">
        <v>2993</v>
      </c>
      <c r="K1574" s="727" t="s">
        <v>2996</v>
      </c>
      <c r="L1574" s="728">
        <v>2412.9</v>
      </c>
      <c r="M1574" s="728">
        <v>16890.300000000003</v>
      </c>
      <c r="N1574" s="727">
        <v>7</v>
      </c>
      <c r="O1574" s="812">
        <v>3</v>
      </c>
      <c r="P1574" s="728">
        <v>16890.300000000003</v>
      </c>
      <c r="Q1574" s="745">
        <v>1</v>
      </c>
      <c r="R1574" s="727">
        <v>7</v>
      </c>
      <c r="S1574" s="745">
        <v>1</v>
      </c>
      <c r="T1574" s="812">
        <v>3</v>
      </c>
      <c r="U1574" s="768">
        <v>1</v>
      </c>
    </row>
    <row r="1575" spans="1:21" ht="14.4" customHeight="1" x14ac:dyDescent="0.3">
      <c r="A1575" s="726">
        <v>4</v>
      </c>
      <c r="B1575" s="727" t="s">
        <v>2287</v>
      </c>
      <c r="C1575" s="727" t="s">
        <v>2294</v>
      </c>
      <c r="D1575" s="810" t="s">
        <v>4735</v>
      </c>
      <c r="E1575" s="811" t="s">
        <v>2340</v>
      </c>
      <c r="F1575" s="727" t="s">
        <v>2290</v>
      </c>
      <c r="G1575" s="727" t="s">
        <v>2523</v>
      </c>
      <c r="H1575" s="727" t="s">
        <v>571</v>
      </c>
      <c r="I1575" s="727" t="s">
        <v>2997</v>
      </c>
      <c r="J1575" s="727" t="s">
        <v>2998</v>
      </c>
      <c r="K1575" s="727" t="s">
        <v>2999</v>
      </c>
      <c r="L1575" s="728">
        <v>1500.3</v>
      </c>
      <c r="M1575" s="728">
        <v>3000.6</v>
      </c>
      <c r="N1575" s="727">
        <v>2</v>
      </c>
      <c r="O1575" s="812">
        <v>1</v>
      </c>
      <c r="P1575" s="728">
        <v>3000.6</v>
      </c>
      <c r="Q1575" s="745">
        <v>1</v>
      </c>
      <c r="R1575" s="727">
        <v>2</v>
      </c>
      <c r="S1575" s="745">
        <v>1</v>
      </c>
      <c r="T1575" s="812">
        <v>1</v>
      </c>
      <c r="U1575" s="768">
        <v>1</v>
      </c>
    </row>
    <row r="1576" spans="1:21" ht="14.4" customHeight="1" x14ac:dyDescent="0.3">
      <c r="A1576" s="726">
        <v>4</v>
      </c>
      <c r="B1576" s="727" t="s">
        <v>2287</v>
      </c>
      <c r="C1576" s="727" t="s">
        <v>2294</v>
      </c>
      <c r="D1576" s="810" t="s">
        <v>4735</v>
      </c>
      <c r="E1576" s="811" t="s">
        <v>2340</v>
      </c>
      <c r="F1576" s="727" t="s">
        <v>2290</v>
      </c>
      <c r="G1576" s="727" t="s">
        <v>2523</v>
      </c>
      <c r="H1576" s="727" t="s">
        <v>571</v>
      </c>
      <c r="I1576" s="727" t="s">
        <v>3000</v>
      </c>
      <c r="J1576" s="727" t="s">
        <v>2998</v>
      </c>
      <c r="K1576" s="727" t="s">
        <v>3001</v>
      </c>
      <c r="L1576" s="728">
        <v>1500.3</v>
      </c>
      <c r="M1576" s="728">
        <v>39007.799999999996</v>
      </c>
      <c r="N1576" s="727">
        <v>26</v>
      </c>
      <c r="O1576" s="812">
        <v>5</v>
      </c>
      <c r="P1576" s="728">
        <v>39007.799999999996</v>
      </c>
      <c r="Q1576" s="745">
        <v>1</v>
      </c>
      <c r="R1576" s="727">
        <v>26</v>
      </c>
      <c r="S1576" s="745">
        <v>1</v>
      </c>
      <c r="T1576" s="812">
        <v>5</v>
      </c>
      <c r="U1576" s="768">
        <v>1</v>
      </c>
    </row>
    <row r="1577" spans="1:21" ht="14.4" customHeight="1" x14ac:dyDescent="0.3">
      <c r="A1577" s="726">
        <v>4</v>
      </c>
      <c r="B1577" s="727" t="s">
        <v>2287</v>
      </c>
      <c r="C1577" s="727" t="s">
        <v>2294</v>
      </c>
      <c r="D1577" s="810" t="s">
        <v>4735</v>
      </c>
      <c r="E1577" s="811" t="s">
        <v>2340</v>
      </c>
      <c r="F1577" s="727" t="s">
        <v>2290</v>
      </c>
      <c r="G1577" s="727" t="s">
        <v>2523</v>
      </c>
      <c r="H1577" s="727" t="s">
        <v>571</v>
      </c>
      <c r="I1577" s="727" t="s">
        <v>3002</v>
      </c>
      <c r="J1577" s="727" t="s">
        <v>3003</v>
      </c>
      <c r="K1577" s="727" t="s">
        <v>3004</v>
      </c>
      <c r="L1577" s="728">
        <v>761.3</v>
      </c>
      <c r="M1577" s="728">
        <v>4567.7999999999993</v>
      </c>
      <c r="N1577" s="727">
        <v>6</v>
      </c>
      <c r="O1577" s="812">
        <v>1</v>
      </c>
      <c r="P1577" s="728">
        <v>4567.7999999999993</v>
      </c>
      <c r="Q1577" s="745">
        <v>1</v>
      </c>
      <c r="R1577" s="727">
        <v>6</v>
      </c>
      <c r="S1577" s="745">
        <v>1</v>
      </c>
      <c r="T1577" s="812">
        <v>1</v>
      </c>
      <c r="U1577" s="768">
        <v>1</v>
      </c>
    </row>
    <row r="1578" spans="1:21" ht="14.4" customHeight="1" x14ac:dyDescent="0.3">
      <c r="A1578" s="726">
        <v>4</v>
      </c>
      <c r="B1578" s="727" t="s">
        <v>2287</v>
      </c>
      <c r="C1578" s="727" t="s">
        <v>2294</v>
      </c>
      <c r="D1578" s="810" t="s">
        <v>4735</v>
      </c>
      <c r="E1578" s="811" t="s">
        <v>2340</v>
      </c>
      <c r="F1578" s="727" t="s">
        <v>2290</v>
      </c>
      <c r="G1578" s="727" t="s">
        <v>2523</v>
      </c>
      <c r="H1578" s="727" t="s">
        <v>571</v>
      </c>
      <c r="I1578" s="727" t="s">
        <v>3005</v>
      </c>
      <c r="J1578" s="727" t="s">
        <v>3003</v>
      </c>
      <c r="K1578" s="727" t="s">
        <v>3006</v>
      </c>
      <c r="L1578" s="728">
        <v>761.3</v>
      </c>
      <c r="M1578" s="728">
        <v>9135.5999999999985</v>
      </c>
      <c r="N1578" s="727">
        <v>12</v>
      </c>
      <c r="O1578" s="812">
        <v>3</v>
      </c>
      <c r="P1578" s="728">
        <v>9135.5999999999985</v>
      </c>
      <c r="Q1578" s="745">
        <v>1</v>
      </c>
      <c r="R1578" s="727">
        <v>12</v>
      </c>
      <c r="S1578" s="745">
        <v>1</v>
      </c>
      <c r="T1578" s="812">
        <v>3</v>
      </c>
      <c r="U1578" s="768">
        <v>1</v>
      </c>
    </row>
    <row r="1579" spans="1:21" ht="14.4" customHeight="1" x14ac:dyDescent="0.3">
      <c r="A1579" s="726">
        <v>4</v>
      </c>
      <c r="B1579" s="727" t="s">
        <v>2287</v>
      </c>
      <c r="C1579" s="727" t="s">
        <v>2294</v>
      </c>
      <c r="D1579" s="810" t="s">
        <v>4735</v>
      </c>
      <c r="E1579" s="811" t="s">
        <v>2340</v>
      </c>
      <c r="F1579" s="727" t="s">
        <v>2290</v>
      </c>
      <c r="G1579" s="727" t="s">
        <v>2523</v>
      </c>
      <c r="H1579" s="727" t="s">
        <v>571</v>
      </c>
      <c r="I1579" s="727" t="s">
        <v>3007</v>
      </c>
      <c r="J1579" s="727" t="s">
        <v>3008</v>
      </c>
      <c r="K1579" s="727" t="s">
        <v>3009</v>
      </c>
      <c r="L1579" s="728">
        <v>2412.9</v>
      </c>
      <c r="M1579" s="728">
        <v>28954.800000000003</v>
      </c>
      <c r="N1579" s="727">
        <v>12</v>
      </c>
      <c r="O1579" s="812">
        <v>3</v>
      </c>
      <c r="P1579" s="728">
        <v>28954.800000000003</v>
      </c>
      <c r="Q1579" s="745">
        <v>1</v>
      </c>
      <c r="R1579" s="727">
        <v>12</v>
      </c>
      <c r="S1579" s="745">
        <v>1</v>
      </c>
      <c r="T1579" s="812">
        <v>3</v>
      </c>
      <c r="U1579" s="768">
        <v>1</v>
      </c>
    </row>
    <row r="1580" spans="1:21" ht="14.4" customHeight="1" x14ac:dyDescent="0.3">
      <c r="A1580" s="726">
        <v>4</v>
      </c>
      <c r="B1580" s="727" t="s">
        <v>2287</v>
      </c>
      <c r="C1580" s="727" t="s">
        <v>2294</v>
      </c>
      <c r="D1580" s="810" t="s">
        <v>4735</v>
      </c>
      <c r="E1580" s="811" t="s">
        <v>2340</v>
      </c>
      <c r="F1580" s="727" t="s">
        <v>2290</v>
      </c>
      <c r="G1580" s="727" t="s">
        <v>2523</v>
      </c>
      <c r="H1580" s="727" t="s">
        <v>571</v>
      </c>
      <c r="I1580" s="727" t="s">
        <v>3010</v>
      </c>
      <c r="J1580" s="727" t="s">
        <v>3011</v>
      </c>
      <c r="K1580" s="727" t="s">
        <v>3012</v>
      </c>
      <c r="L1580" s="728">
        <v>1500.3</v>
      </c>
      <c r="M1580" s="728">
        <v>27005.399999999998</v>
      </c>
      <c r="N1580" s="727">
        <v>18</v>
      </c>
      <c r="O1580" s="812">
        <v>3</v>
      </c>
      <c r="P1580" s="728">
        <v>27005.399999999998</v>
      </c>
      <c r="Q1580" s="745">
        <v>1</v>
      </c>
      <c r="R1580" s="727">
        <v>18</v>
      </c>
      <c r="S1580" s="745">
        <v>1</v>
      </c>
      <c r="T1580" s="812">
        <v>3</v>
      </c>
      <c r="U1580" s="768">
        <v>1</v>
      </c>
    </row>
    <row r="1581" spans="1:21" ht="14.4" customHeight="1" x14ac:dyDescent="0.3">
      <c r="A1581" s="726">
        <v>4</v>
      </c>
      <c r="B1581" s="727" t="s">
        <v>2287</v>
      </c>
      <c r="C1581" s="727" t="s">
        <v>2294</v>
      </c>
      <c r="D1581" s="810" t="s">
        <v>4735</v>
      </c>
      <c r="E1581" s="811" t="s">
        <v>2340</v>
      </c>
      <c r="F1581" s="727" t="s">
        <v>2290</v>
      </c>
      <c r="G1581" s="727" t="s">
        <v>2523</v>
      </c>
      <c r="H1581" s="727" t="s">
        <v>571</v>
      </c>
      <c r="I1581" s="727" t="s">
        <v>3016</v>
      </c>
      <c r="J1581" s="727" t="s">
        <v>3014</v>
      </c>
      <c r="K1581" s="727" t="s">
        <v>3017</v>
      </c>
      <c r="L1581" s="728">
        <v>1987.45</v>
      </c>
      <c r="M1581" s="728">
        <v>35774.1</v>
      </c>
      <c r="N1581" s="727">
        <v>18</v>
      </c>
      <c r="O1581" s="812">
        <v>6</v>
      </c>
      <c r="P1581" s="728">
        <v>35774.1</v>
      </c>
      <c r="Q1581" s="745">
        <v>1</v>
      </c>
      <c r="R1581" s="727">
        <v>18</v>
      </c>
      <c r="S1581" s="745">
        <v>1</v>
      </c>
      <c r="T1581" s="812">
        <v>6</v>
      </c>
      <c r="U1581" s="768">
        <v>1</v>
      </c>
    </row>
    <row r="1582" spans="1:21" ht="14.4" customHeight="1" x14ac:dyDescent="0.3">
      <c r="A1582" s="726">
        <v>4</v>
      </c>
      <c r="B1582" s="727" t="s">
        <v>2287</v>
      </c>
      <c r="C1582" s="727" t="s">
        <v>2294</v>
      </c>
      <c r="D1582" s="810" t="s">
        <v>4735</v>
      </c>
      <c r="E1582" s="811" t="s">
        <v>2340</v>
      </c>
      <c r="F1582" s="727" t="s">
        <v>2290</v>
      </c>
      <c r="G1582" s="727" t="s">
        <v>2523</v>
      </c>
      <c r="H1582" s="727" t="s">
        <v>571</v>
      </c>
      <c r="I1582" s="727" t="s">
        <v>3021</v>
      </c>
      <c r="J1582" s="727" t="s">
        <v>3019</v>
      </c>
      <c r="K1582" s="727" t="s">
        <v>3022</v>
      </c>
      <c r="L1582" s="728">
        <v>711.08</v>
      </c>
      <c r="M1582" s="728">
        <v>13510.52</v>
      </c>
      <c r="N1582" s="727">
        <v>19</v>
      </c>
      <c r="O1582" s="812">
        <v>4</v>
      </c>
      <c r="P1582" s="728">
        <v>13510.52</v>
      </c>
      <c r="Q1582" s="745">
        <v>1</v>
      </c>
      <c r="R1582" s="727">
        <v>19</v>
      </c>
      <c r="S1582" s="745">
        <v>1</v>
      </c>
      <c r="T1582" s="812">
        <v>4</v>
      </c>
      <c r="U1582" s="768">
        <v>1</v>
      </c>
    </row>
    <row r="1583" spans="1:21" ht="14.4" customHeight="1" x14ac:dyDescent="0.3">
      <c r="A1583" s="726">
        <v>4</v>
      </c>
      <c r="B1583" s="727" t="s">
        <v>2287</v>
      </c>
      <c r="C1583" s="727" t="s">
        <v>2294</v>
      </c>
      <c r="D1583" s="810" t="s">
        <v>4735</v>
      </c>
      <c r="E1583" s="811" t="s">
        <v>2340</v>
      </c>
      <c r="F1583" s="727" t="s">
        <v>2290</v>
      </c>
      <c r="G1583" s="727" t="s">
        <v>2523</v>
      </c>
      <c r="H1583" s="727" t="s">
        <v>571</v>
      </c>
      <c r="I1583" s="727" t="s">
        <v>3023</v>
      </c>
      <c r="J1583" s="727" t="s">
        <v>3024</v>
      </c>
      <c r="K1583" s="727" t="s">
        <v>3025</v>
      </c>
      <c r="L1583" s="728">
        <v>1074.31</v>
      </c>
      <c r="M1583" s="728">
        <v>25783.439999999999</v>
      </c>
      <c r="N1583" s="727">
        <v>24</v>
      </c>
      <c r="O1583" s="812">
        <v>4</v>
      </c>
      <c r="P1583" s="728">
        <v>25783.439999999999</v>
      </c>
      <c r="Q1583" s="745">
        <v>1</v>
      </c>
      <c r="R1583" s="727">
        <v>24</v>
      </c>
      <c r="S1583" s="745">
        <v>1</v>
      </c>
      <c r="T1583" s="812">
        <v>4</v>
      </c>
      <c r="U1583" s="768">
        <v>1</v>
      </c>
    </row>
    <row r="1584" spans="1:21" ht="14.4" customHeight="1" x14ac:dyDescent="0.3">
      <c r="A1584" s="726">
        <v>4</v>
      </c>
      <c r="B1584" s="727" t="s">
        <v>2287</v>
      </c>
      <c r="C1584" s="727" t="s">
        <v>2294</v>
      </c>
      <c r="D1584" s="810" t="s">
        <v>4735</v>
      </c>
      <c r="E1584" s="811" t="s">
        <v>2340</v>
      </c>
      <c r="F1584" s="727" t="s">
        <v>2290</v>
      </c>
      <c r="G1584" s="727" t="s">
        <v>2523</v>
      </c>
      <c r="H1584" s="727" t="s">
        <v>571</v>
      </c>
      <c r="I1584" s="727" t="s">
        <v>3026</v>
      </c>
      <c r="J1584" s="727" t="s">
        <v>3024</v>
      </c>
      <c r="K1584" s="727" t="s">
        <v>3027</v>
      </c>
      <c r="L1584" s="728">
        <v>1074.31</v>
      </c>
      <c r="M1584" s="728">
        <v>53715.499999999993</v>
      </c>
      <c r="N1584" s="727">
        <v>50</v>
      </c>
      <c r="O1584" s="812">
        <v>6</v>
      </c>
      <c r="P1584" s="728">
        <v>53715.499999999993</v>
      </c>
      <c r="Q1584" s="745">
        <v>1</v>
      </c>
      <c r="R1584" s="727">
        <v>50</v>
      </c>
      <c r="S1584" s="745">
        <v>1</v>
      </c>
      <c r="T1584" s="812">
        <v>6</v>
      </c>
      <c r="U1584" s="768">
        <v>1</v>
      </c>
    </row>
    <row r="1585" spans="1:21" ht="14.4" customHeight="1" x14ac:dyDescent="0.3">
      <c r="A1585" s="726">
        <v>4</v>
      </c>
      <c r="B1585" s="727" t="s">
        <v>2287</v>
      </c>
      <c r="C1585" s="727" t="s">
        <v>2294</v>
      </c>
      <c r="D1585" s="810" t="s">
        <v>4735</v>
      </c>
      <c r="E1585" s="811" t="s">
        <v>2340</v>
      </c>
      <c r="F1585" s="727" t="s">
        <v>2290</v>
      </c>
      <c r="G1585" s="727" t="s">
        <v>2523</v>
      </c>
      <c r="H1585" s="727" t="s">
        <v>571</v>
      </c>
      <c r="I1585" s="727" t="s">
        <v>3028</v>
      </c>
      <c r="J1585" s="727" t="s">
        <v>3029</v>
      </c>
      <c r="K1585" s="727" t="s">
        <v>3030</v>
      </c>
      <c r="L1585" s="728">
        <v>369.69</v>
      </c>
      <c r="M1585" s="728">
        <v>1478.76</v>
      </c>
      <c r="N1585" s="727">
        <v>4</v>
      </c>
      <c r="O1585" s="812">
        <v>4</v>
      </c>
      <c r="P1585" s="728">
        <v>1478.76</v>
      </c>
      <c r="Q1585" s="745">
        <v>1</v>
      </c>
      <c r="R1585" s="727">
        <v>4</v>
      </c>
      <c r="S1585" s="745">
        <v>1</v>
      </c>
      <c r="T1585" s="812">
        <v>4</v>
      </c>
      <c r="U1585" s="768">
        <v>1</v>
      </c>
    </row>
    <row r="1586" spans="1:21" ht="14.4" customHeight="1" x14ac:dyDescent="0.3">
      <c r="A1586" s="726">
        <v>4</v>
      </c>
      <c r="B1586" s="727" t="s">
        <v>2287</v>
      </c>
      <c r="C1586" s="727" t="s">
        <v>2294</v>
      </c>
      <c r="D1586" s="810" t="s">
        <v>4735</v>
      </c>
      <c r="E1586" s="811" t="s">
        <v>2340</v>
      </c>
      <c r="F1586" s="727" t="s">
        <v>2290</v>
      </c>
      <c r="G1586" s="727" t="s">
        <v>2523</v>
      </c>
      <c r="H1586" s="727" t="s">
        <v>571</v>
      </c>
      <c r="I1586" s="727" t="s">
        <v>1860</v>
      </c>
      <c r="J1586" s="727" t="s">
        <v>3031</v>
      </c>
      <c r="K1586" s="727" t="s">
        <v>3032</v>
      </c>
      <c r="L1586" s="728">
        <v>1430.6</v>
      </c>
      <c r="M1586" s="728">
        <v>7152.9999999999991</v>
      </c>
      <c r="N1586" s="727">
        <v>5</v>
      </c>
      <c r="O1586" s="812">
        <v>3</v>
      </c>
      <c r="P1586" s="728">
        <v>4291.7999999999993</v>
      </c>
      <c r="Q1586" s="745">
        <v>0.6</v>
      </c>
      <c r="R1586" s="727">
        <v>3</v>
      </c>
      <c r="S1586" s="745">
        <v>0.6</v>
      </c>
      <c r="T1586" s="812">
        <v>2</v>
      </c>
      <c r="U1586" s="768">
        <v>0.66666666666666663</v>
      </c>
    </row>
    <row r="1587" spans="1:21" ht="14.4" customHeight="1" x14ac:dyDescent="0.3">
      <c r="A1587" s="726">
        <v>4</v>
      </c>
      <c r="B1587" s="727" t="s">
        <v>2287</v>
      </c>
      <c r="C1587" s="727" t="s">
        <v>2294</v>
      </c>
      <c r="D1587" s="810" t="s">
        <v>4735</v>
      </c>
      <c r="E1587" s="811" t="s">
        <v>2340</v>
      </c>
      <c r="F1587" s="727" t="s">
        <v>2290</v>
      </c>
      <c r="G1587" s="727" t="s">
        <v>2523</v>
      </c>
      <c r="H1587" s="727" t="s">
        <v>571</v>
      </c>
      <c r="I1587" s="727" t="s">
        <v>3672</v>
      </c>
      <c r="J1587" s="727" t="s">
        <v>3673</v>
      </c>
      <c r="K1587" s="727" t="s">
        <v>3674</v>
      </c>
      <c r="L1587" s="728">
        <v>1367</v>
      </c>
      <c r="M1587" s="728">
        <v>5468</v>
      </c>
      <c r="N1587" s="727">
        <v>4</v>
      </c>
      <c r="O1587" s="812">
        <v>1</v>
      </c>
      <c r="P1587" s="728">
        <v>5468</v>
      </c>
      <c r="Q1587" s="745">
        <v>1</v>
      </c>
      <c r="R1587" s="727">
        <v>4</v>
      </c>
      <c r="S1587" s="745">
        <v>1</v>
      </c>
      <c r="T1587" s="812">
        <v>1</v>
      </c>
      <c r="U1587" s="768">
        <v>1</v>
      </c>
    </row>
    <row r="1588" spans="1:21" ht="14.4" customHeight="1" x14ac:dyDescent="0.3">
      <c r="A1588" s="726">
        <v>4</v>
      </c>
      <c r="B1588" s="727" t="s">
        <v>2287</v>
      </c>
      <c r="C1588" s="727" t="s">
        <v>2294</v>
      </c>
      <c r="D1588" s="810" t="s">
        <v>4735</v>
      </c>
      <c r="E1588" s="811" t="s">
        <v>2340</v>
      </c>
      <c r="F1588" s="727" t="s">
        <v>2290</v>
      </c>
      <c r="G1588" s="727" t="s">
        <v>2523</v>
      </c>
      <c r="H1588" s="727" t="s">
        <v>571</v>
      </c>
      <c r="I1588" s="727" t="s">
        <v>3033</v>
      </c>
      <c r="J1588" s="727" t="s">
        <v>3034</v>
      </c>
      <c r="K1588" s="727" t="s">
        <v>2938</v>
      </c>
      <c r="L1588" s="728">
        <v>500</v>
      </c>
      <c r="M1588" s="728">
        <v>18000</v>
      </c>
      <c r="N1588" s="727">
        <v>36</v>
      </c>
      <c r="O1588" s="812">
        <v>21</v>
      </c>
      <c r="P1588" s="728">
        <v>17500</v>
      </c>
      <c r="Q1588" s="745">
        <v>0.97222222222222221</v>
      </c>
      <c r="R1588" s="727">
        <v>35</v>
      </c>
      <c r="S1588" s="745">
        <v>0.97222222222222221</v>
      </c>
      <c r="T1588" s="812">
        <v>20</v>
      </c>
      <c r="U1588" s="768">
        <v>0.95238095238095233</v>
      </c>
    </row>
    <row r="1589" spans="1:21" ht="14.4" customHeight="1" x14ac:dyDescent="0.3">
      <c r="A1589" s="726">
        <v>4</v>
      </c>
      <c r="B1589" s="727" t="s">
        <v>2287</v>
      </c>
      <c r="C1589" s="727" t="s">
        <v>2294</v>
      </c>
      <c r="D1589" s="810" t="s">
        <v>4735</v>
      </c>
      <c r="E1589" s="811" t="s">
        <v>2340</v>
      </c>
      <c r="F1589" s="727" t="s">
        <v>2290</v>
      </c>
      <c r="G1589" s="727" t="s">
        <v>2523</v>
      </c>
      <c r="H1589" s="727" t="s">
        <v>571</v>
      </c>
      <c r="I1589" s="727" t="s">
        <v>3035</v>
      </c>
      <c r="J1589" s="727" t="s">
        <v>3036</v>
      </c>
      <c r="K1589" s="727" t="s">
        <v>3037</v>
      </c>
      <c r="L1589" s="728">
        <v>556</v>
      </c>
      <c r="M1589" s="728">
        <v>20016</v>
      </c>
      <c r="N1589" s="727">
        <v>36</v>
      </c>
      <c r="O1589" s="812">
        <v>15</v>
      </c>
      <c r="P1589" s="728">
        <v>20016</v>
      </c>
      <c r="Q1589" s="745">
        <v>1</v>
      </c>
      <c r="R1589" s="727">
        <v>36</v>
      </c>
      <c r="S1589" s="745">
        <v>1</v>
      </c>
      <c r="T1589" s="812">
        <v>15</v>
      </c>
      <c r="U1589" s="768">
        <v>1</v>
      </c>
    </row>
    <row r="1590" spans="1:21" ht="14.4" customHeight="1" x14ac:dyDescent="0.3">
      <c r="A1590" s="726">
        <v>4</v>
      </c>
      <c r="B1590" s="727" t="s">
        <v>2287</v>
      </c>
      <c r="C1590" s="727" t="s">
        <v>2294</v>
      </c>
      <c r="D1590" s="810" t="s">
        <v>4735</v>
      </c>
      <c r="E1590" s="811" t="s">
        <v>2340</v>
      </c>
      <c r="F1590" s="727" t="s">
        <v>2290</v>
      </c>
      <c r="G1590" s="727" t="s">
        <v>2523</v>
      </c>
      <c r="H1590" s="727" t="s">
        <v>571</v>
      </c>
      <c r="I1590" s="727" t="s">
        <v>3038</v>
      </c>
      <c r="J1590" s="727" t="s">
        <v>3039</v>
      </c>
      <c r="K1590" s="727" t="s">
        <v>3040</v>
      </c>
      <c r="L1590" s="728">
        <v>5343.9</v>
      </c>
      <c r="M1590" s="728">
        <v>42751.199999999997</v>
      </c>
      <c r="N1590" s="727">
        <v>8</v>
      </c>
      <c r="O1590" s="812">
        <v>4</v>
      </c>
      <c r="P1590" s="728">
        <v>42751.199999999997</v>
      </c>
      <c r="Q1590" s="745">
        <v>1</v>
      </c>
      <c r="R1590" s="727">
        <v>8</v>
      </c>
      <c r="S1590" s="745">
        <v>1</v>
      </c>
      <c r="T1590" s="812">
        <v>4</v>
      </c>
      <c r="U1590" s="768">
        <v>1</v>
      </c>
    </row>
    <row r="1591" spans="1:21" ht="14.4" customHeight="1" x14ac:dyDescent="0.3">
      <c r="A1591" s="726">
        <v>4</v>
      </c>
      <c r="B1591" s="727" t="s">
        <v>2287</v>
      </c>
      <c r="C1591" s="727" t="s">
        <v>2294</v>
      </c>
      <c r="D1591" s="810" t="s">
        <v>4735</v>
      </c>
      <c r="E1591" s="811" t="s">
        <v>2340</v>
      </c>
      <c r="F1591" s="727" t="s">
        <v>2290</v>
      </c>
      <c r="G1591" s="727" t="s">
        <v>2523</v>
      </c>
      <c r="H1591" s="727" t="s">
        <v>571</v>
      </c>
      <c r="I1591" s="727" t="s">
        <v>3041</v>
      </c>
      <c r="J1591" s="727" t="s">
        <v>3042</v>
      </c>
      <c r="K1591" s="727" t="s">
        <v>2920</v>
      </c>
      <c r="L1591" s="728">
        <v>1080</v>
      </c>
      <c r="M1591" s="728">
        <v>11880</v>
      </c>
      <c r="N1591" s="727">
        <v>11</v>
      </c>
      <c r="O1591" s="812">
        <v>11</v>
      </c>
      <c r="P1591" s="728">
        <v>11880</v>
      </c>
      <c r="Q1591" s="745">
        <v>1</v>
      </c>
      <c r="R1591" s="727">
        <v>11</v>
      </c>
      <c r="S1591" s="745">
        <v>1</v>
      </c>
      <c r="T1591" s="812">
        <v>11</v>
      </c>
      <c r="U1591" s="768">
        <v>1</v>
      </c>
    </row>
    <row r="1592" spans="1:21" ht="14.4" customHeight="1" x14ac:dyDescent="0.3">
      <c r="A1592" s="726">
        <v>4</v>
      </c>
      <c r="B1592" s="727" t="s">
        <v>2287</v>
      </c>
      <c r="C1592" s="727" t="s">
        <v>2294</v>
      </c>
      <c r="D1592" s="810" t="s">
        <v>4735</v>
      </c>
      <c r="E1592" s="811" t="s">
        <v>2340</v>
      </c>
      <c r="F1592" s="727" t="s">
        <v>2290</v>
      </c>
      <c r="G1592" s="727" t="s">
        <v>2523</v>
      </c>
      <c r="H1592" s="727" t="s">
        <v>571</v>
      </c>
      <c r="I1592" s="727" t="s">
        <v>3043</v>
      </c>
      <c r="J1592" s="727" t="s">
        <v>3044</v>
      </c>
      <c r="K1592" s="727" t="s">
        <v>1390</v>
      </c>
      <c r="L1592" s="728">
        <v>600</v>
      </c>
      <c r="M1592" s="728">
        <v>16800</v>
      </c>
      <c r="N1592" s="727">
        <v>28</v>
      </c>
      <c r="O1592" s="812">
        <v>28</v>
      </c>
      <c r="P1592" s="728">
        <v>16800</v>
      </c>
      <c r="Q1592" s="745">
        <v>1</v>
      </c>
      <c r="R1592" s="727">
        <v>28</v>
      </c>
      <c r="S1592" s="745">
        <v>1</v>
      </c>
      <c r="T1592" s="812">
        <v>28</v>
      </c>
      <c r="U1592" s="768">
        <v>1</v>
      </c>
    </row>
    <row r="1593" spans="1:21" ht="14.4" customHeight="1" x14ac:dyDescent="0.3">
      <c r="A1593" s="726">
        <v>4</v>
      </c>
      <c r="B1593" s="727" t="s">
        <v>2287</v>
      </c>
      <c r="C1593" s="727" t="s">
        <v>2294</v>
      </c>
      <c r="D1593" s="810" t="s">
        <v>4735</v>
      </c>
      <c r="E1593" s="811" t="s">
        <v>2340</v>
      </c>
      <c r="F1593" s="727" t="s">
        <v>2290</v>
      </c>
      <c r="G1593" s="727" t="s">
        <v>2523</v>
      </c>
      <c r="H1593" s="727" t="s">
        <v>571</v>
      </c>
      <c r="I1593" s="727" t="s">
        <v>3045</v>
      </c>
      <c r="J1593" s="727" t="s">
        <v>3046</v>
      </c>
      <c r="K1593" s="727" t="s">
        <v>3047</v>
      </c>
      <c r="L1593" s="728">
        <v>500</v>
      </c>
      <c r="M1593" s="728">
        <v>6500</v>
      </c>
      <c r="N1593" s="727">
        <v>13</v>
      </c>
      <c r="O1593" s="812">
        <v>6</v>
      </c>
      <c r="P1593" s="728">
        <v>6500</v>
      </c>
      <c r="Q1593" s="745">
        <v>1</v>
      </c>
      <c r="R1593" s="727">
        <v>13</v>
      </c>
      <c r="S1593" s="745">
        <v>1</v>
      </c>
      <c r="T1593" s="812">
        <v>6</v>
      </c>
      <c r="U1593" s="768">
        <v>1</v>
      </c>
    </row>
    <row r="1594" spans="1:21" ht="14.4" customHeight="1" x14ac:dyDescent="0.3">
      <c r="A1594" s="726">
        <v>4</v>
      </c>
      <c r="B1594" s="727" t="s">
        <v>2287</v>
      </c>
      <c r="C1594" s="727" t="s">
        <v>2294</v>
      </c>
      <c r="D1594" s="810" t="s">
        <v>4735</v>
      </c>
      <c r="E1594" s="811" t="s">
        <v>2340</v>
      </c>
      <c r="F1594" s="727" t="s">
        <v>2290</v>
      </c>
      <c r="G1594" s="727" t="s">
        <v>2523</v>
      </c>
      <c r="H1594" s="727" t="s">
        <v>571</v>
      </c>
      <c r="I1594" s="727" t="s">
        <v>3048</v>
      </c>
      <c r="J1594" s="727" t="s">
        <v>3049</v>
      </c>
      <c r="K1594" s="727" t="s">
        <v>1390</v>
      </c>
      <c r="L1594" s="728">
        <v>1000</v>
      </c>
      <c r="M1594" s="728">
        <v>23000</v>
      </c>
      <c r="N1594" s="727">
        <v>23</v>
      </c>
      <c r="O1594" s="812">
        <v>17</v>
      </c>
      <c r="P1594" s="728">
        <v>23000</v>
      </c>
      <c r="Q1594" s="745">
        <v>1</v>
      </c>
      <c r="R1594" s="727">
        <v>23</v>
      </c>
      <c r="S1594" s="745">
        <v>1</v>
      </c>
      <c r="T1594" s="812">
        <v>17</v>
      </c>
      <c r="U1594" s="768">
        <v>1</v>
      </c>
    </row>
    <row r="1595" spans="1:21" ht="14.4" customHeight="1" x14ac:dyDescent="0.3">
      <c r="A1595" s="726">
        <v>4</v>
      </c>
      <c r="B1595" s="727" t="s">
        <v>2287</v>
      </c>
      <c r="C1595" s="727" t="s">
        <v>2294</v>
      </c>
      <c r="D1595" s="810" t="s">
        <v>4735</v>
      </c>
      <c r="E1595" s="811" t="s">
        <v>2340</v>
      </c>
      <c r="F1595" s="727" t="s">
        <v>2290</v>
      </c>
      <c r="G1595" s="727" t="s">
        <v>2523</v>
      </c>
      <c r="H1595" s="727" t="s">
        <v>571</v>
      </c>
      <c r="I1595" s="727" t="s">
        <v>3050</v>
      </c>
      <c r="J1595" s="727" t="s">
        <v>3051</v>
      </c>
      <c r="K1595" s="727" t="s">
        <v>3052</v>
      </c>
      <c r="L1595" s="728">
        <v>3000</v>
      </c>
      <c r="M1595" s="728">
        <v>9000</v>
      </c>
      <c r="N1595" s="727">
        <v>3</v>
      </c>
      <c r="O1595" s="812">
        <v>1</v>
      </c>
      <c r="P1595" s="728">
        <v>9000</v>
      </c>
      <c r="Q1595" s="745">
        <v>1</v>
      </c>
      <c r="R1595" s="727">
        <v>3</v>
      </c>
      <c r="S1595" s="745">
        <v>1</v>
      </c>
      <c r="T1595" s="812">
        <v>1</v>
      </c>
      <c r="U1595" s="768">
        <v>1</v>
      </c>
    </row>
    <row r="1596" spans="1:21" ht="14.4" customHeight="1" x14ac:dyDescent="0.3">
      <c r="A1596" s="726">
        <v>4</v>
      </c>
      <c r="B1596" s="727" t="s">
        <v>2287</v>
      </c>
      <c r="C1596" s="727" t="s">
        <v>2294</v>
      </c>
      <c r="D1596" s="810" t="s">
        <v>4735</v>
      </c>
      <c r="E1596" s="811" t="s">
        <v>2340</v>
      </c>
      <c r="F1596" s="727" t="s">
        <v>2290</v>
      </c>
      <c r="G1596" s="727" t="s">
        <v>2523</v>
      </c>
      <c r="H1596" s="727" t="s">
        <v>571</v>
      </c>
      <c r="I1596" s="727" t="s">
        <v>3675</v>
      </c>
      <c r="J1596" s="727" t="s">
        <v>3051</v>
      </c>
      <c r="K1596" s="727" t="s">
        <v>3676</v>
      </c>
      <c r="L1596" s="728">
        <v>3000</v>
      </c>
      <c r="M1596" s="728">
        <v>27000</v>
      </c>
      <c r="N1596" s="727">
        <v>9</v>
      </c>
      <c r="O1596" s="812">
        <v>4</v>
      </c>
      <c r="P1596" s="728">
        <v>27000</v>
      </c>
      <c r="Q1596" s="745">
        <v>1</v>
      </c>
      <c r="R1596" s="727">
        <v>9</v>
      </c>
      <c r="S1596" s="745">
        <v>1</v>
      </c>
      <c r="T1596" s="812">
        <v>4</v>
      </c>
      <c r="U1596" s="768">
        <v>1</v>
      </c>
    </row>
    <row r="1597" spans="1:21" ht="14.4" customHeight="1" x14ac:dyDescent="0.3">
      <c r="A1597" s="726">
        <v>4</v>
      </c>
      <c r="B1597" s="727" t="s">
        <v>2287</v>
      </c>
      <c r="C1597" s="727" t="s">
        <v>2294</v>
      </c>
      <c r="D1597" s="810" t="s">
        <v>4735</v>
      </c>
      <c r="E1597" s="811" t="s">
        <v>2340</v>
      </c>
      <c r="F1597" s="727" t="s">
        <v>2290</v>
      </c>
      <c r="G1597" s="727" t="s">
        <v>2523</v>
      </c>
      <c r="H1597" s="727" t="s">
        <v>571</v>
      </c>
      <c r="I1597" s="727" t="s">
        <v>3053</v>
      </c>
      <c r="J1597" s="727" t="s">
        <v>3054</v>
      </c>
      <c r="K1597" s="727" t="s">
        <v>3047</v>
      </c>
      <c r="L1597" s="728">
        <v>300</v>
      </c>
      <c r="M1597" s="728">
        <v>9900</v>
      </c>
      <c r="N1597" s="727">
        <v>33</v>
      </c>
      <c r="O1597" s="812">
        <v>25</v>
      </c>
      <c r="P1597" s="728">
        <v>9900</v>
      </c>
      <c r="Q1597" s="745">
        <v>1</v>
      </c>
      <c r="R1597" s="727">
        <v>33</v>
      </c>
      <c r="S1597" s="745">
        <v>1</v>
      </c>
      <c r="T1597" s="812">
        <v>25</v>
      </c>
      <c r="U1597" s="768">
        <v>1</v>
      </c>
    </row>
    <row r="1598" spans="1:21" ht="14.4" customHeight="1" x14ac:dyDescent="0.3">
      <c r="A1598" s="726">
        <v>4</v>
      </c>
      <c r="B1598" s="727" t="s">
        <v>2287</v>
      </c>
      <c r="C1598" s="727" t="s">
        <v>2294</v>
      </c>
      <c r="D1598" s="810" t="s">
        <v>4735</v>
      </c>
      <c r="E1598" s="811" t="s">
        <v>2340</v>
      </c>
      <c r="F1598" s="727" t="s">
        <v>2290</v>
      </c>
      <c r="G1598" s="727" t="s">
        <v>2523</v>
      </c>
      <c r="H1598" s="727" t="s">
        <v>571</v>
      </c>
      <c r="I1598" s="727" t="s">
        <v>3677</v>
      </c>
      <c r="J1598" s="727" t="s">
        <v>3678</v>
      </c>
      <c r="K1598" s="727" t="s">
        <v>3047</v>
      </c>
      <c r="L1598" s="728">
        <v>300</v>
      </c>
      <c r="M1598" s="728">
        <v>600</v>
      </c>
      <c r="N1598" s="727">
        <v>2</v>
      </c>
      <c r="O1598" s="812">
        <v>1</v>
      </c>
      <c r="P1598" s="728">
        <v>600</v>
      </c>
      <c r="Q1598" s="745">
        <v>1</v>
      </c>
      <c r="R1598" s="727">
        <v>2</v>
      </c>
      <c r="S1598" s="745">
        <v>1</v>
      </c>
      <c r="T1598" s="812">
        <v>1</v>
      </c>
      <c r="U1598" s="768">
        <v>1</v>
      </c>
    </row>
    <row r="1599" spans="1:21" ht="14.4" customHeight="1" x14ac:dyDescent="0.3">
      <c r="A1599" s="726">
        <v>4</v>
      </c>
      <c r="B1599" s="727" t="s">
        <v>2287</v>
      </c>
      <c r="C1599" s="727" t="s">
        <v>2294</v>
      </c>
      <c r="D1599" s="810" t="s">
        <v>4735</v>
      </c>
      <c r="E1599" s="811" t="s">
        <v>2340</v>
      </c>
      <c r="F1599" s="727" t="s">
        <v>2290</v>
      </c>
      <c r="G1599" s="727" t="s">
        <v>2523</v>
      </c>
      <c r="H1599" s="727" t="s">
        <v>571</v>
      </c>
      <c r="I1599" s="727" t="s">
        <v>3055</v>
      </c>
      <c r="J1599" s="727" t="s">
        <v>3056</v>
      </c>
      <c r="K1599" s="727" t="s">
        <v>3057</v>
      </c>
      <c r="L1599" s="728">
        <v>525.23</v>
      </c>
      <c r="M1599" s="728">
        <v>525.23</v>
      </c>
      <c r="N1599" s="727">
        <v>1</v>
      </c>
      <c r="O1599" s="812">
        <v>1</v>
      </c>
      <c r="P1599" s="728">
        <v>525.23</v>
      </c>
      <c r="Q1599" s="745">
        <v>1</v>
      </c>
      <c r="R1599" s="727">
        <v>1</v>
      </c>
      <c r="S1599" s="745">
        <v>1</v>
      </c>
      <c r="T1599" s="812">
        <v>1</v>
      </c>
      <c r="U1599" s="768">
        <v>1</v>
      </c>
    </row>
    <row r="1600" spans="1:21" ht="14.4" customHeight="1" x14ac:dyDescent="0.3">
      <c r="A1600" s="726">
        <v>4</v>
      </c>
      <c r="B1600" s="727" t="s">
        <v>2287</v>
      </c>
      <c r="C1600" s="727" t="s">
        <v>2294</v>
      </c>
      <c r="D1600" s="810" t="s">
        <v>4735</v>
      </c>
      <c r="E1600" s="811" t="s">
        <v>2340</v>
      </c>
      <c r="F1600" s="727" t="s">
        <v>2290</v>
      </c>
      <c r="G1600" s="727" t="s">
        <v>2523</v>
      </c>
      <c r="H1600" s="727" t="s">
        <v>571</v>
      </c>
      <c r="I1600" s="727" t="s">
        <v>3679</v>
      </c>
      <c r="J1600" s="727" t="s">
        <v>3680</v>
      </c>
      <c r="K1600" s="727" t="s">
        <v>2950</v>
      </c>
      <c r="L1600" s="728">
        <v>193.9</v>
      </c>
      <c r="M1600" s="728">
        <v>775.6</v>
      </c>
      <c r="N1600" s="727">
        <v>4</v>
      </c>
      <c r="O1600" s="812">
        <v>4</v>
      </c>
      <c r="P1600" s="728">
        <v>387.8</v>
      </c>
      <c r="Q1600" s="745">
        <v>0.5</v>
      </c>
      <c r="R1600" s="727">
        <v>2</v>
      </c>
      <c r="S1600" s="745">
        <v>0.5</v>
      </c>
      <c r="T1600" s="812">
        <v>2</v>
      </c>
      <c r="U1600" s="768">
        <v>0.5</v>
      </c>
    </row>
    <row r="1601" spans="1:21" ht="14.4" customHeight="1" x14ac:dyDescent="0.3">
      <c r="A1601" s="726">
        <v>4</v>
      </c>
      <c r="B1601" s="727" t="s">
        <v>2287</v>
      </c>
      <c r="C1601" s="727" t="s">
        <v>2294</v>
      </c>
      <c r="D1601" s="810" t="s">
        <v>4735</v>
      </c>
      <c r="E1601" s="811" t="s">
        <v>2340</v>
      </c>
      <c r="F1601" s="727" t="s">
        <v>2290</v>
      </c>
      <c r="G1601" s="727" t="s">
        <v>2523</v>
      </c>
      <c r="H1601" s="727" t="s">
        <v>571</v>
      </c>
      <c r="I1601" s="727" t="s">
        <v>4174</v>
      </c>
      <c r="J1601" s="727" t="s">
        <v>4175</v>
      </c>
      <c r="K1601" s="727" t="s">
        <v>4176</v>
      </c>
      <c r="L1601" s="728">
        <v>856.97</v>
      </c>
      <c r="M1601" s="728">
        <v>12854.55</v>
      </c>
      <c r="N1601" s="727">
        <v>15</v>
      </c>
      <c r="O1601" s="812">
        <v>2</v>
      </c>
      <c r="P1601" s="728">
        <v>12854.55</v>
      </c>
      <c r="Q1601" s="745">
        <v>1</v>
      </c>
      <c r="R1601" s="727">
        <v>15</v>
      </c>
      <c r="S1601" s="745">
        <v>1</v>
      </c>
      <c r="T1601" s="812">
        <v>2</v>
      </c>
      <c r="U1601" s="768">
        <v>1</v>
      </c>
    </row>
    <row r="1602" spans="1:21" ht="14.4" customHeight="1" x14ac:dyDescent="0.3">
      <c r="A1602" s="726">
        <v>4</v>
      </c>
      <c r="B1602" s="727" t="s">
        <v>2287</v>
      </c>
      <c r="C1602" s="727" t="s">
        <v>2294</v>
      </c>
      <c r="D1602" s="810" t="s">
        <v>4735</v>
      </c>
      <c r="E1602" s="811" t="s">
        <v>2340</v>
      </c>
      <c r="F1602" s="727" t="s">
        <v>2290</v>
      </c>
      <c r="G1602" s="727" t="s">
        <v>2523</v>
      </c>
      <c r="H1602" s="727" t="s">
        <v>571</v>
      </c>
      <c r="I1602" s="727" t="s">
        <v>3061</v>
      </c>
      <c r="J1602" s="727" t="s">
        <v>3062</v>
      </c>
      <c r="K1602" s="727" t="s">
        <v>3063</v>
      </c>
      <c r="L1602" s="728">
        <v>370.4</v>
      </c>
      <c r="M1602" s="728">
        <v>1481.6</v>
      </c>
      <c r="N1602" s="727">
        <v>4</v>
      </c>
      <c r="O1602" s="812">
        <v>3</v>
      </c>
      <c r="P1602" s="728">
        <v>1481.6</v>
      </c>
      <c r="Q1602" s="745">
        <v>1</v>
      </c>
      <c r="R1602" s="727">
        <v>4</v>
      </c>
      <c r="S1602" s="745">
        <v>1</v>
      </c>
      <c r="T1602" s="812">
        <v>3</v>
      </c>
      <c r="U1602" s="768">
        <v>1</v>
      </c>
    </row>
    <row r="1603" spans="1:21" ht="14.4" customHeight="1" x14ac:dyDescent="0.3">
      <c r="A1603" s="726">
        <v>4</v>
      </c>
      <c r="B1603" s="727" t="s">
        <v>2287</v>
      </c>
      <c r="C1603" s="727" t="s">
        <v>2294</v>
      </c>
      <c r="D1603" s="810" t="s">
        <v>4735</v>
      </c>
      <c r="E1603" s="811" t="s">
        <v>2340</v>
      </c>
      <c r="F1603" s="727" t="s">
        <v>2290</v>
      </c>
      <c r="G1603" s="727" t="s">
        <v>2523</v>
      </c>
      <c r="H1603" s="727" t="s">
        <v>571</v>
      </c>
      <c r="I1603" s="727" t="s">
        <v>3064</v>
      </c>
      <c r="J1603" s="727" t="s">
        <v>3065</v>
      </c>
      <c r="K1603" s="727" t="s">
        <v>3066</v>
      </c>
      <c r="L1603" s="728">
        <v>453.2</v>
      </c>
      <c r="M1603" s="728">
        <v>2719.2</v>
      </c>
      <c r="N1603" s="727">
        <v>6</v>
      </c>
      <c r="O1603" s="812">
        <v>4</v>
      </c>
      <c r="P1603" s="728">
        <v>2719.2</v>
      </c>
      <c r="Q1603" s="745">
        <v>1</v>
      </c>
      <c r="R1603" s="727">
        <v>6</v>
      </c>
      <c r="S1603" s="745">
        <v>1</v>
      </c>
      <c r="T1603" s="812">
        <v>4</v>
      </c>
      <c r="U1603" s="768">
        <v>1</v>
      </c>
    </row>
    <row r="1604" spans="1:21" ht="14.4" customHeight="1" x14ac:dyDescent="0.3">
      <c r="A1604" s="726">
        <v>4</v>
      </c>
      <c r="B1604" s="727" t="s">
        <v>2287</v>
      </c>
      <c r="C1604" s="727" t="s">
        <v>2294</v>
      </c>
      <c r="D1604" s="810" t="s">
        <v>4735</v>
      </c>
      <c r="E1604" s="811" t="s">
        <v>2340</v>
      </c>
      <c r="F1604" s="727" t="s">
        <v>2290</v>
      </c>
      <c r="G1604" s="727" t="s">
        <v>2523</v>
      </c>
      <c r="H1604" s="727" t="s">
        <v>571</v>
      </c>
      <c r="I1604" s="727" t="s">
        <v>3067</v>
      </c>
      <c r="J1604" s="727" t="s">
        <v>3068</v>
      </c>
      <c r="K1604" s="727" t="s">
        <v>3069</v>
      </c>
      <c r="L1604" s="728">
        <v>5343.9</v>
      </c>
      <c r="M1604" s="728">
        <v>58782.899999999994</v>
      </c>
      <c r="N1604" s="727">
        <v>11</v>
      </c>
      <c r="O1604" s="812">
        <v>5</v>
      </c>
      <c r="P1604" s="728">
        <v>58782.899999999994</v>
      </c>
      <c r="Q1604" s="745">
        <v>1</v>
      </c>
      <c r="R1604" s="727">
        <v>11</v>
      </c>
      <c r="S1604" s="745">
        <v>1</v>
      </c>
      <c r="T1604" s="812">
        <v>5</v>
      </c>
      <c r="U1604" s="768">
        <v>1</v>
      </c>
    </row>
    <row r="1605" spans="1:21" ht="14.4" customHeight="1" x14ac:dyDescent="0.3">
      <c r="A1605" s="726">
        <v>4</v>
      </c>
      <c r="B1605" s="727" t="s">
        <v>2287</v>
      </c>
      <c r="C1605" s="727" t="s">
        <v>2294</v>
      </c>
      <c r="D1605" s="810" t="s">
        <v>4735</v>
      </c>
      <c r="E1605" s="811" t="s">
        <v>2340</v>
      </c>
      <c r="F1605" s="727" t="s">
        <v>2290</v>
      </c>
      <c r="G1605" s="727" t="s">
        <v>2523</v>
      </c>
      <c r="H1605" s="727" t="s">
        <v>571</v>
      </c>
      <c r="I1605" s="727" t="s">
        <v>3070</v>
      </c>
      <c r="J1605" s="727" t="s">
        <v>3071</v>
      </c>
      <c r="K1605" s="727" t="s">
        <v>3072</v>
      </c>
      <c r="L1605" s="728">
        <v>5343.9</v>
      </c>
      <c r="M1605" s="728">
        <v>16031.699999999999</v>
      </c>
      <c r="N1605" s="727">
        <v>3</v>
      </c>
      <c r="O1605" s="812">
        <v>2</v>
      </c>
      <c r="P1605" s="728">
        <v>16031.699999999999</v>
      </c>
      <c r="Q1605" s="745">
        <v>1</v>
      </c>
      <c r="R1605" s="727">
        <v>3</v>
      </c>
      <c r="S1605" s="745">
        <v>1</v>
      </c>
      <c r="T1605" s="812">
        <v>2</v>
      </c>
      <c r="U1605" s="768">
        <v>1</v>
      </c>
    </row>
    <row r="1606" spans="1:21" ht="14.4" customHeight="1" x14ac:dyDescent="0.3">
      <c r="A1606" s="726">
        <v>4</v>
      </c>
      <c r="B1606" s="727" t="s">
        <v>2287</v>
      </c>
      <c r="C1606" s="727" t="s">
        <v>2294</v>
      </c>
      <c r="D1606" s="810" t="s">
        <v>4735</v>
      </c>
      <c r="E1606" s="811" t="s">
        <v>2340</v>
      </c>
      <c r="F1606" s="727" t="s">
        <v>2290</v>
      </c>
      <c r="G1606" s="727" t="s">
        <v>2523</v>
      </c>
      <c r="H1606" s="727" t="s">
        <v>571</v>
      </c>
      <c r="I1606" s="727" t="s">
        <v>3073</v>
      </c>
      <c r="J1606" s="727" t="s">
        <v>3074</v>
      </c>
      <c r="K1606" s="727" t="s">
        <v>3075</v>
      </c>
      <c r="L1606" s="728">
        <v>761.3</v>
      </c>
      <c r="M1606" s="728">
        <v>3045.2</v>
      </c>
      <c r="N1606" s="727">
        <v>4</v>
      </c>
      <c r="O1606" s="812">
        <v>1</v>
      </c>
      <c r="P1606" s="728">
        <v>3045.2</v>
      </c>
      <c r="Q1606" s="745">
        <v>1</v>
      </c>
      <c r="R1606" s="727">
        <v>4</v>
      </c>
      <c r="S1606" s="745">
        <v>1</v>
      </c>
      <c r="T1606" s="812">
        <v>1</v>
      </c>
      <c r="U1606" s="768">
        <v>1</v>
      </c>
    </row>
    <row r="1607" spans="1:21" ht="14.4" customHeight="1" x14ac:dyDescent="0.3">
      <c r="A1607" s="726">
        <v>4</v>
      </c>
      <c r="B1607" s="727" t="s">
        <v>2287</v>
      </c>
      <c r="C1607" s="727" t="s">
        <v>2294</v>
      </c>
      <c r="D1607" s="810" t="s">
        <v>4735</v>
      </c>
      <c r="E1607" s="811" t="s">
        <v>2340</v>
      </c>
      <c r="F1607" s="727" t="s">
        <v>2290</v>
      </c>
      <c r="G1607" s="727" t="s">
        <v>2523</v>
      </c>
      <c r="H1607" s="727" t="s">
        <v>571</v>
      </c>
      <c r="I1607" s="727" t="s">
        <v>3079</v>
      </c>
      <c r="J1607" s="727" t="s">
        <v>3080</v>
      </c>
      <c r="K1607" s="727" t="s">
        <v>3081</v>
      </c>
      <c r="L1607" s="728">
        <v>198.08</v>
      </c>
      <c r="M1607" s="728">
        <v>990.40000000000009</v>
      </c>
      <c r="N1607" s="727">
        <v>5</v>
      </c>
      <c r="O1607" s="812">
        <v>3</v>
      </c>
      <c r="P1607" s="728">
        <v>990.40000000000009</v>
      </c>
      <c r="Q1607" s="745">
        <v>1</v>
      </c>
      <c r="R1607" s="727">
        <v>5</v>
      </c>
      <c r="S1607" s="745">
        <v>1</v>
      </c>
      <c r="T1607" s="812">
        <v>3</v>
      </c>
      <c r="U1607" s="768">
        <v>1</v>
      </c>
    </row>
    <row r="1608" spans="1:21" ht="14.4" customHeight="1" x14ac:dyDescent="0.3">
      <c r="A1608" s="726">
        <v>4</v>
      </c>
      <c r="B1608" s="727" t="s">
        <v>2287</v>
      </c>
      <c r="C1608" s="727" t="s">
        <v>2294</v>
      </c>
      <c r="D1608" s="810" t="s">
        <v>4735</v>
      </c>
      <c r="E1608" s="811" t="s">
        <v>2340</v>
      </c>
      <c r="F1608" s="727" t="s">
        <v>2290</v>
      </c>
      <c r="G1608" s="727" t="s">
        <v>2523</v>
      </c>
      <c r="H1608" s="727" t="s">
        <v>571</v>
      </c>
      <c r="I1608" s="727" t="s">
        <v>3082</v>
      </c>
      <c r="J1608" s="727" t="s">
        <v>3083</v>
      </c>
      <c r="K1608" s="727" t="s">
        <v>3084</v>
      </c>
      <c r="L1608" s="728">
        <v>1500</v>
      </c>
      <c r="M1608" s="728">
        <v>54000</v>
      </c>
      <c r="N1608" s="727">
        <v>36</v>
      </c>
      <c r="O1608" s="812">
        <v>4</v>
      </c>
      <c r="P1608" s="728">
        <v>54000</v>
      </c>
      <c r="Q1608" s="745">
        <v>1</v>
      </c>
      <c r="R1608" s="727">
        <v>36</v>
      </c>
      <c r="S1608" s="745">
        <v>1</v>
      </c>
      <c r="T1608" s="812">
        <v>4</v>
      </c>
      <c r="U1608" s="768">
        <v>1</v>
      </c>
    </row>
    <row r="1609" spans="1:21" ht="14.4" customHeight="1" x14ac:dyDescent="0.3">
      <c r="A1609" s="726">
        <v>4</v>
      </c>
      <c r="B1609" s="727" t="s">
        <v>2287</v>
      </c>
      <c r="C1609" s="727" t="s">
        <v>2294</v>
      </c>
      <c r="D1609" s="810" t="s">
        <v>4735</v>
      </c>
      <c r="E1609" s="811" t="s">
        <v>2340</v>
      </c>
      <c r="F1609" s="727" t="s">
        <v>2290</v>
      </c>
      <c r="G1609" s="727" t="s">
        <v>2523</v>
      </c>
      <c r="H1609" s="727" t="s">
        <v>571</v>
      </c>
      <c r="I1609" s="727" t="s">
        <v>3085</v>
      </c>
      <c r="J1609" s="727" t="s">
        <v>3083</v>
      </c>
      <c r="K1609" s="727" t="s">
        <v>3086</v>
      </c>
      <c r="L1609" s="728">
        <v>1500</v>
      </c>
      <c r="M1609" s="728">
        <v>22500</v>
      </c>
      <c r="N1609" s="727">
        <v>15</v>
      </c>
      <c r="O1609" s="812">
        <v>2</v>
      </c>
      <c r="P1609" s="728">
        <v>22500</v>
      </c>
      <c r="Q1609" s="745">
        <v>1</v>
      </c>
      <c r="R1609" s="727">
        <v>15</v>
      </c>
      <c r="S1609" s="745">
        <v>1</v>
      </c>
      <c r="T1609" s="812">
        <v>2</v>
      </c>
      <c r="U1609" s="768">
        <v>1</v>
      </c>
    </row>
    <row r="1610" spans="1:21" ht="14.4" customHeight="1" x14ac:dyDescent="0.3">
      <c r="A1610" s="726">
        <v>4</v>
      </c>
      <c r="B1610" s="727" t="s">
        <v>2287</v>
      </c>
      <c r="C1610" s="727" t="s">
        <v>2294</v>
      </c>
      <c r="D1610" s="810" t="s">
        <v>4735</v>
      </c>
      <c r="E1610" s="811" t="s">
        <v>2340</v>
      </c>
      <c r="F1610" s="727" t="s">
        <v>2290</v>
      </c>
      <c r="G1610" s="727" t="s">
        <v>2523</v>
      </c>
      <c r="H1610" s="727" t="s">
        <v>571</v>
      </c>
      <c r="I1610" s="727" t="s">
        <v>3087</v>
      </c>
      <c r="J1610" s="727" t="s">
        <v>3088</v>
      </c>
      <c r="K1610" s="727" t="s">
        <v>3089</v>
      </c>
      <c r="L1610" s="728">
        <v>159.5</v>
      </c>
      <c r="M1610" s="728">
        <v>1276</v>
      </c>
      <c r="N1610" s="727">
        <v>8</v>
      </c>
      <c r="O1610" s="812">
        <v>5</v>
      </c>
      <c r="P1610" s="728">
        <v>1276</v>
      </c>
      <c r="Q1610" s="745">
        <v>1</v>
      </c>
      <c r="R1610" s="727">
        <v>8</v>
      </c>
      <c r="S1610" s="745">
        <v>1</v>
      </c>
      <c r="T1610" s="812">
        <v>5</v>
      </c>
      <c r="U1610" s="768">
        <v>1</v>
      </c>
    </row>
    <row r="1611" spans="1:21" ht="14.4" customHeight="1" x14ac:dyDescent="0.3">
      <c r="A1611" s="726">
        <v>4</v>
      </c>
      <c r="B1611" s="727" t="s">
        <v>2287</v>
      </c>
      <c r="C1611" s="727" t="s">
        <v>2294</v>
      </c>
      <c r="D1611" s="810" t="s">
        <v>4735</v>
      </c>
      <c r="E1611" s="811" t="s">
        <v>2340</v>
      </c>
      <c r="F1611" s="727" t="s">
        <v>2290</v>
      </c>
      <c r="G1611" s="727" t="s">
        <v>2523</v>
      </c>
      <c r="H1611" s="727" t="s">
        <v>571</v>
      </c>
      <c r="I1611" s="727" t="s">
        <v>3090</v>
      </c>
      <c r="J1611" s="727" t="s">
        <v>3091</v>
      </c>
      <c r="K1611" s="727" t="s">
        <v>3092</v>
      </c>
      <c r="L1611" s="728">
        <v>153.5</v>
      </c>
      <c r="M1611" s="728">
        <v>307</v>
      </c>
      <c r="N1611" s="727">
        <v>2</v>
      </c>
      <c r="O1611" s="812">
        <v>1</v>
      </c>
      <c r="P1611" s="728">
        <v>307</v>
      </c>
      <c r="Q1611" s="745">
        <v>1</v>
      </c>
      <c r="R1611" s="727">
        <v>2</v>
      </c>
      <c r="S1611" s="745">
        <v>1</v>
      </c>
      <c r="T1611" s="812">
        <v>1</v>
      </c>
      <c r="U1611" s="768">
        <v>1</v>
      </c>
    </row>
    <row r="1612" spans="1:21" ht="14.4" customHeight="1" x14ac:dyDescent="0.3">
      <c r="A1612" s="726">
        <v>4</v>
      </c>
      <c r="B1612" s="727" t="s">
        <v>2287</v>
      </c>
      <c r="C1612" s="727" t="s">
        <v>2294</v>
      </c>
      <c r="D1612" s="810" t="s">
        <v>4735</v>
      </c>
      <c r="E1612" s="811" t="s">
        <v>2340</v>
      </c>
      <c r="F1612" s="727" t="s">
        <v>2290</v>
      </c>
      <c r="G1612" s="727" t="s">
        <v>2523</v>
      </c>
      <c r="H1612" s="727" t="s">
        <v>571</v>
      </c>
      <c r="I1612" s="727" t="s">
        <v>2524</v>
      </c>
      <c r="J1612" s="727" t="s">
        <v>2525</v>
      </c>
      <c r="K1612" s="727" t="s">
        <v>2526</v>
      </c>
      <c r="L1612" s="728">
        <v>498.24</v>
      </c>
      <c r="M1612" s="728">
        <v>996.48</v>
      </c>
      <c r="N1612" s="727">
        <v>2</v>
      </c>
      <c r="O1612" s="812">
        <v>2</v>
      </c>
      <c r="P1612" s="728">
        <v>996.48</v>
      </c>
      <c r="Q1612" s="745">
        <v>1</v>
      </c>
      <c r="R1612" s="727">
        <v>2</v>
      </c>
      <c r="S1612" s="745">
        <v>1</v>
      </c>
      <c r="T1612" s="812">
        <v>2</v>
      </c>
      <c r="U1612" s="768">
        <v>1</v>
      </c>
    </row>
    <row r="1613" spans="1:21" ht="14.4" customHeight="1" x14ac:dyDescent="0.3">
      <c r="A1613" s="726">
        <v>4</v>
      </c>
      <c r="B1613" s="727" t="s">
        <v>2287</v>
      </c>
      <c r="C1613" s="727" t="s">
        <v>2294</v>
      </c>
      <c r="D1613" s="810" t="s">
        <v>4735</v>
      </c>
      <c r="E1613" s="811" t="s">
        <v>2340</v>
      </c>
      <c r="F1613" s="727" t="s">
        <v>2290</v>
      </c>
      <c r="G1613" s="727" t="s">
        <v>2523</v>
      </c>
      <c r="H1613" s="727" t="s">
        <v>571</v>
      </c>
      <c r="I1613" s="727" t="s">
        <v>3093</v>
      </c>
      <c r="J1613" s="727" t="s">
        <v>3094</v>
      </c>
      <c r="K1613" s="727" t="s">
        <v>3095</v>
      </c>
      <c r="L1613" s="728">
        <v>540</v>
      </c>
      <c r="M1613" s="728">
        <v>540</v>
      </c>
      <c r="N1613" s="727">
        <v>1</v>
      </c>
      <c r="O1613" s="812">
        <v>1</v>
      </c>
      <c r="P1613" s="728">
        <v>540</v>
      </c>
      <c r="Q1613" s="745">
        <v>1</v>
      </c>
      <c r="R1613" s="727">
        <v>1</v>
      </c>
      <c r="S1613" s="745">
        <v>1</v>
      </c>
      <c r="T1613" s="812">
        <v>1</v>
      </c>
      <c r="U1613" s="768">
        <v>1</v>
      </c>
    </row>
    <row r="1614" spans="1:21" ht="14.4" customHeight="1" x14ac:dyDescent="0.3">
      <c r="A1614" s="726">
        <v>4</v>
      </c>
      <c r="B1614" s="727" t="s">
        <v>2287</v>
      </c>
      <c r="C1614" s="727" t="s">
        <v>2294</v>
      </c>
      <c r="D1614" s="810" t="s">
        <v>4735</v>
      </c>
      <c r="E1614" s="811" t="s">
        <v>2340</v>
      </c>
      <c r="F1614" s="727" t="s">
        <v>2290</v>
      </c>
      <c r="G1614" s="727" t="s">
        <v>2523</v>
      </c>
      <c r="H1614" s="727" t="s">
        <v>571</v>
      </c>
      <c r="I1614" s="727" t="s">
        <v>3096</v>
      </c>
      <c r="J1614" s="727" t="s">
        <v>3097</v>
      </c>
      <c r="K1614" s="727" t="s">
        <v>3098</v>
      </c>
      <c r="L1614" s="728">
        <v>2816</v>
      </c>
      <c r="M1614" s="728">
        <v>56320</v>
      </c>
      <c r="N1614" s="727">
        <v>20</v>
      </c>
      <c r="O1614" s="812">
        <v>3</v>
      </c>
      <c r="P1614" s="728">
        <v>56320</v>
      </c>
      <c r="Q1614" s="745">
        <v>1</v>
      </c>
      <c r="R1614" s="727">
        <v>20</v>
      </c>
      <c r="S1614" s="745">
        <v>1</v>
      </c>
      <c r="T1614" s="812">
        <v>3</v>
      </c>
      <c r="U1614" s="768">
        <v>1</v>
      </c>
    </row>
    <row r="1615" spans="1:21" ht="14.4" customHeight="1" x14ac:dyDescent="0.3">
      <c r="A1615" s="726">
        <v>4</v>
      </c>
      <c r="B1615" s="727" t="s">
        <v>2287</v>
      </c>
      <c r="C1615" s="727" t="s">
        <v>2294</v>
      </c>
      <c r="D1615" s="810" t="s">
        <v>4735</v>
      </c>
      <c r="E1615" s="811" t="s">
        <v>2340</v>
      </c>
      <c r="F1615" s="727" t="s">
        <v>2290</v>
      </c>
      <c r="G1615" s="727" t="s">
        <v>2523</v>
      </c>
      <c r="H1615" s="727" t="s">
        <v>571</v>
      </c>
      <c r="I1615" s="727" t="s">
        <v>3099</v>
      </c>
      <c r="J1615" s="727" t="s">
        <v>3100</v>
      </c>
      <c r="K1615" s="727" t="s">
        <v>3101</v>
      </c>
      <c r="L1615" s="728">
        <v>319</v>
      </c>
      <c r="M1615" s="728">
        <v>3190</v>
      </c>
      <c r="N1615" s="727">
        <v>10</v>
      </c>
      <c r="O1615" s="812">
        <v>7</v>
      </c>
      <c r="P1615" s="728">
        <v>2871</v>
      </c>
      <c r="Q1615" s="745">
        <v>0.9</v>
      </c>
      <c r="R1615" s="727">
        <v>9</v>
      </c>
      <c r="S1615" s="745">
        <v>0.9</v>
      </c>
      <c r="T1615" s="812">
        <v>6</v>
      </c>
      <c r="U1615" s="768">
        <v>0.8571428571428571</v>
      </c>
    </row>
    <row r="1616" spans="1:21" ht="14.4" customHeight="1" x14ac:dyDescent="0.3">
      <c r="A1616" s="726">
        <v>4</v>
      </c>
      <c r="B1616" s="727" t="s">
        <v>2287</v>
      </c>
      <c r="C1616" s="727" t="s">
        <v>2294</v>
      </c>
      <c r="D1616" s="810" t="s">
        <v>4735</v>
      </c>
      <c r="E1616" s="811" t="s">
        <v>2340</v>
      </c>
      <c r="F1616" s="727" t="s">
        <v>2290</v>
      </c>
      <c r="G1616" s="727" t="s">
        <v>2523</v>
      </c>
      <c r="H1616" s="727" t="s">
        <v>571</v>
      </c>
      <c r="I1616" s="727" t="s">
        <v>4177</v>
      </c>
      <c r="J1616" s="727" t="s">
        <v>4178</v>
      </c>
      <c r="K1616" s="727" t="s">
        <v>4179</v>
      </c>
      <c r="L1616" s="728">
        <v>479.84</v>
      </c>
      <c r="M1616" s="728">
        <v>479.84</v>
      </c>
      <c r="N1616" s="727">
        <v>1</v>
      </c>
      <c r="O1616" s="812">
        <v>1</v>
      </c>
      <c r="P1616" s="728">
        <v>479.84</v>
      </c>
      <c r="Q1616" s="745">
        <v>1</v>
      </c>
      <c r="R1616" s="727">
        <v>1</v>
      </c>
      <c r="S1616" s="745">
        <v>1</v>
      </c>
      <c r="T1616" s="812">
        <v>1</v>
      </c>
      <c r="U1616" s="768">
        <v>1</v>
      </c>
    </row>
    <row r="1617" spans="1:21" ht="14.4" customHeight="1" x14ac:dyDescent="0.3">
      <c r="A1617" s="726">
        <v>4</v>
      </c>
      <c r="B1617" s="727" t="s">
        <v>2287</v>
      </c>
      <c r="C1617" s="727" t="s">
        <v>2294</v>
      </c>
      <c r="D1617" s="810" t="s">
        <v>4735</v>
      </c>
      <c r="E1617" s="811" t="s">
        <v>2340</v>
      </c>
      <c r="F1617" s="727" t="s">
        <v>2290</v>
      </c>
      <c r="G1617" s="727" t="s">
        <v>2523</v>
      </c>
      <c r="H1617" s="727" t="s">
        <v>571</v>
      </c>
      <c r="I1617" s="727" t="s">
        <v>3102</v>
      </c>
      <c r="J1617" s="727" t="s">
        <v>3103</v>
      </c>
      <c r="K1617" s="727" t="s">
        <v>3104</v>
      </c>
      <c r="L1617" s="728">
        <v>1781.3</v>
      </c>
      <c r="M1617" s="728">
        <v>112221.9</v>
      </c>
      <c r="N1617" s="727">
        <v>63</v>
      </c>
      <c r="O1617" s="812">
        <v>10</v>
      </c>
      <c r="P1617" s="728">
        <v>106878</v>
      </c>
      <c r="Q1617" s="745">
        <v>0.95238095238095244</v>
      </c>
      <c r="R1617" s="727">
        <v>60</v>
      </c>
      <c r="S1617" s="745">
        <v>0.95238095238095233</v>
      </c>
      <c r="T1617" s="812">
        <v>9</v>
      </c>
      <c r="U1617" s="768">
        <v>0.9</v>
      </c>
    </row>
    <row r="1618" spans="1:21" ht="14.4" customHeight="1" x14ac:dyDescent="0.3">
      <c r="A1618" s="726">
        <v>4</v>
      </c>
      <c r="B1618" s="727" t="s">
        <v>2287</v>
      </c>
      <c r="C1618" s="727" t="s">
        <v>2294</v>
      </c>
      <c r="D1618" s="810" t="s">
        <v>4735</v>
      </c>
      <c r="E1618" s="811" t="s">
        <v>2340</v>
      </c>
      <c r="F1618" s="727" t="s">
        <v>2290</v>
      </c>
      <c r="G1618" s="727" t="s">
        <v>2523</v>
      </c>
      <c r="H1618" s="727" t="s">
        <v>571</v>
      </c>
      <c r="I1618" s="727" t="s">
        <v>3105</v>
      </c>
      <c r="J1618" s="727" t="s">
        <v>3014</v>
      </c>
      <c r="K1618" s="727" t="s">
        <v>3106</v>
      </c>
      <c r="L1618" s="728">
        <v>1987.45</v>
      </c>
      <c r="M1618" s="728">
        <v>17887.050000000003</v>
      </c>
      <c r="N1618" s="727">
        <v>9</v>
      </c>
      <c r="O1618" s="812">
        <v>3</v>
      </c>
      <c r="P1618" s="728">
        <v>17887.050000000003</v>
      </c>
      <c r="Q1618" s="745">
        <v>1</v>
      </c>
      <c r="R1618" s="727">
        <v>9</v>
      </c>
      <c r="S1618" s="745">
        <v>1</v>
      </c>
      <c r="T1618" s="812">
        <v>3</v>
      </c>
      <c r="U1618" s="768">
        <v>1</v>
      </c>
    </row>
    <row r="1619" spans="1:21" ht="14.4" customHeight="1" x14ac:dyDescent="0.3">
      <c r="A1619" s="726">
        <v>4</v>
      </c>
      <c r="B1619" s="727" t="s">
        <v>2287</v>
      </c>
      <c r="C1619" s="727" t="s">
        <v>2294</v>
      </c>
      <c r="D1619" s="810" t="s">
        <v>4735</v>
      </c>
      <c r="E1619" s="811" t="s">
        <v>2340</v>
      </c>
      <c r="F1619" s="727" t="s">
        <v>2290</v>
      </c>
      <c r="G1619" s="727" t="s">
        <v>2523</v>
      </c>
      <c r="H1619" s="727" t="s">
        <v>571</v>
      </c>
      <c r="I1619" s="727" t="s">
        <v>3684</v>
      </c>
      <c r="J1619" s="727" t="s">
        <v>3019</v>
      </c>
      <c r="K1619" s="727" t="s">
        <v>3685</v>
      </c>
      <c r="L1619" s="728">
        <v>711.08</v>
      </c>
      <c r="M1619" s="728">
        <v>10666.2</v>
      </c>
      <c r="N1619" s="727">
        <v>15</v>
      </c>
      <c r="O1619" s="812">
        <v>2</v>
      </c>
      <c r="P1619" s="728">
        <v>10666.2</v>
      </c>
      <c r="Q1619" s="745">
        <v>1</v>
      </c>
      <c r="R1619" s="727">
        <v>15</v>
      </c>
      <c r="S1619" s="745">
        <v>1</v>
      </c>
      <c r="T1619" s="812">
        <v>2</v>
      </c>
      <c r="U1619" s="768">
        <v>1</v>
      </c>
    </row>
    <row r="1620" spans="1:21" ht="14.4" customHeight="1" x14ac:dyDescent="0.3">
      <c r="A1620" s="726">
        <v>4</v>
      </c>
      <c r="B1620" s="727" t="s">
        <v>2287</v>
      </c>
      <c r="C1620" s="727" t="s">
        <v>2294</v>
      </c>
      <c r="D1620" s="810" t="s">
        <v>4735</v>
      </c>
      <c r="E1620" s="811" t="s">
        <v>2340</v>
      </c>
      <c r="F1620" s="727" t="s">
        <v>2290</v>
      </c>
      <c r="G1620" s="727" t="s">
        <v>2523</v>
      </c>
      <c r="H1620" s="727" t="s">
        <v>571</v>
      </c>
      <c r="I1620" s="727" t="s">
        <v>3107</v>
      </c>
      <c r="J1620" s="727" t="s">
        <v>3108</v>
      </c>
      <c r="K1620" s="727" t="s">
        <v>3109</v>
      </c>
      <c r="L1620" s="728">
        <v>761.3</v>
      </c>
      <c r="M1620" s="728">
        <v>22839</v>
      </c>
      <c r="N1620" s="727">
        <v>30</v>
      </c>
      <c r="O1620" s="812">
        <v>5</v>
      </c>
      <c r="P1620" s="728">
        <v>22839</v>
      </c>
      <c r="Q1620" s="745">
        <v>1</v>
      </c>
      <c r="R1620" s="727">
        <v>30</v>
      </c>
      <c r="S1620" s="745">
        <v>1</v>
      </c>
      <c r="T1620" s="812">
        <v>5</v>
      </c>
      <c r="U1620" s="768">
        <v>1</v>
      </c>
    </row>
    <row r="1621" spans="1:21" ht="14.4" customHeight="1" x14ac:dyDescent="0.3">
      <c r="A1621" s="726">
        <v>4</v>
      </c>
      <c r="B1621" s="727" t="s">
        <v>2287</v>
      </c>
      <c r="C1621" s="727" t="s">
        <v>2294</v>
      </c>
      <c r="D1621" s="810" t="s">
        <v>4735</v>
      </c>
      <c r="E1621" s="811" t="s">
        <v>2340</v>
      </c>
      <c r="F1621" s="727" t="s">
        <v>2290</v>
      </c>
      <c r="G1621" s="727" t="s">
        <v>2523</v>
      </c>
      <c r="H1621" s="727" t="s">
        <v>571</v>
      </c>
      <c r="I1621" s="727" t="s">
        <v>3110</v>
      </c>
      <c r="J1621" s="727" t="s">
        <v>3111</v>
      </c>
      <c r="K1621" s="727" t="s">
        <v>3112</v>
      </c>
      <c r="L1621" s="728">
        <v>3000</v>
      </c>
      <c r="M1621" s="728">
        <v>9000</v>
      </c>
      <c r="N1621" s="727">
        <v>3</v>
      </c>
      <c r="O1621" s="812">
        <v>1</v>
      </c>
      <c r="P1621" s="728">
        <v>9000</v>
      </c>
      <c r="Q1621" s="745">
        <v>1</v>
      </c>
      <c r="R1621" s="727">
        <v>3</v>
      </c>
      <c r="S1621" s="745">
        <v>1</v>
      </c>
      <c r="T1621" s="812">
        <v>1</v>
      </c>
      <c r="U1621" s="768">
        <v>1</v>
      </c>
    </row>
    <row r="1622" spans="1:21" ht="14.4" customHeight="1" x14ac:dyDescent="0.3">
      <c r="A1622" s="726">
        <v>4</v>
      </c>
      <c r="B1622" s="727" t="s">
        <v>2287</v>
      </c>
      <c r="C1622" s="727" t="s">
        <v>2294</v>
      </c>
      <c r="D1622" s="810" t="s">
        <v>4735</v>
      </c>
      <c r="E1622" s="811" t="s">
        <v>2340</v>
      </c>
      <c r="F1622" s="727" t="s">
        <v>2290</v>
      </c>
      <c r="G1622" s="727" t="s">
        <v>2523</v>
      </c>
      <c r="H1622" s="727" t="s">
        <v>571</v>
      </c>
      <c r="I1622" s="727" t="s">
        <v>3113</v>
      </c>
      <c r="J1622" s="727" t="s">
        <v>3114</v>
      </c>
      <c r="K1622" s="727" t="s">
        <v>2843</v>
      </c>
      <c r="L1622" s="728">
        <v>556.46</v>
      </c>
      <c r="M1622" s="728">
        <v>2782.3</v>
      </c>
      <c r="N1622" s="727">
        <v>5</v>
      </c>
      <c r="O1622" s="812">
        <v>4</v>
      </c>
      <c r="P1622" s="728">
        <v>2782.3</v>
      </c>
      <c r="Q1622" s="745">
        <v>1</v>
      </c>
      <c r="R1622" s="727">
        <v>5</v>
      </c>
      <c r="S1622" s="745">
        <v>1</v>
      </c>
      <c r="T1622" s="812">
        <v>4</v>
      </c>
      <c r="U1622" s="768">
        <v>1</v>
      </c>
    </row>
    <row r="1623" spans="1:21" ht="14.4" customHeight="1" x14ac:dyDescent="0.3">
      <c r="A1623" s="726">
        <v>4</v>
      </c>
      <c r="B1623" s="727" t="s">
        <v>2287</v>
      </c>
      <c r="C1623" s="727" t="s">
        <v>2294</v>
      </c>
      <c r="D1623" s="810" t="s">
        <v>4735</v>
      </c>
      <c r="E1623" s="811" t="s">
        <v>2340</v>
      </c>
      <c r="F1623" s="727" t="s">
        <v>2290</v>
      </c>
      <c r="G1623" s="727" t="s">
        <v>2523</v>
      </c>
      <c r="H1623" s="727" t="s">
        <v>571</v>
      </c>
      <c r="I1623" s="727" t="s">
        <v>3115</v>
      </c>
      <c r="J1623" s="727" t="s">
        <v>3116</v>
      </c>
      <c r="K1623" s="727" t="s">
        <v>3117</v>
      </c>
      <c r="L1623" s="728">
        <v>1248</v>
      </c>
      <c r="M1623" s="728">
        <v>1248</v>
      </c>
      <c r="N1623" s="727">
        <v>1</v>
      </c>
      <c r="O1623" s="812">
        <v>1</v>
      </c>
      <c r="P1623" s="728">
        <v>1248</v>
      </c>
      <c r="Q1623" s="745">
        <v>1</v>
      </c>
      <c r="R1623" s="727">
        <v>1</v>
      </c>
      <c r="S1623" s="745">
        <v>1</v>
      </c>
      <c r="T1623" s="812">
        <v>1</v>
      </c>
      <c r="U1623" s="768">
        <v>1</v>
      </c>
    </row>
    <row r="1624" spans="1:21" ht="14.4" customHeight="1" x14ac:dyDescent="0.3">
      <c r="A1624" s="726">
        <v>4</v>
      </c>
      <c r="B1624" s="727" t="s">
        <v>2287</v>
      </c>
      <c r="C1624" s="727" t="s">
        <v>2294</v>
      </c>
      <c r="D1624" s="810" t="s">
        <v>4735</v>
      </c>
      <c r="E1624" s="811" t="s">
        <v>2340</v>
      </c>
      <c r="F1624" s="727" t="s">
        <v>2290</v>
      </c>
      <c r="G1624" s="727" t="s">
        <v>2523</v>
      </c>
      <c r="H1624" s="727" t="s">
        <v>571</v>
      </c>
      <c r="I1624" s="727" t="s">
        <v>3118</v>
      </c>
      <c r="J1624" s="727" t="s">
        <v>3003</v>
      </c>
      <c r="K1624" s="727" t="s">
        <v>3119</v>
      </c>
      <c r="L1624" s="728">
        <v>761.3</v>
      </c>
      <c r="M1624" s="728">
        <v>4567.7999999999993</v>
      </c>
      <c r="N1624" s="727">
        <v>6</v>
      </c>
      <c r="O1624" s="812">
        <v>1</v>
      </c>
      <c r="P1624" s="728">
        <v>4567.7999999999993</v>
      </c>
      <c r="Q1624" s="745">
        <v>1</v>
      </c>
      <c r="R1624" s="727">
        <v>6</v>
      </c>
      <c r="S1624" s="745">
        <v>1</v>
      </c>
      <c r="T1624" s="812">
        <v>1</v>
      </c>
      <c r="U1624" s="768">
        <v>1</v>
      </c>
    </row>
    <row r="1625" spans="1:21" ht="14.4" customHeight="1" x14ac:dyDescent="0.3">
      <c r="A1625" s="726">
        <v>4</v>
      </c>
      <c r="B1625" s="727" t="s">
        <v>2287</v>
      </c>
      <c r="C1625" s="727" t="s">
        <v>2294</v>
      </c>
      <c r="D1625" s="810" t="s">
        <v>4735</v>
      </c>
      <c r="E1625" s="811" t="s">
        <v>2340</v>
      </c>
      <c r="F1625" s="727" t="s">
        <v>2290</v>
      </c>
      <c r="G1625" s="727" t="s">
        <v>2523</v>
      </c>
      <c r="H1625" s="727" t="s">
        <v>571</v>
      </c>
      <c r="I1625" s="727" t="s">
        <v>3120</v>
      </c>
      <c r="J1625" s="727" t="s">
        <v>3121</v>
      </c>
      <c r="K1625" s="727" t="s">
        <v>3122</v>
      </c>
      <c r="L1625" s="728">
        <v>1070</v>
      </c>
      <c r="M1625" s="728">
        <v>16050</v>
      </c>
      <c r="N1625" s="727">
        <v>15</v>
      </c>
      <c r="O1625" s="812">
        <v>4</v>
      </c>
      <c r="P1625" s="728">
        <v>16050</v>
      </c>
      <c r="Q1625" s="745">
        <v>1</v>
      </c>
      <c r="R1625" s="727">
        <v>15</v>
      </c>
      <c r="S1625" s="745">
        <v>1</v>
      </c>
      <c r="T1625" s="812">
        <v>4</v>
      </c>
      <c r="U1625" s="768">
        <v>1</v>
      </c>
    </row>
    <row r="1626" spans="1:21" ht="14.4" customHeight="1" x14ac:dyDescent="0.3">
      <c r="A1626" s="726">
        <v>4</v>
      </c>
      <c r="B1626" s="727" t="s">
        <v>2287</v>
      </c>
      <c r="C1626" s="727" t="s">
        <v>2294</v>
      </c>
      <c r="D1626" s="810" t="s">
        <v>4735</v>
      </c>
      <c r="E1626" s="811" t="s">
        <v>2340</v>
      </c>
      <c r="F1626" s="727" t="s">
        <v>2290</v>
      </c>
      <c r="G1626" s="727" t="s">
        <v>2523</v>
      </c>
      <c r="H1626" s="727" t="s">
        <v>571</v>
      </c>
      <c r="I1626" s="727" t="s">
        <v>3126</v>
      </c>
      <c r="J1626" s="727" t="s">
        <v>3127</v>
      </c>
      <c r="K1626" s="727" t="s">
        <v>1389</v>
      </c>
      <c r="L1626" s="728">
        <v>1124.9000000000001</v>
      </c>
      <c r="M1626" s="728">
        <v>124863.90000000001</v>
      </c>
      <c r="N1626" s="727">
        <v>111</v>
      </c>
      <c r="O1626" s="812">
        <v>39</v>
      </c>
      <c r="P1626" s="728">
        <v>124863.90000000001</v>
      </c>
      <c r="Q1626" s="745">
        <v>1</v>
      </c>
      <c r="R1626" s="727">
        <v>111</v>
      </c>
      <c r="S1626" s="745">
        <v>1</v>
      </c>
      <c r="T1626" s="812">
        <v>39</v>
      </c>
      <c r="U1626" s="768">
        <v>1</v>
      </c>
    </row>
    <row r="1627" spans="1:21" ht="14.4" customHeight="1" x14ac:dyDescent="0.3">
      <c r="A1627" s="726">
        <v>4</v>
      </c>
      <c r="B1627" s="727" t="s">
        <v>2287</v>
      </c>
      <c r="C1627" s="727" t="s">
        <v>2294</v>
      </c>
      <c r="D1627" s="810" t="s">
        <v>4735</v>
      </c>
      <c r="E1627" s="811" t="s">
        <v>2340</v>
      </c>
      <c r="F1627" s="727" t="s">
        <v>2290</v>
      </c>
      <c r="G1627" s="727" t="s">
        <v>2523</v>
      </c>
      <c r="H1627" s="727" t="s">
        <v>571</v>
      </c>
      <c r="I1627" s="727" t="s">
        <v>3128</v>
      </c>
      <c r="J1627" s="727" t="s">
        <v>3129</v>
      </c>
      <c r="K1627" s="727" t="s">
        <v>1390</v>
      </c>
      <c r="L1627" s="728">
        <v>590.5</v>
      </c>
      <c r="M1627" s="728">
        <v>4133.5</v>
      </c>
      <c r="N1627" s="727">
        <v>7</v>
      </c>
      <c r="O1627" s="812">
        <v>5</v>
      </c>
      <c r="P1627" s="728">
        <v>4133.5</v>
      </c>
      <c r="Q1627" s="745">
        <v>1</v>
      </c>
      <c r="R1627" s="727">
        <v>7</v>
      </c>
      <c r="S1627" s="745">
        <v>1</v>
      </c>
      <c r="T1627" s="812">
        <v>5</v>
      </c>
      <c r="U1627" s="768">
        <v>1</v>
      </c>
    </row>
    <row r="1628" spans="1:21" ht="14.4" customHeight="1" x14ac:dyDescent="0.3">
      <c r="A1628" s="726">
        <v>4</v>
      </c>
      <c r="B1628" s="727" t="s">
        <v>2287</v>
      </c>
      <c r="C1628" s="727" t="s">
        <v>2294</v>
      </c>
      <c r="D1628" s="810" t="s">
        <v>4735</v>
      </c>
      <c r="E1628" s="811" t="s">
        <v>2340</v>
      </c>
      <c r="F1628" s="727" t="s">
        <v>2290</v>
      </c>
      <c r="G1628" s="727" t="s">
        <v>2523</v>
      </c>
      <c r="H1628" s="727" t="s">
        <v>571</v>
      </c>
      <c r="I1628" s="727" t="s">
        <v>3130</v>
      </c>
      <c r="J1628" s="727" t="s">
        <v>3131</v>
      </c>
      <c r="K1628" s="727" t="s">
        <v>3132</v>
      </c>
      <c r="L1628" s="728">
        <v>299.25</v>
      </c>
      <c r="M1628" s="728">
        <v>2992.5</v>
      </c>
      <c r="N1628" s="727">
        <v>10</v>
      </c>
      <c r="O1628" s="812">
        <v>7</v>
      </c>
      <c r="P1628" s="728">
        <v>2394</v>
      </c>
      <c r="Q1628" s="745">
        <v>0.8</v>
      </c>
      <c r="R1628" s="727">
        <v>8</v>
      </c>
      <c r="S1628" s="745">
        <v>0.8</v>
      </c>
      <c r="T1628" s="812">
        <v>6</v>
      </c>
      <c r="U1628" s="768">
        <v>0.8571428571428571</v>
      </c>
    </row>
    <row r="1629" spans="1:21" ht="14.4" customHeight="1" x14ac:dyDescent="0.3">
      <c r="A1629" s="726">
        <v>4</v>
      </c>
      <c r="B1629" s="727" t="s">
        <v>2287</v>
      </c>
      <c r="C1629" s="727" t="s">
        <v>2294</v>
      </c>
      <c r="D1629" s="810" t="s">
        <v>4735</v>
      </c>
      <c r="E1629" s="811" t="s">
        <v>2340</v>
      </c>
      <c r="F1629" s="727" t="s">
        <v>2290</v>
      </c>
      <c r="G1629" s="727" t="s">
        <v>2523</v>
      </c>
      <c r="H1629" s="727" t="s">
        <v>571</v>
      </c>
      <c r="I1629" s="727" t="s">
        <v>3135</v>
      </c>
      <c r="J1629" s="727" t="s">
        <v>3136</v>
      </c>
      <c r="K1629" s="727" t="s">
        <v>2950</v>
      </c>
      <c r="L1629" s="728">
        <v>311</v>
      </c>
      <c r="M1629" s="728">
        <v>3110</v>
      </c>
      <c r="N1629" s="727">
        <v>10</v>
      </c>
      <c r="O1629" s="812">
        <v>6</v>
      </c>
      <c r="P1629" s="728">
        <v>3110</v>
      </c>
      <c r="Q1629" s="745">
        <v>1</v>
      </c>
      <c r="R1629" s="727">
        <v>10</v>
      </c>
      <c r="S1629" s="745">
        <v>1</v>
      </c>
      <c r="T1629" s="812">
        <v>6</v>
      </c>
      <c r="U1629" s="768">
        <v>1</v>
      </c>
    </row>
    <row r="1630" spans="1:21" ht="14.4" customHeight="1" x14ac:dyDescent="0.3">
      <c r="A1630" s="726">
        <v>4</v>
      </c>
      <c r="B1630" s="727" t="s">
        <v>2287</v>
      </c>
      <c r="C1630" s="727" t="s">
        <v>2294</v>
      </c>
      <c r="D1630" s="810" t="s">
        <v>4735</v>
      </c>
      <c r="E1630" s="811" t="s">
        <v>2340</v>
      </c>
      <c r="F1630" s="727" t="s">
        <v>2290</v>
      </c>
      <c r="G1630" s="727" t="s">
        <v>2523</v>
      </c>
      <c r="H1630" s="727" t="s">
        <v>571</v>
      </c>
      <c r="I1630" s="727" t="s">
        <v>3693</v>
      </c>
      <c r="J1630" s="727" t="s">
        <v>3694</v>
      </c>
      <c r="K1630" s="727" t="s">
        <v>3695</v>
      </c>
      <c r="L1630" s="728">
        <v>560.95000000000005</v>
      </c>
      <c r="M1630" s="728">
        <v>1682.8500000000001</v>
      </c>
      <c r="N1630" s="727">
        <v>3</v>
      </c>
      <c r="O1630" s="812">
        <v>2</v>
      </c>
      <c r="P1630" s="728">
        <v>1682.8500000000001</v>
      </c>
      <c r="Q1630" s="745">
        <v>1</v>
      </c>
      <c r="R1630" s="727">
        <v>3</v>
      </c>
      <c r="S1630" s="745">
        <v>1</v>
      </c>
      <c r="T1630" s="812">
        <v>2</v>
      </c>
      <c r="U1630" s="768">
        <v>1</v>
      </c>
    </row>
    <row r="1631" spans="1:21" ht="14.4" customHeight="1" x14ac:dyDescent="0.3">
      <c r="A1631" s="726">
        <v>4</v>
      </c>
      <c r="B1631" s="727" t="s">
        <v>2287</v>
      </c>
      <c r="C1631" s="727" t="s">
        <v>2294</v>
      </c>
      <c r="D1631" s="810" t="s">
        <v>4735</v>
      </c>
      <c r="E1631" s="811" t="s">
        <v>2340</v>
      </c>
      <c r="F1631" s="727" t="s">
        <v>2290</v>
      </c>
      <c r="G1631" s="727" t="s">
        <v>2523</v>
      </c>
      <c r="H1631" s="727" t="s">
        <v>571</v>
      </c>
      <c r="I1631" s="727" t="s">
        <v>4180</v>
      </c>
      <c r="J1631" s="727" t="s">
        <v>3008</v>
      </c>
      <c r="K1631" s="727" t="s">
        <v>4181</v>
      </c>
      <c r="L1631" s="728">
        <v>2412.9</v>
      </c>
      <c r="M1631" s="728">
        <v>14477.400000000001</v>
      </c>
      <c r="N1631" s="727">
        <v>6</v>
      </c>
      <c r="O1631" s="812">
        <v>3</v>
      </c>
      <c r="P1631" s="728">
        <v>14477.400000000001</v>
      </c>
      <c r="Q1631" s="745">
        <v>1</v>
      </c>
      <c r="R1631" s="727">
        <v>6</v>
      </c>
      <c r="S1631" s="745">
        <v>1</v>
      </c>
      <c r="T1631" s="812">
        <v>3</v>
      </c>
      <c r="U1631" s="768">
        <v>1</v>
      </c>
    </row>
    <row r="1632" spans="1:21" ht="14.4" customHeight="1" x14ac:dyDescent="0.3">
      <c r="A1632" s="726">
        <v>4</v>
      </c>
      <c r="B1632" s="727" t="s">
        <v>2287</v>
      </c>
      <c r="C1632" s="727" t="s">
        <v>2294</v>
      </c>
      <c r="D1632" s="810" t="s">
        <v>4735</v>
      </c>
      <c r="E1632" s="811" t="s">
        <v>2340</v>
      </c>
      <c r="F1632" s="727" t="s">
        <v>2290</v>
      </c>
      <c r="G1632" s="727" t="s">
        <v>2523</v>
      </c>
      <c r="H1632" s="727" t="s">
        <v>571</v>
      </c>
      <c r="I1632" s="727" t="s">
        <v>3137</v>
      </c>
      <c r="J1632" s="727" t="s">
        <v>3138</v>
      </c>
      <c r="K1632" s="727" t="s">
        <v>3139</v>
      </c>
      <c r="L1632" s="728">
        <v>2815.92</v>
      </c>
      <c r="M1632" s="728">
        <v>36606.959999999999</v>
      </c>
      <c r="N1632" s="727">
        <v>13</v>
      </c>
      <c r="O1632" s="812">
        <v>3</v>
      </c>
      <c r="P1632" s="728">
        <v>8447.76</v>
      </c>
      <c r="Q1632" s="745">
        <v>0.23076923076923078</v>
      </c>
      <c r="R1632" s="727">
        <v>3</v>
      </c>
      <c r="S1632" s="745">
        <v>0.23076923076923078</v>
      </c>
      <c r="T1632" s="812">
        <v>1</v>
      </c>
      <c r="U1632" s="768">
        <v>0.33333333333333331</v>
      </c>
    </row>
    <row r="1633" spans="1:21" ht="14.4" customHeight="1" x14ac:dyDescent="0.3">
      <c r="A1633" s="726">
        <v>4</v>
      </c>
      <c r="B1633" s="727" t="s">
        <v>2287</v>
      </c>
      <c r="C1633" s="727" t="s">
        <v>2294</v>
      </c>
      <c r="D1633" s="810" t="s">
        <v>4735</v>
      </c>
      <c r="E1633" s="811" t="s">
        <v>2340</v>
      </c>
      <c r="F1633" s="727" t="s">
        <v>2290</v>
      </c>
      <c r="G1633" s="727" t="s">
        <v>2523</v>
      </c>
      <c r="H1633" s="727" t="s">
        <v>571</v>
      </c>
      <c r="I1633" s="727" t="s">
        <v>3143</v>
      </c>
      <c r="J1633" s="727" t="s">
        <v>3144</v>
      </c>
      <c r="K1633" s="727" t="s">
        <v>3145</v>
      </c>
      <c r="L1633" s="728">
        <v>556.53</v>
      </c>
      <c r="M1633" s="728">
        <v>556.53</v>
      </c>
      <c r="N1633" s="727">
        <v>1</v>
      </c>
      <c r="O1633" s="812">
        <v>1</v>
      </c>
      <c r="P1633" s="728">
        <v>556.53</v>
      </c>
      <c r="Q1633" s="745">
        <v>1</v>
      </c>
      <c r="R1633" s="727">
        <v>1</v>
      </c>
      <c r="S1633" s="745">
        <v>1</v>
      </c>
      <c r="T1633" s="812">
        <v>1</v>
      </c>
      <c r="U1633" s="768">
        <v>1</v>
      </c>
    </row>
    <row r="1634" spans="1:21" ht="14.4" customHeight="1" x14ac:dyDescent="0.3">
      <c r="A1634" s="726">
        <v>4</v>
      </c>
      <c r="B1634" s="727" t="s">
        <v>2287</v>
      </c>
      <c r="C1634" s="727" t="s">
        <v>2294</v>
      </c>
      <c r="D1634" s="810" t="s">
        <v>4735</v>
      </c>
      <c r="E1634" s="811" t="s">
        <v>2340</v>
      </c>
      <c r="F1634" s="727" t="s">
        <v>2290</v>
      </c>
      <c r="G1634" s="727" t="s">
        <v>2523</v>
      </c>
      <c r="H1634" s="727" t="s">
        <v>571</v>
      </c>
      <c r="I1634" s="727" t="s">
        <v>3146</v>
      </c>
      <c r="J1634" s="727" t="s">
        <v>3147</v>
      </c>
      <c r="K1634" s="727" t="s">
        <v>3148</v>
      </c>
      <c r="L1634" s="728">
        <v>2250</v>
      </c>
      <c r="M1634" s="728">
        <v>6750</v>
      </c>
      <c r="N1634" s="727">
        <v>3</v>
      </c>
      <c r="O1634" s="812">
        <v>3</v>
      </c>
      <c r="P1634" s="728">
        <v>6750</v>
      </c>
      <c r="Q1634" s="745">
        <v>1</v>
      </c>
      <c r="R1634" s="727">
        <v>3</v>
      </c>
      <c r="S1634" s="745">
        <v>1</v>
      </c>
      <c r="T1634" s="812">
        <v>3</v>
      </c>
      <c r="U1634" s="768">
        <v>1</v>
      </c>
    </row>
    <row r="1635" spans="1:21" ht="14.4" customHeight="1" x14ac:dyDescent="0.3">
      <c r="A1635" s="726">
        <v>4</v>
      </c>
      <c r="B1635" s="727" t="s">
        <v>2287</v>
      </c>
      <c r="C1635" s="727" t="s">
        <v>2294</v>
      </c>
      <c r="D1635" s="810" t="s">
        <v>4735</v>
      </c>
      <c r="E1635" s="811" t="s">
        <v>2340</v>
      </c>
      <c r="F1635" s="727" t="s">
        <v>2290</v>
      </c>
      <c r="G1635" s="727" t="s">
        <v>2523</v>
      </c>
      <c r="H1635" s="727" t="s">
        <v>571</v>
      </c>
      <c r="I1635" s="727" t="s">
        <v>3149</v>
      </c>
      <c r="J1635" s="727" t="s">
        <v>3150</v>
      </c>
      <c r="K1635" s="727" t="s">
        <v>3151</v>
      </c>
      <c r="L1635" s="728">
        <v>1435.97</v>
      </c>
      <c r="M1635" s="728">
        <v>33027.31</v>
      </c>
      <c r="N1635" s="727">
        <v>23</v>
      </c>
      <c r="O1635" s="812">
        <v>11</v>
      </c>
      <c r="P1635" s="728">
        <v>33027.31</v>
      </c>
      <c r="Q1635" s="745">
        <v>1</v>
      </c>
      <c r="R1635" s="727">
        <v>23</v>
      </c>
      <c r="S1635" s="745">
        <v>1</v>
      </c>
      <c r="T1635" s="812">
        <v>11</v>
      </c>
      <c r="U1635" s="768">
        <v>1</v>
      </c>
    </row>
    <row r="1636" spans="1:21" ht="14.4" customHeight="1" x14ac:dyDescent="0.3">
      <c r="A1636" s="726">
        <v>4</v>
      </c>
      <c r="B1636" s="727" t="s">
        <v>2287</v>
      </c>
      <c r="C1636" s="727" t="s">
        <v>2294</v>
      </c>
      <c r="D1636" s="810" t="s">
        <v>4735</v>
      </c>
      <c r="E1636" s="811" t="s">
        <v>2340</v>
      </c>
      <c r="F1636" s="727" t="s">
        <v>2290</v>
      </c>
      <c r="G1636" s="727" t="s">
        <v>2523</v>
      </c>
      <c r="H1636" s="727" t="s">
        <v>571</v>
      </c>
      <c r="I1636" s="727" t="s">
        <v>3152</v>
      </c>
      <c r="J1636" s="727" t="s">
        <v>3153</v>
      </c>
      <c r="K1636" s="727" t="s">
        <v>3154</v>
      </c>
      <c r="L1636" s="728">
        <v>517</v>
      </c>
      <c r="M1636" s="728">
        <v>5687</v>
      </c>
      <c r="N1636" s="727">
        <v>11</v>
      </c>
      <c r="O1636" s="812">
        <v>4</v>
      </c>
      <c r="P1636" s="728">
        <v>5687</v>
      </c>
      <c r="Q1636" s="745">
        <v>1</v>
      </c>
      <c r="R1636" s="727">
        <v>11</v>
      </c>
      <c r="S1636" s="745">
        <v>1</v>
      </c>
      <c r="T1636" s="812">
        <v>4</v>
      </c>
      <c r="U1636" s="768">
        <v>1</v>
      </c>
    </row>
    <row r="1637" spans="1:21" ht="14.4" customHeight="1" x14ac:dyDescent="0.3">
      <c r="A1637" s="726">
        <v>4</v>
      </c>
      <c r="B1637" s="727" t="s">
        <v>2287</v>
      </c>
      <c r="C1637" s="727" t="s">
        <v>2294</v>
      </c>
      <c r="D1637" s="810" t="s">
        <v>4735</v>
      </c>
      <c r="E1637" s="811" t="s">
        <v>2340</v>
      </c>
      <c r="F1637" s="727" t="s">
        <v>2290</v>
      </c>
      <c r="G1637" s="727" t="s">
        <v>2523</v>
      </c>
      <c r="H1637" s="727" t="s">
        <v>571</v>
      </c>
      <c r="I1637" s="727" t="s">
        <v>3700</v>
      </c>
      <c r="J1637" s="727" t="s">
        <v>3701</v>
      </c>
      <c r="K1637" s="727" t="s">
        <v>3702</v>
      </c>
      <c r="L1637" s="728">
        <v>5343.9</v>
      </c>
      <c r="M1637" s="728">
        <v>10687.8</v>
      </c>
      <c r="N1637" s="727">
        <v>2</v>
      </c>
      <c r="O1637" s="812">
        <v>1</v>
      </c>
      <c r="P1637" s="728">
        <v>10687.8</v>
      </c>
      <c r="Q1637" s="745">
        <v>1</v>
      </c>
      <c r="R1637" s="727">
        <v>2</v>
      </c>
      <c r="S1637" s="745">
        <v>1</v>
      </c>
      <c r="T1637" s="812">
        <v>1</v>
      </c>
      <c r="U1637" s="768">
        <v>1</v>
      </c>
    </row>
    <row r="1638" spans="1:21" ht="14.4" customHeight="1" x14ac:dyDescent="0.3">
      <c r="A1638" s="726">
        <v>4</v>
      </c>
      <c r="B1638" s="727" t="s">
        <v>2287</v>
      </c>
      <c r="C1638" s="727" t="s">
        <v>2294</v>
      </c>
      <c r="D1638" s="810" t="s">
        <v>4735</v>
      </c>
      <c r="E1638" s="811" t="s">
        <v>2340</v>
      </c>
      <c r="F1638" s="727" t="s">
        <v>2290</v>
      </c>
      <c r="G1638" s="727" t="s">
        <v>2523</v>
      </c>
      <c r="H1638" s="727" t="s">
        <v>571</v>
      </c>
      <c r="I1638" s="727" t="s">
        <v>3158</v>
      </c>
      <c r="J1638" s="727" t="s">
        <v>3159</v>
      </c>
      <c r="K1638" s="727" t="s">
        <v>3160</v>
      </c>
      <c r="L1638" s="728">
        <v>304.69</v>
      </c>
      <c r="M1638" s="728">
        <v>914.06999999999994</v>
      </c>
      <c r="N1638" s="727">
        <v>3</v>
      </c>
      <c r="O1638" s="812">
        <v>3</v>
      </c>
      <c r="P1638" s="728">
        <v>914.06999999999994</v>
      </c>
      <c r="Q1638" s="745">
        <v>1</v>
      </c>
      <c r="R1638" s="727">
        <v>3</v>
      </c>
      <c r="S1638" s="745">
        <v>1</v>
      </c>
      <c r="T1638" s="812">
        <v>3</v>
      </c>
      <c r="U1638" s="768">
        <v>1</v>
      </c>
    </row>
    <row r="1639" spans="1:21" ht="14.4" customHeight="1" x14ac:dyDescent="0.3">
      <c r="A1639" s="726">
        <v>4</v>
      </c>
      <c r="B1639" s="727" t="s">
        <v>2287</v>
      </c>
      <c r="C1639" s="727" t="s">
        <v>2294</v>
      </c>
      <c r="D1639" s="810" t="s">
        <v>4735</v>
      </c>
      <c r="E1639" s="811" t="s">
        <v>2340</v>
      </c>
      <c r="F1639" s="727" t="s">
        <v>2290</v>
      </c>
      <c r="G1639" s="727" t="s">
        <v>2523</v>
      </c>
      <c r="H1639" s="727" t="s">
        <v>571</v>
      </c>
      <c r="I1639" s="727" t="s">
        <v>3161</v>
      </c>
      <c r="J1639" s="727" t="s">
        <v>3162</v>
      </c>
      <c r="K1639" s="727" t="s">
        <v>3163</v>
      </c>
      <c r="L1639" s="728">
        <v>1500.3</v>
      </c>
      <c r="M1639" s="728">
        <v>9001.7999999999993</v>
      </c>
      <c r="N1639" s="727">
        <v>6</v>
      </c>
      <c r="O1639" s="812">
        <v>1</v>
      </c>
      <c r="P1639" s="728">
        <v>9001.7999999999993</v>
      </c>
      <c r="Q1639" s="745">
        <v>1</v>
      </c>
      <c r="R1639" s="727">
        <v>6</v>
      </c>
      <c r="S1639" s="745">
        <v>1</v>
      </c>
      <c r="T1639" s="812">
        <v>1</v>
      </c>
      <c r="U1639" s="768">
        <v>1</v>
      </c>
    </row>
    <row r="1640" spans="1:21" ht="14.4" customHeight="1" x14ac:dyDescent="0.3">
      <c r="A1640" s="726">
        <v>4</v>
      </c>
      <c r="B1640" s="727" t="s">
        <v>2287</v>
      </c>
      <c r="C1640" s="727" t="s">
        <v>2294</v>
      </c>
      <c r="D1640" s="810" t="s">
        <v>4735</v>
      </c>
      <c r="E1640" s="811" t="s">
        <v>2340</v>
      </c>
      <c r="F1640" s="727" t="s">
        <v>2290</v>
      </c>
      <c r="G1640" s="727" t="s">
        <v>2523</v>
      </c>
      <c r="H1640" s="727" t="s">
        <v>571</v>
      </c>
      <c r="I1640" s="727" t="s">
        <v>3164</v>
      </c>
      <c r="J1640" s="727" t="s">
        <v>3165</v>
      </c>
      <c r="K1640" s="727" t="s">
        <v>3166</v>
      </c>
      <c r="L1640" s="728">
        <v>1500</v>
      </c>
      <c r="M1640" s="728">
        <v>24000</v>
      </c>
      <c r="N1640" s="727">
        <v>16</v>
      </c>
      <c r="O1640" s="812">
        <v>4</v>
      </c>
      <c r="P1640" s="728">
        <v>24000</v>
      </c>
      <c r="Q1640" s="745">
        <v>1</v>
      </c>
      <c r="R1640" s="727">
        <v>16</v>
      </c>
      <c r="S1640" s="745">
        <v>1</v>
      </c>
      <c r="T1640" s="812">
        <v>4</v>
      </c>
      <c r="U1640" s="768">
        <v>1</v>
      </c>
    </row>
    <row r="1641" spans="1:21" ht="14.4" customHeight="1" x14ac:dyDescent="0.3">
      <c r="A1641" s="726">
        <v>4</v>
      </c>
      <c r="B1641" s="727" t="s">
        <v>2287</v>
      </c>
      <c r="C1641" s="727" t="s">
        <v>2294</v>
      </c>
      <c r="D1641" s="810" t="s">
        <v>4735</v>
      </c>
      <c r="E1641" s="811" t="s">
        <v>2340</v>
      </c>
      <c r="F1641" s="727" t="s">
        <v>2290</v>
      </c>
      <c r="G1641" s="727" t="s">
        <v>2523</v>
      </c>
      <c r="H1641" s="727" t="s">
        <v>571</v>
      </c>
      <c r="I1641" s="727" t="s">
        <v>3712</v>
      </c>
      <c r="J1641" s="727" t="s">
        <v>3011</v>
      </c>
      <c r="K1641" s="727" t="s">
        <v>3713</v>
      </c>
      <c r="L1641" s="728">
        <v>1500.3</v>
      </c>
      <c r="M1641" s="728">
        <v>18003.599999999999</v>
      </c>
      <c r="N1641" s="727">
        <v>12</v>
      </c>
      <c r="O1641" s="812">
        <v>2</v>
      </c>
      <c r="P1641" s="728">
        <v>18003.599999999999</v>
      </c>
      <c r="Q1641" s="745">
        <v>1</v>
      </c>
      <c r="R1641" s="727">
        <v>12</v>
      </c>
      <c r="S1641" s="745">
        <v>1</v>
      </c>
      <c r="T1641" s="812">
        <v>2</v>
      </c>
      <c r="U1641" s="768">
        <v>1</v>
      </c>
    </row>
    <row r="1642" spans="1:21" ht="14.4" customHeight="1" x14ac:dyDescent="0.3">
      <c r="A1642" s="726">
        <v>4</v>
      </c>
      <c r="B1642" s="727" t="s">
        <v>2287</v>
      </c>
      <c r="C1642" s="727" t="s">
        <v>2294</v>
      </c>
      <c r="D1642" s="810" t="s">
        <v>4735</v>
      </c>
      <c r="E1642" s="811" t="s">
        <v>2340</v>
      </c>
      <c r="F1642" s="727" t="s">
        <v>2290</v>
      </c>
      <c r="G1642" s="727" t="s">
        <v>2523</v>
      </c>
      <c r="H1642" s="727" t="s">
        <v>571</v>
      </c>
      <c r="I1642" s="727" t="s">
        <v>3171</v>
      </c>
      <c r="J1642" s="727" t="s">
        <v>3172</v>
      </c>
      <c r="K1642" s="727" t="s">
        <v>3173</v>
      </c>
      <c r="L1642" s="728">
        <v>1500</v>
      </c>
      <c r="M1642" s="728">
        <v>15000</v>
      </c>
      <c r="N1642" s="727">
        <v>10</v>
      </c>
      <c r="O1642" s="812">
        <v>3</v>
      </c>
      <c r="P1642" s="728">
        <v>15000</v>
      </c>
      <c r="Q1642" s="745">
        <v>1</v>
      </c>
      <c r="R1642" s="727">
        <v>10</v>
      </c>
      <c r="S1642" s="745">
        <v>1</v>
      </c>
      <c r="T1642" s="812">
        <v>3</v>
      </c>
      <c r="U1642" s="768">
        <v>1</v>
      </c>
    </row>
    <row r="1643" spans="1:21" ht="14.4" customHeight="1" x14ac:dyDescent="0.3">
      <c r="A1643" s="726">
        <v>4</v>
      </c>
      <c r="B1643" s="727" t="s">
        <v>2287</v>
      </c>
      <c r="C1643" s="727" t="s">
        <v>2294</v>
      </c>
      <c r="D1643" s="810" t="s">
        <v>4735</v>
      </c>
      <c r="E1643" s="811" t="s">
        <v>2340</v>
      </c>
      <c r="F1643" s="727" t="s">
        <v>2290</v>
      </c>
      <c r="G1643" s="727" t="s">
        <v>2523</v>
      </c>
      <c r="H1643" s="727" t="s">
        <v>571</v>
      </c>
      <c r="I1643" s="727" t="s">
        <v>3174</v>
      </c>
      <c r="J1643" s="727" t="s">
        <v>3175</v>
      </c>
      <c r="K1643" s="727" t="s">
        <v>3176</v>
      </c>
      <c r="L1643" s="728">
        <v>1781.3</v>
      </c>
      <c r="M1643" s="728">
        <v>5343.9</v>
      </c>
      <c r="N1643" s="727">
        <v>3</v>
      </c>
      <c r="O1643" s="812">
        <v>1</v>
      </c>
      <c r="P1643" s="728">
        <v>5343.9</v>
      </c>
      <c r="Q1643" s="745">
        <v>1</v>
      </c>
      <c r="R1643" s="727">
        <v>3</v>
      </c>
      <c r="S1643" s="745">
        <v>1</v>
      </c>
      <c r="T1643" s="812">
        <v>1</v>
      </c>
      <c r="U1643" s="768">
        <v>1</v>
      </c>
    </row>
    <row r="1644" spans="1:21" ht="14.4" customHeight="1" x14ac:dyDescent="0.3">
      <c r="A1644" s="726">
        <v>4</v>
      </c>
      <c r="B1644" s="727" t="s">
        <v>2287</v>
      </c>
      <c r="C1644" s="727" t="s">
        <v>2294</v>
      </c>
      <c r="D1644" s="810" t="s">
        <v>4735</v>
      </c>
      <c r="E1644" s="811" t="s">
        <v>2340</v>
      </c>
      <c r="F1644" s="727" t="s">
        <v>2290</v>
      </c>
      <c r="G1644" s="727" t="s">
        <v>2523</v>
      </c>
      <c r="H1644" s="727" t="s">
        <v>571</v>
      </c>
      <c r="I1644" s="727" t="s">
        <v>3177</v>
      </c>
      <c r="J1644" s="727" t="s">
        <v>3178</v>
      </c>
      <c r="K1644" s="727" t="s">
        <v>3179</v>
      </c>
      <c r="L1644" s="728">
        <v>2814.63</v>
      </c>
      <c r="M1644" s="728">
        <v>28146.3</v>
      </c>
      <c r="N1644" s="727">
        <v>10</v>
      </c>
      <c r="O1644" s="812">
        <v>2</v>
      </c>
      <c r="P1644" s="728">
        <v>19702.41</v>
      </c>
      <c r="Q1644" s="745">
        <v>0.70000000000000007</v>
      </c>
      <c r="R1644" s="727">
        <v>7</v>
      </c>
      <c r="S1644" s="745">
        <v>0.7</v>
      </c>
      <c r="T1644" s="812">
        <v>1</v>
      </c>
      <c r="U1644" s="768">
        <v>0.5</v>
      </c>
    </row>
    <row r="1645" spans="1:21" ht="14.4" customHeight="1" x14ac:dyDescent="0.3">
      <c r="A1645" s="726">
        <v>4</v>
      </c>
      <c r="B1645" s="727" t="s">
        <v>2287</v>
      </c>
      <c r="C1645" s="727" t="s">
        <v>2294</v>
      </c>
      <c r="D1645" s="810" t="s">
        <v>4735</v>
      </c>
      <c r="E1645" s="811" t="s">
        <v>2340</v>
      </c>
      <c r="F1645" s="727" t="s">
        <v>2290</v>
      </c>
      <c r="G1645" s="727" t="s">
        <v>2523</v>
      </c>
      <c r="H1645" s="727" t="s">
        <v>571</v>
      </c>
      <c r="I1645" s="727" t="s">
        <v>3714</v>
      </c>
      <c r="J1645" s="727" t="s">
        <v>3715</v>
      </c>
      <c r="K1645" s="727" t="s">
        <v>3716</v>
      </c>
      <c r="L1645" s="728">
        <v>5341.94</v>
      </c>
      <c r="M1645" s="728">
        <v>21367.759999999998</v>
      </c>
      <c r="N1645" s="727">
        <v>4</v>
      </c>
      <c r="O1645" s="812">
        <v>2</v>
      </c>
      <c r="P1645" s="728">
        <v>21367.759999999998</v>
      </c>
      <c r="Q1645" s="745">
        <v>1</v>
      </c>
      <c r="R1645" s="727">
        <v>4</v>
      </c>
      <c r="S1645" s="745">
        <v>1</v>
      </c>
      <c r="T1645" s="812">
        <v>2</v>
      </c>
      <c r="U1645" s="768">
        <v>1</v>
      </c>
    </row>
    <row r="1646" spans="1:21" ht="14.4" customHeight="1" x14ac:dyDescent="0.3">
      <c r="A1646" s="726">
        <v>4</v>
      </c>
      <c r="B1646" s="727" t="s">
        <v>2287</v>
      </c>
      <c r="C1646" s="727" t="s">
        <v>2294</v>
      </c>
      <c r="D1646" s="810" t="s">
        <v>4735</v>
      </c>
      <c r="E1646" s="811" t="s">
        <v>2340</v>
      </c>
      <c r="F1646" s="727" t="s">
        <v>2290</v>
      </c>
      <c r="G1646" s="727" t="s">
        <v>2523</v>
      </c>
      <c r="H1646" s="727" t="s">
        <v>571</v>
      </c>
      <c r="I1646" s="727" t="s">
        <v>3191</v>
      </c>
      <c r="J1646" s="727" t="s">
        <v>3192</v>
      </c>
      <c r="K1646" s="727" t="s">
        <v>3193</v>
      </c>
      <c r="L1646" s="728">
        <v>233.18</v>
      </c>
      <c r="M1646" s="728">
        <v>2098.62</v>
      </c>
      <c r="N1646" s="727">
        <v>9</v>
      </c>
      <c r="O1646" s="812">
        <v>5</v>
      </c>
      <c r="P1646" s="728">
        <v>466.36</v>
      </c>
      <c r="Q1646" s="745">
        <v>0.22222222222222224</v>
      </c>
      <c r="R1646" s="727">
        <v>2</v>
      </c>
      <c r="S1646" s="745">
        <v>0.22222222222222221</v>
      </c>
      <c r="T1646" s="812">
        <v>2</v>
      </c>
      <c r="U1646" s="768">
        <v>0.4</v>
      </c>
    </row>
    <row r="1647" spans="1:21" ht="14.4" customHeight="1" x14ac:dyDescent="0.3">
      <c r="A1647" s="726">
        <v>4</v>
      </c>
      <c r="B1647" s="727" t="s">
        <v>2287</v>
      </c>
      <c r="C1647" s="727" t="s">
        <v>2294</v>
      </c>
      <c r="D1647" s="810" t="s">
        <v>4735</v>
      </c>
      <c r="E1647" s="811" t="s">
        <v>2340</v>
      </c>
      <c r="F1647" s="727" t="s">
        <v>2290</v>
      </c>
      <c r="G1647" s="727" t="s">
        <v>2523</v>
      </c>
      <c r="H1647" s="727" t="s">
        <v>571</v>
      </c>
      <c r="I1647" s="727" t="s">
        <v>3725</v>
      </c>
      <c r="J1647" s="727" t="s">
        <v>3726</v>
      </c>
      <c r="K1647" s="727" t="s">
        <v>3727</v>
      </c>
      <c r="L1647" s="728">
        <v>445.63</v>
      </c>
      <c r="M1647" s="728">
        <v>1782.52</v>
      </c>
      <c r="N1647" s="727">
        <v>4</v>
      </c>
      <c r="O1647" s="812">
        <v>2</v>
      </c>
      <c r="P1647" s="728">
        <v>1782.52</v>
      </c>
      <c r="Q1647" s="745">
        <v>1</v>
      </c>
      <c r="R1647" s="727">
        <v>4</v>
      </c>
      <c r="S1647" s="745">
        <v>1</v>
      </c>
      <c r="T1647" s="812">
        <v>2</v>
      </c>
      <c r="U1647" s="768">
        <v>1</v>
      </c>
    </row>
    <row r="1648" spans="1:21" ht="14.4" customHeight="1" x14ac:dyDescent="0.3">
      <c r="A1648" s="726">
        <v>4</v>
      </c>
      <c r="B1648" s="727" t="s">
        <v>2287</v>
      </c>
      <c r="C1648" s="727" t="s">
        <v>2294</v>
      </c>
      <c r="D1648" s="810" t="s">
        <v>4735</v>
      </c>
      <c r="E1648" s="811" t="s">
        <v>2340</v>
      </c>
      <c r="F1648" s="727" t="s">
        <v>2290</v>
      </c>
      <c r="G1648" s="727" t="s">
        <v>2523</v>
      </c>
      <c r="H1648" s="727" t="s">
        <v>571</v>
      </c>
      <c r="I1648" s="727" t="s">
        <v>3194</v>
      </c>
      <c r="J1648" s="727" t="s">
        <v>3195</v>
      </c>
      <c r="K1648" s="727" t="s">
        <v>3196</v>
      </c>
      <c r="L1648" s="728">
        <v>2815.92</v>
      </c>
      <c r="M1648" s="728">
        <v>73213.920000000013</v>
      </c>
      <c r="N1648" s="727">
        <v>26</v>
      </c>
      <c r="O1648" s="812">
        <v>5</v>
      </c>
      <c r="P1648" s="728">
        <v>73213.920000000013</v>
      </c>
      <c r="Q1648" s="745">
        <v>1</v>
      </c>
      <c r="R1648" s="727">
        <v>26</v>
      </c>
      <c r="S1648" s="745">
        <v>1</v>
      </c>
      <c r="T1648" s="812">
        <v>5</v>
      </c>
      <c r="U1648" s="768">
        <v>1</v>
      </c>
    </row>
    <row r="1649" spans="1:21" ht="14.4" customHeight="1" x14ac:dyDescent="0.3">
      <c r="A1649" s="726">
        <v>4</v>
      </c>
      <c r="B1649" s="727" t="s">
        <v>2287</v>
      </c>
      <c r="C1649" s="727" t="s">
        <v>2294</v>
      </c>
      <c r="D1649" s="810" t="s">
        <v>4735</v>
      </c>
      <c r="E1649" s="811" t="s">
        <v>2340</v>
      </c>
      <c r="F1649" s="727" t="s">
        <v>2290</v>
      </c>
      <c r="G1649" s="727" t="s">
        <v>2523</v>
      </c>
      <c r="H1649" s="727" t="s">
        <v>571</v>
      </c>
      <c r="I1649" s="727" t="s">
        <v>4182</v>
      </c>
      <c r="J1649" s="727" t="s">
        <v>3198</v>
      </c>
      <c r="K1649" s="727" t="s">
        <v>4183</v>
      </c>
      <c r="L1649" s="728">
        <v>1023.03</v>
      </c>
      <c r="M1649" s="728">
        <v>6138.18</v>
      </c>
      <c r="N1649" s="727">
        <v>6</v>
      </c>
      <c r="O1649" s="812">
        <v>1</v>
      </c>
      <c r="P1649" s="728">
        <v>6138.18</v>
      </c>
      <c r="Q1649" s="745">
        <v>1</v>
      </c>
      <c r="R1649" s="727">
        <v>6</v>
      </c>
      <c r="S1649" s="745">
        <v>1</v>
      </c>
      <c r="T1649" s="812">
        <v>1</v>
      </c>
      <c r="U1649" s="768">
        <v>1</v>
      </c>
    </row>
    <row r="1650" spans="1:21" ht="14.4" customHeight="1" x14ac:dyDescent="0.3">
      <c r="A1650" s="726">
        <v>4</v>
      </c>
      <c r="B1650" s="727" t="s">
        <v>2287</v>
      </c>
      <c r="C1650" s="727" t="s">
        <v>2294</v>
      </c>
      <c r="D1650" s="810" t="s">
        <v>4735</v>
      </c>
      <c r="E1650" s="811" t="s">
        <v>2340</v>
      </c>
      <c r="F1650" s="727" t="s">
        <v>2290</v>
      </c>
      <c r="G1650" s="727" t="s">
        <v>2523</v>
      </c>
      <c r="H1650" s="727" t="s">
        <v>571</v>
      </c>
      <c r="I1650" s="727" t="s">
        <v>3197</v>
      </c>
      <c r="J1650" s="727" t="s">
        <v>3198</v>
      </c>
      <c r="K1650" s="727" t="s">
        <v>3199</v>
      </c>
      <c r="L1650" s="728">
        <v>1023.03</v>
      </c>
      <c r="M1650" s="728">
        <v>6138.18</v>
      </c>
      <c r="N1650" s="727">
        <v>6</v>
      </c>
      <c r="O1650" s="812">
        <v>1</v>
      </c>
      <c r="P1650" s="728">
        <v>6138.18</v>
      </c>
      <c r="Q1650" s="745">
        <v>1</v>
      </c>
      <c r="R1650" s="727">
        <v>6</v>
      </c>
      <c r="S1650" s="745">
        <v>1</v>
      </c>
      <c r="T1650" s="812">
        <v>1</v>
      </c>
      <c r="U1650" s="768">
        <v>1</v>
      </c>
    </row>
    <row r="1651" spans="1:21" ht="14.4" customHeight="1" x14ac:dyDescent="0.3">
      <c r="A1651" s="726">
        <v>4</v>
      </c>
      <c r="B1651" s="727" t="s">
        <v>2287</v>
      </c>
      <c r="C1651" s="727" t="s">
        <v>2294</v>
      </c>
      <c r="D1651" s="810" t="s">
        <v>4735</v>
      </c>
      <c r="E1651" s="811" t="s">
        <v>2340</v>
      </c>
      <c r="F1651" s="727" t="s">
        <v>2290</v>
      </c>
      <c r="G1651" s="727" t="s">
        <v>2523</v>
      </c>
      <c r="H1651" s="727" t="s">
        <v>571</v>
      </c>
      <c r="I1651" s="727" t="s">
        <v>4184</v>
      </c>
      <c r="J1651" s="727" t="s">
        <v>3201</v>
      </c>
      <c r="K1651" s="727" t="s">
        <v>4185</v>
      </c>
      <c r="L1651" s="728">
        <v>1137.67</v>
      </c>
      <c r="M1651" s="728">
        <v>4550.68</v>
      </c>
      <c r="N1651" s="727">
        <v>4</v>
      </c>
      <c r="O1651" s="812">
        <v>1</v>
      </c>
      <c r="P1651" s="728">
        <v>4550.68</v>
      </c>
      <c r="Q1651" s="745">
        <v>1</v>
      </c>
      <c r="R1651" s="727">
        <v>4</v>
      </c>
      <c r="S1651" s="745">
        <v>1</v>
      </c>
      <c r="T1651" s="812">
        <v>1</v>
      </c>
      <c r="U1651" s="768">
        <v>1</v>
      </c>
    </row>
    <row r="1652" spans="1:21" ht="14.4" customHeight="1" x14ac:dyDescent="0.3">
      <c r="A1652" s="726">
        <v>4</v>
      </c>
      <c r="B1652" s="727" t="s">
        <v>2287</v>
      </c>
      <c r="C1652" s="727" t="s">
        <v>2294</v>
      </c>
      <c r="D1652" s="810" t="s">
        <v>4735</v>
      </c>
      <c r="E1652" s="811" t="s">
        <v>2340</v>
      </c>
      <c r="F1652" s="727" t="s">
        <v>2290</v>
      </c>
      <c r="G1652" s="727" t="s">
        <v>2523</v>
      </c>
      <c r="H1652" s="727" t="s">
        <v>571</v>
      </c>
      <c r="I1652" s="727" t="s">
        <v>3200</v>
      </c>
      <c r="J1652" s="727" t="s">
        <v>3201</v>
      </c>
      <c r="K1652" s="727" t="s">
        <v>3202</v>
      </c>
      <c r="L1652" s="728">
        <v>1137.67</v>
      </c>
      <c r="M1652" s="728">
        <v>6826.02</v>
      </c>
      <c r="N1652" s="727">
        <v>6</v>
      </c>
      <c r="O1652" s="812">
        <v>1</v>
      </c>
      <c r="P1652" s="728">
        <v>6826.02</v>
      </c>
      <c r="Q1652" s="745">
        <v>1</v>
      </c>
      <c r="R1652" s="727">
        <v>6</v>
      </c>
      <c r="S1652" s="745">
        <v>1</v>
      </c>
      <c r="T1652" s="812">
        <v>1</v>
      </c>
      <c r="U1652" s="768">
        <v>1</v>
      </c>
    </row>
    <row r="1653" spans="1:21" ht="14.4" customHeight="1" x14ac:dyDescent="0.3">
      <c r="A1653" s="726">
        <v>4</v>
      </c>
      <c r="B1653" s="727" t="s">
        <v>2287</v>
      </c>
      <c r="C1653" s="727" t="s">
        <v>2294</v>
      </c>
      <c r="D1653" s="810" t="s">
        <v>4735</v>
      </c>
      <c r="E1653" s="811" t="s">
        <v>2340</v>
      </c>
      <c r="F1653" s="727" t="s">
        <v>2290</v>
      </c>
      <c r="G1653" s="727" t="s">
        <v>2523</v>
      </c>
      <c r="H1653" s="727" t="s">
        <v>571</v>
      </c>
      <c r="I1653" s="727" t="s">
        <v>3203</v>
      </c>
      <c r="J1653" s="727" t="s">
        <v>3204</v>
      </c>
      <c r="K1653" s="727" t="s">
        <v>3205</v>
      </c>
      <c r="L1653" s="728">
        <v>984.16</v>
      </c>
      <c r="M1653" s="728">
        <v>1968.32</v>
      </c>
      <c r="N1653" s="727">
        <v>2</v>
      </c>
      <c r="O1653" s="812">
        <v>2</v>
      </c>
      <c r="P1653" s="728">
        <v>1968.32</v>
      </c>
      <c r="Q1653" s="745">
        <v>1</v>
      </c>
      <c r="R1653" s="727">
        <v>2</v>
      </c>
      <c r="S1653" s="745">
        <v>1</v>
      </c>
      <c r="T1653" s="812">
        <v>2</v>
      </c>
      <c r="U1653" s="768">
        <v>1</v>
      </c>
    </row>
    <row r="1654" spans="1:21" ht="14.4" customHeight="1" x14ac:dyDescent="0.3">
      <c r="A1654" s="726">
        <v>4</v>
      </c>
      <c r="B1654" s="727" t="s">
        <v>2287</v>
      </c>
      <c r="C1654" s="727" t="s">
        <v>2294</v>
      </c>
      <c r="D1654" s="810" t="s">
        <v>4735</v>
      </c>
      <c r="E1654" s="811" t="s">
        <v>2340</v>
      </c>
      <c r="F1654" s="727" t="s">
        <v>2290</v>
      </c>
      <c r="G1654" s="727" t="s">
        <v>2523</v>
      </c>
      <c r="H1654" s="727" t="s">
        <v>571</v>
      </c>
      <c r="I1654" s="727" t="s">
        <v>3212</v>
      </c>
      <c r="J1654" s="727" t="s">
        <v>2525</v>
      </c>
      <c r="K1654" s="727" t="s">
        <v>2950</v>
      </c>
      <c r="L1654" s="728">
        <v>173.85</v>
      </c>
      <c r="M1654" s="728">
        <v>347.7</v>
      </c>
      <c r="N1654" s="727">
        <v>2</v>
      </c>
      <c r="O1654" s="812">
        <v>2</v>
      </c>
      <c r="P1654" s="728">
        <v>347.7</v>
      </c>
      <c r="Q1654" s="745">
        <v>1</v>
      </c>
      <c r="R1654" s="727">
        <v>2</v>
      </c>
      <c r="S1654" s="745">
        <v>1</v>
      </c>
      <c r="T1654" s="812">
        <v>2</v>
      </c>
      <c r="U1654" s="768">
        <v>1</v>
      </c>
    </row>
    <row r="1655" spans="1:21" ht="14.4" customHeight="1" x14ac:dyDescent="0.3">
      <c r="A1655" s="726">
        <v>4</v>
      </c>
      <c r="B1655" s="727" t="s">
        <v>2287</v>
      </c>
      <c r="C1655" s="727" t="s">
        <v>2294</v>
      </c>
      <c r="D1655" s="810" t="s">
        <v>4735</v>
      </c>
      <c r="E1655" s="811" t="s">
        <v>2340</v>
      </c>
      <c r="F1655" s="727" t="s">
        <v>2290</v>
      </c>
      <c r="G1655" s="727" t="s">
        <v>2523</v>
      </c>
      <c r="H1655" s="727" t="s">
        <v>571</v>
      </c>
      <c r="I1655" s="727" t="s">
        <v>3731</v>
      </c>
      <c r="J1655" s="727" t="s">
        <v>3237</v>
      </c>
      <c r="K1655" s="727" t="s">
        <v>3732</v>
      </c>
      <c r="L1655" s="728">
        <v>1257.81</v>
      </c>
      <c r="M1655" s="728">
        <v>3773.43</v>
      </c>
      <c r="N1655" s="727">
        <v>3</v>
      </c>
      <c r="O1655" s="812">
        <v>1</v>
      </c>
      <c r="P1655" s="728">
        <v>3773.43</v>
      </c>
      <c r="Q1655" s="745">
        <v>1</v>
      </c>
      <c r="R1655" s="727">
        <v>3</v>
      </c>
      <c r="S1655" s="745">
        <v>1</v>
      </c>
      <c r="T1655" s="812">
        <v>1</v>
      </c>
      <c r="U1655" s="768">
        <v>1</v>
      </c>
    </row>
    <row r="1656" spans="1:21" ht="14.4" customHeight="1" x14ac:dyDescent="0.3">
      <c r="A1656" s="726">
        <v>4</v>
      </c>
      <c r="B1656" s="727" t="s">
        <v>2287</v>
      </c>
      <c r="C1656" s="727" t="s">
        <v>2294</v>
      </c>
      <c r="D1656" s="810" t="s">
        <v>4735</v>
      </c>
      <c r="E1656" s="811" t="s">
        <v>2340</v>
      </c>
      <c r="F1656" s="727" t="s">
        <v>2290</v>
      </c>
      <c r="G1656" s="727" t="s">
        <v>2523</v>
      </c>
      <c r="H1656" s="727" t="s">
        <v>571</v>
      </c>
      <c r="I1656" s="727" t="s">
        <v>3220</v>
      </c>
      <c r="J1656" s="727" t="s">
        <v>3221</v>
      </c>
      <c r="K1656" s="727" t="s">
        <v>3222</v>
      </c>
      <c r="L1656" s="728">
        <v>491.09</v>
      </c>
      <c r="M1656" s="728">
        <v>1964.36</v>
      </c>
      <c r="N1656" s="727">
        <v>4</v>
      </c>
      <c r="O1656" s="812">
        <v>4</v>
      </c>
      <c r="P1656" s="728">
        <v>1964.36</v>
      </c>
      <c r="Q1656" s="745">
        <v>1</v>
      </c>
      <c r="R1656" s="727">
        <v>4</v>
      </c>
      <c r="S1656" s="745">
        <v>1</v>
      </c>
      <c r="T1656" s="812">
        <v>4</v>
      </c>
      <c r="U1656" s="768">
        <v>1</v>
      </c>
    </row>
    <row r="1657" spans="1:21" ht="14.4" customHeight="1" x14ac:dyDescent="0.3">
      <c r="A1657" s="726">
        <v>4</v>
      </c>
      <c r="B1657" s="727" t="s">
        <v>2287</v>
      </c>
      <c r="C1657" s="727" t="s">
        <v>2294</v>
      </c>
      <c r="D1657" s="810" t="s">
        <v>4735</v>
      </c>
      <c r="E1657" s="811" t="s">
        <v>2340</v>
      </c>
      <c r="F1657" s="727" t="s">
        <v>2290</v>
      </c>
      <c r="G1657" s="727" t="s">
        <v>2523</v>
      </c>
      <c r="H1657" s="727" t="s">
        <v>571</v>
      </c>
      <c r="I1657" s="727" t="s">
        <v>3223</v>
      </c>
      <c r="J1657" s="727" t="s">
        <v>3224</v>
      </c>
      <c r="K1657" s="727" t="s">
        <v>3225</v>
      </c>
      <c r="L1657" s="728">
        <v>300</v>
      </c>
      <c r="M1657" s="728">
        <v>3900</v>
      </c>
      <c r="N1657" s="727">
        <v>13</v>
      </c>
      <c r="O1657" s="812">
        <v>6</v>
      </c>
      <c r="P1657" s="728">
        <v>3900</v>
      </c>
      <c r="Q1657" s="745">
        <v>1</v>
      </c>
      <c r="R1657" s="727">
        <v>13</v>
      </c>
      <c r="S1657" s="745">
        <v>1</v>
      </c>
      <c r="T1657" s="812">
        <v>6</v>
      </c>
      <c r="U1657" s="768">
        <v>1</v>
      </c>
    </row>
    <row r="1658" spans="1:21" ht="14.4" customHeight="1" x14ac:dyDescent="0.3">
      <c r="A1658" s="726">
        <v>4</v>
      </c>
      <c r="B1658" s="727" t="s">
        <v>2287</v>
      </c>
      <c r="C1658" s="727" t="s">
        <v>2294</v>
      </c>
      <c r="D1658" s="810" t="s">
        <v>4735</v>
      </c>
      <c r="E1658" s="811" t="s">
        <v>2340</v>
      </c>
      <c r="F1658" s="727" t="s">
        <v>2290</v>
      </c>
      <c r="G1658" s="727" t="s">
        <v>2523</v>
      </c>
      <c r="H1658" s="727" t="s">
        <v>571</v>
      </c>
      <c r="I1658" s="727" t="s">
        <v>3226</v>
      </c>
      <c r="J1658" s="727" t="s">
        <v>3227</v>
      </c>
      <c r="K1658" s="727" t="s">
        <v>3228</v>
      </c>
      <c r="L1658" s="728">
        <v>224.7</v>
      </c>
      <c r="M1658" s="728">
        <v>449.4</v>
      </c>
      <c r="N1658" s="727">
        <v>2</v>
      </c>
      <c r="O1658" s="812">
        <v>2</v>
      </c>
      <c r="P1658" s="728">
        <v>449.4</v>
      </c>
      <c r="Q1658" s="745">
        <v>1</v>
      </c>
      <c r="R1658" s="727">
        <v>2</v>
      </c>
      <c r="S1658" s="745">
        <v>1</v>
      </c>
      <c r="T1658" s="812">
        <v>2</v>
      </c>
      <c r="U1658" s="768">
        <v>1</v>
      </c>
    </row>
    <row r="1659" spans="1:21" ht="14.4" customHeight="1" x14ac:dyDescent="0.3">
      <c r="A1659" s="726">
        <v>4</v>
      </c>
      <c r="B1659" s="727" t="s">
        <v>2287</v>
      </c>
      <c r="C1659" s="727" t="s">
        <v>2294</v>
      </c>
      <c r="D1659" s="810" t="s">
        <v>4735</v>
      </c>
      <c r="E1659" s="811" t="s">
        <v>2340</v>
      </c>
      <c r="F1659" s="727" t="s">
        <v>2290</v>
      </c>
      <c r="G1659" s="727" t="s">
        <v>2523</v>
      </c>
      <c r="H1659" s="727" t="s">
        <v>571</v>
      </c>
      <c r="I1659" s="727" t="s">
        <v>3234</v>
      </c>
      <c r="J1659" s="727" t="s">
        <v>3147</v>
      </c>
      <c r="K1659" s="727" t="s">
        <v>3235</v>
      </c>
      <c r="L1659" s="728">
        <v>2250</v>
      </c>
      <c r="M1659" s="728">
        <v>2250</v>
      </c>
      <c r="N1659" s="727">
        <v>1</v>
      </c>
      <c r="O1659" s="812">
        <v>1</v>
      </c>
      <c r="P1659" s="728">
        <v>2250</v>
      </c>
      <c r="Q1659" s="745">
        <v>1</v>
      </c>
      <c r="R1659" s="727">
        <v>1</v>
      </c>
      <c r="S1659" s="745">
        <v>1</v>
      </c>
      <c r="T1659" s="812">
        <v>1</v>
      </c>
      <c r="U1659" s="768">
        <v>1</v>
      </c>
    </row>
    <row r="1660" spans="1:21" ht="14.4" customHeight="1" x14ac:dyDescent="0.3">
      <c r="A1660" s="726">
        <v>4</v>
      </c>
      <c r="B1660" s="727" t="s">
        <v>2287</v>
      </c>
      <c r="C1660" s="727" t="s">
        <v>2294</v>
      </c>
      <c r="D1660" s="810" t="s">
        <v>4735</v>
      </c>
      <c r="E1660" s="811" t="s">
        <v>2340</v>
      </c>
      <c r="F1660" s="727" t="s">
        <v>2290</v>
      </c>
      <c r="G1660" s="727" t="s">
        <v>2523</v>
      </c>
      <c r="H1660" s="727" t="s">
        <v>571</v>
      </c>
      <c r="I1660" s="727" t="s">
        <v>3239</v>
      </c>
      <c r="J1660" s="727" t="s">
        <v>3175</v>
      </c>
      <c r="K1660" s="727" t="s">
        <v>3240</v>
      </c>
      <c r="L1660" s="728">
        <v>1781.3</v>
      </c>
      <c r="M1660" s="728">
        <v>16031.699999999999</v>
      </c>
      <c r="N1660" s="727">
        <v>9</v>
      </c>
      <c r="O1660" s="812">
        <v>1</v>
      </c>
      <c r="P1660" s="728">
        <v>16031.699999999999</v>
      </c>
      <c r="Q1660" s="745">
        <v>1</v>
      </c>
      <c r="R1660" s="727">
        <v>9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4</v>
      </c>
      <c r="B1661" s="727" t="s">
        <v>2287</v>
      </c>
      <c r="C1661" s="727" t="s">
        <v>2294</v>
      </c>
      <c r="D1661" s="810" t="s">
        <v>4735</v>
      </c>
      <c r="E1661" s="811" t="s">
        <v>2340</v>
      </c>
      <c r="F1661" s="727" t="s">
        <v>2290</v>
      </c>
      <c r="G1661" s="727" t="s">
        <v>2523</v>
      </c>
      <c r="H1661" s="727" t="s">
        <v>571</v>
      </c>
      <c r="I1661" s="727" t="s">
        <v>3751</v>
      </c>
      <c r="J1661" s="727" t="s">
        <v>3054</v>
      </c>
      <c r="K1661" s="727" t="s">
        <v>3752</v>
      </c>
      <c r="L1661" s="728">
        <v>900</v>
      </c>
      <c r="M1661" s="728">
        <v>900</v>
      </c>
      <c r="N1661" s="727">
        <v>1</v>
      </c>
      <c r="O1661" s="812">
        <v>1</v>
      </c>
      <c r="P1661" s="728"/>
      <c r="Q1661" s="745">
        <v>0</v>
      </c>
      <c r="R1661" s="727"/>
      <c r="S1661" s="745">
        <v>0</v>
      </c>
      <c r="T1661" s="812"/>
      <c r="U1661" s="768">
        <v>0</v>
      </c>
    </row>
    <row r="1662" spans="1:21" ht="14.4" customHeight="1" x14ac:dyDescent="0.3">
      <c r="A1662" s="726">
        <v>4</v>
      </c>
      <c r="B1662" s="727" t="s">
        <v>2287</v>
      </c>
      <c r="C1662" s="727" t="s">
        <v>2294</v>
      </c>
      <c r="D1662" s="810" t="s">
        <v>4735</v>
      </c>
      <c r="E1662" s="811" t="s">
        <v>2340</v>
      </c>
      <c r="F1662" s="727" t="s">
        <v>2290</v>
      </c>
      <c r="G1662" s="727" t="s">
        <v>2523</v>
      </c>
      <c r="H1662" s="727" t="s">
        <v>571</v>
      </c>
      <c r="I1662" s="727" t="s">
        <v>4186</v>
      </c>
      <c r="J1662" s="727" t="s">
        <v>4187</v>
      </c>
      <c r="K1662" s="727" t="s">
        <v>4188</v>
      </c>
      <c r="L1662" s="728">
        <v>2304</v>
      </c>
      <c r="M1662" s="728">
        <v>2304</v>
      </c>
      <c r="N1662" s="727">
        <v>1</v>
      </c>
      <c r="O1662" s="812">
        <v>1</v>
      </c>
      <c r="P1662" s="728">
        <v>2304</v>
      </c>
      <c r="Q1662" s="745">
        <v>1</v>
      </c>
      <c r="R1662" s="727">
        <v>1</v>
      </c>
      <c r="S1662" s="745">
        <v>1</v>
      </c>
      <c r="T1662" s="812">
        <v>1</v>
      </c>
      <c r="U1662" s="768">
        <v>1</v>
      </c>
    </row>
    <row r="1663" spans="1:21" ht="14.4" customHeight="1" x14ac:dyDescent="0.3">
      <c r="A1663" s="726">
        <v>4</v>
      </c>
      <c r="B1663" s="727" t="s">
        <v>2287</v>
      </c>
      <c r="C1663" s="727" t="s">
        <v>2294</v>
      </c>
      <c r="D1663" s="810" t="s">
        <v>4735</v>
      </c>
      <c r="E1663" s="811" t="s">
        <v>2340</v>
      </c>
      <c r="F1663" s="727" t="s">
        <v>2290</v>
      </c>
      <c r="G1663" s="727" t="s">
        <v>2523</v>
      </c>
      <c r="H1663" s="727" t="s">
        <v>571</v>
      </c>
      <c r="I1663" s="727" t="s">
        <v>3246</v>
      </c>
      <c r="J1663" s="727" t="s">
        <v>3247</v>
      </c>
      <c r="K1663" s="727" t="s">
        <v>3248</v>
      </c>
      <c r="L1663" s="728">
        <v>537.87</v>
      </c>
      <c r="M1663" s="728">
        <v>1613.6100000000001</v>
      </c>
      <c r="N1663" s="727">
        <v>3</v>
      </c>
      <c r="O1663" s="812">
        <v>2</v>
      </c>
      <c r="P1663" s="728">
        <v>1075.74</v>
      </c>
      <c r="Q1663" s="745">
        <v>0.66666666666666663</v>
      </c>
      <c r="R1663" s="727">
        <v>2</v>
      </c>
      <c r="S1663" s="745">
        <v>0.66666666666666663</v>
      </c>
      <c r="T1663" s="812">
        <v>1</v>
      </c>
      <c r="U1663" s="768">
        <v>0.5</v>
      </c>
    </row>
    <row r="1664" spans="1:21" ht="14.4" customHeight="1" x14ac:dyDescent="0.3">
      <c r="A1664" s="726">
        <v>4</v>
      </c>
      <c r="B1664" s="727" t="s">
        <v>2287</v>
      </c>
      <c r="C1664" s="727" t="s">
        <v>2294</v>
      </c>
      <c r="D1664" s="810" t="s">
        <v>4735</v>
      </c>
      <c r="E1664" s="811" t="s">
        <v>2340</v>
      </c>
      <c r="F1664" s="727" t="s">
        <v>2290</v>
      </c>
      <c r="G1664" s="727" t="s">
        <v>2523</v>
      </c>
      <c r="H1664" s="727" t="s">
        <v>571</v>
      </c>
      <c r="I1664" s="727" t="s">
        <v>3252</v>
      </c>
      <c r="J1664" s="727" t="s">
        <v>3253</v>
      </c>
      <c r="K1664" s="727" t="s">
        <v>3254</v>
      </c>
      <c r="L1664" s="728">
        <v>128</v>
      </c>
      <c r="M1664" s="728">
        <v>768</v>
      </c>
      <c r="N1664" s="727">
        <v>6</v>
      </c>
      <c r="O1664" s="812">
        <v>5</v>
      </c>
      <c r="P1664" s="728">
        <v>768</v>
      </c>
      <c r="Q1664" s="745">
        <v>1</v>
      </c>
      <c r="R1664" s="727">
        <v>6</v>
      </c>
      <c r="S1664" s="745">
        <v>1</v>
      </c>
      <c r="T1664" s="812">
        <v>5</v>
      </c>
      <c r="U1664" s="768">
        <v>1</v>
      </c>
    </row>
    <row r="1665" spans="1:21" ht="14.4" customHeight="1" x14ac:dyDescent="0.3">
      <c r="A1665" s="726">
        <v>4</v>
      </c>
      <c r="B1665" s="727" t="s">
        <v>2287</v>
      </c>
      <c r="C1665" s="727" t="s">
        <v>2294</v>
      </c>
      <c r="D1665" s="810" t="s">
        <v>4735</v>
      </c>
      <c r="E1665" s="811" t="s">
        <v>2340</v>
      </c>
      <c r="F1665" s="727" t="s">
        <v>2290</v>
      </c>
      <c r="G1665" s="727" t="s">
        <v>2523</v>
      </c>
      <c r="H1665" s="727" t="s">
        <v>571</v>
      </c>
      <c r="I1665" s="727" t="s">
        <v>3257</v>
      </c>
      <c r="J1665" s="727" t="s">
        <v>3121</v>
      </c>
      <c r="K1665" s="727" t="s">
        <v>3258</v>
      </c>
      <c r="L1665" s="728">
        <v>1070</v>
      </c>
      <c r="M1665" s="728">
        <v>2140</v>
      </c>
      <c r="N1665" s="727">
        <v>2</v>
      </c>
      <c r="O1665" s="812">
        <v>1</v>
      </c>
      <c r="P1665" s="728">
        <v>2140</v>
      </c>
      <c r="Q1665" s="745">
        <v>1</v>
      </c>
      <c r="R1665" s="727">
        <v>2</v>
      </c>
      <c r="S1665" s="745">
        <v>1</v>
      </c>
      <c r="T1665" s="812">
        <v>1</v>
      </c>
      <c r="U1665" s="768">
        <v>1</v>
      </c>
    </row>
    <row r="1666" spans="1:21" ht="14.4" customHeight="1" x14ac:dyDescent="0.3">
      <c r="A1666" s="726">
        <v>4</v>
      </c>
      <c r="B1666" s="727" t="s">
        <v>2287</v>
      </c>
      <c r="C1666" s="727" t="s">
        <v>2294</v>
      </c>
      <c r="D1666" s="810" t="s">
        <v>4735</v>
      </c>
      <c r="E1666" s="811" t="s">
        <v>2340</v>
      </c>
      <c r="F1666" s="727" t="s">
        <v>2290</v>
      </c>
      <c r="G1666" s="727" t="s">
        <v>2523</v>
      </c>
      <c r="H1666" s="727" t="s">
        <v>571</v>
      </c>
      <c r="I1666" s="727" t="s">
        <v>3261</v>
      </c>
      <c r="J1666" s="727" t="s">
        <v>3262</v>
      </c>
      <c r="K1666" s="727" t="s">
        <v>3263</v>
      </c>
      <c r="L1666" s="728">
        <v>175</v>
      </c>
      <c r="M1666" s="728">
        <v>2975</v>
      </c>
      <c r="N1666" s="727">
        <v>17</v>
      </c>
      <c r="O1666" s="812">
        <v>10</v>
      </c>
      <c r="P1666" s="728">
        <v>2100</v>
      </c>
      <c r="Q1666" s="745">
        <v>0.70588235294117652</v>
      </c>
      <c r="R1666" s="727">
        <v>12</v>
      </c>
      <c r="S1666" s="745">
        <v>0.70588235294117652</v>
      </c>
      <c r="T1666" s="812">
        <v>7</v>
      </c>
      <c r="U1666" s="768">
        <v>0.7</v>
      </c>
    </row>
    <row r="1667" spans="1:21" ht="14.4" customHeight="1" x14ac:dyDescent="0.3">
      <c r="A1667" s="726">
        <v>4</v>
      </c>
      <c r="B1667" s="727" t="s">
        <v>2287</v>
      </c>
      <c r="C1667" s="727" t="s">
        <v>2294</v>
      </c>
      <c r="D1667" s="810" t="s">
        <v>4735</v>
      </c>
      <c r="E1667" s="811" t="s">
        <v>2340</v>
      </c>
      <c r="F1667" s="727" t="s">
        <v>2290</v>
      </c>
      <c r="G1667" s="727" t="s">
        <v>2523</v>
      </c>
      <c r="H1667" s="727" t="s">
        <v>571</v>
      </c>
      <c r="I1667" s="727" t="s">
        <v>3759</v>
      </c>
      <c r="J1667" s="727" t="s">
        <v>3760</v>
      </c>
      <c r="K1667" s="727" t="s">
        <v>3761</v>
      </c>
      <c r="L1667" s="728">
        <v>188.16</v>
      </c>
      <c r="M1667" s="728">
        <v>376.32</v>
      </c>
      <c r="N1667" s="727">
        <v>2</v>
      </c>
      <c r="O1667" s="812">
        <v>2</v>
      </c>
      <c r="P1667" s="728">
        <v>188.16</v>
      </c>
      <c r="Q1667" s="745">
        <v>0.5</v>
      </c>
      <c r="R1667" s="727">
        <v>1</v>
      </c>
      <c r="S1667" s="745">
        <v>0.5</v>
      </c>
      <c r="T1667" s="812">
        <v>1</v>
      </c>
      <c r="U1667" s="768">
        <v>0.5</v>
      </c>
    </row>
    <row r="1668" spans="1:21" ht="14.4" customHeight="1" x14ac:dyDescent="0.3">
      <c r="A1668" s="726">
        <v>4</v>
      </c>
      <c r="B1668" s="727" t="s">
        <v>2287</v>
      </c>
      <c r="C1668" s="727" t="s">
        <v>2294</v>
      </c>
      <c r="D1668" s="810" t="s">
        <v>4735</v>
      </c>
      <c r="E1668" s="811" t="s">
        <v>2340</v>
      </c>
      <c r="F1668" s="727" t="s">
        <v>2290</v>
      </c>
      <c r="G1668" s="727" t="s">
        <v>2523</v>
      </c>
      <c r="H1668" s="727" t="s">
        <v>571</v>
      </c>
      <c r="I1668" s="727" t="s">
        <v>3762</v>
      </c>
      <c r="J1668" s="727" t="s">
        <v>3141</v>
      </c>
      <c r="K1668" s="727" t="s">
        <v>3763</v>
      </c>
      <c r="L1668" s="728">
        <v>5343.9</v>
      </c>
      <c r="M1668" s="728">
        <v>16031.699999999999</v>
      </c>
      <c r="N1668" s="727">
        <v>3</v>
      </c>
      <c r="O1668" s="812">
        <v>1</v>
      </c>
      <c r="P1668" s="728">
        <v>16031.699999999999</v>
      </c>
      <c r="Q1668" s="745">
        <v>1</v>
      </c>
      <c r="R1668" s="727">
        <v>3</v>
      </c>
      <c r="S1668" s="745">
        <v>1</v>
      </c>
      <c r="T1668" s="812">
        <v>1</v>
      </c>
      <c r="U1668" s="768">
        <v>1</v>
      </c>
    </row>
    <row r="1669" spans="1:21" ht="14.4" customHeight="1" x14ac:dyDescent="0.3">
      <c r="A1669" s="726">
        <v>4</v>
      </c>
      <c r="B1669" s="727" t="s">
        <v>2287</v>
      </c>
      <c r="C1669" s="727" t="s">
        <v>2294</v>
      </c>
      <c r="D1669" s="810" t="s">
        <v>4735</v>
      </c>
      <c r="E1669" s="811" t="s">
        <v>2340</v>
      </c>
      <c r="F1669" s="727" t="s">
        <v>2290</v>
      </c>
      <c r="G1669" s="727" t="s">
        <v>2523</v>
      </c>
      <c r="H1669" s="727" t="s">
        <v>571</v>
      </c>
      <c r="I1669" s="727" t="s">
        <v>3764</v>
      </c>
      <c r="J1669" s="727" t="s">
        <v>3103</v>
      </c>
      <c r="K1669" s="727" t="s">
        <v>3765</v>
      </c>
      <c r="L1669" s="728">
        <v>2304</v>
      </c>
      <c r="M1669" s="728">
        <v>16128</v>
      </c>
      <c r="N1669" s="727">
        <v>7</v>
      </c>
      <c r="O1669" s="812">
        <v>1</v>
      </c>
      <c r="P1669" s="728">
        <v>16128</v>
      </c>
      <c r="Q1669" s="745">
        <v>1</v>
      </c>
      <c r="R1669" s="727">
        <v>7</v>
      </c>
      <c r="S1669" s="745">
        <v>1</v>
      </c>
      <c r="T1669" s="812">
        <v>1</v>
      </c>
      <c r="U1669" s="768">
        <v>1</v>
      </c>
    </row>
    <row r="1670" spans="1:21" ht="14.4" customHeight="1" x14ac:dyDescent="0.3">
      <c r="A1670" s="726">
        <v>4</v>
      </c>
      <c r="B1670" s="727" t="s">
        <v>2287</v>
      </c>
      <c r="C1670" s="727" t="s">
        <v>2294</v>
      </c>
      <c r="D1670" s="810" t="s">
        <v>4735</v>
      </c>
      <c r="E1670" s="811" t="s">
        <v>2340</v>
      </c>
      <c r="F1670" s="727" t="s">
        <v>2290</v>
      </c>
      <c r="G1670" s="727" t="s">
        <v>2523</v>
      </c>
      <c r="H1670" s="727" t="s">
        <v>571</v>
      </c>
      <c r="I1670" s="727" t="s">
        <v>3272</v>
      </c>
      <c r="J1670" s="727" t="s">
        <v>3273</v>
      </c>
      <c r="K1670" s="727" t="s">
        <v>3274</v>
      </c>
      <c r="L1670" s="728">
        <v>2939</v>
      </c>
      <c r="M1670" s="728">
        <v>11756</v>
      </c>
      <c r="N1670" s="727">
        <v>4</v>
      </c>
      <c r="O1670" s="812">
        <v>2</v>
      </c>
      <c r="P1670" s="728">
        <v>11756</v>
      </c>
      <c r="Q1670" s="745">
        <v>1</v>
      </c>
      <c r="R1670" s="727">
        <v>4</v>
      </c>
      <c r="S1670" s="745">
        <v>1</v>
      </c>
      <c r="T1670" s="812">
        <v>2</v>
      </c>
      <c r="U1670" s="768">
        <v>1</v>
      </c>
    </row>
    <row r="1671" spans="1:21" ht="14.4" customHeight="1" x14ac:dyDescent="0.3">
      <c r="A1671" s="726">
        <v>4</v>
      </c>
      <c r="B1671" s="727" t="s">
        <v>2287</v>
      </c>
      <c r="C1671" s="727" t="s">
        <v>2294</v>
      </c>
      <c r="D1671" s="810" t="s">
        <v>4735</v>
      </c>
      <c r="E1671" s="811" t="s">
        <v>2340</v>
      </c>
      <c r="F1671" s="727" t="s">
        <v>2290</v>
      </c>
      <c r="G1671" s="727" t="s">
        <v>2523</v>
      </c>
      <c r="H1671" s="727" t="s">
        <v>571</v>
      </c>
      <c r="I1671" s="727" t="s">
        <v>4189</v>
      </c>
      <c r="J1671" s="727" t="s">
        <v>4190</v>
      </c>
      <c r="K1671" s="727" t="s">
        <v>4191</v>
      </c>
      <c r="L1671" s="728">
        <v>1974.7</v>
      </c>
      <c r="M1671" s="728">
        <v>5924.1</v>
      </c>
      <c r="N1671" s="727">
        <v>3</v>
      </c>
      <c r="O1671" s="812">
        <v>1</v>
      </c>
      <c r="P1671" s="728">
        <v>5924.1</v>
      </c>
      <c r="Q1671" s="745">
        <v>1</v>
      </c>
      <c r="R1671" s="727">
        <v>3</v>
      </c>
      <c r="S1671" s="745">
        <v>1</v>
      </c>
      <c r="T1671" s="812">
        <v>1</v>
      </c>
      <c r="U1671" s="768">
        <v>1</v>
      </c>
    </row>
    <row r="1672" spans="1:21" ht="14.4" customHeight="1" x14ac:dyDescent="0.3">
      <c r="A1672" s="726">
        <v>4</v>
      </c>
      <c r="B1672" s="727" t="s">
        <v>2287</v>
      </c>
      <c r="C1672" s="727" t="s">
        <v>2294</v>
      </c>
      <c r="D1672" s="810" t="s">
        <v>4735</v>
      </c>
      <c r="E1672" s="811" t="s">
        <v>2340</v>
      </c>
      <c r="F1672" s="727" t="s">
        <v>2290</v>
      </c>
      <c r="G1672" s="727" t="s">
        <v>2523</v>
      </c>
      <c r="H1672" s="727" t="s">
        <v>571</v>
      </c>
      <c r="I1672" s="727" t="s">
        <v>3769</v>
      </c>
      <c r="J1672" s="727" t="s">
        <v>3770</v>
      </c>
      <c r="K1672" s="727" t="s">
        <v>3771</v>
      </c>
      <c r="L1672" s="728">
        <v>296.39999999999998</v>
      </c>
      <c r="M1672" s="728">
        <v>296.39999999999998</v>
      </c>
      <c r="N1672" s="727">
        <v>1</v>
      </c>
      <c r="O1672" s="812">
        <v>1</v>
      </c>
      <c r="P1672" s="728">
        <v>296.39999999999998</v>
      </c>
      <c r="Q1672" s="745">
        <v>1</v>
      </c>
      <c r="R1672" s="727">
        <v>1</v>
      </c>
      <c r="S1672" s="745">
        <v>1</v>
      </c>
      <c r="T1672" s="812">
        <v>1</v>
      </c>
      <c r="U1672" s="768">
        <v>1</v>
      </c>
    </row>
    <row r="1673" spans="1:21" ht="14.4" customHeight="1" x14ac:dyDescent="0.3">
      <c r="A1673" s="726">
        <v>4</v>
      </c>
      <c r="B1673" s="727" t="s">
        <v>2287</v>
      </c>
      <c r="C1673" s="727" t="s">
        <v>2294</v>
      </c>
      <c r="D1673" s="810" t="s">
        <v>4735</v>
      </c>
      <c r="E1673" s="811" t="s">
        <v>2340</v>
      </c>
      <c r="F1673" s="727" t="s">
        <v>2290</v>
      </c>
      <c r="G1673" s="727" t="s">
        <v>2523</v>
      </c>
      <c r="H1673" s="727" t="s">
        <v>571</v>
      </c>
      <c r="I1673" s="727" t="s">
        <v>4192</v>
      </c>
      <c r="J1673" s="727" t="s">
        <v>4193</v>
      </c>
      <c r="K1673" s="727" t="s">
        <v>4194</v>
      </c>
      <c r="L1673" s="728">
        <v>2808.7</v>
      </c>
      <c r="M1673" s="728">
        <v>22469.599999999999</v>
      </c>
      <c r="N1673" s="727">
        <v>8</v>
      </c>
      <c r="O1673" s="812">
        <v>1</v>
      </c>
      <c r="P1673" s="728">
        <v>22469.599999999999</v>
      </c>
      <c r="Q1673" s="745">
        <v>1</v>
      </c>
      <c r="R1673" s="727">
        <v>8</v>
      </c>
      <c r="S1673" s="745">
        <v>1</v>
      </c>
      <c r="T1673" s="812">
        <v>1</v>
      </c>
      <c r="U1673" s="768">
        <v>1</v>
      </c>
    </row>
    <row r="1674" spans="1:21" ht="14.4" customHeight="1" x14ac:dyDescent="0.3">
      <c r="A1674" s="726">
        <v>4</v>
      </c>
      <c r="B1674" s="727" t="s">
        <v>2287</v>
      </c>
      <c r="C1674" s="727" t="s">
        <v>2294</v>
      </c>
      <c r="D1674" s="810" t="s">
        <v>4735</v>
      </c>
      <c r="E1674" s="811" t="s">
        <v>2340</v>
      </c>
      <c r="F1674" s="727" t="s">
        <v>2290</v>
      </c>
      <c r="G1674" s="727" t="s">
        <v>2523</v>
      </c>
      <c r="H1674" s="727" t="s">
        <v>571</v>
      </c>
      <c r="I1674" s="727" t="s">
        <v>4195</v>
      </c>
      <c r="J1674" s="727" t="s">
        <v>4196</v>
      </c>
      <c r="K1674" s="727" t="s">
        <v>4197</v>
      </c>
      <c r="L1674" s="728">
        <v>700</v>
      </c>
      <c r="M1674" s="728">
        <v>1400</v>
      </c>
      <c r="N1674" s="727">
        <v>2</v>
      </c>
      <c r="O1674" s="812">
        <v>2</v>
      </c>
      <c r="P1674" s="728">
        <v>1400</v>
      </c>
      <c r="Q1674" s="745">
        <v>1</v>
      </c>
      <c r="R1674" s="727">
        <v>2</v>
      </c>
      <c r="S1674" s="745">
        <v>1</v>
      </c>
      <c r="T1674" s="812">
        <v>2</v>
      </c>
      <c r="U1674" s="768">
        <v>1</v>
      </c>
    </row>
    <row r="1675" spans="1:21" ht="14.4" customHeight="1" x14ac:dyDescent="0.3">
      <c r="A1675" s="726">
        <v>4</v>
      </c>
      <c r="B1675" s="727" t="s">
        <v>2287</v>
      </c>
      <c r="C1675" s="727" t="s">
        <v>2294</v>
      </c>
      <c r="D1675" s="810" t="s">
        <v>4735</v>
      </c>
      <c r="E1675" s="811" t="s">
        <v>2340</v>
      </c>
      <c r="F1675" s="727" t="s">
        <v>2290</v>
      </c>
      <c r="G1675" s="727" t="s">
        <v>2523</v>
      </c>
      <c r="H1675" s="727" t="s">
        <v>571</v>
      </c>
      <c r="I1675" s="727" t="s">
        <v>3781</v>
      </c>
      <c r="J1675" s="727" t="s">
        <v>3782</v>
      </c>
      <c r="K1675" s="727" t="s">
        <v>3783</v>
      </c>
      <c r="L1675" s="728">
        <v>335.62</v>
      </c>
      <c r="M1675" s="728">
        <v>671.24</v>
      </c>
      <c r="N1675" s="727">
        <v>2</v>
      </c>
      <c r="O1675" s="812">
        <v>2</v>
      </c>
      <c r="P1675" s="728">
        <v>671.24</v>
      </c>
      <c r="Q1675" s="745">
        <v>1</v>
      </c>
      <c r="R1675" s="727">
        <v>2</v>
      </c>
      <c r="S1675" s="745">
        <v>1</v>
      </c>
      <c r="T1675" s="812">
        <v>2</v>
      </c>
      <c r="U1675" s="768">
        <v>1</v>
      </c>
    </row>
    <row r="1676" spans="1:21" ht="14.4" customHeight="1" x14ac:dyDescent="0.3">
      <c r="A1676" s="726">
        <v>4</v>
      </c>
      <c r="B1676" s="727" t="s">
        <v>2287</v>
      </c>
      <c r="C1676" s="727" t="s">
        <v>2294</v>
      </c>
      <c r="D1676" s="810" t="s">
        <v>4735</v>
      </c>
      <c r="E1676" s="811" t="s">
        <v>2340</v>
      </c>
      <c r="F1676" s="727" t="s">
        <v>2290</v>
      </c>
      <c r="G1676" s="727" t="s">
        <v>2523</v>
      </c>
      <c r="H1676" s="727" t="s">
        <v>571</v>
      </c>
      <c r="I1676" s="727" t="s">
        <v>3281</v>
      </c>
      <c r="J1676" s="727" t="s">
        <v>3282</v>
      </c>
      <c r="K1676" s="727" t="s">
        <v>3283</v>
      </c>
      <c r="L1676" s="728">
        <v>175</v>
      </c>
      <c r="M1676" s="728">
        <v>350</v>
      </c>
      <c r="N1676" s="727">
        <v>2</v>
      </c>
      <c r="O1676" s="812">
        <v>1</v>
      </c>
      <c r="P1676" s="728">
        <v>350</v>
      </c>
      <c r="Q1676" s="745">
        <v>1</v>
      </c>
      <c r="R1676" s="727">
        <v>2</v>
      </c>
      <c r="S1676" s="745">
        <v>1</v>
      </c>
      <c r="T1676" s="812">
        <v>1</v>
      </c>
      <c r="U1676" s="768">
        <v>1</v>
      </c>
    </row>
    <row r="1677" spans="1:21" ht="14.4" customHeight="1" x14ac:dyDescent="0.3">
      <c r="A1677" s="726">
        <v>4</v>
      </c>
      <c r="B1677" s="727" t="s">
        <v>2287</v>
      </c>
      <c r="C1677" s="727" t="s">
        <v>2294</v>
      </c>
      <c r="D1677" s="810" t="s">
        <v>4735</v>
      </c>
      <c r="E1677" s="811" t="s">
        <v>2340</v>
      </c>
      <c r="F1677" s="727" t="s">
        <v>2290</v>
      </c>
      <c r="G1677" s="727" t="s">
        <v>2523</v>
      </c>
      <c r="H1677" s="727" t="s">
        <v>571</v>
      </c>
      <c r="I1677" s="727" t="s">
        <v>3786</v>
      </c>
      <c r="J1677" s="727" t="s">
        <v>2971</v>
      </c>
      <c r="K1677" s="727" t="s">
        <v>3787</v>
      </c>
      <c r="L1677" s="728">
        <v>1221.4000000000001</v>
      </c>
      <c r="M1677" s="728">
        <v>3664.2000000000003</v>
      </c>
      <c r="N1677" s="727">
        <v>3</v>
      </c>
      <c r="O1677" s="812">
        <v>2</v>
      </c>
      <c r="P1677" s="728">
        <v>3664.2000000000003</v>
      </c>
      <c r="Q1677" s="745">
        <v>1</v>
      </c>
      <c r="R1677" s="727">
        <v>3</v>
      </c>
      <c r="S1677" s="745">
        <v>1</v>
      </c>
      <c r="T1677" s="812">
        <v>2</v>
      </c>
      <c r="U1677" s="768">
        <v>1</v>
      </c>
    </row>
    <row r="1678" spans="1:21" ht="14.4" customHeight="1" x14ac:dyDescent="0.3">
      <c r="A1678" s="726">
        <v>4</v>
      </c>
      <c r="B1678" s="727" t="s">
        <v>2287</v>
      </c>
      <c r="C1678" s="727" t="s">
        <v>2294</v>
      </c>
      <c r="D1678" s="810" t="s">
        <v>4735</v>
      </c>
      <c r="E1678" s="811" t="s">
        <v>2340</v>
      </c>
      <c r="F1678" s="727" t="s">
        <v>2290</v>
      </c>
      <c r="G1678" s="727" t="s">
        <v>2523</v>
      </c>
      <c r="H1678" s="727" t="s">
        <v>571</v>
      </c>
      <c r="I1678" s="727" t="s">
        <v>3290</v>
      </c>
      <c r="J1678" s="727" t="s">
        <v>3291</v>
      </c>
      <c r="K1678" s="727" t="s">
        <v>3292</v>
      </c>
      <c r="L1678" s="728">
        <v>2816</v>
      </c>
      <c r="M1678" s="728">
        <v>11264</v>
      </c>
      <c r="N1678" s="727">
        <v>4</v>
      </c>
      <c r="O1678" s="812">
        <v>1</v>
      </c>
      <c r="P1678" s="728">
        <v>11264</v>
      </c>
      <c r="Q1678" s="745">
        <v>1</v>
      </c>
      <c r="R1678" s="727">
        <v>4</v>
      </c>
      <c r="S1678" s="745">
        <v>1</v>
      </c>
      <c r="T1678" s="812">
        <v>1</v>
      </c>
      <c r="U1678" s="768">
        <v>1</v>
      </c>
    </row>
    <row r="1679" spans="1:21" ht="14.4" customHeight="1" x14ac:dyDescent="0.3">
      <c r="A1679" s="726">
        <v>4</v>
      </c>
      <c r="B1679" s="727" t="s">
        <v>2287</v>
      </c>
      <c r="C1679" s="727" t="s">
        <v>2294</v>
      </c>
      <c r="D1679" s="810" t="s">
        <v>4735</v>
      </c>
      <c r="E1679" s="811" t="s">
        <v>2340</v>
      </c>
      <c r="F1679" s="727" t="s">
        <v>2290</v>
      </c>
      <c r="G1679" s="727" t="s">
        <v>2523</v>
      </c>
      <c r="H1679" s="727" t="s">
        <v>571</v>
      </c>
      <c r="I1679" s="727" t="s">
        <v>3302</v>
      </c>
      <c r="J1679" s="727" t="s">
        <v>3303</v>
      </c>
      <c r="K1679" s="727" t="s">
        <v>3304</v>
      </c>
      <c r="L1679" s="728">
        <v>295.88</v>
      </c>
      <c r="M1679" s="728">
        <v>1479.4</v>
      </c>
      <c r="N1679" s="727">
        <v>5</v>
      </c>
      <c r="O1679" s="812">
        <v>5</v>
      </c>
      <c r="P1679" s="728">
        <v>1479.4</v>
      </c>
      <c r="Q1679" s="745">
        <v>1</v>
      </c>
      <c r="R1679" s="727">
        <v>5</v>
      </c>
      <c r="S1679" s="745">
        <v>1</v>
      </c>
      <c r="T1679" s="812">
        <v>5</v>
      </c>
      <c r="U1679" s="768">
        <v>1</v>
      </c>
    </row>
    <row r="1680" spans="1:21" ht="14.4" customHeight="1" x14ac:dyDescent="0.3">
      <c r="A1680" s="726">
        <v>4</v>
      </c>
      <c r="B1680" s="727" t="s">
        <v>2287</v>
      </c>
      <c r="C1680" s="727" t="s">
        <v>2294</v>
      </c>
      <c r="D1680" s="810" t="s">
        <v>4735</v>
      </c>
      <c r="E1680" s="811" t="s">
        <v>2340</v>
      </c>
      <c r="F1680" s="727" t="s">
        <v>2290</v>
      </c>
      <c r="G1680" s="727" t="s">
        <v>2523</v>
      </c>
      <c r="H1680" s="727" t="s">
        <v>571</v>
      </c>
      <c r="I1680" s="727" t="s">
        <v>4198</v>
      </c>
      <c r="J1680" s="727" t="s">
        <v>4199</v>
      </c>
      <c r="K1680" s="727" t="s">
        <v>4200</v>
      </c>
      <c r="L1680" s="728">
        <v>1249.73</v>
      </c>
      <c r="M1680" s="728">
        <v>3749.19</v>
      </c>
      <c r="N1680" s="727">
        <v>3</v>
      </c>
      <c r="O1680" s="812">
        <v>1</v>
      </c>
      <c r="P1680" s="728">
        <v>3749.19</v>
      </c>
      <c r="Q1680" s="745">
        <v>1</v>
      </c>
      <c r="R1680" s="727">
        <v>3</v>
      </c>
      <c r="S1680" s="745">
        <v>1</v>
      </c>
      <c r="T1680" s="812">
        <v>1</v>
      </c>
      <c r="U1680" s="768">
        <v>1</v>
      </c>
    </row>
    <row r="1681" spans="1:21" ht="14.4" customHeight="1" x14ac:dyDescent="0.3">
      <c r="A1681" s="726">
        <v>4</v>
      </c>
      <c r="B1681" s="727" t="s">
        <v>2287</v>
      </c>
      <c r="C1681" s="727" t="s">
        <v>2294</v>
      </c>
      <c r="D1681" s="810" t="s">
        <v>4735</v>
      </c>
      <c r="E1681" s="811" t="s">
        <v>2340</v>
      </c>
      <c r="F1681" s="727" t="s">
        <v>2290</v>
      </c>
      <c r="G1681" s="727" t="s">
        <v>2523</v>
      </c>
      <c r="H1681" s="727" t="s">
        <v>571</v>
      </c>
      <c r="I1681" s="727" t="s">
        <v>4201</v>
      </c>
      <c r="J1681" s="727" t="s">
        <v>4199</v>
      </c>
      <c r="K1681" s="727" t="s">
        <v>3319</v>
      </c>
      <c r="L1681" s="728">
        <v>1249.73</v>
      </c>
      <c r="M1681" s="728">
        <v>3749.19</v>
      </c>
      <c r="N1681" s="727">
        <v>3</v>
      </c>
      <c r="O1681" s="812">
        <v>1</v>
      </c>
      <c r="P1681" s="728">
        <v>3749.19</v>
      </c>
      <c r="Q1681" s="745">
        <v>1</v>
      </c>
      <c r="R1681" s="727">
        <v>3</v>
      </c>
      <c r="S1681" s="745">
        <v>1</v>
      </c>
      <c r="T1681" s="812">
        <v>1</v>
      </c>
      <c r="U1681" s="768">
        <v>1</v>
      </c>
    </row>
    <row r="1682" spans="1:21" ht="14.4" customHeight="1" x14ac:dyDescent="0.3">
      <c r="A1682" s="726">
        <v>4</v>
      </c>
      <c r="B1682" s="727" t="s">
        <v>2287</v>
      </c>
      <c r="C1682" s="727" t="s">
        <v>2294</v>
      </c>
      <c r="D1682" s="810" t="s">
        <v>4735</v>
      </c>
      <c r="E1682" s="811" t="s">
        <v>2340</v>
      </c>
      <c r="F1682" s="727" t="s">
        <v>2290</v>
      </c>
      <c r="G1682" s="727" t="s">
        <v>2523</v>
      </c>
      <c r="H1682" s="727" t="s">
        <v>571</v>
      </c>
      <c r="I1682" s="727" t="s">
        <v>3805</v>
      </c>
      <c r="J1682" s="727" t="s">
        <v>3806</v>
      </c>
      <c r="K1682" s="727" t="s">
        <v>3807</v>
      </c>
      <c r="L1682" s="728">
        <v>734</v>
      </c>
      <c r="M1682" s="728">
        <v>2936</v>
      </c>
      <c r="N1682" s="727">
        <v>4</v>
      </c>
      <c r="O1682" s="812">
        <v>1</v>
      </c>
      <c r="P1682" s="728">
        <v>2936</v>
      </c>
      <c r="Q1682" s="745">
        <v>1</v>
      </c>
      <c r="R1682" s="727">
        <v>4</v>
      </c>
      <c r="S1682" s="745">
        <v>1</v>
      </c>
      <c r="T1682" s="812">
        <v>1</v>
      </c>
      <c r="U1682" s="768">
        <v>1</v>
      </c>
    </row>
    <row r="1683" spans="1:21" ht="14.4" customHeight="1" x14ac:dyDescent="0.3">
      <c r="A1683" s="726">
        <v>4</v>
      </c>
      <c r="B1683" s="727" t="s">
        <v>2287</v>
      </c>
      <c r="C1683" s="727" t="s">
        <v>2294</v>
      </c>
      <c r="D1683" s="810" t="s">
        <v>4735</v>
      </c>
      <c r="E1683" s="811" t="s">
        <v>2340</v>
      </c>
      <c r="F1683" s="727" t="s">
        <v>2290</v>
      </c>
      <c r="G1683" s="727" t="s">
        <v>2523</v>
      </c>
      <c r="H1683" s="727" t="s">
        <v>571</v>
      </c>
      <c r="I1683" s="727" t="s">
        <v>4202</v>
      </c>
      <c r="J1683" s="727" t="s">
        <v>4203</v>
      </c>
      <c r="K1683" s="727" t="s">
        <v>3338</v>
      </c>
      <c r="L1683" s="728">
        <v>871.5</v>
      </c>
      <c r="M1683" s="728">
        <v>5229</v>
      </c>
      <c r="N1683" s="727">
        <v>6</v>
      </c>
      <c r="O1683" s="812">
        <v>1</v>
      </c>
      <c r="P1683" s="728">
        <v>5229</v>
      </c>
      <c r="Q1683" s="745">
        <v>1</v>
      </c>
      <c r="R1683" s="727">
        <v>6</v>
      </c>
      <c r="S1683" s="745">
        <v>1</v>
      </c>
      <c r="T1683" s="812">
        <v>1</v>
      </c>
      <c r="U1683" s="768">
        <v>1</v>
      </c>
    </row>
    <row r="1684" spans="1:21" ht="14.4" customHeight="1" x14ac:dyDescent="0.3">
      <c r="A1684" s="726">
        <v>4</v>
      </c>
      <c r="B1684" s="727" t="s">
        <v>2287</v>
      </c>
      <c r="C1684" s="727" t="s">
        <v>2294</v>
      </c>
      <c r="D1684" s="810" t="s">
        <v>4735</v>
      </c>
      <c r="E1684" s="811" t="s">
        <v>2340</v>
      </c>
      <c r="F1684" s="727" t="s">
        <v>2290</v>
      </c>
      <c r="G1684" s="727" t="s">
        <v>2523</v>
      </c>
      <c r="H1684" s="727" t="s">
        <v>571</v>
      </c>
      <c r="I1684" s="727" t="s">
        <v>4204</v>
      </c>
      <c r="J1684" s="727" t="s">
        <v>3814</v>
      </c>
      <c r="K1684" s="727" t="s">
        <v>4205</v>
      </c>
      <c r="L1684" s="728">
        <v>1499.96</v>
      </c>
      <c r="M1684" s="728">
        <v>2999.92</v>
      </c>
      <c r="N1684" s="727">
        <v>2</v>
      </c>
      <c r="O1684" s="812">
        <v>1</v>
      </c>
      <c r="P1684" s="728">
        <v>2999.92</v>
      </c>
      <c r="Q1684" s="745">
        <v>1</v>
      </c>
      <c r="R1684" s="727">
        <v>2</v>
      </c>
      <c r="S1684" s="745">
        <v>1</v>
      </c>
      <c r="T1684" s="812">
        <v>1</v>
      </c>
      <c r="U1684" s="768">
        <v>1</v>
      </c>
    </row>
    <row r="1685" spans="1:21" ht="14.4" customHeight="1" x14ac:dyDescent="0.3">
      <c r="A1685" s="726">
        <v>4</v>
      </c>
      <c r="B1685" s="727" t="s">
        <v>2287</v>
      </c>
      <c r="C1685" s="727" t="s">
        <v>2294</v>
      </c>
      <c r="D1685" s="810" t="s">
        <v>4735</v>
      </c>
      <c r="E1685" s="811" t="s">
        <v>2340</v>
      </c>
      <c r="F1685" s="727" t="s">
        <v>2290</v>
      </c>
      <c r="G1685" s="727" t="s">
        <v>2523</v>
      </c>
      <c r="H1685" s="727" t="s">
        <v>571</v>
      </c>
      <c r="I1685" s="727" t="s">
        <v>3322</v>
      </c>
      <c r="J1685" s="727" t="s">
        <v>2998</v>
      </c>
      <c r="K1685" s="727" t="s">
        <v>3323</v>
      </c>
      <c r="L1685" s="728">
        <v>1500.3</v>
      </c>
      <c r="M1685" s="728">
        <v>3000.6</v>
      </c>
      <c r="N1685" s="727">
        <v>2</v>
      </c>
      <c r="O1685" s="812">
        <v>1</v>
      </c>
      <c r="P1685" s="728">
        <v>3000.6</v>
      </c>
      <c r="Q1685" s="745">
        <v>1</v>
      </c>
      <c r="R1685" s="727">
        <v>2</v>
      </c>
      <c r="S1685" s="745">
        <v>1</v>
      </c>
      <c r="T1685" s="812">
        <v>1</v>
      </c>
      <c r="U1685" s="768">
        <v>1</v>
      </c>
    </row>
    <row r="1686" spans="1:21" ht="14.4" customHeight="1" x14ac:dyDescent="0.3">
      <c r="A1686" s="726">
        <v>4</v>
      </c>
      <c r="B1686" s="727" t="s">
        <v>2287</v>
      </c>
      <c r="C1686" s="727" t="s">
        <v>2294</v>
      </c>
      <c r="D1686" s="810" t="s">
        <v>4735</v>
      </c>
      <c r="E1686" s="811" t="s">
        <v>2340</v>
      </c>
      <c r="F1686" s="727" t="s">
        <v>2290</v>
      </c>
      <c r="G1686" s="727" t="s">
        <v>2523</v>
      </c>
      <c r="H1686" s="727" t="s">
        <v>571</v>
      </c>
      <c r="I1686" s="727" t="s">
        <v>4206</v>
      </c>
      <c r="J1686" s="727" t="s">
        <v>4207</v>
      </c>
      <c r="K1686" s="727" t="s">
        <v>4208</v>
      </c>
      <c r="L1686" s="728">
        <v>745.75</v>
      </c>
      <c r="M1686" s="728">
        <v>2237.25</v>
      </c>
      <c r="N1686" s="727">
        <v>3</v>
      </c>
      <c r="O1686" s="812">
        <v>1</v>
      </c>
      <c r="P1686" s="728">
        <v>2237.25</v>
      </c>
      <c r="Q1686" s="745">
        <v>1</v>
      </c>
      <c r="R1686" s="727">
        <v>3</v>
      </c>
      <c r="S1686" s="745">
        <v>1</v>
      </c>
      <c r="T1686" s="812">
        <v>1</v>
      </c>
      <c r="U1686" s="768">
        <v>1</v>
      </c>
    </row>
    <row r="1687" spans="1:21" ht="14.4" customHeight="1" x14ac:dyDescent="0.3">
      <c r="A1687" s="726">
        <v>4</v>
      </c>
      <c r="B1687" s="727" t="s">
        <v>2287</v>
      </c>
      <c r="C1687" s="727" t="s">
        <v>2294</v>
      </c>
      <c r="D1687" s="810" t="s">
        <v>4735</v>
      </c>
      <c r="E1687" s="811" t="s">
        <v>2340</v>
      </c>
      <c r="F1687" s="727" t="s">
        <v>2290</v>
      </c>
      <c r="G1687" s="727" t="s">
        <v>2523</v>
      </c>
      <c r="H1687" s="727" t="s">
        <v>571</v>
      </c>
      <c r="I1687" s="727" t="s">
        <v>3331</v>
      </c>
      <c r="J1687" s="727" t="s">
        <v>3332</v>
      </c>
      <c r="K1687" s="727" t="s">
        <v>3333</v>
      </c>
      <c r="L1687" s="728">
        <v>299.89999999999998</v>
      </c>
      <c r="M1687" s="728">
        <v>1199.5999999999999</v>
      </c>
      <c r="N1687" s="727">
        <v>4</v>
      </c>
      <c r="O1687" s="812">
        <v>2</v>
      </c>
      <c r="P1687" s="728">
        <v>1199.5999999999999</v>
      </c>
      <c r="Q1687" s="745">
        <v>1</v>
      </c>
      <c r="R1687" s="727">
        <v>4</v>
      </c>
      <c r="S1687" s="745">
        <v>1</v>
      </c>
      <c r="T1687" s="812">
        <v>2</v>
      </c>
      <c r="U1687" s="768">
        <v>1</v>
      </c>
    </row>
    <row r="1688" spans="1:21" ht="14.4" customHeight="1" x14ac:dyDescent="0.3">
      <c r="A1688" s="726">
        <v>4</v>
      </c>
      <c r="B1688" s="727" t="s">
        <v>2287</v>
      </c>
      <c r="C1688" s="727" t="s">
        <v>2294</v>
      </c>
      <c r="D1688" s="810" t="s">
        <v>4735</v>
      </c>
      <c r="E1688" s="811" t="s">
        <v>2340</v>
      </c>
      <c r="F1688" s="727" t="s">
        <v>2290</v>
      </c>
      <c r="G1688" s="727" t="s">
        <v>2523</v>
      </c>
      <c r="H1688" s="727" t="s">
        <v>571</v>
      </c>
      <c r="I1688" s="727" t="s">
        <v>3334</v>
      </c>
      <c r="J1688" s="727" t="s">
        <v>3332</v>
      </c>
      <c r="K1688" s="727" t="s">
        <v>3335</v>
      </c>
      <c r="L1688" s="728">
        <v>599.79999999999995</v>
      </c>
      <c r="M1688" s="728">
        <v>599.79999999999995</v>
      </c>
      <c r="N1688" s="727">
        <v>1</v>
      </c>
      <c r="O1688" s="812">
        <v>1</v>
      </c>
      <c r="P1688" s="728">
        <v>599.79999999999995</v>
      </c>
      <c r="Q1688" s="745">
        <v>1</v>
      </c>
      <c r="R1688" s="727">
        <v>1</v>
      </c>
      <c r="S1688" s="745">
        <v>1</v>
      </c>
      <c r="T1688" s="812">
        <v>1</v>
      </c>
      <c r="U1688" s="768">
        <v>1</v>
      </c>
    </row>
    <row r="1689" spans="1:21" ht="14.4" customHeight="1" x14ac:dyDescent="0.3">
      <c r="A1689" s="726">
        <v>4</v>
      </c>
      <c r="B1689" s="727" t="s">
        <v>2287</v>
      </c>
      <c r="C1689" s="727" t="s">
        <v>2294</v>
      </c>
      <c r="D1689" s="810" t="s">
        <v>4735</v>
      </c>
      <c r="E1689" s="811" t="s">
        <v>2340</v>
      </c>
      <c r="F1689" s="727" t="s">
        <v>2290</v>
      </c>
      <c r="G1689" s="727" t="s">
        <v>2523</v>
      </c>
      <c r="H1689" s="727" t="s">
        <v>571</v>
      </c>
      <c r="I1689" s="727" t="s">
        <v>4077</v>
      </c>
      <c r="J1689" s="727" t="s">
        <v>4078</v>
      </c>
      <c r="K1689" s="727" t="s">
        <v>3333</v>
      </c>
      <c r="L1689" s="728">
        <v>499.99</v>
      </c>
      <c r="M1689" s="728">
        <v>499.99</v>
      </c>
      <c r="N1689" s="727">
        <v>1</v>
      </c>
      <c r="O1689" s="812">
        <v>1</v>
      </c>
      <c r="P1689" s="728">
        <v>499.99</v>
      </c>
      <c r="Q1689" s="745">
        <v>1</v>
      </c>
      <c r="R1689" s="727">
        <v>1</v>
      </c>
      <c r="S1689" s="745">
        <v>1</v>
      </c>
      <c r="T1689" s="812">
        <v>1</v>
      </c>
      <c r="U1689" s="768">
        <v>1</v>
      </c>
    </row>
    <row r="1690" spans="1:21" ht="14.4" customHeight="1" x14ac:dyDescent="0.3">
      <c r="A1690" s="726">
        <v>4</v>
      </c>
      <c r="B1690" s="727" t="s">
        <v>2287</v>
      </c>
      <c r="C1690" s="727" t="s">
        <v>2294</v>
      </c>
      <c r="D1690" s="810" t="s">
        <v>4735</v>
      </c>
      <c r="E1690" s="811" t="s">
        <v>2340</v>
      </c>
      <c r="F1690" s="727" t="s">
        <v>2290</v>
      </c>
      <c r="G1690" s="727" t="s">
        <v>2807</v>
      </c>
      <c r="H1690" s="727" t="s">
        <v>571</v>
      </c>
      <c r="I1690" s="727" t="s">
        <v>2808</v>
      </c>
      <c r="J1690" s="727" t="s">
        <v>2809</v>
      </c>
      <c r="K1690" s="727" t="s">
        <v>2810</v>
      </c>
      <c r="L1690" s="728">
        <v>410</v>
      </c>
      <c r="M1690" s="728">
        <v>10250</v>
      </c>
      <c r="N1690" s="727">
        <v>25</v>
      </c>
      <c r="O1690" s="812">
        <v>25</v>
      </c>
      <c r="P1690" s="728">
        <v>9020</v>
      </c>
      <c r="Q1690" s="745">
        <v>0.88</v>
      </c>
      <c r="R1690" s="727">
        <v>22</v>
      </c>
      <c r="S1690" s="745">
        <v>0.88</v>
      </c>
      <c r="T1690" s="812">
        <v>22</v>
      </c>
      <c r="U1690" s="768">
        <v>0.88</v>
      </c>
    </row>
    <row r="1691" spans="1:21" ht="14.4" customHeight="1" x14ac:dyDescent="0.3">
      <c r="A1691" s="726">
        <v>4</v>
      </c>
      <c r="B1691" s="727" t="s">
        <v>2287</v>
      </c>
      <c r="C1691" s="727" t="s">
        <v>2294</v>
      </c>
      <c r="D1691" s="810" t="s">
        <v>4735</v>
      </c>
      <c r="E1691" s="811" t="s">
        <v>2340</v>
      </c>
      <c r="F1691" s="727" t="s">
        <v>2290</v>
      </c>
      <c r="G1691" s="727" t="s">
        <v>2807</v>
      </c>
      <c r="H1691" s="727" t="s">
        <v>571</v>
      </c>
      <c r="I1691" s="727" t="s">
        <v>3352</v>
      </c>
      <c r="J1691" s="727" t="s">
        <v>2853</v>
      </c>
      <c r="K1691" s="727" t="s">
        <v>3353</v>
      </c>
      <c r="L1691" s="728">
        <v>566</v>
      </c>
      <c r="M1691" s="728">
        <v>566</v>
      </c>
      <c r="N1691" s="727">
        <v>1</v>
      </c>
      <c r="O1691" s="812">
        <v>1</v>
      </c>
      <c r="P1691" s="728"/>
      <c r="Q1691" s="745">
        <v>0</v>
      </c>
      <c r="R1691" s="727"/>
      <c r="S1691" s="745">
        <v>0</v>
      </c>
      <c r="T1691" s="812"/>
      <c r="U1691" s="768">
        <v>0</v>
      </c>
    </row>
    <row r="1692" spans="1:21" ht="14.4" customHeight="1" x14ac:dyDescent="0.3">
      <c r="A1692" s="726">
        <v>4</v>
      </c>
      <c r="B1692" s="727" t="s">
        <v>2287</v>
      </c>
      <c r="C1692" s="727" t="s">
        <v>2294</v>
      </c>
      <c r="D1692" s="810" t="s">
        <v>4735</v>
      </c>
      <c r="E1692" s="811" t="s">
        <v>2340</v>
      </c>
      <c r="F1692" s="727" t="s">
        <v>2290</v>
      </c>
      <c r="G1692" s="727" t="s">
        <v>2807</v>
      </c>
      <c r="H1692" s="727" t="s">
        <v>571</v>
      </c>
      <c r="I1692" s="727" t="s">
        <v>4209</v>
      </c>
      <c r="J1692" s="727" t="s">
        <v>2809</v>
      </c>
      <c r="K1692" s="727" t="s">
        <v>4210</v>
      </c>
      <c r="L1692" s="728">
        <v>410</v>
      </c>
      <c r="M1692" s="728">
        <v>410</v>
      </c>
      <c r="N1692" s="727">
        <v>1</v>
      </c>
      <c r="O1692" s="812">
        <v>1</v>
      </c>
      <c r="P1692" s="728">
        <v>410</v>
      </c>
      <c r="Q1692" s="745">
        <v>1</v>
      </c>
      <c r="R1692" s="727">
        <v>1</v>
      </c>
      <c r="S1692" s="745">
        <v>1</v>
      </c>
      <c r="T1692" s="812">
        <v>1</v>
      </c>
      <c r="U1692" s="768">
        <v>1</v>
      </c>
    </row>
    <row r="1693" spans="1:21" ht="14.4" customHeight="1" x14ac:dyDescent="0.3">
      <c r="A1693" s="726">
        <v>4</v>
      </c>
      <c r="B1693" s="727" t="s">
        <v>2287</v>
      </c>
      <c r="C1693" s="727" t="s">
        <v>2294</v>
      </c>
      <c r="D1693" s="810" t="s">
        <v>4735</v>
      </c>
      <c r="E1693" s="811" t="s">
        <v>2340</v>
      </c>
      <c r="F1693" s="727" t="s">
        <v>2290</v>
      </c>
      <c r="G1693" s="727" t="s">
        <v>2406</v>
      </c>
      <c r="H1693" s="727" t="s">
        <v>571</v>
      </c>
      <c r="I1693" s="727" t="s">
        <v>2407</v>
      </c>
      <c r="J1693" s="727" t="s">
        <v>2408</v>
      </c>
      <c r="K1693" s="727" t="s">
        <v>2409</v>
      </c>
      <c r="L1693" s="728">
        <v>900</v>
      </c>
      <c r="M1693" s="728">
        <v>2700</v>
      </c>
      <c r="N1693" s="727">
        <v>3</v>
      </c>
      <c r="O1693" s="812">
        <v>3</v>
      </c>
      <c r="P1693" s="728">
        <v>1800</v>
      </c>
      <c r="Q1693" s="745">
        <v>0.66666666666666663</v>
      </c>
      <c r="R1693" s="727">
        <v>2</v>
      </c>
      <c r="S1693" s="745">
        <v>0.66666666666666663</v>
      </c>
      <c r="T1693" s="812">
        <v>2</v>
      </c>
      <c r="U1693" s="768">
        <v>0.66666666666666663</v>
      </c>
    </row>
    <row r="1694" spans="1:21" ht="14.4" customHeight="1" x14ac:dyDescent="0.3">
      <c r="A1694" s="726">
        <v>4</v>
      </c>
      <c r="B1694" s="727" t="s">
        <v>2287</v>
      </c>
      <c r="C1694" s="727" t="s">
        <v>2294</v>
      </c>
      <c r="D1694" s="810" t="s">
        <v>4735</v>
      </c>
      <c r="E1694" s="811" t="s">
        <v>2340</v>
      </c>
      <c r="F1694" s="727" t="s">
        <v>2290</v>
      </c>
      <c r="G1694" s="727" t="s">
        <v>2406</v>
      </c>
      <c r="H1694" s="727" t="s">
        <v>571</v>
      </c>
      <c r="I1694" s="727" t="s">
        <v>3447</v>
      </c>
      <c r="J1694" s="727" t="s">
        <v>3448</v>
      </c>
      <c r="K1694" s="727" t="s">
        <v>3449</v>
      </c>
      <c r="L1694" s="728">
        <v>378.48</v>
      </c>
      <c r="M1694" s="728">
        <v>756.96</v>
      </c>
      <c r="N1694" s="727">
        <v>2</v>
      </c>
      <c r="O1694" s="812">
        <v>2</v>
      </c>
      <c r="P1694" s="728">
        <v>756.96</v>
      </c>
      <c r="Q1694" s="745">
        <v>1</v>
      </c>
      <c r="R1694" s="727">
        <v>2</v>
      </c>
      <c r="S1694" s="745">
        <v>1</v>
      </c>
      <c r="T1694" s="812">
        <v>2</v>
      </c>
      <c r="U1694" s="768">
        <v>1</v>
      </c>
    </row>
    <row r="1695" spans="1:21" ht="14.4" customHeight="1" x14ac:dyDescent="0.3">
      <c r="A1695" s="726">
        <v>4</v>
      </c>
      <c r="B1695" s="727" t="s">
        <v>2287</v>
      </c>
      <c r="C1695" s="727" t="s">
        <v>2294</v>
      </c>
      <c r="D1695" s="810" t="s">
        <v>4735</v>
      </c>
      <c r="E1695" s="811" t="s">
        <v>2340</v>
      </c>
      <c r="F1695" s="727" t="s">
        <v>2290</v>
      </c>
      <c r="G1695" s="727" t="s">
        <v>4211</v>
      </c>
      <c r="H1695" s="727" t="s">
        <v>571</v>
      </c>
      <c r="I1695" s="727" t="s">
        <v>4212</v>
      </c>
      <c r="J1695" s="727" t="s">
        <v>4213</v>
      </c>
      <c r="K1695" s="727" t="s">
        <v>4214</v>
      </c>
      <c r="L1695" s="728">
        <v>106.13</v>
      </c>
      <c r="M1695" s="728">
        <v>424.52</v>
      </c>
      <c r="N1695" s="727">
        <v>4</v>
      </c>
      <c r="O1695" s="812">
        <v>1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4</v>
      </c>
      <c r="B1696" s="727" t="s">
        <v>2287</v>
      </c>
      <c r="C1696" s="727" t="s">
        <v>2294</v>
      </c>
      <c r="D1696" s="810" t="s">
        <v>4735</v>
      </c>
      <c r="E1696" s="811" t="s">
        <v>2341</v>
      </c>
      <c r="F1696" s="727" t="s">
        <v>2288</v>
      </c>
      <c r="G1696" s="727" t="s">
        <v>2751</v>
      </c>
      <c r="H1696" s="727" t="s">
        <v>642</v>
      </c>
      <c r="I1696" s="727" t="s">
        <v>2752</v>
      </c>
      <c r="J1696" s="727" t="s">
        <v>1887</v>
      </c>
      <c r="K1696" s="727" t="s">
        <v>2753</v>
      </c>
      <c r="L1696" s="728">
        <v>70.540000000000006</v>
      </c>
      <c r="M1696" s="728">
        <v>70.540000000000006</v>
      </c>
      <c r="N1696" s="727">
        <v>1</v>
      </c>
      <c r="O1696" s="812">
        <v>1</v>
      </c>
      <c r="P1696" s="728"/>
      <c r="Q1696" s="745">
        <v>0</v>
      </c>
      <c r="R1696" s="727"/>
      <c r="S1696" s="745">
        <v>0</v>
      </c>
      <c r="T1696" s="812"/>
      <c r="U1696" s="768">
        <v>0</v>
      </c>
    </row>
    <row r="1697" spans="1:21" ht="14.4" customHeight="1" x14ac:dyDescent="0.3">
      <c r="A1697" s="726">
        <v>4</v>
      </c>
      <c r="B1697" s="727" t="s">
        <v>2287</v>
      </c>
      <c r="C1697" s="727" t="s">
        <v>2294</v>
      </c>
      <c r="D1697" s="810" t="s">
        <v>4735</v>
      </c>
      <c r="E1697" s="811" t="s">
        <v>2341</v>
      </c>
      <c r="F1697" s="727" t="s">
        <v>2288</v>
      </c>
      <c r="G1697" s="727" t="s">
        <v>2410</v>
      </c>
      <c r="H1697" s="727" t="s">
        <v>571</v>
      </c>
      <c r="I1697" s="727" t="s">
        <v>2411</v>
      </c>
      <c r="J1697" s="727" t="s">
        <v>1869</v>
      </c>
      <c r="K1697" s="727" t="s">
        <v>2412</v>
      </c>
      <c r="L1697" s="728">
        <v>238.72</v>
      </c>
      <c r="M1697" s="728">
        <v>477.44</v>
      </c>
      <c r="N1697" s="727">
        <v>2</v>
      </c>
      <c r="O1697" s="812">
        <v>1</v>
      </c>
      <c r="P1697" s="728">
        <v>477.44</v>
      </c>
      <c r="Q1697" s="745">
        <v>1</v>
      </c>
      <c r="R1697" s="727">
        <v>2</v>
      </c>
      <c r="S1697" s="745">
        <v>1</v>
      </c>
      <c r="T1697" s="812">
        <v>1</v>
      </c>
      <c r="U1697" s="768">
        <v>1</v>
      </c>
    </row>
    <row r="1698" spans="1:21" ht="14.4" customHeight="1" x14ac:dyDescent="0.3">
      <c r="A1698" s="726">
        <v>4</v>
      </c>
      <c r="B1698" s="727" t="s">
        <v>2287</v>
      </c>
      <c r="C1698" s="727" t="s">
        <v>2294</v>
      </c>
      <c r="D1698" s="810" t="s">
        <v>4735</v>
      </c>
      <c r="E1698" s="811" t="s">
        <v>2341</v>
      </c>
      <c r="F1698" s="727" t="s">
        <v>2288</v>
      </c>
      <c r="G1698" s="727" t="s">
        <v>2410</v>
      </c>
      <c r="H1698" s="727" t="s">
        <v>642</v>
      </c>
      <c r="I1698" s="727" t="s">
        <v>2045</v>
      </c>
      <c r="J1698" s="727" t="s">
        <v>2046</v>
      </c>
      <c r="K1698" s="727" t="s">
        <v>1870</v>
      </c>
      <c r="L1698" s="728">
        <v>170.52</v>
      </c>
      <c r="M1698" s="728">
        <v>170.52</v>
      </c>
      <c r="N1698" s="727">
        <v>1</v>
      </c>
      <c r="O1698" s="812">
        <v>0.5</v>
      </c>
      <c r="P1698" s="728"/>
      <c r="Q1698" s="745">
        <v>0</v>
      </c>
      <c r="R1698" s="727"/>
      <c r="S1698" s="745">
        <v>0</v>
      </c>
      <c r="T1698" s="812"/>
      <c r="U1698" s="768">
        <v>0</v>
      </c>
    </row>
    <row r="1699" spans="1:21" ht="14.4" customHeight="1" x14ac:dyDescent="0.3">
      <c r="A1699" s="726">
        <v>4</v>
      </c>
      <c r="B1699" s="727" t="s">
        <v>2287</v>
      </c>
      <c r="C1699" s="727" t="s">
        <v>2294</v>
      </c>
      <c r="D1699" s="810" t="s">
        <v>4735</v>
      </c>
      <c r="E1699" s="811" t="s">
        <v>2341</v>
      </c>
      <c r="F1699" s="727" t="s">
        <v>2288</v>
      </c>
      <c r="G1699" s="727" t="s">
        <v>2682</v>
      </c>
      <c r="H1699" s="727" t="s">
        <v>642</v>
      </c>
      <c r="I1699" s="727" t="s">
        <v>3359</v>
      </c>
      <c r="J1699" s="727" t="s">
        <v>914</v>
      </c>
      <c r="K1699" s="727" t="s">
        <v>3360</v>
      </c>
      <c r="L1699" s="728">
        <v>207.45</v>
      </c>
      <c r="M1699" s="728">
        <v>207.45</v>
      </c>
      <c r="N1699" s="727">
        <v>1</v>
      </c>
      <c r="O1699" s="812">
        <v>1</v>
      </c>
      <c r="P1699" s="728">
        <v>207.45</v>
      </c>
      <c r="Q1699" s="745">
        <v>1</v>
      </c>
      <c r="R1699" s="727">
        <v>1</v>
      </c>
      <c r="S1699" s="745">
        <v>1</v>
      </c>
      <c r="T1699" s="812">
        <v>1</v>
      </c>
      <c r="U1699" s="768">
        <v>1</v>
      </c>
    </row>
    <row r="1700" spans="1:21" ht="14.4" customHeight="1" x14ac:dyDescent="0.3">
      <c r="A1700" s="726">
        <v>4</v>
      </c>
      <c r="B1700" s="727" t="s">
        <v>2287</v>
      </c>
      <c r="C1700" s="727" t="s">
        <v>2294</v>
      </c>
      <c r="D1700" s="810" t="s">
        <v>4735</v>
      </c>
      <c r="E1700" s="811" t="s">
        <v>2341</v>
      </c>
      <c r="F1700" s="727" t="s">
        <v>2288</v>
      </c>
      <c r="G1700" s="727" t="s">
        <v>2466</v>
      </c>
      <c r="H1700" s="727" t="s">
        <v>571</v>
      </c>
      <c r="I1700" s="727" t="s">
        <v>2741</v>
      </c>
      <c r="J1700" s="727" t="s">
        <v>2699</v>
      </c>
      <c r="K1700" s="727" t="s">
        <v>1870</v>
      </c>
      <c r="L1700" s="728">
        <v>78.33</v>
      </c>
      <c r="M1700" s="728">
        <v>313.32</v>
      </c>
      <c r="N1700" s="727">
        <v>4</v>
      </c>
      <c r="O1700" s="812">
        <v>1</v>
      </c>
      <c r="P1700" s="728">
        <v>313.32</v>
      </c>
      <c r="Q1700" s="745">
        <v>1</v>
      </c>
      <c r="R1700" s="727">
        <v>4</v>
      </c>
      <c r="S1700" s="745">
        <v>1</v>
      </c>
      <c r="T1700" s="812">
        <v>1</v>
      </c>
      <c r="U1700" s="768">
        <v>1</v>
      </c>
    </row>
    <row r="1701" spans="1:21" ht="14.4" customHeight="1" x14ac:dyDescent="0.3">
      <c r="A1701" s="726">
        <v>4</v>
      </c>
      <c r="B1701" s="727" t="s">
        <v>2287</v>
      </c>
      <c r="C1701" s="727" t="s">
        <v>2294</v>
      </c>
      <c r="D1701" s="810" t="s">
        <v>4735</v>
      </c>
      <c r="E1701" s="811" t="s">
        <v>2341</v>
      </c>
      <c r="F1701" s="727" t="s">
        <v>2288</v>
      </c>
      <c r="G1701" s="727" t="s">
        <v>2466</v>
      </c>
      <c r="H1701" s="727" t="s">
        <v>571</v>
      </c>
      <c r="I1701" s="727" t="s">
        <v>2698</v>
      </c>
      <c r="J1701" s="727" t="s">
        <v>2699</v>
      </c>
      <c r="K1701" s="727" t="s">
        <v>2700</v>
      </c>
      <c r="L1701" s="728">
        <v>391.67</v>
      </c>
      <c r="M1701" s="728">
        <v>783.34</v>
      </c>
      <c r="N1701" s="727">
        <v>2</v>
      </c>
      <c r="O1701" s="812">
        <v>1</v>
      </c>
      <c r="P1701" s="728">
        <v>783.34</v>
      </c>
      <c r="Q1701" s="745">
        <v>1</v>
      </c>
      <c r="R1701" s="727">
        <v>2</v>
      </c>
      <c r="S1701" s="745">
        <v>1</v>
      </c>
      <c r="T1701" s="812">
        <v>1</v>
      </c>
      <c r="U1701" s="768">
        <v>1</v>
      </c>
    </row>
    <row r="1702" spans="1:21" ht="14.4" customHeight="1" x14ac:dyDescent="0.3">
      <c r="A1702" s="726">
        <v>4</v>
      </c>
      <c r="B1702" s="727" t="s">
        <v>2287</v>
      </c>
      <c r="C1702" s="727" t="s">
        <v>2294</v>
      </c>
      <c r="D1702" s="810" t="s">
        <v>4735</v>
      </c>
      <c r="E1702" s="811" t="s">
        <v>2341</v>
      </c>
      <c r="F1702" s="727" t="s">
        <v>2288</v>
      </c>
      <c r="G1702" s="727" t="s">
        <v>2466</v>
      </c>
      <c r="H1702" s="727" t="s">
        <v>571</v>
      </c>
      <c r="I1702" s="727" t="s">
        <v>2467</v>
      </c>
      <c r="J1702" s="727" t="s">
        <v>988</v>
      </c>
      <c r="K1702" s="727" t="s">
        <v>1870</v>
      </c>
      <c r="L1702" s="728">
        <v>78.33</v>
      </c>
      <c r="M1702" s="728">
        <v>704.97</v>
      </c>
      <c r="N1702" s="727">
        <v>9</v>
      </c>
      <c r="O1702" s="812">
        <v>2.5</v>
      </c>
      <c r="P1702" s="728">
        <v>704.97</v>
      </c>
      <c r="Q1702" s="745">
        <v>1</v>
      </c>
      <c r="R1702" s="727">
        <v>9</v>
      </c>
      <c r="S1702" s="745">
        <v>1</v>
      </c>
      <c r="T1702" s="812">
        <v>2.5</v>
      </c>
      <c r="U1702" s="768">
        <v>1</v>
      </c>
    </row>
    <row r="1703" spans="1:21" ht="14.4" customHeight="1" x14ac:dyDescent="0.3">
      <c r="A1703" s="726">
        <v>4</v>
      </c>
      <c r="B1703" s="727" t="s">
        <v>2287</v>
      </c>
      <c r="C1703" s="727" t="s">
        <v>2294</v>
      </c>
      <c r="D1703" s="810" t="s">
        <v>4735</v>
      </c>
      <c r="E1703" s="811" t="s">
        <v>2341</v>
      </c>
      <c r="F1703" s="727" t="s">
        <v>2288</v>
      </c>
      <c r="G1703" s="727" t="s">
        <v>2427</v>
      </c>
      <c r="H1703" s="727" t="s">
        <v>571</v>
      </c>
      <c r="I1703" s="727" t="s">
        <v>2428</v>
      </c>
      <c r="J1703" s="727" t="s">
        <v>2429</v>
      </c>
      <c r="K1703" s="727" t="s">
        <v>2430</v>
      </c>
      <c r="L1703" s="728">
        <v>64.56</v>
      </c>
      <c r="M1703" s="728">
        <v>129.12</v>
      </c>
      <c r="N1703" s="727">
        <v>2</v>
      </c>
      <c r="O1703" s="812">
        <v>1</v>
      </c>
      <c r="P1703" s="728">
        <v>64.56</v>
      </c>
      <c r="Q1703" s="745">
        <v>0.5</v>
      </c>
      <c r="R1703" s="727">
        <v>1</v>
      </c>
      <c r="S1703" s="745">
        <v>0.5</v>
      </c>
      <c r="T1703" s="812">
        <v>0.5</v>
      </c>
      <c r="U1703" s="768">
        <v>0.5</v>
      </c>
    </row>
    <row r="1704" spans="1:21" ht="14.4" customHeight="1" x14ac:dyDescent="0.3">
      <c r="A1704" s="726">
        <v>4</v>
      </c>
      <c r="B1704" s="727" t="s">
        <v>2287</v>
      </c>
      <c r="C1704" s="727" t="s">
        <v>2294</v>
      </c>
      <c r="D1704" s="810" t="s">
        <v>4735</v>
      </c>
      <c r="E1704" s="811" t="s">
        <v>2341</v>
      </c>
      <c r="F1704" s="727" t="s">
        <v>2288</v>
      </c>
      <c r="G1704" s="727" t="s">
        <v>2762</v>
      </c>
      <c r="H1704" s="727" t="s">
        <v>571</v>
      </c>
      <c r="I1704" s="727" t="s">
        <v>4215</v>
      </c>
      <c r="J1704" s="727" t="s">
        <v>4216</v>
      </c>
      <c r="K1704" s="727" t="s">
        <v>4217</v>
      </c>
      <c r="L1704" s="728">
        <v>61.97</v>
      </c>
      <c r="M1704" s="728">
        <v>123.94</v>
      </c>
      <c r="N1704" s="727">
        <v>2</v>
      </c>
      <c r="O1704" s="812">
        <v>1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4</v>
      </c>
      <c r="B1705" s="727" t="s">
        <v>2287</v>
      </c>
      <c r="C1705" s="727" t="s">
        <v>2294</v>
      </c>
      <c r="D1705" s="810" t="s">
        <v>4735</v>
      </c>
      <c r="E1705" s="811" t="s">
        <v>2341</v>
      </c>
      <c r="F1705" s="727" t="s">
        <v>2288</v>
      </c>
      <c r="G1705" s="727" t="s">
        <v>4218</v>
      </c>
      <c r="H1705" s="727" t="s">
        <v>571</v>
      </c>
      <c r="I1705" s="727" t="s">
        <v>4219</v>
      </c>
      <c r="J1705" s="727" t="s">
        <v>4220</v>
      </c>
      <c r="K1705" s="727" t="s">
        <v>4221</v>
      </c>
      <c r="L1705" s="728">
        <v>0</v>
      </c>
      <c r="M1705" s="728">
        <v>0</v>
      </c>
      <c r="N1705" s="727">
        <v>1</v>
      </c>
      <c r="O1705" s="812">
        <v>0.5</v>
      </c>
      <c r="P1705" s="728">
        <v>0</v>
      </c>
      <c r="Q1705" s="745"/>
      <c r="R1705" s="727">
        <v>1</v>
      </c>
      <c r="S1705" s="745">
        <v>1</v>
      </c>
      <c r="T1705" s="812">
        <v>0.5</v>
      </c>
      <c r="U1705" s="768">
        <v>1</v>
      </c>
    </row>
    <row r="1706" spans="1:21" ht="14.4" customHeight="1" x14ac:dyDescent="0.3">
      <c r="A1706" s="726">
        <v>4</v>
      </c>
      <c r="B1706" s="727" t="s">
        <v>2287</v>
      </c>
      <c r="C1706" s="727" t="s">
        <v>2294</v>
      </c>
      <c r="D1706" s="810" t="s">
        <v>4735</v>
      </c>
      <c r="E1706" s="811" t="s">
        <v>2341</v>
      </c>
      <c r="F1706" s="727" t="s">
        <v>2288</v>
      </c>
      <c r="G1706" s="727" t="s">
        <v>3384</v>
      </c>
      <c r="H1706" s="727" t="s">
        <v>571</v>
      </c>
      <c r="I1706" s="727" t="s">
        <v>3385</v>
      </c>
      <c r="J1706" s="727" t="s">
        <v>996</v>
      </c>
      <c r="K1706" s="727" t="s">
        <v>3386</v>
      </c>
      <c r="L1706" s="728">
        <v>48.09</v>
      </c>
      <c r="M1706" s="728">
        <v>144.27000000000001</v>
      </c>
      <c r="N1706" s="727">
        <v>3</v>
      </c>
      <c r="O1706" s="812">
        <v>1</v>
      </c>
      <c r="P1706" s="728">
        <v>144.27000000000001</v>
      </c>
      <c r="Q1706" s="745">
        <v>1</v>
      </c>
      <c r="R1706" s="727">
        <v>3</v>
      </c>
      <c r="S1706" s="745">
        <v>1</v>
      </c>
      <c r="T1706" s="812">
        <v>1</v>
      </c>
      <c r="U1706" s="768">
        <v>1</v>
      </c>
    </row>
    <row r="1707" spans="1:21" ht="14.4" customHeight="1" x14ac:dyDescent="0.3">
      <c r="A1707" s="726">
        <v>4</v>
      </c>
      <c r="B1707" s="727" t="s">
        <v>2287</v>
      </c>
      <c r="C1707" s="727" t="s">
        <v>2294</v>
      </c>
      <c r="D1707" s="810" t="s">
        <v>4735</v>
      </c>
      <c r="E1707" s="811" t="s">
        <v>2341</v>
      </c>
      <c r="F1707" s="727" t="s">
        <v>2288</v>
      </c>
      <c r="G1707" s="727" t="s">
        <v>2373</v>
      </c>
      <c r="H1707" s="727" t="s">
        <v>571</v>
      </c>
      <c r="I1707" s="727" t="s">
        <v>2481</v>
      </c>
      <c r="J1707" s="727" t="s">
        <v>614</v>
      </c>
      <c r="K1707" s="727" t="s">
        <v>2482</v>
      </c>
      <c r="L1707" s="728">
        <v>0</v>
      </c>
      <c r="M1707" s="728">
        <v>0</v>
      </c>
      <c r="N1707" s="727">
        <v>1</v>
      </c>
      <c r="O1707" s="812">
        <v>1</v>
      </c>
      <c r="P1707" s="728">
        <v>0</v>
      </c>
      <c r="Q1707" s="745"/>
      <c r="R1707" s="727">
        <v>1</v>
      </c>
      <c r="S1707" s="745">
        <v>1</v>
      </c>
      <c r="T1707" s="812">
        <v>1</v>
      </c>
      <c r="U1707" s="768">
        <v>1</v>
      </c>
    </row>
    <row r="1708" spans="1:21" ht="14.4" customHeight="1" x14ac:dyDescent="0.3">
      <c r="A1708" s="726">
        <v>4</v>
      </c>
      <c r="B1708" s="727" t="s">
        <v>2287</v>
      </c>
      <c r="C1708" s="727" t="s">
        <v>2294</v>
      </c>
      <c r="D1708" s="810" t="s">
        <v>4735</v>
      </c>
      <c r="E1708" s="811" t="s">
        <v>2341</v>
      </c>
      <c r="F1708" s="727" t="s">
        <v>2288</v>
      </c>
      <c r="G1708" s="727" t="s">
        <v>3387</v>
      </c>
      <c r="H1708" s="727" t="s">
        <v>571</v>
      </c>
      <c r="I1708" s="727" t="s">
        <v>3388</v>
      </c>
      <c r="J1708" s="727" t="s">
        <v>3389</v>
      </c>
      <c r="K1708" s="727" t="s">
        <v>3390</v>
      </c>
      <c r="L1708" s="728">
        <v>132.97999999999999</v>
      </c>
      <c r="M1708" s="728">
        <v>398.93999999999994</v>
      </c>
      <c r="N1708" s="727">
        <v>3</v>
      </c>
      <c r="O1708" s="812">
        <v>1</v>
      </c>
      <c r="P1708" s="728">
        <v>398.93999999999994</v>
      </c>
      <c r="Q1708" s="745">
        <v>1</v>
      </c>
      <c r="R1708" s="727">
        <v>3</v>
      </c>
      <c r="S1708" s="745">
        <v>1</v>
      </c>
      <c r="T1708" s="812">
        <v>1</v>
      </c>
      <c r="U1708" s="768">
        <v>1</v>
      </c>
    </row>
    <row r="1709" spans="1:21" ht="14.4" customHeight="1" x14ac:dyDescent="0.3">
      <c r="A1709" s="726">
        <v>4</v>
      </c>
      <c r="B1709" s="727" t="s">
        <v>2287</v>
      </c>
      <c r="C1709" s="727" t="s">
        <v>2294</v>
      </c>
      <c r="D1709" s="810" t="s">
        <v>4735</v>
      </c>
      <c r="E1709" s="811" t="s">
        <v>2341</v>
      </c>
      <c r="F1709" s="727" t="s">
        <v>2288</v>
      </c>
      <c r="G1709" s="727" t="s">
        <v>3387</v>
      </c>
      <c r="H1709" s="727" t="s">
        <v>571</v>
      </c>
      <c r="I1709" s="727" t="s">
        <v>4053</v>
      </c>
      <c r="J1709" s="727" t="s">
        <v>3389</v>
      </c>
      <c r="K1709" s="727" t="s">
        <v>2477</v>
      </c>
      <c r="L1709" s="728">
        <v>0</v>
      </c>
      <c r="M1709" s="728">
        <v>0</v>
      </c>
      <c r="N1709" s="727">
        <v>2</v>
      </c>
      <c r="O1709" s="812">
        <v>1</v>
      </c>
      <c r="P1709" s="728">
        <v>0</v>
      </c>
      <c r="Q1709" s="745"/>
      <c r="R1709" s="727">
        <v>2</v>
      </c>
      <c r="S1709" s="745">
        <v>1</v>
      </c>
      <c r="T1709" s="812">
        <v>1</v>
      </c>
      <c r="U1709" s="768">
        <v>1</v>
      </c>
    </row>
    <row r="1710" spans="1:21" ht="14.4" customHeight="1" x14ac:dyDescent="0.3">
      <c r="A1710" s="726">
        <v>4</v>
      </c>
      <c r="B1710" s="727" t="s">
        <v>2287</v>
      </c>
      <c r="C1710" s="727" t="s">
        <v>2294</v>
      </c>
      <c r="D1710" s="810" t="s">
        <v>4735</v>
      </c>
      <c r="E1710" s="811" t="s">
        <v>2341</v>
      </c>
      <c r="F1710" s="727" t="s">
        <v>2288</v>
      </c>
      <c r="G1710" s="727" t="s">
        <v>2413</v>
      </c>
      <c r="H1710" s="727" t="s">
        <v>571</v>
      </c>
      <c r="I1710" s="727" t="s">
        <v>2685</v>
      </c>
      <c r="J1710" s="727" t="s">
        <v>2415</v>
      </c>
      <c r="K1710" s="727" t="s">
        <v>2686</v>
      </c>
      <c r="L1710" s="728">
        <v>73.989999999999995</v>
      </c>
      <c r="M1710" s="728">
        <v>73.989999999999995</v>
      </c>
      <c r="N1710" s="727">
        <v>1</v>
      </c>
      <c r="O1710" s="812">
        <v>1</v>
      </c>
      <c r="P1710" s="728">
        <v>73.989999999999995</v>
      </c>
      <c r="Q1710" s="745">
        <v>1</v>
      </c>
      <c r="R1710" s="727">
        <v>1</v>
      </c>
      <c r="S1710" s="745">
        <v>1</v>
      </c>
      <c r="T1710" s="812">
        <v>1</v>
      </c>
      <c r="U1710" s="768">
        <v>1</v>
      </c>
    </row>
    <row r="1711" spans="1:21" ht="14.4" customHeight="1" x14ac:dyDescent="0.3">
      <c r="A1711" s="726">
        <v>4</v>
      </c>
      <c r="B1711" s="727" t="s">
        <v>2287</v>
      </c>
      <c r="C1711" s="727" t="s">
        <v>2294</v>
      </c>
      <c r="D1711" s="810" t="s">
        <v>4735</v>
      </c>
      <c r="E1711" s="811" t="s">
        <v>2341</v>
      </c>
      <c r="F1711" s="727" t="s">
        <v>2288</v>
      </c>
      <c r="G1711" s="727" t="s">
        <v>2722</v>
      </c>
      <c r="H1711" s="727" t="s">
        <v>571</v>
      </c>
      <c r="I1711" s="727" t="s">
        <v>2723</v>
      </c>
      <c r="J1711" s="727" t="s">
        <v>1100</v>
      </c>
      <c r="K1711" s="727" t="s">
        <v>1936</v>
      </c>
      <c r="L1711" s="728">
        <v>163.54</v>
      </c>
      <c r="M1711" s="728">
        <v>490.62</v>
      </c>
      <c r="N1711" s="727">
        <v>3</v>
      </c>
      <c r="O1711" s="812">
        <v>1</v>
      </c>
      <c r="P1711" s="728">
        <v>490.62</v>
      </c>
      <c r="Q1711" s="745">
        <v>1</v>
      </c>
      <c r="R1711" s="727">
        <v>3</v>
      </c>
      <c r="S1711" s="745">
        <v>1</v>
      </c>
      <c r="T1711" s="812">
        <v>1</v>
      </c>
      <c r="U1711" s="768">
        <v>1</v>
      </c>
    </row>
    <row r="1712" spans="1:21" ht="14.4" customHeight="1" x14ac:dyDescent="0.3">
      <c r="A1712" s="726">
        <v>4</v>
      </c>
      <c r="B1712" s="727" t="s">
        <v>2287</v>
      </c>
      <c r="C1712" s="727" t="s">
        <v>2294</v>
      </c>
      <c r="D1712" s="810" t="s">
        <v>4735</v>
      </c>
      <c r="E1712" s="811" t="s">
        <v>2341</v>
      </c>
      <c r="F1712" s="727" t="s">
        <v>2288</v>
      </c>
      <c r="G1712" s="727" t="s">
        <v>2483</v>
      </c>
      <c r="H1712" s="727" t="s">
        <v>571</v>
      </c>
      <c r="I1712" s="727" t="s">
        <v>2484</v>
      </c>
      <c r="J1712" s="727" t="s">
        <v>904</v>
      </c>
      <c r="K1712" s="727" t="s">
        <v>2485</v>
      </c>
      <c r="L1712" s="728">
        <v>760.22</v>
      </c>
      <c r="M1712" s="728">
        <v>3801.1</v>
      </c>
      <c r="N1712" s="727">
        <v>5</v>
      </c>
      <c r="O1712" s="812">
        <v>2</v>
      </c>
      <c r="P1712" s="728">
        <v>1520.44</v>
      </c>
      <c r="Q1712" s="745">
        <v>0.4</v>
      </c>
      <c r="R1712" s="727">
        <v>2</v>
      </c>
      <c r="S1712" s="745">
        <v>0.4</v>
      </c>
      <c r="T1712" s="812">
        <v>1</v>
      </c>
      <c r="U1712" s="768">
        <v>0.5</v>
      </c>
    </row>
    <row r="1713" spans="1:21" ht="14.4" customHeight="1" x14ac:dyDescent="0.3">
      <c r="A1713" s="726">
        <v>4</v>
      </c>
      <c r="B1713" s="727" t="s">
        <v>2287</v>
      </c>
      <c r="C1713" s="727" t="s">
        <v>2294</v>
      </c>
      <c r="D1713" s="810" t="s">
        <v>4735</v>
      </c>
      <c r="E1713" s="811" t="s">
        <v>2341</v>
      </c>
      <c r="F1713" s="727" t="s">
        <v>2288</v>
      </c>
      <c r="G1713" s="727" t="s">
        <v>3894</v>
      </c>
      <c r="H1713" s="727" t="s">
        <v>642</v>
      </c>
      <c r="I1713" s="727" t="s">
        <v>1847</v>
      </c>
      <c r="J1713" s="727" t="s">
        <v>1848</v>
      </c>
      <c r="K1713" s="727" t="s">
        <v>1849</v>
      </c>
      <c r="L1713" s="728">
        <v>105.23</v>
      </c>
      <c r="M1713" s="728">
        <v>105.23</v>
      </c>
      <c r="N1713" s="727">
        <v>1</v>
      </c>
      <c r="O1713" s="812">
        <v>0.5</v>
      </c>
      <c r="P1713" s="728">
        <v>105.23</v>
      </c>
      <c r="Q1713" s="745">
        <v>1</v>
      </c>
      <c r="R1713" s="727">
        <v>1</v>
      </c>
      <c r="S1713" s="745">
        <v>1</v>
      </c>
      <c r="T1713" s="812">
        <v>0.5</v>
      </c>
      <c r="U1713" s="768">
        <v>1</v>
      </c>
    </row>
    <row r="1714" spans="1:21" ht="14.4" customHeight="1" x14ac:dyDescent="0.3">
      <c r="A1714" s="726">
        <v>4</v>
      </c>
      <c r="B1714" s="727" t="s">
        <v>2287</v>
      </c>
      <c r="C1714" s="727" t="s">
        <v>2294</v>
      </c>
      <c r="D1714" s="810" t="s">
        <v>4735</v>
      </c>
      <c r="E1714" s="811" t="s">
        <v>2341</v>
      </c>
      <c r="F1714" s="727" t="s">
        <v>2288</v>
      </c>
      <c r="G1714" s="727" t="s">
        <v>3894</v>
      </c>
      <c r="H1714" s="727" t="s">
        <v>642</v>
      </c>
      <c r="I1714" s="727" t="s">
        <v>4222</v>
      </c>
      <c r="J1714" s="727" t="s">
        <v>1848</v>
      </c>
      <c r="K1714" s="727" t="s">
        <v>2042</v>
      </c>
      <c r="L1714" s="728">
        <v>118.54</v>
      </c>
      <c r="M1714" s="728">
        <v>118.54</v>
      </c>
      <c r="N1714" s="727">
        <v>1</v>
      </c>
      <c r="O1714" s="812">
        <v>1</v>
      </c>
      <c r="P1714" s="728">
        <v>118.54</v>
      </c>
      <c r="Q1714" s="745">
        <v>1</v>
      </c>
      <c r="R1714" s="727">
        <v>1</v>
      </c>
      <c r="S1714" s="745">
        <v>1</v>
      </c>
      <c r="T1714" s="812">
        <v>1</v>
      </c>
      <c r="U1714" s="768">
        <v>1</v>
      </c>
    </row>
    <row r="1715" spans="1:21" ht="14.4" customHeight="1" x14ac:dyDescent="0.3">
      <c r="A1715" s="726">
        <v>4</v>
      </c>
      <c r="B1715" s="727" t="s">
        <v>2287</v>
      </c>
      <c r="C1715" s="727" t="s">
        <v>2294</v>
      </c>
      <c r="D1715" s="810" t="s">
        <v>4735</v>
      </c>
      <c r="E1715" s="811" t="s">
        <v>2341</v>
      </c>
      <c r="F1715" s="727" t="s">
        <v>2288</v>
      </c>
      <c r="G1715" s="727" t="s">
        <v>3894</v>
      </c>
      <c r="H1715" s="727" t="s">
        <v>642</v>
      </c>
      <c r="I1715" s="727" t="s">
        <v>2038</v>
      </c>
      <c r="J1715" s="727" t="s">
        <v>1848</v>
      </c>
      <c r="K1715" s="727" t="s">
        <v>1852</v>
      </c>
      <c r="L1715" s="728">
        <v>49.08</v>
      </c>
      <c r="M1715" s="728">
        <v>49.08</v>
      </c>
      <c r="N1715" s="727">
        <v>1</v>
      </c>
      <c r="O1715" s="812">
        <v>0.5</v>
      </c>
      <c r="P1715" s="728"/>
      <c r="Q1715" s="745">
        <v>0</v>
      </c>
      <c r="R1715" s="727"/>
      <c r="S1715" s="745">
        <v>0</v>
      </c>
      <c r="T1715" s="812"/>
      <c r="U1715" s="768">
        <v>0</v>
      </c>
    </row>
    <row r="1716" spans="1:21" ht="14.4" customHeight="1" x14ac:dyDescent="0.3">
      <c r="A1716" s="726">
        <v>4</v>
      </c>
      <c r="B1716" s="727" t="s">
        <v>2287</v>
      </c>
      <c r="C1716" s="727" t="s">
        <v>2294</v>
      </c>
      <c r="D1716" s="810" t="s">
        <v>4735</v>
      </c>
      <c r="E1716" s="811" t="s">
        <v>2341</v>
      </c>
      <c r="F1716" s="727" t="s">
        <v>2288</v>
      </c>
      <c r="G1716" s="727" t="s">
        <v>2882</v>
      </c>
      <c r="H1716" s="727" t="s">
        <v>571</v>
      </c>
      <c r="I1716" s="727" t="s">
        <v>2883</v>
      </c>
      <c r="J1716" s="727" t="s">
        <v>721</v>
      </c>
      <c r="K1716" s="727" t="s">
        <v>2884</v>
      </c>
      <c r="L1716" s="728">
        <v>256.67</v>
      </c>
      <c r="M1716" s="728">
        <v>256.67</v>
      </c>
      <c r="N1716" s="727">
        <v>1</v>
      </c>
      <c r="O1716" s="812">
        <v>1</v>
      </c>
      <c r="P1716" s="728"/>
      <c r="Q1716" s="745">
        <v>0</v>
      </c>
      <c r="R1716" s="727"/>
      <c r="S1716" s="745">
        <v>0</v>
      </c>
      <c r="T1716" s="812"/>
      <c r="U1716" s="768">
        <v>0</v>
      </c>
    </row>
    <row r="1717" spans="1:21" ht="14.4" customHeight="1" x14ac:dyDescent="0.3">
      <c r="A1717" s="726">
        <v>4</v>
      </c>
      <c r="B1717" s="727" t="s">
        <v>2287</v>
      </c>
      <c r="C1717" s="727" t="s">
        <v>2294</v>
      </c>
      <c r="D1717" s="810" t="s">
        <v>4735</v>
      </c>
      <c r="E1717" s="811" t="s">
        <v>2341</v>
      </c>
      <c r="F1717" s="727" t="s">
        <v>2288</v>
      </c>
      <c r="G1717" s="727" t="s">
        <v>2531</v>
      </c>
      <c r="H1717" s="727" t="s">
        <v>571</v>
      </c>
      <c r="I1717" s="727" t="s">
        <v>2532</v>
      </c>
      <c r="J1717" s="727" t="s">
        <v>2533</v>
      </c>
      <c r="K1717" s="727" t="s">
        <v>2534</v>
      </c>
      <c r="L1717" s="728">
        <v>140.72</v>
      </c>
      <c r="M1717" s="728">
        <v>2673.68</v>
      </c>
      <c r="N1717" s="727">
        <v>19</v>
      </c>
      <c r="O1717" s="812">
        <v>4.5</v>
      </c>
      <c r="P1717" s="728">
        <v>2532.96</v>
      </c>
      <c r="Q1717" s="745">
        <v>0.94736842105263164</v>
      </c>
      <c r="R1717" s="727">
        <v>18</v>
      </c>
      <c r="S1717" s="745">
        <v>0.94736842105263153</v>
      </c>
      <c r="T1717" s="812">
        <v>3.5</v>
      </c>
      <c r="U1717" s="768">
        <v>0.77777777777777779</v>
      </c>
    </row>
    <row r="1718" spans="1:21" ht="14.4" customHeight="1" x14ac:dyDescent="0.3">
      <c r="A1718" s="726">
        <v>4</v>
      </c>
      <c r="B1718" s="727" t="s">
        <v>2287</v>
      </c>
      <c r="C1718" s="727" t="s">
        <v>2294</v>
      </c>
      <c r="D1718" s="810" t="s">
        <v>4735</v>
      </c>
      <c r="E1718" s="811" t="s">
        <v>2341</v>
      </c>
      <c r="F1718" s="727" t="s">
        <v>2288</v>
      </c>
      <c r="G1718" s="727" t="s">
        <v>2531</v>
      </c>
      <c r="H1718" s="727" t="s">
        <v>571</v>
      </c>
      <c r="I1718" s="727" t="s">
        <v>3516</v>
      </c>
      <c r="J1718" s="727" t="s">
        <v>2533</v>
      </c>
      <c r="K1718" s="727" t="s">
        <v>2534</v>
      </c>
      <c r="L1718" s="728">
        <v>140.72</v>
      </c>
      <c r="M1718" s="728">
        <v>1125.76</v>
      </c>
      <c r="N1718" s="727">
        <v>8</v>
      </c>
      <c r="O1718" s="812">
        <v>1.5</v>
      </c>
      <c r="P1718" s="728"/>
      <c r="Q1718" s="745">
        <v>0</v>
      </c>
      <c r="R1718" s="727"/>
      <c r="S1718" s="745">
        <v>0</v>
      </c>
      <c r="T1718" s="812"/>
      <c r="U1718" s="768">
        <v>0</v>
      </c>
    </row>
    <row r="1719" spans="1:21" ht="14.4" customHeight="1" x14ac:dyDescent="0.3">
      <c r="A1719" s="726">
        <v>4</v>
      </c>
      <c r="B1719" s="727" t="s">
        <v>2287</v>
      </c>
      <c r="C1719" s="727" t="s">
        <v>2294</v>
      </c>
      <c r="D1719" s="810" t="s">
        <v>4735</v>
      </c>
      <c r="E1719" s="811" t="s">
        <v>2341</v>
      </c>
      <c r="F1719" s="727" t="s">
        <v>2288</v>
      </c>
      <c r="G1719" s="727" t="s">
        <v>2370</v>
      </c>
      <c r="H1719" s="727" t="s">
        <v>642</v>
      </c>
      <c r="I1719" s="727" t="s">
        <v>2572</v>
      </c>
      <c r="J1719" s="727" t="s">
        <v>725</v>
      </c>
      <c r="K1719" s="727" t="s">
        <v>2379</v>
      </c>
      <c r="L1719" s="728">
        <v>147.26</v>
      </c>
      <c r="M1719" s="728">
        <v>294.52</v>
      </c>
      <c r="N1719" s="727">
        <v>2</v>
      </c>
      <c r="O1719" s="812">
        <v>1</v>
      </c>
      <c r="P1719" s="728">
        <v>294.52</v>
      </c>
      <c r="Q1719" s="745">
        <v>1</v>
      </c>
      <c r="R1719" s="727">
        <v>2</v>
      </c>
      <c r="S1719" s="745">
        <v>1</v>
      </c>
      <c r="T1719" s="812">
        <v>1</v>
      </c>
      <c r="U1719" s="768">
        <v>1</v>
      </c>
    </row>
    <row r="1720" spans="1:21" ht="14.4" customHeight="1" x14ac:dyDescent="0.3">
      <c r="A1720" s="726">
        <v>4</v>
      </c>
      <c r="B1720" s="727" t="s">
        <v>2287</v>
      </c>
      <c r="C1720" s="727" t="s">
        <v>2294</v>
      </c>
      <c r="D1720" s="810" t="s">
        <v>4735</v>
      </c>
      <c r="E1720" s="811" t="s">
        <v>2341</v>
      </c>
      <c r="F1720" s="727" t="s">
        <v>2288</v>
      </c>
      <c r="G1720" s="727" t="s">
        <v>2890</v>
      </c>
      <c r="H1720" s="727" t="s">
        <v>571</v>
      </c>
      <c r="I1720" s="727" t="s">
        <v>4223</v>
      </c>
      <c r="J1720" s="727" t="s">
        <v>871</v>
      </c>
      <c r="K1720" s="727" t="s">
        <v>2892</v>
      </c>
      <c r="L1720" s="728">
        <v>65.22</v>
      </c>
      <c r="M1720" s="728">
        <v>130.44</v>
      </c>
      <c r="N1720" s="727">
        <v>2</v>
      </c>
      <c r="O1720" s="812">
        <v>1</v>
      </c>
      <c r="P1720" s="728"/>
      <c r="Q1720" s="745">
        <v>0</v>
      </c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4</v>
      </c>
      <c r="B1721" s="727" t="s">
        <v>2287</v>
      </c>
      <c r="C1721" s="727" t="s">
        <v>2294</v>
      </c>
      <c r="D1721" s="810" t="s">
        <v>4735</v>
      </c>
      <c r="E1721" s="811" t="s">
        <v>2341</v>
      </c>
      <c r="F1721" s="727" t="s">
        <v>2288</v>
      </c>
      <c r="G1721" s="727" t="s">
        <v>2730</v>
      </c>
      <c r="H1721" s="727" t="s">
        <v>571</v>
      </c>
      <c r="I1721" s="727" t="s">
        <v>2731</v>
      </c>
      <c r="J1721" s="727" t="s">
        <v>1055</v>
      </c>
      <c r="K1721" s="727" t="s">
        <v>2732</v>
      </c>
      <c r="L1721" s="728">
        <v>48.42</v>
      </c>
      <c r="M1721" s="728">
        <v>193.68</v>
      </c>
      <c r="N1721" s="727">
        <v>4</v>
      </c>
      <c r="O1721" s="812">
        <v>2</v>
      </c>
      <c r="P1721" s="728">
        <v>145.26</v>
      </c>
      <c r="Q1721" s="745">
        <v>0.74999999999999989</v>
      </c>
      <c r="R1721" s="727">
        <v>3</v>
      </c>
      <c r="S1721" s="745">
        <v>0.75</v>
      </c>
      <c r="T1721" s="812">
        <v>1</v>
      </c>
      <c r="U1721" s="768">
        <v>0.5</v>
      </c>
    </row>
    <row r="1722" spans="1:21" ht="14.4" customHeight="1" x14ac:dyDescent="0.3">
      <c r="A1722" s="726">
        <v>4</v>
      </c>
      <c r="B1722" s="727" t="s">
        <v>2287</v>
      </c>
      <c r="C1722" s="727" t="s">
        <v>2294</v>
      </c>
      <c r="D1722" s="810" t="s">
        <v>4735</v>
      </c>
      <c r="E1722" s="811" t="s">
        <v>2341</v>
      </c>
      <c r="F1722" s="727" t="s">
        <v>2288</v>
      </c>
      <c r="G1722" s="727" t="s">
        <v>2421</v>
      </c>
      <c r="H1722" s="727" t="s">
        <v>571</v>
      </c>
      <c r="I1722" s="727" t="s">
        <v>2458</v>
      </c>
      <c r="J1722" s="727" t="s">
        <v>1121</v>
      </c>
      <c r="K1722" s="727" t="s">
        <v>2423</v>
      </c>
      <c r="L1722" s="728">
        <v>301.2</v>
      </c>
      <c r="M1722" s="728">
        <v>602.4</v>
      </c>
      <c r="N1722" s="727">
        <v>2</v>
      </c>
      <c r="O1722" s="812">
        <v>0.5</v>
      </c>
      <c r="P1722" s="728">
        <v>602.4</v>
      </c>
      <c r="Q1722" s="745">
        <v>1</v>
      </c>
      <c r="R1722" s="727">
        <v>2</v>
      </c>
      <c r="S1722" s="745">
        <v>1</v>
      </c>
      <c r="T1722" s="812">
        <v>0.5</v>
      </c>
      <c r="U1722" s="768">
        <v>1</v>
      </c>
    </row>
    <row r="1723" spans="1:21" ht="14.4" customHeight="1" x14ac:dyDescent="0.3">
      <c r="A1723" s="726">
        <v>4</v>
      </c>
      <c r="B1723" s="727" t="s">
        <v>2287</v>
      </c>
      <c r="C1723" s="727" t="s">
        <v>2294</v>
      </c>
      <c r="D1723" s="810" t="s">
        <v>4735</v>
      </c>
      <c r="E1723" s="811" t="s">
        <v>2341</v>
      </c>
      <c r="F1723" s="727" t="s">
        <v>2288</v>
      </c>
      <c r="G1723" s="727" t="s">
        <v>2421</v>
      </c>
      <c r="H1723" s="727" t="s">
        <v>571</v>
      </c>
      <c r="I1723" s="727" t="s">
        <v>4224</v>
      </c>
      <c r="J1723" s="727" t="s">
        <v>1121</v>
      </c>
      <c r="K1723" s="727" t="s">
        <v>4225</v>
      </c>
      <c r="L1723" s="728">
        <v>16.12</v>
      </c>
      <c r="M1723" s="728">
        <v>32.24</v>
      </c>
      <c r="N1723" s="727">
        <v>2</v>
      </c>
      <c r="O1723" s="812">
        <v>0.5</v>
      </c>
      <c r="P1723" s="728">
        <v>32.24</v>
      </c>
      <c r="Q1723" s="745">
        <v>1</v>
      </c>
      <c r="R1723" s="727">
        <v>2</v>
      </c>
      <c r="S1723" s="745">
        <v>1</v>
      </c>
      <c r="T1723" s="812">
        <v>0.5</v>
      </c>
      <c r="U1723" s="768">
        <v>1</v>
      </c>
    </row>
    <row r="1724" spans="1:21" ht="14.4" customHeight="1" x14ac:dyDescent="0.3">
      <c r="A1724" s="726">
        <v>4</v>
      </c>
      <c r="B1724" s="727" t="s">
        <v>2287</v>
      </c>
      <c r="C1724" s="727" t="s">
        <v>2294</v>
      </c>
      <c r="D1724" s="810" t="s">
        <v>4735</v>
      </c>
      <c r="E1724" s="811" t="s">
        <v>2341</v>
      </c>
      <c r="F1724" s="727" t="s">
        <v>2288</v>
      </c>
      <c r="G1724" s="727" t="s">
        <v>2421</v>
      </c>
      <c r="H1724" s="727" t="s">
        <v>571</v>
      </c>
      <c r="I1724" s="727" t="s">
        <v>2542</v>
      </c>
      <c r="J1724" s="727" t="s">
        <v>1121</v>
      </c>
      <c r="K1724" s="727" t="s">
        <v>2541</v>
      </c>
      <c r="L1724" s="728">
        <v>32.25</v>
      </c>
      <c r="M1724" s="728">
        <v>32.25</v>
      </c>
      <c r="N1724" s="727">
        <v>1</v>
      </c>
      <c r="O1724" s="812">
        <v>1</v>
      </c>
      <c r="P1724" s="728"/>
      <c r="Q1724" s="745">
        <v>0</v>
      </c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4</v>
      </c>
      <c r="B1725" s="727" t="s">
        <v>2287</v>
      </c>
      <c r="C1725" s="727" t="s">
        <v>2294</v>
      </c>
      <c r="D1725" s="810" t="s">
        <v>4735</v>
      </c>
      <c r="E1725" s="811" t="s">
        <v>2341</v>
      </c>
      <c r="F1725" s="727" t="s">
        <v>2288</v>
      </c>
      <c r="G1725" s="727" t="s">
        <v>2421</v>
      </c>
      <c r="H1725" s="727" t="s">
        <v>571</v>
      </c>
      <c r="I1725" s="727" t="s">
        <v>2422</v>
      </c>
      <c r="J1725" s="727" t="s">
        <v>1121</v>
      </c>
      <c r="K1725" s="727" t="s">
        <v>2423</v>
      </c>
      <c r="L1725" s="728">
        <v>185.26</v>
      </c>
      <c r="M1725" s="728">
        <v>1111.56</v>
      </c>
      <c r="N1725" s="727">
        <v>6</v>
      </c>
      <c r="O1725" s="812">
        <v>3</v>
      </c>
      <c r="P1725" s="728">
        <v>741.04</v>
      </c>
      <c r="Q1725" s="745">
        <v>0.66666666666666663</v>
      </c>
      <c r="R1725" s="727">
        <v>4</v>
      </c>
      <c r="S1725" s="745">
        <v>0.66666666666666663</v>
      </c>
      <c r="T1725" s="812">
        <v>2</v>
      </c>
      <c r="U1725" s="768">
        <v>0.66666666666666663</v>
      </c>
    </row>
    <row r="1726" spans="1:21" ht="14.4" customHeight="1" x14ac:dyDescent="0.3">
      <c r="A1726" s="726">
        <v>4</v>
      </c>
      <c r="B1726" s="727" t="s">
        <v>2287</v>
      </c>
      <c r="C1726" s="727" t="s">
        <v>2294</v>
      </c>
      <c r="D1726" s="810" t="s">
        <v>4735</v>
      </c>
      <c r="E1726" s="811" t="s">
        <v>2341</v>
      </c>
      <c r="F1726" s="727" t="s">
        <v>2288</v>
      </c>
      <c r="G1726" s="727" t="s">
        <v>2421</v>
      </c>
      <c r="H1726" s="727" t="s">
        <v>571</v>
      </c>
      <c r="I1726" s="727" t="s">
        <v>2422</v>
      </c>
      <c r="J1726" s="727" t="s">
        <v>1121</v>
      </c>
      <c r="K1726" s="727" t="s">
        <v>2423</v>
      </c>
      <c r="L1726" s="728">
        <v>103.67</v>
      </c>
      <c r="M1726" s="728">
        <v>725.69</v>
      </c>
      <c r="N1726" s="727">
        <v>7</v>
      </c>
      <c r="O1726" s="812">
        <v>3.5</v>
      </c>
      <c r="P1726" s="728">
        <v>207.34</v>
      </c>
      <c r="Q1726" s="745">
        <v>0.2857142857142857</v>
      </c>
      <c r="R1726" s="727">
        <v>2</v>
      </c>
      <c r="S1726" s="745">
        <v>0.2857142857142857</v>
      </c>
      <c r="T1726" s="812">
        <v>0.5</v>
      </c>
      <c r="U1726" s="768">
        <v>0.14285714285714285</v>
      </c>
    </row>
    <row r="1727" spans="1:21" ht="14.4" customHeight="1" x14ac:dyDescent="0.3">
      <c r="A1727" s="726">
        <v>4</v>
      </c>
      <c r="B1727" s="727" t="s">
        <v>2287</v>
      </c>
      <c r="C1727" s="727" t="s">
        <v>2294</v>
      </c>
      <c r="D1727" s="810" t="s">
        <v>4735</v>
      </c>
      <c r="E1727" s="811" t="s">
        <v>2341</v>
      </c>
      <c r="F1727" s="727" t="s">
        <v>2288</v>
      </c>
      <c r="G1727" s="727" t="s">
        <v>2421</v>
      </c>
      <c r="H1727" s="727" t="s">
        <v>571</v>
      </c>
      <c r="I1727" s="727" t="s">
        <v>2459</v>
      </c>
      <c r="J1727" s="727" t="s">
        <v>1121</v>
      </c>
      <c r="K1727" s="727" t="s">
        <v>2423</v>
      </c>
      <c r="L1727" s="728">
        <v>301.2</v>
      </c>
      <c r="M1727" s="728">
        <v>602.4</v>
      </c>
      <c r="N1727" s="727">
        <v>2</v>
      </c>
      <c r="O1727" s="812">
        <v>1</v>
      </c>
      <c r="P1727" s="728">
        <v>602.4</v>
      </c>
      <c r="Q1727" s="745">
        <v>1</v>
      </c>
      <c r="R1727" s="727">
        <v>2</v>
      </c>
      <c r="S1727" s="745">
        <v>1</v>
      </c>
      <c r="T1727" s="812">
        <v>1</v>
      </c>
      <c r="U1727" s="768">
        <v>1</v>
      </c>
    </row>
    <row r="1728" spans="1:21" ht="14.4" customHeight="1" x14ac:dyDescent="0.3">
      <c r="A1728" s="726">
        <v>4</v>
      </c>
      <c r="B1728" s="727" t="s">
        <v>2287</v>
      </c>
      <c r="C1728" s="727" t="s">
        <v>2294</v>
      </c>
      <c r="D1728" s="810" t="s">
        <v>4735</v>
      </c>
      <c r="E1728" s="811" t="s">
        <v>2341</v>
      </c>
      <c r="F1728" s="727" t="s">
        <v>2288</v>
      </c>
      <c r="G1728" s="727" t="s">
        <v>2900</v>
      </c>
      <c r="H1728" s="727" t="s">
        <v>571</v>
      </c>
      <c r="I1728" s="727" t="s">
        <v>2901</v>
      </c>
      <c r="J1728" s="727" t="s">
        <v>1551</v>
      </c>
      <c r="K1728" s="727" t="s">
        <v>2902</v>
      </c>
      <c r="L1728" s="728">
        <v>256.67</v>
      </c>
      <c r="M1728" s="728">
        <v>513.34</v>
      </c>
      <c r="N1728" s="727">
        <v>2</v>
      </c>
      <c r="O1728" s="812">
        <v>2</v>
      </c>
      <c r="P1728" s="728">
        <v>513.34</v>
      </c>
      <c r="Q1728" s="745">
        <v>1</v>
      </c>
      <c r="R1728" s="727">
        <v>2</v>
      </c>
      <c r="S1728" s="745">
        <v>1</v>
      </c>
      <c r="T1728" s="812">
        <v>2</v>
      </c>
      <c r="U1728" s="768">
        <v>1</v>
      </c>
    </row>
    <row r="1729" spans="1:21" ht="14.4" customHeight="1" x14ac:dyDescent="0.3">
      <c r="A1729" s="726">
        <v>4</v>
      </c>
      <c r="B1729" s="727" t="s">
        <v>2287</v>
      </c>
      <c r="C1729" s="727" t="s">
        <v>2294</v>
      </c>
      <c r="D1729" s="810" t="s">
        <v>4735</v>
      </c>
      <c r="E1729" s="811" t="s">
        <v>2341</v>
      </c>
      <c r="F1729" s="727" t="s">
        <v>2288</v>
      </c>
      <c r="G1729" s="727" t="s">
        <v>2900</v>
      </c>
      <c r="H1729" s="727" t="s">
        <v>571</v>
      </c>
      <c r="I1729" s="727" t="s">
        <v>2903</v>
      </c>
      <c r="J1729" s="727" t="s">
        <v>2904</v>
      </c>
      <c r="K1729" s="727" t="s">
        <v>2902</v>
      </c>
      <c r="L1729" s="728">
        <v>256.67</v>
      </c>
      <c r="M1729" s="728">
        <v>1540.02</v>
      </c>
      <c r="N1729" s="727">
        <v>6</v>
      </c>
      <c r="O1729" s="812">
        <v>5.5</v>
      </c>
      <c r="P1729" s="728">
        <v>1026.68</v>
      </c>
      <c r="Q1729" s="745">
        <v>0.66666666666666674</v>
      </c>
      <c r="R1729" s="727">
        <v>4</v>
      </c>
      <c r="S1729" s="745">
        <v>0.66666666666666663</v>
      </c>
      <c r="T1729" s="812">
        <v>3.5</v>
      </c>
      <c r="U1729" s="768">
        <v>0.63636363636363635</v>
      </c>
    </row>
    <row r="1730" spans="1:21" ht="14.4" customHeight="1" x14ac:dyDescent="0.3">
      <c r="A1730" s="726">
        <v>4</v>
      </c>
      <c r="B1730" s="727" t="s">
        <v>2287</v>
      </c>
      <c r="C1730" s="727" t="s">
        <v>2294</v>
      </c>
      <c r="D1730" s="810" t="s">
        <v>4735</v>
      </c>
      <c r="E1730" s="811" t="s">
        <v>2341</v>
      </c>
      <c r="F1730" s="727" t="s">
        <v>2288</v>
      </c>
      <c r="G1730" s="727" t="s">
        <v>2383</v>
      </c>
      <c r="H1730" s="727" t="s">
        <v>571</v>
      </c>
      <c r="I1730" s="727" t="s">
        <v>2384</v>
      </c>
      <c r="J1730" s="727" t="s">
        <v>616</v>
      </c>
      <c r="K1730" s="727" t="s">
        <v>2385</v>
      </c>
      <c r="L1730" s="728">
        <v>108.44</v>
      </c>
      <c r="M1730" s="728">
        <v>433.76</v>
      </c>
      <c r="N1730" s="727">
        <v>4</v>
      </c>
      <c r="O1730" s="812">
        <v>2.5</v>
      </c>
      <c r="P1730" s="728">
        <v>108.44</v>
      </c>
      <c r="Q1730" s="745">
        <v>0.25</v>
      </c>
      <c r="R1730" s="727">
        <v>1</v>
      </c>
      <c r="S1730" s="745">
        <v>0.25</v>
      </c>
      <c r="T1730" s="812">
        <v>0.5</v>
      </c>
      <c r="U1730" s="768">
        <v>0.2</v>
      </c>
    </row>
    <row r="1731" spans="1:21" ht="14.4" customHeight="1" x14ac:dyDescent="0.3">
      <c r="A1731" s="726">
        <v>4</v>
      </c>
      <c r="B1731" s="727" t="s">
        <v>2287</v>
      </c>
      <c r="C1731" s="727" t="s">
        <v>2294</v>
      </c>
      <c r="D1731" s="810" t="s">
        <v>4735</v>
      </c>
      <c r="E1731" s="811" t="s">
        <v>2341</v>
      </c>
      <c r="F1731" s="727" t="s">
        <v>2288</v>
      </c>
      <c r="G1731" s="727" t="s">
        <v>2588</v>
      </c>
      <c r="H1731" s="727" t="s">
        <v>571</v>
      </c>
      <c r="I1731" s="727" t="s">
        <v>2589</v>
      </c>
      <c r="J1731" s="727" t="s">
        <v>906</v>
      </c>
      <c r="K1731" s="727" t="s">
        <v>2590</v>
      </c>
      <c r="L1731" s="728">
        <v>96.81</v>
      </c>
      <c r="M1731" s="728">
        <v>387.24</v>
      </c>
      <c r="N1731" s="727">
        <v>4</v>
      </c>
      <c r="O1731" s="812">
        <v>0.5</v>
      </c>
      <c r="P1731" s="728"/>
      <c r="Q1731" s="745">
        <v>0</v>
      </c>
      <c r="R1731" s="727"/>
      <c r="S1731" s="745">
        <v>0</v>
      </c>
      <c r="T1731" s="812"/>
      <c r="U1731" s="768">
        <v>0</v>
      </c>
    </row>
    <row r="1732" spans="1:21" ht="14.4" customHeight="1" x14ac:dyDescent="0.3">
      <c r="A1732" s="726">
        <v>4</v>
      </c>
      <c r="B1732" s="727" t="s">
        <v>2287</v>
      </c>
      <c r="C1732" s="727" t="s">
        <v>2294</v>
      </c>
      <c r="D1732" s="810" t="s">
        <v>4735</v>
      </c>
      <c r="E1732" s="811" t="s">
        <v>2341</v>
      </c>
      <c r="F1732" s="727" t="s">
        <v>2288</v>
      </c>
      <c r="G1732" s="727" t="s">
        <v>4226</v>
      </c>
      <c r="H1732" s="727" t="s">
        <v>642</v>
      </c>
      <c r="I1732" s="727" t="s">
        <v>4227</v>
      </c>
      <c r="J1732" s="727" t="s">
        <v>4228</v>
      </c>
      <c r="K1732" s="727" t="s">
        <v>4229</v>
      </c>
      <c r="L1732" s="728">
        <v>145.15</v>
      </c>
      <c r="M1732" s="728">
        <v>435.45000000000005</v>
      </c>
      <c r="N1732" s="727">
        <v>3</v>
      </c>
      <c r="O1732" s="812">
        <v>0.5</v>
      </c>
      <c r="P1732" s="728">
        <v>435.45000000000005</v>
      </c>
      <c r="Q1732" s="745">
        <v>1</v>
      </c>
      <c r="R1732" s="727">
        <v>3</v>
      </c>
      <c r="S1732" s="745">
        <v>1</v>
      </c>
      <c r="T1732" s="812">
        <v>0.5</v>
      </c>
      <c r="U1732" s="768">
        <v>1</v>
      </c>
    </row>
    <row r="1733" spans="1:21" ht="14.4" customHeight="1" x14ac:dyDescent="0.3">
      <c r="A1733" s="726">
        <v>4</v>
      </c>
      <c r="B1733" s="727" t="s">
        <v>2287</v>
      </c>
      <c r="C1733" s="727" t="s">
        <v>2294</v>
      </c>
      <c r="D1733" s="810" t="s">
        <v>4735</v>
      </c>
      <c r="E1733" s="811" t="s">
        <v>2341</v>
      </c>
      <c r="F1733" s="727" t="s">
        <v>2288</v>
      </c>
      <c r="G1733" s="727" t="s">
        <v>4230</v>
      </c>
      <c r="H1733" s="727" t="s">
        <v>571</v>
      </c>
      <c r="I1733" s="727" t="s">
        <v>4231</v>
      </c>
      <c r="J1733" s="727" t="s">
        <v>4232</v>
      </c>
      <c r="K1733" s="727" t="s">
        <v>4233</v>
      </c>
      <c r="L1733" s="728">
        <v>77.13</v>
      </c>
      <c r="M1733" s="728">
        <v>77.13</v>
      </c>
      <c r="N1733" s="727">
        <v>1</v>
      </c>
      <c r="O1733" s="812">
        <v>0.5</v>
      </c>
      <c r="P1733" s="728"/>
      <c r="Q1733" s="745">
        <v>0</v>
      </c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4</v>
      </c>
      <c r="B1734" s="727" t="s">
        <v>2287</v>
      </c>
      <c r="C1734" s="727" t="s">
        <v>2294</v>
      </c>
      <c r="D1734" s="810" t="s">
        <v>4735</v>
      </c>
      <c r="E1734" s="811" t="s">
        <v>2341</v>
      </c>
      <c r="F1734" s="727" t="s">
        <v>2288</v>
      </c>
      <c r="G1734" s="727" t="s">
        <v>2360</v>
      </c>
      <c r="H1734" s="727" t="s">
        <v>571</v>
      </c>
      <c r="I1734" s="727" t="s">
        <v>4234</v>
      </c>
      <c r="J1734" s="727" t="s">
        <v>4235</v>
      </c>
      <c r="K1734" s="727" t="s">
        <v>4236</v>
      </c>
      <c r="L1734" s="728">
        <v>47.35</v>
      </c>
      <c r="M1734" s="728">
        <v>947</v>
      </c>
      <c r="N1734" s="727">
        <v>20</v>
      </c>
      <c r="O1734" s="812">
        <v>1</v>
      </c>
      <c r="P1734" s="728"/>
      <c r="Q1734" s="745">
        <v>0</v>
      </c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4</v>
      </c>
      <c r="B1735" s="727" t="s">
        <v>2287</v>
      </c>
      <c r="C1735" s="727" t="s">
        <v>2294</v>
      </c>
      <c r="D1735" s="810" t="s">
        <v>4735</v>
      </c>
      <c r="E1735" s="811" t="s">
        <v>2341</v>
      </c>
      <c r="F1735" s="727" t="s">
        <v>2288</v>
      </c>
      <c r="G1735" s="727" t="s">
        <v>2913</v>
      </c>
      <c r="H1735" s="727" t="s">
        <v>642</v>
      </c>
      <c r="I1735" s="727" t="s">
        <v>1951</v>
      </c>
      <c r="J1735" s="727" t="s">
        <v>916</v>
      </c>
      <c r="K1735" s="727" t="s">
        <v>1952</v>
      </c>
      <c r="L1735" s="728">
        <v>0</v>
      </c>
      <c r="M1735" s="728">
        <v>0</v>
      </c>
      <c r="N1735" s="727">
        <v>2</v>
      </c>
      <c r="O1735" s="812">
        <v>1</v>
      </c>
      <c r="P1735" s="728"/>
      <c r="Q1735" s="745"/>
      <c r="R1735" s="727"/>
      <c r="S1735" s="745">
        <v>0</v>
      </c>
      <c r="T1735" s="812"/>
      <c r="U1735" s="768">
        <v>0</v>
      </c>
    </row>
    <row r="1736" spans="1:21" ht="14.4" customHeight="1" x14ac:dyDescent="0.3">
      <c r="A1736" s="726">
        <v>4</v>
      </c>
      <c r="B1736" s="727" t="s">
        <v>2287</v>
      </c>
      <c r="C1736" s="727" t="s">
        <v>2294</v>
      </c>
      <c r="D1736" s="810" t="s">
        <v>4735</v>
      </c>
      <c r="E1736" s="811" t="s">
        <v>2341</v>
      </c>
      <c r="F1736" s="727" t="s">
        <v>2288</v>
      </c>
      <c r="G1736" s="727" t="s">
        <v>2417</v>
      </c>
      <c r="H1736" s="727" t="s">
        <v>642</v>
      </c>
      <c r="I1736" s="727" t="s">
        <v>1775</v>
      </c>
      <c r="J1736" s="727" t="s">
        <v>1776</v>
      </c>
      <c r="K1736" s="727" t="s">
        <v>1777</v>
      </c>
      <c r="L1736" s="728">
        <v>133.94</v>
      </c>
      <c r="M1736" s="728">
        <v>669.7</v>
      </c>
      <c r="N1736" s="727">
        <v>5</v>
      </c>
      <c r="O1736" s="812">
        <v>2</v>
      </c>
      <c r="P1736" s="728"/>
      <c r="Q1736" s="745">
        <v>0</v>
      </c>
      <c r="R1736" s="727"/>
      <c r="S1736" s="745">
        <v>0</v>
      </c>
      <c r="T1736" s="812"/>
      <c r="U1736" s="768">
        <v>0</v>
      </c>
    </row>
    <row r="1737" spans="1:21" ht="14.4" customHeight="1" x14ac:dyDescent="0.3">
      <c r="A1737" s="726">
        <v>4</v>
      </c>
      <c r="B1737" s="727" t="s">
        <v>2287</v>
      </c>
      <c r="C1737" s="727" t="s">
        <v>2294</v>
      </c>
      <c r="D1737" s="810" t="s">
        <v>4735</v>
      </c>
      <c r="E1737" s="811" t="s">
        <v>2341</v>
      </c>
      <c r="F1737" s="727" t="s">
        <v>2288</v>
      </c>
      <c r="G1737" s="727" t="s">
        <v>2417</v>
      </c>
      <c r="H1737" s="727" t="s">
        <v>571</v>
      </c>
      <c r="I1737" s="727" t="s">
        <v>3537</v>
      </c>
      <c r="J1737" s="727" t="s">
        <v>3416</v>
      </c>
      <c r="K1737" s="727" t="s">
        <v>3538</v>
      </c>
      <c r="L1737" s="728">
        <v>133.94</v>
      </c>
      <c r="M1737" s="728">
        <v>669.7</v>
      </c>
      <c r="N1737" s="727">
        <v>5</v>
      </c>
      <c r="O1737" s="812">
        <v>1.5</v>
      </c>
      <c r="P1737" s="728">
        <v>669.7</v>
      </c>
      <c r="Q1737" s="745">
        <v>1</v>
      </c>
      <c r="R1737" s="727">
        <v>5</v>
      </c>
      <c r="S1737" s="745">
        <v>1</v>
      </c>
      <c r="T1737" s="812">
        <v>1.5</v>
      </c>
      <c r="U1737" s="768">
        <v>1</v>
      </c>
    </row>
    <row r="1738" spans="1:21" ht="14.4" customHeight="1" x14ac:dyDescent="0.3">
      <c r="A1738" s="726">
        <v>4</v>
      </c>
      <c r="B1738" s="727" t="s">
        <v>2287</v>
      </c>
      <c r="C1738" s="727" t="s">
        <v>2294</v>
      </c>
      <c r="D1738" s="810" t="s">
        <v>4735</v>
      </c>
      <c r="E1738" s="811" t="s">
        <v>2341</v>
      </c>
      <c r="F1738" s="727" t="s">
        <v>2288</v>
      </c>
      <c r="G1738" s="727" t="s">
        <v>2549</v>
      </c>
      <c r="H1738" s="727" t="s">
        <v>571</v>
      </c>
      <c r="I1738" s="727" t="s">
        <v>2591</v>
      </c>
      <c r="J1738" s="727" t="s">
        <v>1253</v>
      </c>
      <c r="K1738" s="727" t="s">
        <v>2592</v>
      </c>
      <c r="L1738" s="728">
        <v>50.32</v>
      </c>
      <c r="M1738" s="728">
        <v>301.92</v>
      </c>
      <c r="N1738" s="727">
        <v>6</v>
      </c>
      <c r="O1738" s="812">
        <v>4</v>
      </c>
      <c r="P1738" s="728">
        <v>301.92</v>
      </c>
      <c r="Q1738" s="745">
        <v>1</v>
      </c>
      <c r="R1738" s="727">
        <v>6</v>
      </c>
      <c r="S1738" s="745">
        <v>1</v>
      </c>
      <c r="T1738" s="812">
        <v>4</v>
      </c>
      <c r="U1738" s="768">
        <v>1</v>
      </c>
    </row>
    <row r="1739" spans="1:21" ht="14.4" customHeight="1" x14ac:dyDescent="0.3">
      <c r="A1739" s="726">
        <v>4</v>
      </c>
      <c r="B1739" s="727" t="s">
        <v>2287</v>
      </c>
      <c r="C1739" s="727" t="s">
        <v>2294</v>
      </c>
      <c r="D1739" s="810" t="s">
        <v>4735</v>
      </c>
      <c r="E1739" s="811" t="s">
        <v>2341</v>
      </c>
      <c r="F1739" s="727" t="s">
        <v>2288</v>
      </c>
      <c r="G1739" s="727" t="s">
        <v>2549</v>
      </c>
      <c r="H1739" s="727" t="s">
        <v>571</v>
      </c>
      <c r="I1739" s="727" t="s">
        <v>2714</v>
      </c>
      <c r="J1739" s="727" t="s">
        <v>2655</v>
      </c>
      <c r="K1739" s="727" t="s">
        <v>2715</v>
      </c>
      <c r="L1739" s="728">
        <v>99.94</v>
      </c>
      <c r="M1739" s="728">
        <v>99.94</v>
      </c>
      <c r="N1739" s="727">
        <v>1</v>
      </c>
      <c r="O1739" s="812">
        <v>0.5</v>
      </c>
      <c r="P1739" s="728"/>
      <c r="Q1739" s="745">
        <v>0</v>
      </c>
      <c r="R1739" s="727"/>
      <c r="S1739" s="745">
        <v>0</v>
      </c>
      <c r="T1739" s="812"/>
      <c r="U1739" s="768">
        <v>0</v>
      </c>
    </row>
    <row r="1740" spans="1:21" ht="14.4" customHeight="1" x14ac:dyDescent="0.3">
      <c r="A1740" s="726">
        <v>4</v>
      </c>
      <c r="B1740" s="727" t="s">
        <v>2287</v>
      </c>
      <c r="C1740" s="727" t="s">
        <v>2294</v>
      </c>
      <c r="D1740" s="810" t="s">
        <v>4735</v>
      </c>
      <c r="E1740" s="811" t="s">
        <v>2341</v>
      </c>
      <c r="F1740" s="727" t="s">
        <v>2288</v>
      </c>
      <c r="G1740" s="727" t="s">
        <v>2549</v>
      </c>
      <c r="H1740" s="727" t="s">
        <v>571</v>
      </c>
      <c r="I1740" s="727" t="s">
        <v>4237</v>
      </c>
      <c r="J1740" s="727" t="s">
        <v>1253</v>
      </c>
      <c r="K1740" s="727" t="s">
        <v>1254</v>
      </c>
      <c r="L1740" s="728">
        <v>50.32</v>
      </c>
      <c r="M1740" s="728">
        <v>50.32</v>
      </c>
      <c r="N1740" s="727">
        <v>1</v>
      </c>
      <c r="O1740" s="812">
        <v>0.5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4</v>
      </c>
      <c r="B1741" s="727" t="s">
        <v>2287</v>
      </c>
      <c r="C1741" s="727" t="s">
        <v>2294</v>
      </c>
      <c r="D1741" s="810" t="s">
        <v>4735</v>
      </c>
      <c r="E1741" s="811" t="s">
        <v>2341</v>
      </c>
      <c r="F1741" s="727" t="s">
        <v>2289</v>
      </c>
      <c r="G1741" s="727" t="s">
        <v>2364</v>
      </c>
      <c r="H1741" s="727" t="s">
        <v>571</v>
      </c>
      <c r="I1741" s="727" t="s">
        <v>2454</v>
      </c>
      <c r="J1741" s="727" t="s">
        <v>2366</v>
      </c>
      <c r="K1741" s="727"/>
      <c r="L1741" s="728">
        <v>0</v>
      </c>
      <c r="M1741" s="728">
        <v>0</v>
      </c>
      <c r="N1741" s="727">
        <v>1</v>
      </c>
      <c r="O1741" s="812">
        <v>1</v>
      </c>
      <c r="P1741" s="728">
        <v>0</v>
      </c>
      <c r="Q1741" s="745"/>
      <c r="R1741" s="727">
        <v>1</v>
      </c>
      <c r="S1741" s="745">
        <v>1</v>
      </c>
      <c r="T1741" s="812">
        <v>1</v>
      </c>
      <c r="U1741" s="768">
        <v>1</v>
      </c>
    </row>
    <row r="1742" spans="1:21" ht="14.4" customHeight="1" x14ac:dyDescent="0.3">
      <c r="A1742" s="726">
        <v>4</v>
      </c>
      <c r="B1742" s="727" t="s">
        <v>2287</v>
      </c>
      <c r="C1742" s="727" t="s">
        <v>2294</v>
      </c>
      <c r="D1742" s="810" t="s">
        <v>4735</v>
      </c>
      <c r="E1742" s="811" t="s">
        <v>2341</v>
      </c>
      <c r="F1742" s="727" t="s">
        <v>2289</v>
      </c>
      <c r="G1742" s="727" t="s">
        <v>2364</v>
      </c>
      <c r="H1742" s="727" t="s">
        <v>571</v>
      </c>
      <c r="I1742" s="727" t="s">
        <v>4238</v>
      </c>
      <c r="J1742" s="727" t="s">
        <v>2366</v>
      </c>
      <c r="K1742" s="727"/>
      <c r="L1742" s="728">
        <v>0</v>
      </c>
      <c r="M1742" s="728">
        <v>0</v>
      </c>
      <c r="N1742" s="727">
        <v>1</v>
      </c>
      <c r="O1742" s="812">
        <v>1</v>
      </c>
      <c r="P1742" s="728"/>
      <c r="Q1742" s="745"/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4</v>
      </c>
      <c r="B1743" s="727" t="s">
        <v>2287</v>
      </c>
      <c r="C1743" s="727" t="s">
        <v>2294</v>
      </c>
      <c r="D1743" s="810" t="s">
        <v>4735</v>
      </c>
      <c r="E1743" s="811" t="s">
        <v>2341</v>
      </c>
      <c r="F1743" s="727" t="s">
        <v>2289</v>
      </c>
      <c r="G1743" s="727" t="s">
        <v>2364</v>
      </c>
      <c r="H1743" s="727" t="s">
        <v>571</v>
      </c>
      <c r="I1743" s="727" t="s">
        <v>2365</v>
      </c>
      <c r="J1743" s="727" t="s">
        <v>2366</v>
      </c>
      <c r="K1743" s="727"/>
      <c r="L1743" s="728">
        <v>0</v>
      </c>
      <c r="M1743" s="728">
        <v>0</v>
      </c>
      <c r="N1743" s="727">
        <v>2</v>
      </c>
      <c r="O1743" s="812">
        <v>2</v>
      </c>
      <c r="P1743" s="728">
        <v>0</v>
      </c>
      <c r="Q1743" s="745"/>
      <c r="R1743" s="727">
        <v>2</v>
      </c>
      <c r="S1743" s="745">
        <v>1</v>
      </c>
      <c r="T1743" s="812">
        <v>2</v>
      </c>
      <c r="U1743" s="768">
        <v>1</v>
      </c>
    </row>
    <row r="1744" spans="1:21" ht="14.4" customHeight="1" x14ac:dyDescent="0.3">
      <c r="A1744" s="726">
        <v>4</v>
      </c>
      <c r="B1744" s="727" t="s">
        <v>2287</v>
      </c>
      <c r="C1744" s="727" t="s">
        <v>2294</v>
      </c>
      <c r="D1744" s="810" t="s">
        <v>4735</v>
      </c>
      <c r="E1744" s="811" t="s">
        <v>2341</v>
      </c>
      <c r="F1744" s="727" t="s">
        <v>2289</v>
      </c>
      <c r="G1744" s="727" t="s">
        <v>2364</v>
      </c>
      <c r="H1744" s="727" t="s">
        <v>571</v>
      </c>
      <c r="I1744" s="727" t="s">
        <v>4239</v>
      </c>
      <c r="J1744" s="727" t="s">
        <v>2366</v>
      </c>
      <c r="K1744" s="727"/>
      <c r="L1744" s="728">
        <v>0</v>
      </c>
      <c r="M1744" s="728">
        <v>0</v>
      </c>
      <c r="N1744" s="727">
        <v>1</v>
      </c>
      <c r="O1744" s="812">
        <v>1</v>
      </c>
      <c r="P1744" s="728">
        <v>0</v>
      </c>
      <c r="Q1744" s="745"/>
      <c r="R1744" s="727">
        <v>1</v>
      </c>
      <c r="S1744" s="745">
        <v>1</v>
      </c>
      <c r="T1744" s="812">
        <v>1</v>
      </c>
      <c r="U1744" s="768">
        <v>1</v>
      </c>
    </row>
    <row r="1745" spans="1:21" ht="14.4" customHeight="1" x14ac:dyDescent="0.3">
      <c r="A1745" s="726">
        <v>4</v>
      </c>
      <c r="B1745" s="727" t="s">
        <v>2287</v>
      </c>
      <c r="C1745" s="727" t="s">
        <v>2294</v>
      </c>
      <c r="D1745" s="810" t="s">
        <v>4735</v>
      </c>
      <c r="E1745" s="811" t="s">
        <v>2341</v>
      </c>
      <c r="F1745" s="727" t="s">
        <v>2289</v>
      </c>
      <c r="G1745" s="727" t="s">
        <v>2364</v>
      </c>
      <c r="H1745" s="727" t="s">
        <v>571</v>
      </c>
      <c r="I1745" s="727" t="s">
        <v>4240</v>
      </c>
      <c r="J1745" s="727" t="s">
        <v>2366</v>
      </c>
      <c r="K1745" s="727"/>
      <c r="L1745" s="728">
        <v>0</v>
      </c>
      <c r="M1745" s="728">
        <v>0</v>
      </c>
      <c r="N1745" s="727">
        <v>1</v>
      </c>
      <c r="O1745" s="812">
        <v>1</v>
      </c>
      <c r="P1745" s="728">
        <v>0</v>
      </c>
      <c r="Q1745" s="745"/>
      <c r="R1745" s="727">
        <v>1</v>
      </c>
      <c r="S1745" s="745">
        <v>1</v>
      </c>
      <c r="T1745" s="812">
        <v>1</v>
      </c>
      <c r="U1745" s="768">
        <v>1</v>
      </c>
    </row>
    <row r="1746" spans="1:21" ht="14.4" customHeight="1" x14ac:dyDescent="0.3">
      <c r="A1746" s="726">
        <v>4</v>
      </c>
      <c r="B1746" s="727" t="s">
        <v>2287</v>
      </c>
      <c r="C1746" s="727" t="s">
        <v>2294</v>
      </c>
      <c r="D1746" s="810" t="s">
        <v>4735</v>
      </c>
      <c r="E1746" s="811" t="s">
        <v>2341</v>
      </c>
      <c r="F1746" s="727" t="s">
        <v>2290</v>
      </c>
      <c r="G1746" s="727" t="s">
        <v>2523</v>
      </c>
      <c r="H1746" s="727" t="s">
        <v>571</v>
      </c>
      <c r="I1746" s="727" t="s">
        <v>2918</v>
      </c>
      <c r="J1746" s="727" t="s">
        <v>2919</v>
      </c>
      <c r="K1746" s="727" t="s">
        <v>2920</v>
      </c>
      <c r="L1746" s="728">
        <v>500</v>
      </c>
      <c r="M1746" s="728">
        <v>500</v>
      </c>
      <c r="N1746" s="727">
        <v>1</v>
      </c>
      <c r="O1746" s="812">
        <v>1</v>
      </c>
      <c r="P1746" s="728">
        <v>500</v>
      </c>
      <c r="Q1746" s="745">
        <v>1</v>
      </c>
      <c r="R1746" s="727">
        <v>1</v>
      </c>
      <c r="S1746" s="745">
        <v>1</v>
      </c>
      <c r="T1746" s="812">
        <v>1</v>
      </c>
      <c r="U1746" s="768">
        <v>1</v>
      </c>
    </row>
    <row r="1747" spans="1:21" ht="14.4" customHeight="1" x14ac:dyDescent="0.3">
      <c r="A1747" s="726">
        <v>4</v>
      </c>
      <c r="B1747" s="727" t="s">
        <v>2287</v>
      </c>
      <c r="C1747" s="727" t="s">
        <v>2294</v>
      </c>
      <c r="D1747" s="810" t="s">
        <v>4735</v>
      </c>
      <c r="E1747" s="811" t="s">
        <v>2341</v>
      </c>
      <c r="F1747" s="727" t="s">
        <v>2290</v>
      </c>
      <c r="G1747" s="727" t="s">
        <v>2523</v>
      </c>
      <c r="H1747" s="727" t="s">
        <v>571</v>
      </c>
      <c r="I1747" s="727" t="s">
        <v>2921</v>
      </c>
      <c r="J1747" s="727" t="s">
        <v>2922</v>
      </c>
      <c r="K1747" s="727" t="s">
        <v>2923</v>
      </c>
      <c r="L1747" s="728">
        <v>287</v>
      </c>
      <c r="M1747" s="728">
        <v>2296</v>
      </c>
      <c r="N1747" s="727">
        <v>8</v>
      </c>
      <c r="O1747" s="812">
        <v>4</v>
      </c>
      <c r="P1747" s="728">
        <v>2296</v>
      </c>
      <c r="Q1747" s="745">
        <v>1</v>
      </c>
      <c r="R1747" s="727">
        <v>8</v>
      </c>
      <c r="S1747" s="745">
        <v>1</v>
      </c>
      <c r="T1747" s="812">
        <v>4</v>
      </c>
      <c r="U1747" s="768">
        <v>1</v>
      </c>
    </row>
    <row r="1748" spans="1:21" ht="14.4" customHeight="1" x14ac:dyDescent="0.3">
      <c r="A1748" s="726">
        <v>4</v>
      </c>
      <c r="B1748" s="727" t="s">
        <v>2287</v>
      </c>
      <c r="C1748" s="727" t="s">
        <v>2294</v>
      </c>
      <c r="D1748" s="810" t="s">
        <v>4735</v>
      </c>
      <c r="E1748" s="811" t="s">
        <v>2341</v>
      </c>
      <c r="F1748" s="727" t="s">
        <v>2290</v>
      </c>
      <c r="G1748" s="727" t="s">
        <v>2523</v>
      </c>
      <c r="H1748" s="727" t="s">
        <v>571</v>
      </c>
      <c r="I1748" s="727" t="s">
        <v>2948</v>
      </c>
      <c r="J1748" s="727" t="s">
        <v>2949</v>
      </c>
      <c r="K1748" s="727" t="s">
        <v>2950</v>
      </c>
      <c r="L1748" s="728">
        <v>161</v>
      </c>
      <c r="M1748" s="728">
        <v>161</v>
      </c>
      <c r="N1748" s="727">
        <v>1</v>
      </c>
      <c r="O1748" s="812">
        <v>1</v>
      </c>
      <c r="P1748" s="728">
        <v>161</v>
      </c>
      <c r="Q1748" s="745">
        <v>1</v>
      </c>
      <c r="R1748" s="727">
        <v>1</v>
      </c>
      <c r="S1748" s="745">
        <v>1</v>
      </c>
      <c r="T1748" s="812">
        <v>1</v>
      </c>
      <c r="U1748" s="768">
        <v>1</v>
      </c>
    </row>
    <row r="1749" spans="1:21" ht="14.4" customHeight="1" x14ac:dyDescent="0.3">
      <c r="A1749" s="726">
        <v>4</v>
      </c>
      <c r="B1749" s="727" t="s">
        <v>2287</v>
      </c>
      <c r="C1749" s="727" t="s">
        <v>2294</v>
      </c>
      <c r="D1749" s="810" t="s">
        <v>4735</v>
      </c>
      <c r="E1749" s="811" t="s">
        <v>2341</v>
      </c>
      <c r="F1749" s="727" t="s">
        <v>2290</v>
      </c>
      <c r="G1749" s="727" t="s">
        <v>2523</v>
      </c>
      <c r="H1749" s="727" t="s">
        <v>571</v>
      </c>
      <c r="I1749" s="727" t="s">
        <v>2968</v>
      </c>
      <c r="J1749" s="727" t="s">
        <v>2969</v>
      </c>
      <c r="K1749" s="727" t="s">
        <v>1390</v>
      </c>
      <c r="L1749" s="728">
        <v>1832.09</v>
      </c>
      <c r="M1749" s="728">
        <v>3664.18</v>
      </c>
      <c r="N1749" s="727">
        <v>2</v>
      </c>
      <c r="O1749" s="812">
        <v>1</v>
      </c>
      <c r="P1749" s="728">
        <v>3664.18</v>
      </c>
      <c r="Q1749" s="745">
        <v>1</v>
      </c>
      <c r="R1749" s="727">
        <v>2</v>
      </c>
      <c r="S1749" s="745">
        <v>1</v>
      </c>
      <c r="T1749" s="812">
        <v>1</v>
      </c>
      <c r="U1749" s="768">
        <v>1</v>
      </c>
    </row>
    <row r="1750" spans="1:21" ht="14.4" customHeight="1" x14ac:dyDescent="0.3">
      <c r="A1750" s="726">
        <v>4</v>
      </c>
      <c r="B1750" s="727" t="s">
        <v>2287</v>
      </c>
      <c r="C1750" s="727" t="s">
        <v>2294</v>
      </c>
      <c r="D1750" s="810" t="s">
        <v>4735</v>
      </c>
      <c r="E1750" s="811" t="s">
        <v>2341</v>
      </c>
      <c r="F1750" s="727" t="s">
        <v>2290</v>
      </c>
      <c r="G1750" s="727" t="s">
        <v>2523</v>
      </c>
      <c r="H1750" s="727" t="s">
        <v>571</v>
      </c>
      <c r="I1750" s="727" t="s">
        <v>2973</v>
      </c>
      <c r="J1750" s="727" t="s">
        <v>2974</v>
      </c>
      <c r="K1750" s="727" t="s">
        <v>1390</v>
      </c>
      <c r="L1750" s="728">
        <v>485.63</v>
      </c>
      <c r="M1750" s="728">
        <v>485.63</v>
      </c>
      <c r="N1750" s="727">
        <v>1</v>
      </c>
      <c r="O1750" s="812">
        <v>1</v>
      </c>
      <c r="P1750" s="728">
        <v>485.63</v>
      </c>
      <c r="Q1750" s="745">
        <v>1</v>
      </c>
      <c r="R1750" s="727">
        <v>1</v>
      </c>
      <c r="S1750" s="745">
        <v>1</v>
      </c>
      <c r="T1750" s="812">
        <v>1</v>
      </c>
      <c r="U1750" s="768">
        <v>1</v>
      </c>
    </row>
    <row r="1751" spans="1:21" ht="14.4" customHeight="1" x14ac:dyDescent="0.3">
      <c r="A1751" s="726">
        <v>4</v>
      </c>
      <c r="B1751" s="727" t="s">
        <v>2287</v>
      </c>
      <c r="C1751" s="727" t="s">
        <v>2294</v>
      </c>
      <c r="D1751" s="810" t="s">
        <v>4735</v>
      </c>
      <c r="E1751" s="811" t="s">
        <v>2341</v>
      </c>
      <c r="F1751" s="727" t="s">
        <v>2290</v>
      </c>
      <c r="G1751" s="727" t="s">
        <v>2523</v>
      </c>
      <c r="H1751" s="727" t="s">
        <v>571</v>
      </c>
      <c r="I1751" s="727" t="s">
        <v>2975</v>
      </c>
      <c r="J1751" s="727" t="s">
        <v>2976</v>
      </c>
      <c r="K1751" s="727" t="s">
        <v>1390</v>
      </c>
      <c r="L1751" s="728">
        <v>300</v>
      </c>
      <c r="M1751" s="728">
        <v>300</v>
      </c>
      <c r="N1751" s="727">
        <v>1</v>
      </c>
      <c r="O1751" s="812">
        <v>1</v>
      </c>
      <c r="P1751" s="728">
        <v>300</v>
      </c>
      <c r="Q1751" s="745">
        <v>1</v>
      </c>
      <c r="R1751" s="727">
        <v>1</v>
      </c>
      <c r="S1751" s="745">
        <v>1</v>
      </c>
      <c r="T1751" s="812">
        <v>1</v>
      </c>
      <c r="U1751" s="768">
        <v>1</v>
      </c>
    </row>
    <row r="1752" spans="1:21" ht="14.4" customHeight="1" x14ac:dyDescent="0.3">
      <c r="A1752" s="726">
        <v>4</v>
      </c>
      <c r="B1752" s="727" t="s">
        <v>2287</v>
      </c>
      <c r="C1752" s="727" t="s">
        <v>2294</v>
      </c>
      <c r="D1752" s="810" t="s">
        <v>4735</v>
      </c>
      <c r="E1752" s="811" t="s">
        <v>2341</v>
      </c>
      <c r="F1752" s="727" t="s">
        <v>2290</v>
      </c>
      <c r="G1752" s="727" t="s">
        <v>2523</v>
      </c>
      <c r="H1752" s="727" t="s">
        <v>571</v>
      </c>
      <c r="I1752" s="727" t="s">
        <v>2977</v>
      </c>
      <c r="J1752" s="727" t="s">
        <v>2978</v>
      </c>
      <c r="K1752" s="727" t="s">
        <v>2979</v>
      </c>
      <c r="L1752" s="728">
        <v>196.43</v>
      </c>
      <c r="M1752" s="728">
        <v>196.43</v>
      </c>
      <c r="N1752" s="727">
        <v>1</v>
      </c>
      <c r="O1752" s="812">
        <v>1</v>
      </c>
      <c r="P1752" s="728">
        <v>196.43</v>
      </c>
      <c r="Q1752" s="745">
        <v>1</v>
      </c>
      <c r="R1752" s="727">
        <v>1</v>
      </c>
      <c r="S1752" s="745">
        <v>1</v>
      </c>
      <c r="T1752" s="812">
        <v>1</v>
      </c>
      <c r="U1752" s="768">
        <v>1</v>
      </c>
    </row>
    <row r="1753" spans="1:21" ht="14.4" customHeight="1" x14ac:dyDescent="0.3">
      <c r="A1753" s="726">
        <v>4</v>
      </c>
      <c r="B1753" s="727" t="s">
        <v>2287</v>
      </c>
      <c r="C1753" s="727" t="s">
        <v>2294</v>
      </c>
      <c r="D1753" s="810" t="s">
        <v>4735</v>
      </c>
      <c r="E1753" s="811" t="s">
        <v>2341</v>
      </c>
      <c r="F1753" s="727" t="s">
        <v>2290</v>
      </c>
      <c r="G1753" s="727" t="s">
        <v>2523</v>
      </c>
      <c r="H1753" s="727" t="s">
        <v>571</v>
      </c>
      <c r="I1753" s="727" t="s">
        <v>2980</v>
      </c>
      <c r="J1753" s="727" t="s">
        <v>2981</v>
      </c>
      <c r="K1753" s="727" t="s">
        <v>2982</v>
      </c>
      <c r="L1753" s="728">
        <v>210.33</v>
      </c>
      <c r="M1753" s="728">
        <v>210.33</v>
      </c>
      <c r="N1753" s="727">
        <v>1</v>
      </c>
      <c r="O1753" s="812">
        <v>1</v>
      </c>
      <c r="P1753" s="728">
        <v>210.33</v>
      </c>
      <c r="Q1753" s="745">
        <v>1</v>
      </c>
      <c r="R1753" s="727">
        <v>1</v>
      </c>
      <c r="S1753" s="745">
        <v>1</v>
      </c>
      <c r="T1753" s="812">
        <v>1</v>
      </c>
      <c r="U1753" s="768">
        <v>1</v>
      </c>
    </row>
    <row r="1754" spans="1:21" ht="14.4" customHeight="1" x14ac:dyDescent="0.3">
      <c r="A1754" s="726">
        <v>4</v>
      </c>
      <c r="B1754" s="727" t="s">
        <v>2287</v>
      </c>
      <c r="C1754" s="727" t="s">
        <v>2294</v>
      </c>
      <c r="D1754" s="810" t="s">
        <v>4735</v>
      </c>
      <c r="E1754" s="811" t="s">
        <v>2341</v>
      </c>
      <c r="F1754" s="727" t="s">
        <v>2290</v>
      </c>
      <c r="G1754" s="727" t="s">
        <v>2523</v>
      </c>
      <c r="H1754" s="727" t="s">
        <v>571</v>
      </c>
      <c r="I1754" s="727" t="s">
        <v>2989</v>
      </c>
      <c r="J1754" s="727" t="s">
        <v>2990</v>
      </c>
      <c r="K1754" s="727" t="s">
        <v>2991</v>
      </c>
      <c r="L1754" s="728">
        <v>2816</v>
      </c>
      <c r="M1754" s="728">
        <v>2816</v>
      </c>
      <c r="N1754" s="727">
        <v>1</v>
      </c>
      <c r="O1754" s="812">
        <v>1</v>
      </c>
      <c r="P1754" s="728">
        <v>2816</v>
      </c>
      <c r="Q1754" s="745">
        <v>1</v>
      </c>
      <c r="R1754" s="727">
        <v>1</v>
      </c>
      <c r="S1754" s="745">
        <v>1</v>
      </c>
      <c r="T1754" s="812">
        <v>1</v>
      </c>
      <c r="U1754" s="768">
        <v>1</v>
      </c>
    </row>
    <row r="1755" spans="1:21" ht="14.4" customHeight="1" x14ac:dyDescent="0.3">
      <c r="A1755" s="726">
        <v>4</v>
      </c>
      <c r="B1755" s="727" t="s">
        <v>2287</v>
      </c>
      <c r="C1755" s="727" t="s">
        <v>2294</v>
      </c>
      <c r="D1755" s="810" t="s">
        <v>4735</v>
      </c>
      <c r="E1755" s="811" t="s">
        <v>2341</v>
      </c>
      <c r="F1755" s="727" t="s">
        <v>2290</v>
      </c>
      <c r="G1755" s="727" t="s">
        <v>2523</v>
      </c>
      <c r="H1755" s="727" t="s">
        <v>571</v>
      </c>
      <c r="I1755" s="727" t="s">
        <v>3033</v>
      </c>
      <c r="J1755" s="727" t="s">
        <v>3034</v>
      </c>
      <c r="K1755" s="727" t="s">
        <v>2938</v>
      </c>
      <c r="L1755" s="728">
        <v>500</v>
      </c>
      <c r="M1755" s="728">
        <v>1500</v>
      </c>
      <c r="N1755" s="727">
        <v>3</v>
      </c>
      <c r="O1755" s="812">
        <v>1</v>
      </c>
      <c r="P1755" s="728">
        <v>1500</v>
      </c>
      <c r="Q1755" s="745">
        <v>1</v>
      </c>
      <c r="R1755" s="727">
        <v>3</v>
      </c>
      <c r="S1755" s="745">
        <v>1</v>
      </c>
      <c r="T1755" s="812">
        <v>1</v>
      </c>
      <c r="U1755" s="768">
        <v>1</v>
      </c>
    </row>
    <row r="1756" spans="1:21" ht="14.4" customHeight="1" x14ac:dyDescent="0.3">
      <c r="A1756" s="726">
        <v>4</v>
      </c>
      <c r="B1756" s="727" t="s">
        <v>2287</v>
      </c>
      <c r="C1756" s="727" t="s">
        <v>2294</v>
      </c>
      <c r="D1756" s="810" t="s">
        <v>4735</v>
      </c>
      <c r="E1756" s="811" t="s">
        <v>2341</v>
      </c>
      <c r="F1756" s="727" t="s">
        <v>2290</v>
      </c>
      <c r="G1756" s="727" t="s">
        <v>2523</v>
      </c>
      <c r="H1756" s="727" t="s">
        <v>571</v>
      </c>
      <c r="I1756" s="727" t="s">
        <v>3045</v>
      </c>
      <c r="J1756" s="727" t="s">
        <v>3046</v>
      </c>
      <c r="K1756" s="727" t="s">
        <v>3047</v>
      </c>
      <c r="L1756" s="728">
        <v>500</v>
      </c>
      <c r="M1756" s="728">
        <v>1000</v>
      </c>
      <c r="N1756" s="727">
        <v>2</v>
      </c>
      <c r="O1756" s="812">
        <v>1</v>
      </c>
      <c r="P1756" s="728">
        <v>1000</v>
      </c>
      <c r="Q1756" s="745">
        <v>1</v>
      </c>
      <c r="R1756" s="727">
        <v>2</v>
      </c>
      <c r="S1756" s="745">
        <v>1</v>
      </c>
      <c r="T1756" s="812">
        <v>1</v>
      </c>
      <c r="U1756" s="768">
        <v>1</v>
      </c>
    </row>
    <row r="1757" spans="1:21" ht="14.4" customHeight="1" x14ac:dyDescent="0.3">
      <c r="A1757" s="726">
        <v>4</v>
      </c>
      <c r="B1757" s="727" t="s">
        <v>2287</v>
      </c>
      <c r="C1757" s="727" t="s">
        <v>2294</v>
      </c>
      <c r="D1757" s="810" t="s">
        <v>4735</v>
      </c>
      <c r="E1757" s="811" t="s">
        <v>2341</v>
      </c>
      <c r="F1757" s="727" t="s">
        <v>2290</v>
      </c>
      <c r="G1757" s="727" t="s">
        <v>2523</v>
      </c>
      <c r="H1757" s="727" t="s">
        <v>571</v>
      </c>
      <c r="I1757" s="727" t="s">
        <v>3677</v>
      </c>
      <c r="J1757" s="727" t="s">
        <v>3678</v>
      </c>
      <c r="K1757" s="727" t="s">
        <v>3047</v>
      </c>
      <c r="L1757" s="728">
        <v>300</v>
      </c>
      <c r="M1757" s="728">
        <v>600</v>
      </c>
      <c r="N1757" s="727">
        <v>2</v>
      </c>
      <c r="O1757" s="812">
        <v>1</v>
      </c>
      <c r="P1757" s="728">
        <v>600</v>
      </c>
      <c r="Q1757" s="745">
        <v>1</v>
      </c>
      <c r="R1757" s="727">
        <v>2</v>
      </c>
      <c r="S1757" s="745">
        <v>1</v>
      </c>
      <c r="T1757" s="812">
        <v>1</v>
      </c>
      <c r="U1757" s="768">
        <v>1</v>
      </c>
    </row>
    <row r="1758" spans="1:21" ht="14.4" customHeight="1" x14ac:dyDescent="0.3">
      <c r="A1758" s="726">
        <v>4</v>
      </c>
      <c r="B1758" s="727" t="s">
        <v>2287</v>
      </c>
      <c r="C1758" s="727" t="s">
        <v>2294</v>
      </c>
      <c r="D1758" s="810" t="s">
        <v>4735</v>
      </c>
      <c r="E1758" s="811" t="s">
        <v>2341</v>
      </c>
      <c r="F1758" s="727" t="s">
        <v>2290</v>
      </c>
      <c r="G1758" s="727" t="s">
        <v>2523</v>
      </c>
      <c r="H1758" s="727" t="s">
        <v>571</v>
      </c>
      <c r="I1758" s="727" t="s">
        <v>3055</v>
      </c>
      <c r="J1758" s="727" t="s">
        <v>3056</v>
      </c>
      <c r="K1758" s="727" t="s">
        <v>3057</v>
      </c>
      <c r="L1758" s="728">
        <v>525.23</v>
      </c>
      <c r="M1758" s="728">
        <v>525.23</v>
      </c>
      <c r="N1758" s="727">
        <v>1</v>
      </c>
      <c r="O1758" s="812">
        <v>1</v>
      </c>
      <c r="P1758" s="728">
        <v>525.23</v>
      </c>
      <c r="Q1758" s="745">
        <v>1</v>
      </c>
      <c r="R1758" s="727">
        <v>1</v>
      </c>
      <c r="S1758" s="745">
        <v>1</v>
      </c>
      <c r="T1758" s="812">
        <v>1</v>
      </c>
      <c r="U1758" s="768">
        <v>1</v>
      </c>
    </row>
    <row r="1759" spans="1:21" ht="14.4" customHeight="1" x14ac:dyDescent="0.3">
      <c r="A1759" s="726">
        <v>4</v>
      </c>
      <c r="B1759" s="727" t="s">
        <v>2287</v>
      </c>
      <c r="C1759" s="727" t="s">
        <v>2294</v>
      </c>
      <c r="D1759" s="810" t="s">
        <v>4735</v>
      </c>
      <c r="E1759" s="811" t="s">
        <v>2341</v>
      </c>
      <c r="F1759" s="727" t="s">
        <v>2290</v>
      </c>
      <c r="G1759" s="727" t="s">
        <v>2523</v>
      </c>
      <c r="H1759" s="727" t="s">
        <v>571</v>
      </c>
      <c r="I1759" s="727" t="s">
        <v>3681</v>
      </c>
      <c r="J1759" s="727" t="s">
        <v>3682</v>
      </c>
      <c r="K1759" s="727" t="s">
        <v>3683</v>
      </c>
      <c r="L1759" s="728">
        <v>3000</v>
      </c>
      <c r="M1759" s="728">
        <v>9000</v>
      </c>
      <c r="N1759" s="727">
        <v>3</v>
      </c>
      <c r="O1759" s="812">
        <v>1</v>
      </c>
      <c r="P1759" s="728">
        <v>9000</v>
      </c>
      <c r="Q1759" s="745">
        <v>1</v>
      </c>
      <c r="R1759" s="727">
        <v>3</v>
      </c>
      <c r="S1759" s="745">
        <v>1</v>
      </c>
      <c r="T1759" s="812">
        <v>1</v>
      </c>
      <c r="U1759" s="768">
        <v>1</v>
      </c>
    </row>
    <row r="1760" spans="1:21" ht="14.4" customHeight="1" x14ac:dyDescent="0.3">
      <c r="A1760" s="726">
        <v>4</v>
      </c>
      <c r="B1760" s="727" t="s">
        <v>2287</v>
      </c>
      <c r="C1760" s="727" t="s">
        <v>2294</v>
      </c>
      <c r="D1760" s="810" t="s">
        <v>4735</v>
      </c>
      <c r="E1760" s="811" t="s">
        <v>2341</v>
      </c>
      <c r="F1760" s="727" t="s">
        <v>2290</v>
      </c>
      <c r="G1760" s="727" t="s">
        <v>2523</v>
      </c>
      <c r="H1760" s="727" t="s">
        <v>571</v>
      </c>
      <c r="I1760" s="727" t="s">
        <v>3099</v>
      </c>
      <c r="J1760" s="727" t="s">
        <v>3100</v>
      </c>
      <c r="K1760" s="727" t="s">
        <v>3101</v>
      </c>
      <c r="L1760" s="728">
        <v>319</v>
      </c>
      <c r="M1760" s="728">
        <v>638</v>
      </c>
      <c r="N1760" s="727">
        <v>2</v>
      </c>
      <c r="O1760" s="812">
        <v>1</v>
      </c>
      <c r="P1760" s="728">
        <v>638</v>
      </c>
      <c r="Q1760" s="745">
        <v>1</v>
      </c>
      <c r="R1760" s="727">
        <v>2</v>
      </c>
      <c r="S1760" s="745">
        <v>1</v>
      </c>
      <c r="T1760" s="812">
        <v>1</v>
      </c>
      <c r="U1760" s="768">
        <v>1</v>
      </c>
    </row>
    <row r="1761" spans="1:21" ht="14.4" customHeight="1" x14ac:dyDescent="0.3">
      <c r="A1761" s="726">
        <v>4</v>
      </c>
      <c r="B1761" s="727" t="s">
        <v>2287</v>
      </c>
      <c r="C1761" s="727" t="s">
        <v>2294</v>
      </c>
      <c r="D1761" s="810" t="s">
        <v>4735</v>
      </c>
      <c r="E1761" s="811" t="s">
        <v>2341</v>
      </c>
      <c r="F1761" s="727" t="s">
        <v>2290</v>
      </c>
      <c r="G1761" s="727" t="s">
        <v>2523</v>
      </c>
      <c r="H1761" s="727" t="s">
        <v>571</v>
      </c>
      <c r="I1761" s="727" t="s">
        <v>4177</v>
      </c>
      <c r="J1761" s="727" t="s">
        <v>4178</v>
      </c>
      <c r="K1761" s="727" t="s">
        <v>4179</v>
      </c>
      <c r="L1761" s="728">
        <v>479.84</v>
      </c>
      <c r="M1761" s="728">
        <v>479.84</v>
      </c>
      <c r="N1761" s="727">
        <v>1</v>
      </c>
      <c r="O1761" s="812">
        <v>1</v>
      </c>
      <c r="P1761" s="728">
        <v>479.84</v>
      </c>
      <c r="Q1761" s="745">
        <v>1</v>
      </c>
      <c r="R1761" s="727">
        <v>1</v>
      </c>
      <c r="S1761" s="745">
        <v>1</v>
      </c>
      <c r="T1761" s="812">
        <v>1</v>
      </c>
      <c r="U1761" s="768">
        <v>1</v>
      </c>
    </row>
    <row r="1762" spans="1:21" ht="14.4" customHeight="1" x14ac:dyDescent="0.3">
      <c r="A1762" s="726">
        <v>4</v>
      </c>
      <c r="B1762" s="727" t="s">
        <v>2287</v>
      </c>
      <c r="C1762" s="727" t="s">
        <v>2294</v>
      </c>
      <c r="D1762" s="810" t="s">
        <v>4735</v>
      </c>
      <c r="E1762" s="811" t="s">
        <v>2341</v>
      </c>
      <c r="F1762" s="727" t="s">
        <v>2290</v>
      </c>
      <c r="G1762" s="727" t="s">
        <v>2523</v>
      </c>
      <c r="H1762" s="727" t="s">
        <v>571</v>
      </c>
      <c r="I1762" s="727" t="s">
        <v>3115</v>
      </c>
      <c r="J1762" s="727" t="s">
        <v>3116</v>
      </c>
      <c r="K1762" s="727" t="s">
        <v>3117</v>
      </c>
      <c r="L1762" s="728">
        <v>1248</v>
      </c>
      <c r="M1762" s="728">
        <v>2496</v>
      </c>
      <c r="N1762" s="727">
        <v>2</v>
      </c>
      <c r="O1762" s="812">
        <v>1</v>
      </c>
      <c r="P1762" s="728">
        <v>2496</v>
      </c>
      <c r="Q1762" s="745">
        <v>1</v>
      </c>
      <c r="R1762" s="727">
        <v>2</v>
      </c>
      <c r="S1762" s="745">
        <v>1</v>
      </c>
      <c r="T1762" s="812">
        <v>1</v>
      </c>
      <c r="U1762" s="768">
        <v>1</v>
      </c>
    </row>
    <row r="1763" spans="1:21" ht="14.4" customHeight="1" x14ac:dyDescent="0.3">
      <c r="A1763" s="726">
        <v>4</v>
      </c>
      <c r="B1763" s="727" t="s">
        <v>2287</v>
      </c>
      <c r="C1763" s="727" t="s">
        <v>2294</v>
      </c>
      <c r="D1763" s="810" t="s">
        <v>4735</v>
      </c>
      <c r="E1763" s="811" t="s">
        <v>2341</v>
      </c>
      <c r="F1763" s="727" t="s">
        <v>2290</v>
      </c>
      <c r="G1763" s="727" t="s">
        <v>2523</v>
      </c>
      <c r="H1763" s="727" t="s">
        <v>571</v>
      </c>
      <c r="I1763" s="727" t="s">
        <v>3126</v>
      </c>
      <c r="J1763" s="727" t="s">
        <v>3127</v>
      </c>
      <c r="K1763" s="727" t="s">
        <v>1389</v>
      </c>
      <c r="L1763" s="728">
        <v>1124.9000000000001</v>
      </c>
      <c r="M1763" s="728">
        <v>11249</v>
      </c>
      <c r="N1763" s="727">
        <v>10</v>
      </c>
      <c r="O1763" s="812">
        <v>2</v>
      </c>
      <c r="P1763" s="728">
        <v>11249</v>
      </c>
      <c r="Q1763" s="745">
        <v>1</v>
      </c>
      <c r="R1763" s="727">
        <v>10</v>
      </c>
      <c r="S1763" s="745">
        <v>1</v>
      </c>
      <c r="T1763" s="812">
        <v>2</v>
      </c>
      <c r="U1763" s="768">
        <v>1</v>
      </c>
    </row>
    <row r="1764" spans="1:21" ht="14.4" customHeight="1" x14ac:dyDescent="0.3">
      <c r="A1764" s="726">
        <v>4</v>
      </c>
      <c r="B1764" s="727" t="s">
        <v>2287</v>
      </c>
      <c r="C1764" s="727" t="s">
        <v>2294</v>
      </c>
      <c r="D1764" s="810" t="s">
        <v>4735</v>
      </c>
      <c r="E1764" s="811" t="s">
        <v>2341</v>
      </c>
      <c r="F1764" s="727" t="s">
        <v>2290</v>
      </c>
      <c r="G1764" s="727" t="s">
        <v>2523</v>
      </c>
      <c r="H1764" s="727" t="s">
        <v>571</v>
      </c>
      <c r="I1764" s="727" t="s">
        <v>3130</v>
      </c>
      <c r="J1764" s="727" t="s">
        <v>3131</v>
      </c>
      <c r="K1764" s="727" t="s">
        <v>3132</v>
      </c>
      <c r="L1764" s="728">
        <v>299.25</v>
      </c>
      <c r="M1764" s="728">
        <v>299.25</v>
      </c>
      <c r="N1764" s="727">
        <v>1</v>
      </c>
      <c r="O1764" s="812">
        <v>1</v>
      </c>
      <c r="P1764" s="728">
        <v>299.25</v>
      </c>
      <c r="Q1764" s="745">
        <v>1</v>
      </c>
      <c r="R1764" s="727">
        <v>1</v>
      </c>
      <c r="S1764" s="745">
        <v>1</v>
      </c>
      <c r="T1764" s="812">
        <v>1</v>
      </c>
      <c r="U1764" s="768">
        <v>1</v>
      </c>
    </row>
    <row r="1765" spans="1:21" ht="14.4" customHeight="1" x14ac:dyDescent="0.3">
      <c r="A1765" s="726">
        <v>4</v>
      </c>
      <c r="B1765" s="727" t="s">
        <v>2287</v>
      </c>
      <c r="C1765" s="727" t="s">
        <v>2294</v>
      </c>
      <c r="D1765" s="810" t="s">
        <v>4735</v>
      </c>
      <c r="E1765" s="811" t="s">
        <v>2341</v>
      </c>
      <c r="F1765" s="727" t="s">
        <v>2290</v>
      </c>
      <c r="G1765" s="727" t="s">
        <v>2523</v>
      </c>
      <c r="H1765" s="727" t="s">
        <v>571</v>
      </c>
      <c r="I1765" s="727" t="s">
        <v>3149</v>
      </c>
      <c r="J1765" s="727" t="s">
        <v>3150</v>
      </c>
      <c r="K1765" s="727" t="s">
        <v>3151</v>
      </c>
      <c r="L1765" s="728">
        <v>1435.97</v>
      </c>
      <c r="M1765" s="728">
        <v>1435.97</v>
      </c>
      <c r="N1765" s="727">
        <v>1</v>
      </c>
      <c r="O1765" s="812">
        <v>1</v>
      </c>
      <c r="P1765" s="728">
        <v>1435.97</v>
      </c>
      <c r="Q1765" s="745">
        <v>1</v>
      </c>
      <c r="R1765" s="727">
        <v>1</v>
      </c>
      <c r="S1765" s="745">
        <v>1</v>
      </c>
      <c r="T1765" s="812">
        <v>1</v>
      </c>
      <c r="U1765" s="768">
        <v>1</v>
      </c>
    </row>
    <row r="1766" spans="1:21" ht="14.4" customHeight="1" x14ac:dyDescent="0.3">
      <c r="A1766" s="726">
        <v>4</v>
      </c>
      <c r="B1766" s="727" t="s">
        <v>2287</v>
      </c>
      <c r="C1766" s="727" t="s">
        <v>2294</v>
      </c>
      <c r="D1766" s="810" t="s">
        <v>4735</v>
      </c>
      <c r="E1766" s="811" t="s">
        <v>2341</v>
      </c>
      <c r="F1766" s="727" t="s">
        <v>2290</v>
      </c>
      <c r="G1766" s="727" t="s">
        <v>2523</v>
      </c>
      <c r="H1766" s="727" t="s">
        <v>571</v>
      </c>
      <c r="I1766" s="727" t="s">
        <v>3158</v>
      </c>
      <c r="J1766" s="727" t="s">
        <v>3159</v>
      </c>
      <c r="K1766" s="727" t="s">
        <v>3160</v>
      </c>
      <c r="L1766" s="728">
        <v>304.69</v>
      </c>
      <c r="M1766" s="728">
        <v>304.69</v>
      </c>
      <c r="N1766" s="727">
        <v>1</v>
      </c>
      <c r="O1766" s="812">
        <v>1</v>
      </c>
      <c r="P1766" s="728">
        <v>304.69</v>
      </c>
      <c r="Q1766" s="745">
        <v>1</v>
      </c>
      <c r="R1766" s="727">
        <v>1</v>
      </c>
      <c r="S1766" s="745">
        <v>1</v>
      </c>
      <c r="T1766" s="812">
        <v>1</v>
      </c>
      <c r="U1766" s="768">
        <v>1</v>
      </c>
    </row>
    <row r="1767" spans="1:21" ht="14.4" customHeight="1" x14ac:dyDescent="0.3">
      <c r="A1767" s="726">
        <v>4</v>
      </c>
      <c r="B1767" s="727" t="s">
        <v>2287</v>
      </c>
      <c r="C1767" s="727" t="s">
        <v>2294</v>
      </c>
      <c r="D1767" s="810" t="s">
        <v>4735</v>
      </c>
      <c r="E1767" s="811" t="s">
        <v>2341</v>
      </c>
      <c r="F1767" s="727" t="s">
        <v>2290</v>
      </c>
      <c r="G1767" s="727" t="s">
        <v>2523</v>
      </c>
      <c r="H1767" s="727" t="s">
        <v>571</v>
      </c>
      <c r="I1767" s="727" t="s">
        <v>3180</v>
      </c>
      <c r="J1767" s="727" t="s">
        <v>3178</v>
      </c>
      <c r="K1767" s="727" t="s">
        <v>3181</v>
      </c>
      <c r="L1767" s="728">
        <v>2814.63</v>
      </c>
      <c r="M1767" s="728">
        <v>2814.63</v>
      </c>
      <c r="N1767" s="727">
        <v>1</v>
      </c>
      <c r="O1767" s="812">
        <v>1</v>
      </c>
      <c r="P1767" s="728">
        <v>2814.63</v>
      </c>
      <c r="Q1767" s="745">
        <v>1</v>
      </c>
      <c r="R1767" s="727">
        <v>1</v>
      </c>
      <c r="S1767" s="745">
        <v>1</v>
      </c>
      <c r="T1767" s="812">
        <v>1</v>
      </c>
      <c r="U1767" s="768">
        <v>1</v>
      </c>
    </row>
    <row r="1768" spans="1:21" ht="14.4" customHeight="1" x14ac:dyDescent="0.3">
      <c r="A1768" s="726">
        <v>4</v>
      </c>
      <c r="B1768" s="727" t="s">
        <v>2287</v>
      </c>
      <c r="C1768" s="727" t="s">
        <v>2294</v>
      </c>
      <c r="D1768" s="810" t="s">
        <v>4735</v>
      </c>
      <c r="E1768" s="811" t="s">
        <v>2341</v>
      </c>
      <c r="F1768" s="727" t="s">
        <v>2290</v>
      </c>
      <c r="G1768" s="727" t="s">
        <v>2523</v>
      </c>
      <c r="H1768" s="727" t="s">
        <v>571</v>
      </c>
      <c r="I1768" s="727" t="s">
        <v>3714</v>
      </c>
      <c r="J1768" s="727" t="s">
        <v>3715</v>
      </c>
      <c r="K1768" s="727" t="s">
        <v>3716</v>
      </c>
      <c r="L1768" s="728">
        <v>5341.94</v>
      </c>
      <c r="M1768" s="728">
        <v>10683.88</v>
      </c>
      <c r="N1768" s="727">
        <v>2</v>
      </c>
      <c r="O1768" s="812">
        <v>1</v>
      </c>
      <c r="P1768" s="728">
        <v>10683.88</v>
      </c>
      <c r="Q1768" s="745">
        <v>1</v>
      </c>
      <c r="R1768" s="727">
        <v>2</v>
      </c>
      <c r="S1768" s="745">
        <v>1</v>
      </c>
      <c r="T1768" s="812">
        <v>1</v>
      </c>
      <c r="U1768" s="768">
        <v>1</v>
      </c>
    </row>
    <row r="1769" spans="1:21" ht="14.4" customHeight="1" x14ac:dyDescent="0.3">
      <c r="A1769" s="726">
        <v>4</v>
      </c>
      <c r="B1769" s="727" t="s">
        <v>2287</v>
      </c>
      <c r="C1769" s="727" t="s">
        <v>2294</v>
      </c>
      <c r="D1769" s="810" t="s">
        <v>4735</v>
      </c>
      <c r="E1769" s="811" t="s">
        <v>2341</v>
      </c>
      <c r="F1769" s="727" t="s">
        <v>2290</v>
      </c>
      <c r="G1769" s="727" t="s">
        <v>2523</v>
      </c>
      <c r="H1769" s="727" t="s">
        <v>571</v>
      </c>
      <c r="I1769" s="727" t="s">
        <v>3194</v>
      </c>
      <c r="J1769" s="727" t="s">
        <v>3195</v>
      </c>
      <c r="K1769" s="727" t="s">
        <v>3196</v>
      </c>
      <c r="L1769" s="728">
        <v>2815.92</v>
      </c>
      <c r="M1769" s="728">
        <v>25343.279999999999</v>
      </c>
      <c r="N1769" s="727">
        <v>9</v>
      </c>
      <c r="O1769" s="812">
        <v>1</v>
      </c>
      <c r="P1769" s="728">
        <v>25343.279999999999</v>
      </c>
      <c r="Q1769" s="745">
        <v>1</v>
      </c>
      <c r="R1769" s="727">
        <v>9</v>
      </c>
      <c r="S1769" s="745">
        <v>1</v>
      </c>
      <c r="T1769" s="812">
        <v>1</v>
      </c>
      <c r="U1769" s="768">
        <v>1</v>
      </c>
    </row>
    <row r="1770" spans="1:21" ht="14.4" customHeight="1" x14ac:dyDescent="0.3">
      <c r="A1770" s="726">
        <v>4</v>
      </c>
      <c r="B1770" s="727" t="s">
        <v>2287</v>
      </c>
      <c r="C1770" s="727" t="s">
        <v>2294</v>
      </c>
      <c r="D1770" s="810" t="s">
        <v>4735</v>
      </c>
      <c r="E1770" s="811" t="s">
        <v>2341</v>
      </c>
      <c r="F1770" s="727" t="s">
        <v>2290</v>
      </c>
      <c r="G1770" s="727" t="s">
        <v>2523</v>
      </c>
      <c r="H1770" s="727" t="s">
        <v>571</v>
      </c>
      <c r="I1770" s="727" t="s">
        <v>3206</v>
      </c>
      <c r="J1770" s="727" t="s">
        <v>3207</v>
      </c>
      <c r="K1770" s="727" t="s">
        <v>3208</v>
      </c>
      <c r="L1770" s="728">
        <v>5343.9</v>
      </c>
      <c r="M1770" s="728">
        <v>16031.699999999999</v>
      </c>
      <c r="N1770" s="727">
        <v>3</v>
      </c>
      <c r="O1770" s="812">
        <v>1</v>
      </c>
      <c r="P1770" s="728">
        <v>16031.699999999999</v>
      </c>
      <c r="Q1770" s="745">
        <v>1</v>
      </c>
      <c r="R1770" s="727">
        <v>3</v>
      </c>
      <c r="S1770" s="745">
        <v>1</v>
      </c>
      <c r="T1770" s="812">
        <v>1</v>
      </c>
      <c r="U1770" s="768">
        <v>1</v>
      </c>
    </row>
    <row r="1771" spans="1:21" ht="14.4" customHeight="1" x14ac:dyDescent="0.3">
      <c r="A1771" s="726">
        <v>4</v>
      </c>
      <c r="B1771" s="727" t="s">
        <v>2287</v>
      </c>
      <c r="C1771" s="727" t="s">
        <v>2294</v>
      </c>
      <c r="D1771" s="810" t="s">
        <v>4735</v>
      </c>
      <c r="E1771" s="811" t="s">
        <v>2341</v>
      </c>
      <c r="F1771" s="727" t="s">
        <v>2290</v>
      </c>
      <c r="G1771" s="727" t="s">
        <v>2523</v>
      </c>
      <c r="H1771" s="727" t="s">
        <v>571</v>
      </c>
      <c r="I1771" s="727" t="s">
        <v>3220</v>
      </c>
      <c r="J1771" s="727" t="s">
        <v>3221</v>
      </c>
      <c r="K1771" s="727" t="s">
        <v>3222</v>
      </c>
      <c r="L1771" s="728">
        <v>491.09</v>
      </c>
      <c r="M1771" s="728">
        <v>491.09</v>
      </c>
      <c r="N1771" s="727">
        <v>1</v>
      </c>
      <c r="O1771" s="812">
        <v>1</v>
      </c>
      <c r="P1771" s="728">
        <v>491.09</v>
      </c>
      <c r="Q1771" s="745">
        <v>1</v>
      </c>
      <c r="R1771" s="727">
        <v>1</v>
      </c>
      <c r="S1771" s="745">
        <v>1</v>
      </c>
      <c r="T1771" s="812">
        <v>1</v>
      </c>
      <c r="U1771" s="768">
        <v>1</v>
      </c>
    </row>
    <row r="1772" spans="1:21" ht="14.4" customHeight="1" x14ac:dyDescent="0.3">
      <c r="A1772" s="726">
        <v>4</v>
      </c>
      <c r="B1772" s="727" t="s">
        <v>2287</v>
      </c>
      <c r="C1772" s="727" t="s">
        <v>2294</v>
      </c>
      <c r="D1772" s="810" t="s">
        <v>4735</v>
      </c>
      <c r="E1772" s="811" t="s">
        <v>2341</v>
      </c>
      <c r="F1772" s="727" t="s">
        <v>2290</v>
      </c>
      <c r="G1772" s="727" t="s">
        <v>2523</v>
      </c>
      <c r="H1772" s="727" t="s">
        <v>571</v>
      </c>
      <c r="I1772" s="727" t="s">
        <v>3261</v>
      </c>
      <c r="J1772" s="727" t="s">
        <v>3262</v>
      </c>
      <c r="K1772" s="727" t="s">
        <v>3263</v>
      </c>
      <c r="L1772" s="728">
        <v>175</v>
      </c>
      <c r="M1772" s="728">
        <v>175</v>
      </c>
      <c r="N1772" s="727">
        <v>1</v>
      </c>
      <c r="O1772" s="812">
        <v>1</v>
      </c>
      <c r="P1772" s="728">
        <v>175</v>
      </c>
      <c r="Q1772" s="745">
        <v>1</v>
      </c>
      <c r="R1772" s="727">
        <v>1</v>
      </c>
      <c r="S1772" s="745">
        <v>1</v>
      </c>
      <c r="T1772" s="812">
        <v>1</v>
      </c>
      <c r="U1772" s="768">
        <v>1</v>
      </c>
    </row>
    <row r="1773" spans="1:21" ht="14.4" customHeight="1" x14ac:dyDescent="0.3">
      <c r="A1773" s="726">
        <v>4</v>
      </c>
      <c r="B1773" s="727" t="s">
        <v>2287</v>
      </c>
      <c r="C1773" s="727" t="s">
        <v>2294</v>
      </c>
      <c r="D1773" s="810" t="s">
        <v>4735</v>
      </c>
      <c r="E1773" s="811" t="s">
        <v>2341</v>
      </c>
      <c r="F1773" s="727" t="s">
        <v>2290</v>
      </c>
      <c r="G1773" s="727" t="s">
        <v>2523</v>
      </c>
      <c r="H1773" s="727" t="s">
        <v>571</v>
      </c>
      <c r="I1773" s="727" t="s">
        <v>4241</v>
      </c>
      <c r="J1773" s="727" t="s">
        <v>3801</v>
      </c>
      <c r="K1773" s="727" t="s">
        <v>4242</v>
      </c>
      <c r="L1773" s="728">
        <v>2284</v>
      </c>
      <c r="M1773" s="728">
        <v>6852</v>
      </c>
      <c r="N1773" s="727">
        <v>3</v>
      </c>
      <c r="O1773" s="812">
        <v>1</v>
      </c>
      <c r="P1773" s="728">
        <v>6852</v>
      </c>
      <c r="Q1773" s="745">
        <v>1</v>
      </c>
      <c r="R1773" s="727">
        <v>3</v>
      </c>
      <c r="S1773" s="745">
        <v>1</v>
      </c>
      <c r="T1773" s="812">
        <v>1</v>
      </c>
      <c r="U1773" s="768">
        <v>1</v>
      </c>
    </row>
    <row r="1774" spans="1:21" ht="14.4" customHeight="1" x14ac:dyDescent="0.3">
      <c r="A1774" s="726">
        <v>4</v>
      </c>
      <c r="B1774" s="727" t="s">
        <v>2287</v>
      </c>
      <c r="C1774" s="727" t="s">
        <v>2294</v>
      </c>
      <c r="D1774" s="810" t="s">
        <v>4735</v>
      </c>
      <c r="E1774" s="811" t="s">
        <v>2341</v>
      </c>
      <c r="F1774" s="727" t="s">
        <v>2290</v>
      </c>
      <c r="G1774" s="727" t="s">
        <v>2523</v>
      </c>
      <c r="H1774" s="727" t="s">
        <v>571</v>
      </c>
      <c r="I1774" s="727" t="s">
        <v>3281</v>
      </c>
      <c r="J1774" s="727" t="s">
        <v>3282</v>
      </c>
      <c r="K1774" s="727" t="s">
        <v>3283</v>
      </c>
      <c r="L1774" s="728">
        <v>175</v>
      </c>
      <c r="M1774" s="728">
        <v>175</v>
      </c>
      <c r="N1774" s="727">
        <v>1</v>
      </c>
      <c r="O1774" s="812">
        <v>1</v>
      </c>
      <c r="P1774" s="728">
        <v>175</v>
      </c>
      <c r="Q1774" s="745">
        <v>1</v>
      </c>
      <c r="R1774" s="727">
        <v>1</v>
      </c>
      <c r="S1774" s="745">
        <v>1</v>
      </c>
      <c r="T1774" s="812">
        <v>1</v>
      </c>
      <c r="U1774" s="768">
        <v>1</v>
      </c>
    </row>
    <row r="1775" spans="1:21" ht="14.4" customHeight="1" x14ac:dyDescent="0.3">
      <c r="A1775" s="726">
        <v>4</v>
      </c>
      <c r="B1775" s="727" t="s">
        <v>2287</v>
      </c>
      <c r="C1775" s="727" t="s">
        <v>2294</v>
      </c>
      <c r="D1775" s="810" t="s">
        <v>4735</v>
      </c>
      <c r="E1775" s="811" t="s">
        <v>2341</v>
      </c>
      <c r="F1775" s="727" t="s">
        <v>2290</v>
      </c>
      <c r="G1775" s="727" t="s">
        <v>2523</v>
      </c>
      <c r="H1775" s="727" t="s">
        <v>571</v>
      </c>
      <c r="I1775" s="727" t="s">
        <v>3317</v>
      </c>
      <c r="J1775" s="727" t="s">
        <v>3318</v>
      </c>
      <c r="K1775" s="727" t="s">
        <v>3319</v>
      </c>
      <c r="L1775" s="728">
        <v>2816</v>
      </c>
      <c r="M1775" s="728">
        <v>14080</v>
      </c>
      <c r="N1775" s="727">
        <v>5</v>
      </c>
      <c r="O1775" s="812">
        <v>1</v>
      </c>
      <c r="P1775" s="728">
        <v>14080</v>
      </c>
      <c r="Q1775" s="745">
        <v>1</v>
      </c>
      <c r="R1775" s="727">
        <v>5</v>
      </c>
      <c r="S1775" s="745">
        <v>1</v>
      </c>
      <c r="T1775" s="812">
        <v>1</v>
      </c>
      <c r="U1775" s="768">
        <v>1</v>
      </c>
    </row>
    <row r="1776" spans="1:21" ht="14.4" customHeight="1" x14ac:dyDescent="0.3">
      <c r="A1776" s="726">
        <v>4</v>
      </c>
      <c r="B1776" s="727" t="s">
        <v>2287</v>
      </c>
      <c r="C1776" s="727" t="s">
        <v>2294</v>
      </c>
      <c r="D1776" s="810" t="s">
        <v>4735</v>
      </c>
      <c r="E1776" s="811" t="s">
        <v>2341</v>
      </c>
      <c r="F1776" s="727" t="s">
        <v>2290</v>
      </c>
      <c r="G1776" s="727" t="s">
        <v>2523</v>
      </c>
      <c r="H1776" s="727" t="s">
        <v>571</v>
      </c>
      <c r="I1776" s="727" t="s">
        <v>4243</v>
      </c>
      <c r="J1776" s="727" t="s">
        <v>4244</v>
      </c>
      <c r="K1776" s="727" t="s">
        <v>4245</v>
      </c>
      <c r="L1776" s="728">
        <v>636.33000000000004</v>
      </c>
      <c r="M1776" s="728">
        <v>2545.3200000000002</v>
      </c>
      <c r="N1776" s="727">
        <v>4</v>
      </c>
      <c r="O1776" s="812">
        <v>1</v>
      </c>
      <c r="P1776" s="728">
        <v>2545.3200000000002</v>
      </c>
      <c r="Q1776" s="745">
        <v>1</v>
      </c>
      <c r="R1776" s="727">
        <v>4</v>
      </c>
      <c r="S1776" s="745">
        <v>1</v>
      </c>
      <c r="T1776" s="812">
        <v>1</v>
      </c>
      <c r="U1776" s="768">
        <v>1</v>
      </c>
    </row>
    <row r="1777" spans="1:21" ht="14.4" customHeight="1" x14ac:dyDescent="0.3">
      <c r="A1777" s="726">
        <v>4</v>
      </c>
      <c r="B1777" s="727" t="s">
        <v>2287</v>
      </c>
      <c r="C1777" s="727" t="s">
        <v>2294</v>
      </c>
      <c r="D1777" s="810" t="s">
        <v>4735</v>
      </c>
      <c r="E1777" s="811" t="s">
        <v>2341</v>
      </c>
      <c r="F1777" s="727" t="s">
        <v>2290</v>
      </c>
      <c r="G1777" s="727" t="s">
        <v>2523</v>
      </c>
      <c r="H1777" s="727" t="s">
        <v>571</v>
      </c>
      <c r="I1777" s="727" t="s">
        <v>4246</v>
      </c>
      <c r="J1777" s="727" t="s">
        <v>4247</v>
      </c>
      <c r="K1777" s="727" t="s">
        <v>4248</v>
      </c>
      <c r="L1777" s="728">
        <v>2284</v>
      </c>
      <c r="M1777" s="728">
        <v>4568</v>
      </c>
      <c r="N1777" s="727">
        <v>2</v>
      </c>
      <c r="O1777" s="812">
        <v>1</v>
      </c>
      <c r="P1777" s="728">
        <v>4568</v>
      </c>
      <c r="Q1777" s="745">
        <v>1</v>
      </c>
      <c r="R1777" s="727">
        <v>2</v>
      </c>
      <c r="S1777" s="745">
        <v>1</v>
      </c>
      <c r="T1777" s="812">
        <v>1</v>
      </c>
      <c r="U1777" s="768">
        <v>1</v>
      </c>
    </row>
    <row r="1778" spans="1:21" ht="14.4" customHeight="1" x14ac:dyDescent="0.3">
      <c r="A1778" s="726">
        <v>4</v>
      </c>
      <c r="B1778" s="727" t="s">
        <v>2287</v>
      </c>
      <c r="C1778" s="727" t="s">
        <v>2294</v>
      </c>
      <c r="D1778" s="810" t="s">
        <v>4735</v>
      </c>
      <c r="E1778" s="811" t="s">
        <v>2341</v>
      </c>
      <c r="F1778" s="727" t="s">
        <v>2290</v>
      </c>
      <c r="G1778" s="727" t="s">
        <v>2399</v>
      </c>
      <c r="H1778" s="727" t="s">
        <v>571</v>
      </c>
      <c r="I1778" s="727" t="s">
        <v>3347</v>
      </c>
      <c r="J1778" s="727" t="s">
        <v>2401</v>
      </c>
      <c r="K1778" s="727" t="s">
        <v>3348</v>
      </c>
      <c r="L1778" s="728">
        <v>56.25</v>
      </c>
      <c r="M1778" s="728">
        <v>168.75</v>
      </c>
      <c r="N1778" s="727">
        <v>3</v>
      </c>
      <c r="O1778" s="812">
        <v>1</v>
      </c>
      <c r="P1778" s="728">
        <v>168.75</v>
      </c>
      <c r="Q1778" s="745">
        <v>1</v>
      </c>
      <c r="R1778" s="727">
        <v>3</v>
      </c>
      <c r="S1778" s="745">
        <v>1</v>
      </c>
      <c r="T1778" s="812">
        <v>1</v>
      </c>
      <c r="U1778" s="768">
        <v>1</v>
      </c>
    </row>
    <row r="1779" spans="1:21" ht="14.4" customHeight="1" x14ac:dyDescent="0.3">
      <c r="A1779" s="726">
        <v>4</v>
      </c>
      <c r="B1779" s="727" t="s">
        <v>2287</v>
      </c>
      <c r="C1779" s="727" t="s">
        <v>2294</v>
      </c>
      <c r="D1779" s="810" t="s">
        <v>4735</v>
      </c>
      <c r="E1779" s="811" t="s">
        <v>2341</v>
      </c>
      <c r="F1779" s="727" t="s">
        <v>2290</v>
      </c>
      <c r="G1779" s="727" t="s">
        <v>2399</v>
      </c>
      <c r="H1779" s="727" t="s">
        <v>571</v>
      </c>
      <c r="I1779" s="727" t="s">
        <v>2400</v>
      </c>
      <c r="J1779" s="727" t="s">
        <v>2401</v>
      </c>
      <c r="K1779" s="727" t="s">
        <v>2402</v>
      </c>
      <c r="L1779" s="728">
        <v>100</v>
      </c>
      <c r="M1779" s="728">
        <v>500</v>
      </c>
      <c r="N1779" s="727">
        <v>5</v>
      </c>
      <c r="O1779" s="812">
        <v>2</v>
      </c>
      <c r="P1779" s="728"/>
      <c r="Q1779" s="745">
        <v>0</v>
      </c>
      <c r="R1779" s="727"/>
      <c r="S1779" s="745">
        <v>0</v>
      </c>
      <c r="T1779" s="812"/>
      <c r="U1779" s="768">
        <v>0</v>
      </c>
    </row>
    <row r="1780" spans="1:21" ht="14.4" customHeight="1" x14ac:dyDescent="0.3">
      <c r="A1780" s="726">
        <v>4</v>
      </c>
      <c r="B1780" s="727" t="s">
        <v>2287</v>
      </c>
      <c r="C1780" s="727" t="s">
        <v>2294</v>
      </c>
      <c r="D1780" s="810" t="s">
        <v>4735</v>
      </c>
      <c r="E1780" s="811" t="s">
        <v>2341</v>
      </c>
      <c r="F1780" s="727" t="s">
        <v>2290</v>
      </c>
      <c r="G1780" s="727" t="s">
        <v>2399</v>
      </c>
      <c r="H1780" s="727" t="s">
        <v>571</v>
      </c>
      <c r="I1780" s="727" t="s">
        <v>3349</v>
      </c>
      <c r="J1780" s="727" t="s">
        <v>3350</v>
      </c>
      <c r="K1780" s="727" t="s">
        <v>3351</v>
      </c>
      <c r="L1780" s="728">
        <v>1512.58</v>
      </c>
      <c r="M1780" s="728">
        <v>4537.74</v>
      </c>
      <c r="N1780" s="727">
        <v>3</v>
      </c>
      <c r="O1780" s="812">
        <v>1</v>
      </c>
      <c r="P1780" s="728">
        <v>4537.74</v>
      </c>
      <c r="Q1780" s="745">
        <v>1</v>
      </c>
      <c r="R1780" s="727">
        <v>3</v>
      </c>
      <c r="S1780" s="745">
        <v>1</v>
      </c>
      <c r="T1780" s="812">
        <v>1</v>
      </c>
      <c r="U1780" s="768">
        <v>1</v>
      </c>
    </row>
    <row r="1781" spans="1:21" ht="14.4" customHeight="1" x14ac:dyDescent="0.3">
      <c r="A1781" s="726">
        <v>4</v>
      </c>
      <c r="B1781" s="727" t="s">
        <v>2287</v>
      </c>
      <c r="C1781" s="727" t="s">
        <v>2294</v>
      </c>
      <c r="D1781" s="810" t="s">
        <v>4735</v>
      </c>
      <c r="E1781" s="811" t="s">
        <v>2341</v>
      </c>
      <c r="F1781" s="727" t="s">
        <v>2290</v>
      </c>
      <c r="G1781" s="727" t="s">
        <v>2399</v>
      </c>
      <c r="H1781" s="727" t="s">
        <v>571</v>
      </c>
      <c r="I1781" s="727" t="s">
        <v>3432</v>
      </c>
      <c r="J1781" s="727" t="s">
        <v>3433</v>
      </c>
      <c r="K1781" s="727" t="s">
        <v>3434</v>
      </c>
      <c r="L1781" s="728">
        <v>1599.97</v>
      </c>
      <c r="M1781" s="728">
        <v>4799.91</v>
      </c>
      <c r="N1781" s="727">
        <v>3</v>
      </c>
      <c r="O1781" s="812">
        <v>1</v>
      </c>
      <c r="P1781" s="728">
        <v>4799.91</v>
      </c>
      <c r="Q1781" s="745">
        <v>1</v>
      </c>
      <c r="R1781" s="727">
        <v>3</v>
      </c>
      <c r="S1781" s="745">
        <v>1</v>
      </c>
      <c r="T1781" s="812">
        <v>1</v>
      </c>
      <c r="U1781" s="768">
        <v>1</v>
      </c>
    </row>
    <row r="1782" spans="1:21" ht="14.4" customHeight="1" x14ac:dyDescent="0.3">
      <c r="A1782" s="726">
        <v>4</v>
      </c>
      <c r="B1782" s="727" t="s">
        <v>2287</v>
      </c>
      <c r="C1782" s="727" t="s">
        <v>2294</v>
      </c>
      <c r="D1782" s="810" t="s">
        <v>4735</v>
      </c>
      <c r="E1782" s="811" t="s">
        <v>2341</v>
      </c>
      <c r="F1782" s="727" t="s">
        <v>2290</v>
      </c>
      <c r="G1782" s="727" t="s">
        <v>2807</v>
      </c>
      <c r="H1782" s="727" t="s">
        <v>571</v>
      </c>
      <c r="I1782" s="727" t="s">
        <v>2808</v>
      </c>
      <c r="J1782" s="727" t="s">
        <v>2809</v>
      </c>
      <c r="K1782" s="727" t="s">
        <v>2810</v>
      </c>
      <c r="L1782" s="728">
        <v>410</v>
      </c>
      <c r="M1782" s="728">
        <v>6150</v>
      </c>
      <c r="N1782" s="727">
        <v>15</v>
      </c>
      <c r="O1782" s="812">
        <v>15</v>
      </c>
      <c r="P1782" s="728">
        <v>5740</v>
      </c>
      <c r="Q1782" s="745">
        <v>0.93333333333333335</v>
      </c>
      <c r="R1782" s="727">
        <v>14</v>
      </c>
      <c r="S1782" s="745">
        <v>0.93333333333333335</v>
      </c>
      <c r="T1782" s="812">
        <v>14</v>
      </c>
      <c r="U1782" s="768">
        <v>0.93333333333333335</v>
      </c>
    </row>
    <row r="1783" spans="1:21" ht="14.4" customHeight="1" x14ac:dyDescent="0.3">
      <c r="A1783" s="726">
        <v>4</v>
      </c>
      <c r="B1783" s="727" t="s">
        <v>2287</v>
      </c>
      <c r="C1783" s="727" t="s">
        <v>2294</v>
      </c>
      <c r="D1783" s="810" t="s">
        <v>4735</v>
      </c>
      <c r="E1783" s="811" t="s">
        <v>2341</v>
      </c>
      <c r="F1783" s="727" t="s">
        <v>2290</v>
      </c>
      <c r="G1783" s="727" t="s">
        <v>2807</v>
      </c>
      <c r="H1783" s="727" t="s">
        <v>571</v>
      </c>
      <c r="I1783" s="727" t="s">
        <v>3352</v>
      </c>
      <c r="J1783" s="727" t="s">
        <v>2853</v>
      </c>
      <c r="K1783" s="727" t="s">
        <v>3353</v>
      </c>
      <c r="L1783" s="728">
        <v>566</v>
      </c>
      <c r="M1783" s="728">
        <v>566</v>
      </c>
      <c r="N1783" s="727">
        <v>1</v>
      </c>
      <c r="O1783" s="812">
        <v>1</v>
      </c>
      <c r="P1783" s="728"/>
      <c r="Q1783" s="745">
        <v>0</v>
      </c>
      <c r="R1783" s="727"/>
      <c r="S1783" s="745">
        <v>0</v>
      </c>
      <c r="T1783" s="812"/>
      <c r="U1783" s="768">
        <v>0</v>
      </c>
    </row>
    <row r="1784" spans="1:21" ht="14.4" customHeight="1" x14ac:dyDescent="0.3">
      <c r="A1784" s="726">
        <v>4</v>
      </c>
      <c r="B1784" s="727" t="s">
        <v>2287</v>
      </c>
      <c r="C1784" s="727" t="s">
        <v>2294</v>
      </c>
      <c r="D1784" s="810" t="s">
        <v>4735</v>
      </c>
      <c r="E1784" s="811" t="s">
        <v>2341</v>
      </c>
      <c r="F1784" s="727" t="s">
        <v>2290</v>
      </c>
      <c r="G1784" s="727" t="s">
        <v>2807</v>
      </c>
      <c r="H1784" s="727" t="s">
        <v>571</v>
      </c>
      <c r="I1784" s="727" t="s">
        <v>4249</v>
      </c>
      <c r="J1784" s="727" t="s">
        <v>4250</v>
      </c>
      <c r="K1784" s="727" t="s">
        <v>4251</v>
      </c>
      <c r="L1784" s="728">
        <v>600</v>
      </c>
      <c r="M1784" s="728">
        <v>1200</v>
      </c>
      <c r="N1784" s="727">
        <v>2</v>
      </c>
      <c r="O1784" s="812">
        <v>2</v>
      </c>
      <c r="P1784" s="728">
        <v>600</v>
      </c>
      <c r="Q1784" s="745">
        <v>0.5</v>
      </c>
      <c r="R1784" s="727">
        <v>1</v>
      </c>
      <c r="S1784" s="745">
        <v>0.5</v>
      </c>
      <c r="T1784" s="812">
        <v>1</v>
      </c>
      <c r="U1784" s="768">
        <v>0.5</v>
      </c>
    </row>
    <row r="1785" spans="1:21" ht="14.4" customHeight="1" x14ac:dyDescent="0.3">
      <c r="A1785" s="726">
        <v>4</v>
      </c>
      <c r="B1785" s="727" t="s">
        <v>2287</v>
      </c>
      <c r="C1785" s="727" t="s">
        <v>2294</v>
      </c>
      <c r="D1785" s="810" t="s">
        <v>4735</v>
      </c>
      <c r="E1785" s="811" t="s">
        <v>2341</v>
      </c>
      <c r="F1785" s="727" t="s">
        <v>2290</v>
      </c>
      <c r="G1785" s="727" t="s">
        <v>2406</v>
      </c>
      <c r="H1785" s="727" t="s">
        <v>571</v>
      </c>
      <c r="I1785" s="727" t="s">
        <v>2407</v>
      </c>
      <c r="J1785" s="727" t="s">
        <v>2408</v>
      </c>
      <c r="K1785" s="727" t="s">
        <v>2409</v>
      </c>
      <c r="L1785" s="728">
        <v>900</v>
      </c>
      <c r="M1785" s="728">
        <v>22500</v>
      </c>
      <c r="N1785" s="727">
        <v>25</v>
      </c>
      <c r="O1785" s="812">
        <v>25</v>
      </c>
      <c r="P1785" s="728">
        <v>22500</v>
      </c>
      <c r="Q1785" s="745">
        <v>1</v>
      </c>
      <c r="R1785" s="727">
        <v>25</v>
      </c>
      <c r="S1785" s="745">
        <v>1</v>
      </c>
      <c r="T1785" s="812">
        <v>25</v>
      </c>
      <c r="U1785" s="768">
        <v>1</v>
      </c>
    </row>
    <row r="1786" spans="1:21" ht="14.4" customHeight="1" x14ac:dyDescent="0.3">
      <c r="A1786" s="726">
        <v>4</v>
      </c>
      <c r="B1786" s="727" t="s">
        <v>2287</v>
      </c>
      <c r="C1786" s="727" t="s">
        <v>2294</v>
      </c>
      <c r="D1786" s="810" t="s">
        <v>4735</v>
      </c>
      <c r="E1786" s="811" t="s">
        <v>2341</v>
      </c>
      <c r="F1786" s="727" t="s">
        <v>2290</v>
      </c>
      <c r="G1786" s="727" t="s">
        <v>3460</v>
      </c>
      <c r="H1786" s="727" t="s">
        <v>571</v>
      </c>
      <c r="I1786" s="727" t="s">
        <v>3461</v>
      </c>
      <c r="J1786" s="727" t="s">
        <v>3462</v>
      </c>
      <c r="K1786" s="727" t="s">
        <v>3463</v>
      </c>
      <c r="L1786" s="728">
        <v>0</v>
      </c>
      <c r="M1786" s="728">
        <v>0</v>
      </c>
      <c r="N1786" s="727">
        <v>2</v>
      </c>
      <c r="O1786" s="812">
        <v>2</v>
      </c>
      <c r="P1786" s="728">
        <v>0</v>
      </c>
      <c r="Q1786" s="745"/>
      <c r="R1786" s="727">
        <v>1</v>
      </c>
      <c r="S1786" s="745">
        <v>0.5</v>
      </c>
      <c r="T1786" s="812">
        <v>1</v>
      </c>
      <c r="U1786" s="768">
        <v>0.5</v>
      </c>
    </row>
    <row r="1787" spans="1:21" ht="14.4" customHeight="1" x14ac:dyDescent="0.3">
      <c r="A1787" s="726">
        <v>4</v>
      </c>
      <c r="B1787" s="727" t="s">
        <v>2287</v>
      </c>
      <c r="C1787" s="727" t="s">
        <v>2294</v>
      </c>
      <c r="D1787" s="810" t="s">
        <v>4735</v>
      </c>
      <c r="E1787" s="811" t="s">
        <v>2344</v>
      </c>
      <c r="F1787" s="727" t="s">
        <v>2288</v>
      </c>
      <c r="G1787" s="727" t="s">
        <v>2355</v>
      </c>
      <c r="H1787" s="727" t="s">
        <v>642</v>
      </c>
      <c r="I1787" s="727" t="s">
        <v>1860</v>
      </c>
      <c r="J1787" s="727" t="s">
        <v>1861</v>
      </c>
      <c r="K1787" s="727" t="s">
        <v>1862</v>
      </c>
      <c r="L1787" s="728">
        <v>149.52000000000001</v>
      </c>
      <c r="M1787" s="728">
        <v>149.52000000000001</v>
      </c>
      <c r="N1787" s="727">
        <v>1</v>
      </c>
      <c r="O1787" s="812">
        <v>1</v>
      </c>
      <c r="P1787" s="728">
        <v>149.52000000000001</v>
      </c>
      <c r="Q1787" s="745">
        <v>1</v>
      </c>
      <c r="R1787" s="727">
        <v>1</v>
      </c>
      <c r="S1787" s="745">
        <v>1</v>
      </c>
      <c r="T1787" s="812">
        <v>1</v>
      </c>
      <c r="U1787" s="768">
        <v>1</v>
      </c>
    </row>
    <row r="1788" spans="1:21" ht="14.4" customHeight="1" x14ac:dyDescent="0.3">
      <c r="A1788" s="726">
        <v>4</v>
      </c>
      <c r="B1788" s="727" t="s">
        <v>2287</v>
      </c>
      <c r="C1788" s="727" t="s">
        <v>2294</v>
      </c>
      <c r="D1788" s="810" t="s">
        <v>4735</v>
      </c>
      <c r="E1788" s="811" t="s">
        <v>2344</v>
      </c>
      <c r="F1788" s="727" t="s">
        <v>2288</v>
      </c>
      <c r="G1788" s="727" t="s">
        <v>2527</v>
      </c>
      <c r="H1788" s="727" t="s">
        <v>571</v>
      </c>
      <c r="I1788" s="727" t="s">
        <v>4252</v>
      </c>
      <c r="J1788" s="727" t="s">
        <v>2529</v>
      </c>
      <c r="K1788" s="727" t="s">
        <v>3358</v>
      </c>
      <c r="L1788" s="728">
        <v>0</v>
      </c>
      <c r="M1788" s="728">
        <v>0</v>
      </c>
      <c r="N1788" s="727">
        <v>2</v>
      </c>
      <c r="O1788" s="812">
        <v>1</v>
      </c>
      <c r="P1788" s="728"/>
      <c r="Q1788" s="745"/>
      <c r="R1788" s="727"/>
      <c r="S1788" s="745">
        <v>0</v>
      </c>
      <c r="T1788" s="812"/>
      <c r="U1788" s="768">
        <v>0</v>
      </c>
    </row>
    <row r="1789" spans="1:21" ht="14.4" customHeight="1" x14ac:dyDescent="0.3">
      <c r="A1789" s="726">
        <v>4</v>
      </c>
      <c r="B1789" s="727" t="s">
        <v>2287</v>
      </c>
      <c r="C1789" s="727" t="s">
        <v>2294</v>
      </c>
      <c r="D1789" s="810" t="s">
        <v>4735</v>
      </c>
      <c r="E1789" s="811" t="s">
        <v>2344</v>
      </c>
      <c r="F1789" s="727" t="s">
        <v>2288</v>
      </c>
      <c r="G1789" s="727" t="s">
        <v>2410</v>
      </c>
      <c r="H1789" s="727" t="s">
        <v>571</v>
      </c>
      <c r="I1789" s="727" t="s">
        <v>1868</v>
      </c>
      <c r="J1789" s="727" t="s">
        <v>1869</v>
      </c>
      <c r="K1789" s="727" t="s">
        <v>1870</v>
      </c>
      <c r="L1789" s="728">
        <v>170.52</v>
      </c>
      <c r="M1789" s="728">
        <v>170.52</v>
      </c>
      <c r="N1789" s="727">
        <v>1</v>
      </c>
      <c r="O1789" s="812">
        <v>1</v>
      </c>
      <c r="P1789" s="728">
        <v>170.52</v>
      </c>
      <c r="Q1789" s="745">
        <v>1</v>
      </c>
      <c r="R1789" s="727">
        <v>1</v>
      </c>
      <c r="S1789" s="745">
        <v>1</v>
      </c>
      <c r="T1789" s="812">
        <v>1</v>
      </c>
      <c r="U1789" s="768">
        <v>1</v>
      </c>
    </row>
    <row r="1790" spans="1:21" ht="14.4" customHeight="1" x14ac:dyDescent="0.3">
      <c r="A1790" s="726">
        <v>4</v>
      </c>
      <c r="B1790" s="727" t="s">
        <v>2287</v>
      </c>
      <c r="C1790" s="727" t="s">
        <v>2294</v>
      </c>
      <c r="D1790" s="810" t="s">
        <v>4735</v>
      </c>
      <c r="E1790" s="811" t="s">
        <v>2344</v>
      </c>
      <c r="F1790" s="727" t="s">
        <v>2288</v>
      </c>
      <c r="G1790" s="727" t="s">
        <v>2766</v>
      </c>
      <c r="H1790" s="727" t="s">
        <v>571</v>
      </c>
      <c r="I1790" s="727" t="s">
        <v>2767</v>
      </c>
      <c r="J1790" s="727" t="s">
        <v>2768</v>
      </c>
      <c r="K1790" s="727" t="s">
        <v>2769</v>
      </c>
      <c r="L1790" s="728">
        <v>107.27</v>
      </c>
      <c r="M1790" s="728">
        <v>214.54</v>
      </c>
      <c r="N1790" s="727">
        <v>2</v>
      </c>
      <c r="O1790" s="812">
        <v>1</v>
      </c>
      <c r="P1790" s="728"/>
      <c r="Q1790" s="745">
        <v>0</v>
      </c>
      <c r="R1790" s="727"/>
      <c r="S1790" s="745">
        <v>0</v>
      </c>
      <c r="T1790" s="812"/>
      <c r="U1790" s="768">
        <v>0</v>
      </c>
    </row>
    <row r="1791" spans="1:21" ht="14.4" customHeight="1" x14ac:dyDescent="0.3">
      <c r="A1791" s="726">
        <v>4</v>
      </c>
      <c r="B1791" s="727" t="s">
        <v>2287</v>
      </c>
      <c r="C1791" s="727" t="s">
        <v>2294</v>
      </c>
      <c r="D1791" s="810" t="s">
        <v>4735</v>
      </c>
      <c r="E1791" s="811" t="s">
        <v>2344</v>
      </c>
      <c r="F1791" s="727" t="s">
        <v>2288</v>
      </c>
      <c r="G1791" s="727" t="s">
        <v>3894</v>
      </c>
      <c r="H1791" s="727" t="s">
        <v>642</v>
      </c>
      <c r="I1791" s="727" t="s">
        <v>1850</v>
      </c>
      <c r="J1791" s="727" t="s">
        <v>1851</v>
      </c>
      <c r="K1791" s="727" t="s">
        <v>1852</v>
      </c>
      <c r="L1791" s="728">
        <v>46.07</v>
      </c>
      <c r="M1791" s="728">
        <v>46.07</v>
      </c>
      <c r="N1791" s="727">
        <v>1</v>
      </c>
      <c r="O1791" s="812">
        <v>1</v>
      </c>
      <c r="P1791" s="728">
        <v>46.07</v>
      </c>
      <c r="Q1791" s="745">
        <v>1</v>
      </c>
      <c r="R1791" s="727">
        <v>1</v>
      </c>
      <c r="S1791" s="745">
        <v>1</v>
      </c>
      <c r="T1791" s="812">
        <v>1</v>
      </c>
      <c r="U1791" s="768">
        <v>1</v>
      </c>
    </row>
    <row r="1792" spans="1:21" ht="14.4" customHeight="1" x14ac:dyDescent="0.3">
      <c r="A1792" s="726">
        <v>4</v>
      </c>
      <c r="B1792" s="727" t="s">
        <v>2287</v>
      </c>
      <c r="C1792" s="727" t="s">
        <v>2294</v>
      </c>
      <c r="D1792" s="810" t="s">
        <v>4735</v>
      </c>
      <c r="E1792" s="811" t="s">
        <v>2344</v>
      </c>
      <c r="F1792" s="727" t="s">
        <v>2288</v>
      </c>
      <c r="G1792" s="727" t="s">
        <v>2421</v>
      </c>
      <c r="H1792" s="727" t="s">
        <v>571</v>
      </c>
      <c r="I1792" s="727" t="s">
        <v>2542</v>
      </c>
      <c r="J1792" s="727" t="s">
        <v>1121</v>
      </c>
      <c r="K1792" s="727" t="s">
        <v>2541</v>
      </c>
      <c r="L1792" s="728">
        <v>32.25</v>
      </c>
      <c r="M1792" s="728">
        <v>32.25</v>
      </c>
      <c r="N1792" s="727">
        <v>1</v>
      </c>
      <c r="O1792" s="812">
        <v>0.5</v>
      </c>
      <c r="P1792" s="728">
        <v>32.25</v>
      </c>
      <c r="Q1792" s="745">
        <v>1</v>
      </c>
      <c r="R1792" s="727">
        <v>1</v>
      </c>
      <c r="S1792" s="745">
        <v>1</v>
      </c>
      <c r="T1792" s="812">
        <v>0.5</v>
      </c>
      <c r="U1792" s="768">
        <v>1</v>
      </c>
    </row>
    <row r="1793" spans="1:21" ht="14.4" customHeight="1" x14ac:dyDescent="0.3">
      <c r="A1793" s="726">
        <v>4</v>
      </c>
      <c r="B1793" s="727" t="s">
        <v>2287</v>
      </c>
      <c r="C1793" s="727" t="s">
        <v>2294</v>
      </c>
      <c r="D1793" s="810" t="s">
        <v>4735</v>
      </c>
      <c r="E1793" s="811" t="s">
        <v>2344</v>
      </c>
      <c r="F1793" s="727" t="s">
        <v>2288</v>
      </c>
      <c r="G1793" s="727" t="s">
        <v>2383</v>
      </c>
      <c r="H1793" s="727" t="s">
        <v>571</v>
      </c>
      <c r="I1793" s="727" t="s">
        <v>2384</v>
      </c>
      <c r="J1793" s="727" t="s">
        <v>616</v>
      </c>
      <c r="K1793" s="727" t="s">
        <v>2385</v>
      </c>
      <c r="L1793" s="728">
        <v>108.44</v>
      </c>
      <c r="M1793" s="728">
        <v>216.88</v>
      </c>
      <c r="N1793" s="727">
        <v>2</v>
      </c>
      <c r="O1793" s="812">
        <v>0.5</v>
      </c>
      <c r="P1793" s="728">
        <v>216.88</v>
      </c>
      <c r="Q1793" s="745">
        <v>1</v>
      </c>
      <c r="R1793" s="727">
        <v>2</v>
      </c>
      <c r="S1793" s="745">
        <v>1</v>
      </c>
      <c r="T1793" s="812">
        <v>0.5</v>
      </c>
      <c r="U1793" s="768">
        <v>1</v>
      </c>
    </row>
    <row r="1794" spans="1:21" ht="14.4" customHeight="1" x14ac:dyDescent="0.3">
      <c r="A1794" s="726">
        <v>4</v>
      </c>
      <c r="B1794" s="727" t="s">
        <v>2287</v>
      </c>
      <c r="C1794" s="727" t="s">
        <v>2294</v>
      </c>
      <c r="D1794" s="810" t="s">
        <v>4735</v>
      </c>
      <c r="E1794" s="811" t="s">
        <v>2344</v>
      </c>
      <c r="F1794" s="727" t="s">
        <v>2290</v>
      </c>
      <c r="G1794" s="727" t="s">
        <v>2807</v>
      </c>
      <c r="H1794" s="727" t="s">
        <v>571</v>
      </c>
      <c r="I1794" s="727" t="s">
        <v>2808</v>
      </c>
      <c r="J1794" s="727" t="s">
        <v>2809</v>
      </c>
      <c r="K1794" s="727" t="s">
        <v>2810</v>
      </c>
      <c r="L1794" s="728">
        <v>410</v>
      </c>
      <c r="M1794" s="728">
        <v>1640</v>
      </c>
      <c r="N1794" s="727">
        <v>4</v>
      </c>
      <c r="O1794" s="812">
        <v>4</v>
      </c>
      <c r="P1794" s="728">
        <v>1640</v>
      </c>
      <c r="Q1794" s="745">
        <v>1</v>
      </c>
      <c r="R1794" s="727">
        <v>4</v>
      </c>
      <c r="S1794" s="745">
        <v>1</v>
      </c>
      <c r="T1794" s="812">
        <v>4</v>
      </c>
      <c r="U1794" s="768">
        <v>1</v>
      </c>
    </row>
    <row r="1795" spans="1:21" ht="14.4" customHeight="1" x14ac:dyDescent="0.3">
      <c r="A1795" s="726">
        <v>4</v>
      </c>
      <c r="B1795" s="727" t="s">
        <v>2287</v>
      </c>
      <c r="C1795" s="727" t="s">
        <v>2294</v>
      </c>
      <c r="D1795" s="810" t="s">
        <v>4735</v>
      </c>
      <c r="E1795" s="811" t="s">
        <v>2344</v>
      </c>
      <c r="F1795" s="727" t="s">
        <v>2290</v>
      </c>
      <c r="G1795" s="727" t="s">
        <v>2807</v>
      </c>
      <c r="H1795" s="727" t="s">
        <v>571</v>
      </c>
      <c r="I1795" s="727" t="s">
        <v>3352</v>
      </c>
      <c r="J1795" s="727" t="s">
        <v>2853</v>
      </c>
      <c r="K1795" s="727" t="s">
        <v>3353</v>
      </c>
      <c r="L1795" s="728">
        <v>566</v>
      </c>
      <c r="M1795" s="728">
        <v>2264</v>
      </c>
      <c r="N1795" s="727">
        <v>4</v>
      </c>
      <c r="O1795" s="812">
        <v>4</v>
      </c>
      <c r="P1795" s="728">
        <v>1698</v>
      </c>
      <c r="Q1795" s="745">
        <v>0.75</v>
      </c>
      <c r="R1795" s="727">
        <v>3</v>
      </c>
      <c r="S1795" s="745">
        <v>0.75</v>
      </c>
      <c r="T1795" s="812">
        <v>3</v>
      </c>
      <c r="U1795" s="768">
        <v>0.75</v>
      </c>
    </row>
    <row r="1796" spans="1:21" ht="14.4" customHeight="1" x14ac:dyDescent="0.3">
      <c r="A1796" s="726">
        <v>4</v>
      </c>
      <c r="B1796" s="727" t="s">
        <v>2287</v>
      </c>
      <c r="C1796" s="727" t="s">
        <v>2294</v>
      </c>
      <c r="D1796" s="810" t="s">
        <v>4735</v>
      </c>
      <c r="E1796" s="811" t="s">
        <v>2346</v>
      </c>
      <c r="F1796" s="727" t="s">
        <v>2288</v>
      </c>
      <c r="G1796" s="727" t="s">
        <v>2861</v>
      </c>
      <c r="H1796" s="727" t="s">
        <v>642</v>
      </c>
      <c r="I1796" s="727" t="s">
        <v>2203</v>
      </c>
      <c r="J1796" s="727" t="s">
        <v>2204</v>
      </c>
      <c r="K1796" s="727" t="s">
        <v>2205</v>
      </c>
      <c r="L1796" s="728">
        <v>9.4</v>
      </c>
      <c r="M1796" s="728">
        <v>18.8</v>
      </c>
      <c r="N1796" s="727">
        <v>2</v>
      </c>
      <c r="O1796" s="812">
        <v>1</v>
      </c>
      <c r="P1796" s="728">
        <v>18.8</v>
      </c>
      <c r="Q1796" s="745">
        <v>1</v>
      </c>
      <c r="R1796" s="727">
        <v>2</v>
      </c>
      <c r="S1796" s="745">
        <v>1</v>
      </c>
      <c r="T1796" s="812">
        <v>1</v>
      </c>
      <c r="U1796" s="768">
        <v>1</v>
      </c>
    </row>
    <row r="1797" spans="1:21" ht="14.4" customHeight="1" x14ac:dyDescent="0.3">
      <c r="A1797" s="726">
        <v>4</v>
      </c>
      <c r="B1797" s="727" t="s">
        <v>2287</v>
      </c>
      <c r="C1797" s="727" t="s">
        <v>2294</v>
      </c>
      <c r="D1797" s="810" t="s">
        <v>4735</v>
      </c>
      <c r="E1797" s="811" t="s">
        <v>2346</v>
      </c>
      <c r="F1797" s="727" t="s">
        <v>2288</v>
      </c>
      <c r="G1797" s="727" t="s">
        <v>2861</v>
      </c>
      <c r="H1797" s="727" t="s">
        <v>642</v>
      </c>
      <c r="I1797" s="727" t="s">
        <v>4253</v>
      </c>
      <c r="J1797" s="727" t="s">
        <v>4254</v>
      </c>
      <c r="K1797" s="727" t="s">
        <v>2207</v>
      </c>
      <c r="L1797" s="728">
        <v>18.809999999999999</v>
      </c>
      <c r="M1797" s="728">
        <v>18.809999999999999</v>
      </c>
      <c r="N1797" s="727">
        <v>1</v>
      </c>
      <c r="O1797" s="812">
        <v>0.5</v>
      </c>
      <c r="P1797" s="728"/>
      <c r="Q1797" s="745">
        <v>0</v>
      </c>
      <c r="R1797" s="727"/>
      <c r="S1797" s="745">
        <v>0</v>
      </c>
      <c r="T1797" s="812"/>
      <c r="U1797" s="768">
        <v>0</v>
      </c>
    </row>
    <row r="1798" spans="1:21" ht="14.4" customHeight="1" x14ac:dyDescent="0.3">
      <c r="A1798" s="726">
        <v>4</v>
      </c>
      <c r="B1798" s="727" t="s">
        <v>2287</v>
      </c>
      <c r="C1798" s="727" t="s">
        <v>2294</v>
      </c>
      <c r="D1798" s="810" t="s">
        <v>4735</v>
      </c>
      <c r="E1798" s="811" t="s">
        <v>2346</v>
      </c>
      <c r="F1798" s="727" t="s">
        <v>2288</v>
      </c>
      <c r="G1798" s="727" t="s">
        <v>2596</v>
      </c>
      <c r="H1798" s="727" t="s">
        <v>571</v>
      </c>
      <c r="I1798" s="727" t="s">
        <v>2109</v>
      </c>
      <c r="J1798" s="727" t="s">
        <v>1035</v>
      </c>
      <c r="K1798" s="727" t="s">
        <v>2108</v>
      </c>
      <c r="L1798" s="728">
        <v>0</v>
      </c>
      <c r="M1798" s="728">
        <v>0</v>
      </c>
      <c r="N1798" s="727">
        <v>1</v>
      </c>
      <c r="O1798" s="812">
        <v>1</v>
      </c>
      <c r="P1798" s="728">
        <v>0</v>
      </c>
      <c r="Q1798" s="745"/>
      <c r="R1798" s="727">
        <v>1</v>
      </c>
      <c r="S1798" s="745">
        <v>1</v>
      </c>
      <c r="T1798" s="812">
        <v>1</v>
      </c>
      <c r="U1798" s="768">
        <v>1</v>
      </c>
    </row>
    <row r="1799" spans="1:21" ht="14.4" customHeight="1" x14ac:dyDescent="0.3">
      <c r="A1799" s="726">
        <v>4</v>
      </c>
      <c r="B1799" s="727" t="s">
        <v>2287</v>
      </c>
      <c r="C1799" s="727" t="s">
        <v>2294</v>
      </c>
      <c r="D1799" s="810" t="s">
        <v>4735</v>
      </c>
      <c r="E1799" s="811" t="s">
        <v>2346</v>
      </c>
      <c r="F1799" s="727" t="s">
        <v>2288</v>
      </c>
      <c r="G1799" s="727" t="s">
        <v>2704</v>
      </c>
      <c r="H1799" s="727" t="s">
        <v>571</v>
      </c>
      <c r="I1799" s="727" t="s">
        <v>2705</v>
      </c>
      <c r="J1799" s="727" t="s">
        <v>630</v>
      </c>
      <c r="K1799" s="727" t="s">
        <v>2247</v>
      </c>
      <c r="L1799" s="728">
        <v>36.86</v>
      </c>
      <c r="M1799" s="728">
        <v>73.72</v>
      </c>
      <c r="N1799" s="727">
        <v>2</v>
      </c>
      <c r="O1799" s="812">
        <v>0.5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4</v>
      </c>
      <c r="B1800" s="727" t="s">
        <v>2287</v>
      </c>
      <c r="C1800" s="727" t="s">
        <v>2294</v>
      </c>
      <c r="D1800" s="810" t="s">
        <v>4735</v>
      </c>
      <c r="E1800" s="811" t="s">
        <v>2346</v>
      </c>
      <c r="F1800" s="727" t="s">
        <v>2288</v>
      </c>
      <c r="G1800" s="727" t="s">
        <v>2704</v>
      </c>
      <c r="H1800" s="727" t="s">
        <v>571</v>
      </c>
      <c r="I1800" s="727" t="s">
        <v>2750</v>
      </c>
      <c r="J1800" s="727" t="s">
        <v>630</v>
      </c>
      <c r="K1800" s="727" t="s">
        <v>2697</v>
      </c>
      <c r="L1800" s="728">
        <v>122.87</v>
      </c>
      <c r="M1800" s="728">
        <v>122.87</v>
      </c>
      <c r="N1800" s="727">
        <v>1</v>
      </c>
      <c r="O1800" s="812">
        <v>1</v>
      </c>
      <c r="P1800" s="728">
        <v>122.87</v>
      </c>
      <c r="Q1800" s="745">
        <v>1</v>
      </c>
      <c r="R1800" s="727">
        <v>1</v>
      </c>
      <c r="S1800" s="745">
        <v>1</v>
      </c>
      <c r="T1800" s="812">
        <v>1</v>
      </c>
      <c r="U1800" s="768">
        <v>1</v>
      </c>
    </row>
    <row r="1801" spans="1:21" ht="14.4" customHeight="1" x14ac:dyDescent="0.3">
      <c r="A1801" s="726">
        <v>4</v>
      </c>
      <c r="B1801" s="727" t="s">
        <v>2287</v>
      </c>
      <c r="C1801" s="727" t="s">
        <v>2294</v>
      </c>
      <c r="D1801" s="810" t="s">
        <v>4735</v>
      </c>
      <c r="E1801" s="811" t="s">
        <v>2346</v>
      </c>
      <c r="F1801" s="727" t="s">
        <v>2288</v>
      </c>
      <c r="G1801" s="727" t="s">
        <v>2704</v>
      </c>
      <c r="H1801" s="727" t="s">
        <v>571</v>
      </c>
      <c r="I1801" s="727" t="s">
        <v>2750</v>
      </c>
      <c r="J1801" s="727" t="s">
        <v>630</v>
      </c>
      <c r="K1801" s="727" t="s">
        <v>2697</v>
      </c>
      <c r="L1801" s="728">
        <v>103.64</v>
      </c>
      <c r="M1801" s="728">
        <v>207.28</v>
      </c>
      <c r="N1801" s="727">
        <v>2</v>
      </c>
      <c r="O1801" s="812">
        <v>1.5</v>
      </c>
      <c r="P1801" s="728">
        <v>207.28</v>
      </c>
      <c r="Q1801" s="745">
        <v>1</v>
      </c>
      <c r="R1801" s="727">
        <v>2</v>
      </c>
      <c r="S1801" s="745">
        <v>1</v>
      </c>
      <c r="T1801" s="812">
        <v>1.5</v>
      </c>
      <c r="U1801" s="768">
        <v>1</v>
      </c>
    </row>
    <row r="1802" spans="1:21" ht="14.4" customHeight="1" x14ac:dyDescent="0.3">
      <c r="A1802" s="726">
        <v>4</v>
      </c>
      <c r="B1802" s="727" t="s">
        <v>2287</v>
      </c>
      <c r="C1802" s="727" t="s">
        <v>2294</v>
      </c>
      <c r="D1802" s="810" t="s">
        <v>4735</v>
      </c>
      <c r="E1802" s="811" t="s">
        <v>2346</v>
      </c>
      <c r="F1802" s="727" t="s">
        <v>2288</v>
      </c>
      <c r="G1802" s="727" t="s">
        <v>2355</v>
      </c>
      <c r="H1802" s="727" t="s">
        <v>571</v>
      </c>
      <c r="I1802" s="727" t="s">
        <v>3859</v>
      </c>
      <c r="J1802" s="727" t="s">
        <v>3860</v>
      </c>
      <c r="K1802" s="727" t="s">
        <v>3861</v>
      </c>
      <c r="L1802" s="728">
        <v>154.36000000000001</v>
      </c>
      <c r="M1802" s="728">
        <v>154.36000000000001</v>
      </c>
      <c r="N1802" s="727">
        <v>1</v>
      </c>
      <c r="O1802" s="812">
        <v>1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4</v>
      </c>
      <c r="B1803" s="727" t="s">
        <v>2287</v>
      </c>
      <c r="C1803" s="727" t="s">
        <v>2294</v>
      </c>
      <c r="D1803" s="810" t="s">
        <v>4735</v>
      </c>
      <c r="E1803" s="811" t="s">
        <v>2346</v>
      </c>
      <c r="F1803" s="727" t="s">
        <v>2288</v>
      </c>
      <c r="G1803" s="727" t="s">
        <v>2355</v>
      </c>
      <c r="H1803" s="727" t="s">
        <v>642</v>
      </c>
      <c r="I1803" s="727" t="s">
        <v>2043</v>
      </c>
      <c r="J1803" s="727" t="s">
        <v>965</v>
      </c>
      <c r="K1803" s="727" t="s">
        <v>2044</v>
      </c>
      <c r="L1803" s="728">
        <v>154.36000000000001</v>
      </c>
      <c r="M1803" s="728">
        <v>154.36000000000001</v>
      </c>
      <c r="N1803" s="727">
        <v>1</v>
      </c>
      <c r="O1803" s="812">
        <v>1</v>
      </c>
      <c r="P1803" s="728">
        <v>154.36000000000001</v>
      </c>
      <c r="Q1803" s="745">
        <v>1</v>
      </c>
      <c r="R1803" s="727">
        <v>1</v>
      </c>
      <c r="S1803" s="745">
        <v>1</v>
      </c>
      <c r="T1803" s="812">
        <v>1</v>
      </c>
      <c r="U1803" s="768">
        <v>1</v>
      </c>
    </row>
    <row r="1804" spans="1:21" ht="14.4" customHeight="1" x14ac:dyDescent="0.3">
      <c r="A1804" s="726">
        <v>4</v>
      </c>
      <c r="B1804" s="727" t="s">
        <v>2287</v>
      </c>
      <c r="C1804" s="727" t="s">
        <v>2294</v>
      </c>
      <c r="D1804" s="810" t="s">
        <v>4735</v>
      </c>
      <c r="E1804" s="811" t="s">
        <v>2346</v>
      </c>
      <c r="F1804" s="727" t="s">
        <v>2288</v>
      </c>
      <c r="G1804" s="727" t="s">
        <v>2355</v>
      </c>
      <c r="H1804" s="727" t="s">
        <v>642</v>
      </c>
      <c r="I1804" s="727" t="s">
        <v>1860</v>
      </c>
      <c r="J1804" s="727" t="s">
        <v>1861</v>
      </c>
      <c r="K1804" s="727" t="s">
        <v>1862</v>
      </c>
      <c r="L1804" s="728">
        <v>149.52000000000001</v>
      </c>
      <c r="M1804" s="728">
        <v>149.52000000000001</v>
      </c>
      <c r="N1804" s="727">
        <v>1</v>
      </c>
      <c r="O1804" s="812">
        <v>0.5</v>
      </c>
      <c r="P1804" s="728"/>
      <c r="Q1804" s="745">
        <v>0</v>
      </c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4</v>
      </c>
      <c r="B1805" s="727" t="s">
        <v>2287</v>
      </c>
      <c r="C1805" s="727" t="s">
        <v>2294</v>
      </c>
      <c r="D1805" s="810" t="s">
        <v>4735</v>
      </c>
      <c r="E1805" s="811" t="s">
        <v>2346</v>
      </c>
      <c r="F1805" s="727" t="s">
        <v>2288</v>
      </c>
      <c r="G1805" s="727" t="s">
        <v>2355</v>
      </c>
      <c r="H1805" s="727" t="s">
        <v>571</v>
      </c>
      <c r="I1805" s="727" t="s">
        <v>2614</v>
      </c>
      <c r="J1805" s="727" t="s">
        <v>2615</v>
      </c>
      <c r="K1805" s="727" t="s">
        <v>2616</v>
      </c>
      <c r="L1805" s="728">
        <v>149.52000000000001</v>
      </c>
      <c r="M1805" s="728">
        <v>747.6</v>
      </c>
      <c r="N1805" s="727">
        <v>5</v>
      </c>
      <c r="O1805" s="812">
        <v>3</v>
      </c>
      <c r="P1805" s="728">
        <v>598.08000000000004</v>
      </c>
      <c r="Q1805" s="745">
        <v>0.8</v>
      </c>
      <c r="R1805" s="727">
        <v>4</v>
      </c>
      <c r="S1805" s="745">
        <v>0.8</v>
      </c>
      <c r="T1805" s="812">
        <v>2</v>
      </c>
      <c r="U1805" s="768">
        <v>0.66666666666666663</v>
      </c>
    </row>
    <row r="1806" spans="1:21" ht="14.4" customHeight="1" x14ac:dyDescent="0.3">
      <c r="A1806" s="726">
        <v>4</v>
      </c>
      <c r="B1806" s="727" t="s">
        <v>2287</v>
      </c>
      <c r="C1806" s="727" t="s">
        <v>2294</v>
      </c>
      <c r="D1806" s="810" t="s">
        <v>4735</v>
      </c>
      <c r="E1806" s="811" t="s">
        <v>2346</v>
      </c>
      <c r="F1806" s="727" t="s">
        <v>2288</v>
      </c>
      <c r="G1806" s="727" t="s">
        <v>2751</v>
      </c>
      <c r="H1806" s="727" t="s">
        <v>642</v>
      </c>
      <c r="I1806" s="727" t="s">
        <v>4255</v>
      </c>
      <c r="J1806" s="727" t="s">
        <v>1887</v>
      </c>
      <c r="K1806" s="727" t="s">
        <v>2864</v>
      </c>
      <c r="L1806" s="728">
        <v>141.09</v>
      </c>
      <c r="M1806" s="728">
        <v>282.18</v>
      </c>
      <c r="N1806" s="727">
        <v>2</v>
      </c>
      <c r="O1806" s="812">
        <v>1</v>
      </c>
      <c r="P1806" s="728">
        <v>282.18</v>
      </c>
      <c r="Q1806" s="745">
        <v>1</v>
      </c>
      <c r="R1806" s="727">
        <v>2</v>
      </c>
      <c r="S1806" s="745">
        <v>1</v>
      </c>
      <c r="T1806" s="812">
        <v>1</v>
      </c>
      <c r="U1806" s="768">
        <v>1</v>
      </c>
    </row>
    <row r="1807" spans="1:21" ht="14.4" customHeight="1" x14ac:dyDescent="0.3">
      <c r="A1807" s="726">
        <v>4</v>
      </c>
      <c r="B1807" s="727" t="s">
        <v>2287</v>
      </c>
      <c r="C1807" s="727" t="s">
        <v>2294</v>
      </c>
      <c r="D1807" s="810" t="s">
        <v>4735</v>
      </c>
      <c r="E1807" s="811" t="s">
        <v>2346</v>
      </c>
      <c r="F1807" s="727" t="s">
        <v>2288</v>
      </c>
      <c r="G1807" s="727" t="s">
        <v>3497</v>
      </c>
      <c r="H1807" s="727" t="s">
        <v>571</v>
      </c>
      <c r="I1807" s="727" t="s">
        <v>4256</v>
      </c>
      <c r="J1807" s="727" t="s">
        <v>1058</v>
      </c>
      <c r="K1807" s="727" t="s">
        <v>4257</v>
      </c>
      <c r="L1807" s="728">
        <v>46.03</v>
      </c>
      <c r="M1807" s="728">
        <v>92.06</v>
      </c>
      <c r="N1807" s="727">
        <v>2</v>
      </c>
      <c r="O1807" s="812">
        <v>0.5</v>
      </c>
      <c r="P1807" s="728">
        <v>92.06</v>
      </c>
      <c r="Q1807" s="745">
        <v>1</v>
      </c>
      <c r="R1807" s="727">
        <v>2</v>
      </c>
      <c r="S1807" s="745">
        <v>1</v>
      </c>
      <c r="T1807" s="812">
        <v>0.5</v>
      </c>
      <c r="U1807" s="768">
        <v>1</v>
      </c>
    </row>
    <row r="1808" spans="1:21" ht="14.4" customHeight="1" x14ac:dyDescent="0.3">
      <c r="A1808" s="726">
        <v>4</v>
      </c>
      <c r="B1808" s="727" t="s">
        <v>2287</v>
      </c>
      <c r="C1808" s="727" t="s">
        <v>2294</v>
      </c>
      <c r="D1808" s="810" t="s">
        <v>4735</v>
      </c>
      <c r="E1808" s="811" t="s">
        <v>2346</v>
      </c>
      <c r="F1808" s="727" t="s">
        <v>2288</v>
      </c>
      <c r="G1808" s="727" t="s">
        <v>2600</v>
      </c>
      <c r="H1808" s="727" t="s">
        <v>571</v>
      </c>
      <c r="I1808" s="727" t="s">
        <v>1818</v>
      </c>
      <c r="J1808" s="727" t="s">
        <v>850</v>
      </c>
      <c r="K1808" s="727" t="s">
        <v>1819</v>
      </c>
      <c r="L1808" s="728">
        <v>35.11</v>
      </c>
      <c r="M1808" s="728">
        <v>35.11</v>
      </c>
      <c r="N1808" s="727">
        <v>1</v>
      </c>
      <c r="O1808" s="812">
        <v>0.5</v>
      </c>
      <c r="P1808" s="728"/>
      <c r="Q1808" s="745">
        <v>0</v>
      </c>
      <c r="R1808" s="727"/>
      <c r="S1808" s="745">
        <v>0</v>
      </c>
      <c r="T1808" s="812"/>
      <c r="U1808" s="768">
        <v>0</v>
      </c>
    </row>
    <row r="1809" spans="1:21" ht="14.4" customHeight="1" x14ac:dyDescent="0.3">
      <c r="A1809" s="726">
        <v>4</v>
      </c>
      <c r="B1809" s="727" t="s">
        <v>2287</v>
      </c>
      <c r="C1809" s="727" t="s">
        <v>2294</v>
      </c>
      <c r="D1809" s="810" t="s">
        <v>4735</v>
      </c>
      <c r="E1809" s="811" t="s">
        <v>2346</v>
      </c>
      <c r="F1809" s="727" t="s">
        <v>2288</v>
      </c>
      <c r="G1809" s="727" t="s">
        <v>2527</v>
      </c>
      <c r="H1809" s="727" t="s">
        <v>571</v>
      </c>
      <c r="I1809" s="727" t="s">
        <v>2604</v>
      </c>
      <c r="J1809" s="727" t="s">
        <v>2529</v>
      </c>
      <c r="K1809" s="727" t="s">
        <v>2530</v>
      </c>
      <c r="L1809" s="728">
        <v>0</v>
      </c>
      <c r="M1809" s="728">
        <v>0</v>
      </c>
      <c r="N1809" s="727">
        <v>1</v>
      </c>
      <c r="O1809" s="812">
        <v>0.5</v>
      </c>
      <c r="P1809" s="728"/>
      <c r="Q1809" s="745"/>
      <c r="R1809" s="727"/>
      <c r="S1809" s="745">
        <v>0</v>
      </c>
      <c r="T1809" s="812"/>
      <c r="U1809" s="768">
        <v>0</v>
      </c>
    </row>
    <row r="1810" spans="1:21" ht="14.4" customHeight="1" x14ac:dyDescent="0.3">
      <c r="A1810" s="726">
        <v>4</v>
      </c>
      <c r="B1810" s="727" t="s">
        <v>2287</v>
      </c>
      <c r="C1810" s="727" t="s">
        <v>2294</v>
      </c>
      <c r="D1810" s="810" t="s">
        <v>4735</v>
      </c>
      <c r="E1810" s="811" t="s">
        <v>2346</v>
      </c>
      <c r="F1810" s="727" t="s">
        <v>2288</v>
      </c>
      <c r="G1810" s="727" t="s">
        <v>4258</v>
      </c>
      <c r="H1810" s="727" t="s">
        <v>571</v>
      </c>
      <c r="I1810" s="727" t="s">
        <v>4259</v>
      </c>
      <c r="J1810" s="727" t="s">
        <v>4260</v>
      </c>
      <c r="K1810" s="727" t="s">
        <v>4261</v>
      </c>
      <c r="L1810" s="728">
        <v>0</v>
      </c>
      <c r="M1810" s="728">
        <v>0</v>
      </c>
      <c r="N1810" s="727">
        <v>2</v>
      </c>
      <c r="O1810" s="812">
        <v>1</v>
      </c>
      <c r="P1810" s="728"/>
      <c r="Q1810" s="745"/>
      <c r="R1810" s="727"/>
      <c r="S1810" s="745">
        <v>0</v>
      </c>
      <c r="T1810" s="812"/>
      <c r="U1810" s="768">
        <v>0</v>
      </c>
    </row>
    <row r="1811" spans="1:21" ht="14.4" customHeight="1" x14ac:dyDescent="0.3">
      <c r="A1811" s="726">
        <v>4</v>
      </c>
      <c r="B1811" s="727" t="s">
        <v>2287</v>
      </c>
      <c r="C1811" s="727" t="s">
        <v>2294</v>
      </c>
      <c r="D1811" s="810" t="s">
        <v>4735</v>
      </c>
      <c r="E1811" s="811" t="s">
        <v>2346</v>
      </c>
      <c r="F1811" s="727" t="s">
        <v>2288</v>
      </c>
      <c r="G1811" s="727" t="s">
        <v>3468</v>
      </c>
      <c r="H1811" s="727" t="s">
        <v>571</v>
      </c>
      <c r="I1811" s="727" t="s">
        <v>3561</v>
      </c>
      <c r="J1811" s="727" t="s">
        <v>3562</v>
      </c>
      <c r="K1811" s="727" t="s">
        <v>3563</v>
      </c>
      <c r="L1811" s="728">
        <v>0</v>
      </c>
      <c r="M1811" s="728">
        <v>0</v>
      </c>
      <c r="N1811" s="727">
        <v>2</v>
      </c>
      <c r="O1811" s="812">
        <v>0.5</v>
      </c>
      <c r="P1811" s="728">
        <v>0</v>
      </c>
      <c r="Q1811" s="745"/>
      <c r="R1811" s="727">
        <v>2</v>
      </c>
      <c r="S1811" s="745">
        <v>1</v>
      </c>
      <c r="T1811" s="812">
        <v>0.5</v>
      </c>
      <c r="U1811" s="768">
        <v>1</v>
      </c>
    </row>
    <row r="1812" spans="1:21" ht="14.4" customHeight="1" x14ac:dyDescent="0.3">
      <c r="A1812" s="726">
        <v>4</v>
      </c>
      <c r="B1812" s="727" t="s">
        <v>2287</v>
      </c>
      <c r="C1812" s="727" t="s">
        <v>2294</v>
      </c>
      <c r="D1812" s="810" t="s">
        <v>4735</v>
      </c>
      <c r="E1812" s="811" t="s">
        <v>2346</v>
      </c>
      <c r="F1812" s="727" t="s">
        <v>2288</v>
      </c>
      <c r="G1812" s="727" t="s">
        <v>2605</v>
      </c>
      <c r="H1812" s="727" t="s">
        <v>571</v>
      </c>
      <c r="I1812" s="727" t="s">
        <v>4262</v>
      </c>
      <c r="J1812" s="727" t="s">
        <v>681</v>
      </c>
      <c r="K1812" s="727" t="s">
        <v>4263</v>
      </c>
      <c r="L1812" s="728">
        <v>18.809999999999999</v>
      </c>
      <c r="M1812" s="728">
        <v>37.619999999999997</v>
      </c>
      <c r="N1812" s="727">
        <v>2</v>
      </c>
      <c r="O1812" s="812">
        <v>2</v>
      </c>
      <c r="P1812" s="728">
        <v>37.619999999999997</v>
      </c>
      <c r="Q1812" s="745">
        <v>1</v>
      </c>
      <c r="R1812" s="727">
        <v>2</v>
      </c>
      <c r="S1812" s="745">
        <v>1</v>
      </c>
      <c r="T1812" s="812">
        <v>2</v>
      </c>
      <c r="U1812" s="768">
        <v>1</v>
      </c>
    </row>
    <row r="1813" spans="1:21" ht="14.4" customHeight="1" x14ac:dyDescent="0.3">
      <c r="A1813" s="726">
        <v>4</v>
      </c>
      <c r="B1813" s="727" t="s">
        <v>2287</v>
      </c>
      <c r="C1813" s="727" t="s">
        <v>2294</v>
      </c>
      <c r="D1813" s="810" t="s">
        <v>4735</v>
      </c>
      <c r="E1813" s="811" t="s">
        <v>2346</v>
      </c>
      <c r="F1813" s="727" t="s">
        <v>2288</v>
      </c>
      <c r="G1813" s="727" t="s">
        <v>2605</v>
      </c>
      <c r="H1813" s="727" t="s">
        <v>571</v>
      </c>
      <c r="I1813" s="727" t="s">
        <v>2606</v>
      </c>
      <c r="J1813" s="727" t="s">
        <v>681</v>
      </c>
      <c r="K1813" s="727" t="s">
        <v>2607</v>
      </c>
      <c r="L1813" s="728">
        <v>37.61</v>
      </c>
      <c r="M1813" s="728">
        <v>37.61</v>
      </c>
      <c r="N1813" s="727">
        <v>1</v>
      </c>
      <c r="O1813" s="812">
        <v>0.5</v>
      </c>
      <c r="P1813" s="728">
        <v>37.61</v>
      </c>
      <c r="Q1813" s="745">
        <v>1</v>
      </c>
      <c r="R1813" s="727">
        <v>1</v>
      </c>
      <c r="S1813" s="745">
        <v>1</v>
      </c>
      <c r="T1813" s="812">
        <v>0.5</v>
      </c>
      <c r="U1813" s="768">
        <v>1</v>
      </c>
    </row>
    <row r="1814" spans="1:21" ht="14.4" customHeight="1" x14ac:dyDescent="0.3">
      <c r="A1814" s="726">
        <v>4</v>
      </c>
      <c r="B1814" s="727" t="s">
        <v>2287</v>
      </c>
      <c r="C1814" s="727" t="s">
        <v>2294</v>
      </c>
      <c r="D1814" s="810" t="s">
        <v>4735</v>
      </c>
      <c r="E1814" s="811" t="s">
        <v>2346</v>
      </c>
      <c r="F1814" s="727" t="s">
        <v>2288</v>
      </c>
      <c r="G1814" s="727" t="s">
        <v>4264</v>
      </c>
      <c r="H1814" s="727" t="s">
        <v>571</v>
      </c>
      <c r="I1814" s="727" t="s">
        <v>4265</v>
      </c>
      <c r="J1814" s="727" t="s">
        <v>4266</v>
      </c>
      <c r="K1814" s="727" t="s">
        <v>1972</v>
      </c>
      <c r="L1814" s="728">
        <v>0</v>
      </c>
      <c r="M1814" s="728">
        <v>0</v>
      </c>
      <c r="N1814" s="727">
        <v>2</v>
      </c>
      <c r="O1814" s="812">
        <v>0.5</v>
      </c>
      <c r="P1814" s="728"/>
      <c r="Q1814" s="745"/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4</v>
      </c>
      <c r="B1815" s="727" t="s">
        <v>2287</v>
      </c>
      <c r="C1815" s="727" t="s">
        <v>2294</v>
      </c>
      <c r="D1815" s="810" t="s">
        <v>4735</v>
      </c>
      <c r="E1815" s="811" t="s">
        <v>2346</v>
      </c>
      <c r="F1815" s="727" t="s">
        <v>2288</v>
      </c>
      <c r="G1815" s="727" t="s">
        <v>2372</v>
      </c>
      <c r="H1815" s="727" t="s">
        <v>571</v>
      </c>
      <c r="I1815" s="727" t="s">
        <v>4267</v>
      </c>
      <c r="J1815" s="727" t="s">
        <v>731</v>
      </c>
      <c r="K1815" s="727" t="s">
        <v>4268</v>
      </c>
      <c r="L1815" s="728">
        <v>0</v>
      </c>
      <c r="M1815" s="728">
        <v>0</v>
      </c>
      <c r="N1815" s="727">
        <v>2</v>
      </c>
      <c r="O1815" s="812">
        <v>0.5</v>
      </c>
      <c r="P1815" s="728"/>
      <c r="Q1815" s="745"/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4</v>
      </c>
      <c r="B1816" s="727" t="s">
        <v>2287</v>
      </c>
      <c r="C1816" s="727" t="s">
        <v>2294</v>
      </c>
      <c r="D1816" s="810" t="s">
        <v>4735</v>
      </c>
      <c r="E1816" s="811" t="s">
        <v>2346</v>
      </c>
      <c r="F1816" s="727" t="s">
        <v>2288</v>
      </c>
      <c r="G1816" s="727" t="s">
        <v>4269</v>
      </c>
      <c r="H1816" s="727" t="s">
        <v>571</v>
      </c>
      <c r="I1816" s="727" t="s">
        <v>4270</v>
      </c>
      <c r="J1816" s="727" t="s">
        <v>851</v>
      </c>
      <c r="K1816" s="727" t="s">
        <v>4271</v>
      </c>
      <c r="L1816" s="728">
        <v>0</v>
      </c>
      <c r="M1816" s="728">
        <v>0</v>
      </c>
      <c r="N1816" s="727">
        <v>1</v>
      </c>
      <c r="O1816" s="812">
        <v>0.5</v>
      </c>
      <c r="P1816" s="728">
        <v>0</v>
      </c>
      <c r="Q1816" s="745"/>
      <c r="R1816" s="727">
        <v>1</v>
      </c>
      <c r="S1816" s="745">
        <v>1</v>
      </c>
      <c r="T1816" s="812">
        <v>0.5</v>
      </c>
      <c r="U1816" s="768">
        <v>1</v>
      </c>
    </row>
    <row r="1817" spans="1:21" ht="14.4" customHeight="1" x14ac:dyDescent="0.3">
      <c r="A1817" s="726">
        <v>4</v>
      </c>
      <c r="B1817" s="727" t="s">
        <v>2287</v>
      </c>
      <c r="C1817" s="727" t="s">
        <v>2294</v>
      </c>
      <c r="D1817" s="810" t="s">
        <v>4735</v>
      </c>
      <c r="E1817" s="811" t="s">
        <v>2346</v>
      </c>
      <c r="F1817" s="727" t="s">
        <v>2288</v>
      </c>
      <c r="G1817" s="727" t="s">
        <v>2766</v>
      </c>
      <c r="H1817" s="727" t="s">
        <v>571</v>
      </c>
      <c r="I1817" s="727" t="s">
        <v>2770</v>
      </c>
      <c r="J1817" s="727" t="s">
        <v>2768</v>
      </c>
      <c r="K1817" s="727" t="s">
        <v>2769</v>
      </c>
      <c r="L1817" s="728">
        <v>107.27</v>
      </c>
      <c r="M1817" s="728">
        <v>321.81</v>
      </c>
      <c r="N1817" s="727">
        <v>3</v>
      </c>
      <c r="O1817" s="812">
        <v>1</v>
      </c>
      <c r="P1817" s="728">
        <v>321.81</v>
      </c>
      <c r="Q1817" s="745">
        <v>1</v>
      </c>
      <c r="R1817" s="727">
        <v>3</v>
      </c>
      <c r="S1817" s="745">
        <v>1</v>
      </c>
      <c r="T1817" s="812">
        <v>1</v>
      </c>
      <c r="U1817" s="768">
        <v>1</v>
      </c>
    </row>
    <row r="1818" spans="1:21" ht="14.4" customHeight="1" x14ac:dyDescent="0.3">
      <c r="A1818" s="726">
        <v>4</v>
      </c>
      <c r="B1818" s="727" t="s">
        <v>2287</v>
      </c>
      <c r="C1818" s="727" t="s">
        <v>2294</v>
      </c>
      <c r="D1818" s="810" t="s">
        <v>4735</v>
      </c>
      <c r="E1818" s="811" t="s">
        <v>2346</v>
      </c>
      <c r="F1818" s="727" t="s">
        <v>2288</v>
      </c>
      <c r="G1818" s="727" t="s">
        <v>3375</v>
      </c>
      <c r="H1818" s="727" t="s">
        <v>571</v>
      </c>
      <c r="I1818" s="727" t="s">
        <v>3376</v>
      </c>
      <c r="J1818" s="727" t="s">
        <v>1168</v>
      </c>
      <c r="K1818" s="727" t="s">
        <v>3377</v>
      </c>
      <c r="L1818" s="728">
        <v>84.39</v>
      </c>
      <c r="M1818" s="728">
        <v>168.78</v>
      </c>
      <c r="N1818" s="727">
        <v>2</v>
      </c>
      <c r="O1818" s="812">
        <v>1.5</v>
      </c>
      <c r="P1818" s="728">
        <v>168.78</v>
      </c>
      <c r="Q1818" s="745">
        <v>1</v>
      </c>
      <c r="R1818" s="727">
        <v>2</v>
      </c>
      <c r="S1818" s="745">
        <v>1</v>
      </c>
      <c r="T1818" s="812">
        <v>1.5</v>
      </c>
      <c r="U1818" s="768">
        <v>1</v>
      </c>
    </row>
    <row r="1819" spans="1:21" ht="14.4" customHeight="1" x14ac:dyDescent="0.3">
      <c r="A1819" s="726">
        <v>4</v>
      </c>
      <c r="B1819" s="727" t="s">
        <v>2287</v>
      </c>
      <c r="C1819" s="727" t="s">
        <v>2294</v>
      </c>
      <c r="D1819" s="810" t="s">
        <v>4735</v>
      </c>
      <c r="E1819" s="811" t="s">
        <v>2346</v>
      </c>
      <c r="F1819" s="727" t="s">
        <v>2288</v>
      </c>
      <c r="G1819" s="727" t="s">
        <v>4159</v>
      </c>
      <c r="H1819" s="727" t="s">
        <v>571</v>
      </c>
      <c r="I1819" s="727" t="s">
        <v>4160</v>
      </c>
      <c r="J1819" s="727" t="s">
        <v>1501</v>
      </c>
      <c r="K1819" s="727" t="s">
        <v>4161</v>
      </c>
      <c r="L1819" s="728">
        <v>0</v>
      </c>
      <c r="M1819" s="728">
        <v>0</v>
      </c>
      <c r="N1819" s="727">
        <v>2</v>
      </c>
      <c r="O1819" s="812">
        <v>0.5</v>
      </c>
      <c r="P1819" s="728">
        <v>0</v>
      </c>
      <c r="Q1819" s="745"/>
      <c r="R1819" s="727">
        <v>2</v>
      </c>
      <c r="S1819" s="745">
        <v>1</v>
      </c>
      <c r="T1819" s="812">
        <v>0.5</v>
      </c>
      <c r="U1819" s="768">
        <v>1</v>
      </c>
    </row>
    <row r="1820" spans="1:21" ht="14.4" customHeight="1" x14ac:dyDescent="0.3">
      <c r="A1820" s="726">
        <v>4</v>
      </c>
      <c r="B1820" s="727" t="s">
        <v>2287</v>
      </c>
      <c r="C1820" s="727" t="s">
        <v>2294</v>
      </c>
      <c r="D1820" s="810" t="s">
        <v>4735</v>
      </c>
      <c r="E1820" s="811" t="s">
        <v>2346</v>
      </c>
      <c r="F1820" s="727" t="s">
        <v>2288</v>
      </c>
      <c r="G1820" s="727" t="s">
        <v>4159</v>
      </c>
      <c r="H1820" s="727" t="s">
        <v>571</v>
      </c>
      <c r="I1820" s="727" t="s">
        <v>4272</v>
      </c>
      <c r="J1820" s="727" t="s">
        <v>1501</v>
      </c>
      <c r="K1820" s="727" t="s">
        <v>4273</v>
      </c>
      <c r="L1820" s="728">
        <v>0</v>
      </c>
      <c r="M1820" s="728">
        <v>0</v>
      </c>
      <c r="N1820" s="727">
        <v>3</v>
      </c>
      <c r="O1820" s="812">
        <v>0.5</v>
      </c>
      <c r="P1820" s="728">
        <v>0</v>
      </c>
      <c r="Q1820" s="745"/>
      <c r="R1820" s="727">
        <v>3</v>
      </c>
      <c r="S1820" s="745">
        <v>1</v>
      </c>
      <c r="T1820" s="812">
        <v>0.5</v>
      </c>
      <c r="U1820" s="768">
        <v>1</v>
      </c>
    </row>
    <row r="1821" spans="1:21" ht="14.4" customHeight="1" x14ac:dyDescent="0.3">
      <c r="A1821" s="726">
        <v>4</v>
      </c>
      <c r="B1821" s="727" t="s">
        <v>2287</v>
      </c>
      <c r="C1821" s="727" t="s">
        <v>2294</v>
      </c>
      <c r="D1821" s="810" t="s">
        <v>4735</v>
      </c>
      <c r="E1821" s="811" t="s">
        <v>2346</v>
      </c>
      <c r="F1821" s="727" t="s">
        <v>2288</v>
      </c>
      <c r="G1821" s="727" t="s">
        <v>3506</v>
      </c>
      <c r="H1821" s="727" t="s">
        <v>571</v>
      </c>
      <c r="I1821" s="727" t="s">
        <v>4274</v>
      </c>
      <c r="J1821" s="727" t="s">
        <v>4275</v>
      </c>
      <c r="K1821" s="727" t="s">
        <v>4276</v>
      </c>
      <c r="L1821" s="728">
        <v>48.42</v>
      </c>
      <c r="M1821" s="728">
        <v>48.42</v>
      </c>
      <c r="N1821" s="727">
        <v>1</v>
      </c>
      <c r="O1821" s="812">
        <v>1</v>
      </c>
      <c r="P1821" s="728">
        <v>48.42</v>
      </c>
      <c r="Q1821" s="745">
        <v>1</v>
      </c>
      <c r="R1821" s="727">
        <v>1</v>
      </c>
      <c r="S1821" s="745">
        <v>1</v>
      </c>
      <c r="T1821" s="812">
        <v>1</v>
      </c>
      <c r="U1821" s="768">
        <v>1</v>
      </c>
    </row>
    <row r="1822" spans="1:21" ht="14.4" customHeight="1" x14ac:dyDescent="0.3">
      <c r="A1822" s="726">
        <v>4</v>
      </c>
      <c r="B1822" s="727" t="s">
        <v>2287</v>
      </c>
      <c r="C1822" s="727" t="s">
        <v>2294</v>
      </c>
      <c r="D1822" s="810" t="s">
        <v>4735</v>
      </c>
      <c r="E1822" s="811" t="s">
        <v>2346</v>
      </c>
      <c r="F1822" s="727" t="s">
        <v>2288</v>
      </c>
      <c r="G1822" s="727" t="s">
        <v>3384</v>
      </c>
      <c r="H1822" s="727" t="s">
        <v>571</v>
      </c>
      <c r="I1822" s="727" t="s">
        <v>3385</v>
      </c>
      <c r="J1822" s="727" t="s">
        <v>996</v>
      </c>
      <c r="K1822" s="727" t="s">
        <v>3386</v>
      </c>
      <c r="L1822" s="728">
        <v>48.09</v>
      </c>
      <c r="M1822" s="728">
        <v>96.18</v>
      </c>
      <c r="N1822" s="727">
        <v>2</v>
      </c>
      <c r="O1822" s="812">
        <v>1</v>
      </c>
      <c r="P1822" s="728"/>
      <c r="Q1822" s="745">
        <v>0</v>
      </c>
      <c r="R1822" s="727"/>
      <c r="S1822" s="745">
        <v>0</v>
      </c>
      <c r="T1822" s="812"/>
      <c r="U1822" s="768">
        <v>0</v>
      </c>
    </row>
    <row r="1823" spans="1:21" ht="14.4" customHeight="1" x14ac:dyDescent="0.3">
      <c r="A1823" s="726">
        <v>4</v>
      </c>
      <c r="B1823" s="727" t="s">
        <v>2287</v>
      </c>
      <c r="C1823" s="727" t="s">
        <v>2294</v>
      </c>
      <c r="D1823" s="810" t="s">
        <v>4735</v>
      </c>
      <c r="E1823" s="811" t="s">
        <v>2346</v>
      </c>
      <c r="F1823" s="727" t="s">
        <v>2288</v>
      </c>
      <c r="G1823" s="727" t="s">
        <v>3384</v>
      </c>
      <c r="H1823" s="727" t="s">
        <v>571</v>
      </c>
      <c r="I1823" s="727" t="s">
        <v>3873</v>
      </c>
      <c r="J1823" s="727" t="s">
        <v>3874</v>
      </c>
      <c r="K1823" s="727" t="s">
        <v>3875</v>
      </c>
      <c r="L1823" s="728">
        <v>89.91</v>
      </c>
      <c r="M1823" s="728">
        <v>179.82</v>
      </c>
      <c r="N1823" s="727">
        <v>2</v>
      </c>
      <c r="O1823" s="812">
        <v>1</v>
      </c>
      <c r="P1823" s="728">
        <v>179.82</v>
      </c>
      <c r="Q1823" s="745">
        <v>1</v>
      </c>
      <c r="R1823" s="727">
        <v>2</v>
      </c>
      <c r="S1823" s="745">
        <v>1</v>
      </c>
      <c r="T1823" s="812">
        <v>1</v>
      </c>
      <c r="U1823" s="768">
        <v>1</v>
      </c>
    </row>
    <row r="1824" spans="1:21" ht="14.4" customHeight="1" x14ac:dyDescent="0.3">
      <c r="A1824" s="726">
        <v>4</v>
      </c>
      <c r="B1824" s="727" t="s">
        <v>2287</v>
      </c>
      <c r="C1824" s="727" t="s">
        <v>2294</v>
      </c>
      <c r="D1824" s="810" t="s">
        <v>4735</v>
      </c>
      <c r="E1824" s="811" t="s">
        <v>2346</v>
      </c>
      <c r="F1824" s="727" t="s">
        <v>2288</v>
      </c>
      <c r="G1824" s="727" t="s">
        <v>2373</v>
      </c>
      <c r="H1824" s="727" t="s">
        <v>571</v>
      </c>
      <c r="I1824" s="727" t="s">
        <v>2374</v>
      </c>
      <c r="J1824" s="727" t="s">
        <v>614</v>
      </c>
      <c r="K1824" s="727" t="s">
        <v>2375</v>
      </c>
      <c r="L1824" s="728">
        <v>0</v>
      </c>
      <c r="M1824" s="728">
        <v>0</v>
      </c>
      <c r="N1824" s="727">
        <v>2</v>
      </c>
      <c r="O1824" s="812">
        <v>1</v>
      </c>
      <c r="P1824" s="728">
        <v>0</v>
      </c>
      <c r="Q1824" s="745"/>
      <c r="R1824" s="727">
        <v>2</v>
      </c>
      <c r="S1824" s="745">
        <v>1</v>
      </c>
      <c r="T1824" s="812">
        <v>1</v>
      </c>
      <c r="U1824" s="768">
        <v>1</v>
      </c>
    </row>
    <row r="1825" spans="1:21" ht="14.4" customHeight="1" x14ac:dyDescent="0.3">
      <c r="A1825" s="726">
        <v>4</v>
      </c>
      <c r="B1825" s="727" t="s">
        <v>2287</v>
      </c>
      <c r="C1825" s="727" t="s">
        <v>2294</v>
      </c>
      <c r="D1825" s="810" t="s">
        <v>4735</v>
      </c>
      <c r="E1825" s="811" t="s">
        <v>2346</v>
      </c>
      <c r="F1825" s="727" t="s">
        <v>2288</v>
      </c>
      <c r="G1825" s="727" t="s">
        <v>2373</v>
      </c>
      <c r="H1825" s="727" t="s">
        <v>571</v>
      </c>
      <c r="I1825" s="727" t="s">
        <v>2481</v>
      </c>
      <c r="J1825" s="727" t="s">
        <v>614</v>
      </c>
      <c r="K1825" s="727" t="s">
        <v>2482</v>
      </c>
      <c r="L1825" s="728">
        <v>0</v>
      </c>
      <c r="M1825" s="728">
        <v>0</v>
      </c>
      <c r="N1825" s="727">
        <v>1</v>
      </c>
      <c r="O1825" s="812">
        <v>0.5</v>
      </c>
      <c r="P1825" s="728">
        <v>0</v>
      </c>
      <c r="Q1825" s="745"/>
      <c r="R1825" s="727">
        <v>1</v>
      </c>
      <c r="S1825" s="745">
        <v>1</v>
      </c>
      <c r="T1825" s="812">
        <v>0.5</v>
      </c>
      <c r="U1825" s="768">
        <v>1</v>
      </c>
    </row>
    <row r="1826" spans="1:21" ht="14.4" customHeight="1" x14ac:dyDescent="0.3">
      <c r="A1826" s="726">
        <v>4</v>
      </c>
      <c r="B1826" s="727" t="s">
        <v>2287</v>
      </c>
      <c r="C1826" s="727" t="s">
        <v>2294</v>
      </c>
      <c r="D1826" s="810" t="s">
        <v>4735</v>
      </c>
      <c r="E1826" s="811" t="s">
        <v>2346</v>
      </c>
      <c r="F1826" s="727" t="s">
        <v>2288</v>
      </c>
      <c r="G1826" s="727" t="s">
        <v>3387</v>
      </c>
      <c r="H1826" s="727" t="s">
        <v>571</v>
      </c>
      <c r="I1826" s="727" t="s">
        <v>3388</v>
      </c>
      <c r="J1826" s="727" t="s">
        <v>3389</v>
      </c>
      <c r="K1826" s="727" t="s">
        <v>3390</v>
      </c>
      <c r="L1826" s="728">
        <v>132.97999999999999</v>
      </c>
      <c r="M1826" s="728">
        <v>265.95999999999998</v>
      </c>
      <c r="N1826" s="727">
        <v>2</v>
      </c>
      <c r="O1826" s="812">
        <v>0.5</v>
      </c>
      <c r="P1826" s="728">
        <v>265.95999999999998</v>
      </c>
      <c r="Q1826" s="745">
        <v>1</v>
      </c>
      <c r="R1826" s="727">
        <v>2</v>
      </c>
      <c r="S1826" s="745">
        <v>1</v>
      </c>
      <c r="T1826" s="812">
        <v>0.5</v>
      </c>
      <c r="U1826" s="768">
        <v>1</v>
      </c>
    </row>
    <row r="1827" spans="1:21" ht="14.4" customHeight="1" x14ac:dyDescent="0.3">
      <c r="A1827" s="726">
        <v>4</v>
      </c>
      <c r="B1827" s="727" t="s">
        <v>2287</v>
      </c>
      <c r="C1827" s="727" t="s">
        <v>2294</v>
      </c>
      <c r="D1827" s="810" t="s">
        <v>4735</v>
      </c>
      <c r="E1827" s="811" t="s">
        <v>2346</v>
      </c>
      <c r="F1827" s="727" t="s">
        <v>2288</v>
      </c>
      <c r="G1827" s="727" t="s">
        <v>2413</v>
      </c>
      <c r="H1827" s="727" t="s">
        <v>571</v>
      </c>
      <c r="I1827" s="727" t="s">
        <v>4277</v>
      </c>
      <c r="J1827" s="727" t="s">
        <v>2415</v>
      </c>
      <c r="K1827" s="727" t="s">
        <v>2686</v>
      </c>
      <c r="L1827" s="728">
        <v>0</v>
      </c>
      <c r="M1827" s="728">
        <v>0</v>
      </c>
      <c r="N1827" s="727">
        <v>1</v>
      </c>
      <c r="O1827" s="812">
        <v>1</v>
      </c>
      <c r="P1827" s="728">
        <v>0</v>
      </c>
      <c r="Q1827" s="745"/>
      <c r="R1827" s="727">
        <v>1</v>
      </c>
      <c r="S1827" s="745">
        <v>1</v>
      </c>
      <c r="T1827" s="812">
        <v>1</v>
      </c>
      <c r="U1827" s="768">
        <v>1</v>
      </c>
    </row>
    <row r="1828" spans="1:21" ht="14.4" customHeight="1" x14ac:dyDescent="0.3">
      <c r="A1828" s="726">
        <v>4</v>
      </c>
      <c r="B1828" s="727" t="s">
        <v>2287</v>
      </c>
      <c r="C1828" s="727" t="s">
        <v>2294</v>
      </c>
      <c r="D1828" s="810" t="s">
        <v>4735</v>
      </c>
      <c r="E1828" s="811" t="s">
        <v>2346</v>
      </c>
      <c r="F1828" s="727" t="s">
        <v>2288</v>
      </c>
      <c r="G1828" s="727" t="s">
        <v>4278</v>
      </c>
      <c r="H1828" s="727" t="s">
        <v>571</v>
      </c>
      <c r="I1828" s="727" t="s">
        <v>4279</v>
      </c>
      <c r="J1828" s="727" t="s">
        <v>1292</v>
      </c>
      <c r="K1828" s="727" t="s">
        <v>4280</v>
      </c>
      <c r="L1828" s="728">
        <v>69.59</v>
      </c>
      <c r="M1828" s="728">
        <v>139.18</v>
      </c>
      <c r="N1828" s="727">
        <v>2</v>
      </c>
      <c r="O1828" s="812">
        <v>1</v>
      </c>
      <c r="P1828" s="728">
        <v>139.18</v>
      </c>
      <c r="Q1828" s="745">
        <v>1</v>
      </c>
      <c r="R1828" s="727">
        <v>2</v>
      </c>
      <c r="S1828" s="745">
        <v>1</v>
      </c>
      <c r="T1828" s="812">
        <v>1</v>
      </c>
      <c r="U1828" s="768">
        <v>1</v>
      </c>
    </row>
    <row r="1829" spans="1:21" ht="14.4" customHeight="1" x14ac:dyDescent="0.3">
      <c r="A1829" s="726">
        <v>4</v>
      </c>
      <c r="B1829" s="727" t="s">
        <v>2287</v>
      </c>
      <c r="C1829" s="727" t="s">
        <v>2294</v>
      </c>
      <c r="D1829" s="810" t="s">
        <v>4735</v>
      </c>
      <c r="E1829" s="811" t="s">
        <v>2346</v>
      </c>
      <c r="F1829" s="727" t="s">
        <v>2288</v>
      </c>
      <c r="G1829" s="727" t="s">
        <v>2620</v>
      </c>
      <c r="H1829" s="727" t="s">
        <v>571</v>
      </c>
      <c r="I1829" s="727" t="s">
        <v>2621</v>
      </c>
      <c r="J1829" s="727" t="s">
        <v>2622</v>
      </c>
      <c r="K1829" s="727" t="s">
        <v>2623</v>
      </c>
      <c r="L1829" s="728">
        <v>88.76</v>
      </c>
      <c r="M1829" s="728">
        <v>355.04</v>
      </c>
      <c r="N1829" s="727">
        <v>4</v>
      </c>
      <c r="O1829" s="812">
        <v>1.5</v>
      </c>
      <c r="P1829" s="728">
        <v>355.04</v>
      </c>
      <c r="Q1829" s="745">
        <v>1</v>
      </c>
      <c r="R1829" s="727">
        <v>4</v>
      </c>
      <c r="S1829" s="745">
        <v>1</v>
      </c>
      <c r="T1829" s="812">
        <v>1.5</v>
      </c>
      <c r="U1829" s="768">
        <v>1</v>
      </c>
    </row>
    <row r="1830" spans="1:21" ht="14.4" customHeight="1" x14ac:dyDescent="0.3">
      <c r="A1830" s="726">
        <v>4</v>
      </c>
      <c r="B1830" s="727" t="s">
        <v>2287</v>
      </c>
      <c r="C1830" s="727" t="s">
        <v>2294</v>
      </c>
      <c r="D1830" s="810" t="s">
        <v>4735</v>
      </c>
      <c r="E1830" s="811" t="s">
        <v>2346</v>
      </c>
      <c r="F1830" s="727" t="s">
        <v>2288</v>
      </c>
      <c r="G1830" s="727" t="s">
        <v>2483</v>
      </c>
      <c r="H1830" s="727" t="s">
        <v>571</v>
      </c>
      <c r="I1830" s="727" t="s">
        <v>2484</v>
      </c>
      <c r="J1830" s="727" t="s">
        <v>904</v>
      </c>
      <c r="K1830" s="727" t="s">
        <v>2485</v>
      </c>
      <c r="L1830" s="728">
        <v>760.22</v>
      </c>
      <c r="M1830" s="728">
        <v>760.22</v>
      </c>
      <c r="N1830" s="727">
        <v>1</v>
      </c>
      <c r="O1830" s="812">
        <v>0.5</v>
      </c>
      <c r="P1830" s="728">
        <v>760.22</v>
      </c>
      <c r="Q1830" s="745">
        <v>1</v>
      </c>
      <c r="R1830" s="727">
        <v>1</v>
      </c>
      <c r="S1830" s="745">
        <v>1</v>
      </c>
      <c r="T1830" s="812">
        <v>0.5</v>
      </c>
      <c r="U1830" s="768">
        <v>1</v>
      </c>
    </row>
    <row r="1831" spans="1:21" ht="14.4" customHeight="1" x14ac:dyDescent="0.3">
      <c r="A1831" s="726">
        <v>4</v>
      </c>
      <c r="B1831" s="727" t="s">
        <v>2287</v>
      </c>
      <c r="C1831" s="727" t="s">
        <v>2294</v>
      </c>
      <c r="D1831" s="810" t="s">
        <v>4735</v>
      </c>
      <c r="E1831" s="811" t="s">
        <v>2346</v>
      </c>
      <c r="F1831" s="727" t="s">
        <v>2288</v>
      </c>
      <c r="G1831" s="727" t="s">
        <v>3598</v>
      </c>
      <c r="H1831" s="727" t="s">
        <v>571</v>
      </c>
      <c r="I1831" s="727" t="s">
        <v>4281</v>
      </c>
      <c r="J1831" s="727" t="s">
        <v>4282</v>
      </c>
      <c r="K1831" s="727" t="s">
        <v>2899</v>
      </c>
      <c r="L1831" s="728">
        <v>207.45</v>
      </c>
      <c r="M1831" s="728">
        <v>207.45</v>
      </c>
      <c r="N1831" s="727">
        <v>1</v>
      </c>
      <c r="O1831" s="812">
        <v>0.5</v>
      </c>
      <c r="P1831" s="728"/>
      <c r="Q1831" s="745">
        <v>0</v>
      </c>
      <c r="R1831" s="727"/>
      <c r="S1831" s="745">
        <v>0</v>
      </c>
      <c r="T1831" s="812"/>
      <c r="U1831" s="768">
        <v>0</v>
      </c>
    </row>
    <row r="1832" spans="1:21" ht="14.4" customHeight="1" x14ac:dyDescent="0.3">
      <c r="A1832" s="726">
        <v>4</v>
      </c>
      <c r="B1832" s="727" t="s">
        <v>2287</v>
      </c>
      <c r="C1832" s="727" t="s">
        <v>2294</v>
      </c>
      <c r="D1832" s="810" t="s">
        <v>4735</v>
      </c>
      <c r="E1832" s="811" t="s">
        <v>2346</v>
      </c>
      <c r="F1832" s="727" t="s">
        <v>2288</v>
      </c>
      <c r="G1832" s="727" t="s">
        <v>3598</v>
      </c>
      <c r="H1832" s="727" t="s">
        <v>571</v>
      </c>
      <c r="I1832" s="727" t="s">
        <v>4283</v>
      </c>
      <c r="J1832" s="727" t="s">
        <v>4282</v>
      </c>
      <c r="K1832" s="727" t="s">
        <v>4284</v>
      </c>
      <c r="L1832" s="728">
        <v>64.540000000000006</v>
      </c>
      <c r="M1832" s="728">
        <v>64.540000000000006</v>
      </c>
      <c r="N1832" s="727">
        <v>1</v>
      </c>
      <c r="O1832" s="812">
        <v>1</v>
      </c>
      <c r="P1832" s="728">
        <v>64.540000000000006</v>
      </c>
      <c r="Q1832" s="745">
        <v>1</v>
      </c>
      <c r="R1832" s="727">
        <v>1</v>
      </c>
      <c r="S1832" s="745">
        <v>1</v>
      </c>
      <c r="T1832" s="812">
        <v>1</v>
      </c>
      <c r="U1832" s="768">
        <v>1</v>
      </c>
    </row>
    <row r="1833" spans="1:21" ht="14.4" customHeight="1" x14ac:dyDescent="0.3">
      <c r="A1833" s="726">
        <v>4</v>
      </c>
      <c r="B1833" s="727" t="s">
        <v>2287</v>
      </c>
      <c r="C1833" s="727" t="s">
        <v>2294</v>
      </c>
      <c r="D1833" s="810" t="s">
        <v>4735</v>
      </c>
      <c r="E1833" s="811" t="s">
        <v>2346</v>
      </c>
      <c r="F1833" s="727" t="s">
        <v>2288</v>
      </c>
      <c r="G1833" s="727" t="s">
        <v>3894</v>
      </c>
      <c r="H1833" s="727" t="s">
        <v>642</v>
      </c>
      <c r="I1833" s="727" t="s">
        <v>4285</v>
      </c>
      <c r="J1833" s="727" t="s">
        <v>1848</v>
      </c>
      <c r="K1833" s="727" t="s">
        <v>4286</v>
      </c>
      <c r="L1833" s="728">
        <v>79.03</v>
      </c>
      <c r="M1833" s="728">
        <v>79.03</v>
      </c>
      <c r="N1833" s="727">
        <v>1</v>
      </c>
      <c r="O1833" s="812">
        <v>0.5</v>
      </c>
      <c r="P1833" s="728">
        <v>79.03</v>
      </c>
      <c r="Q1833" s="745">
        <v>1</v>
      </c>
      <c r="R1833" s="727">
        <v>1</v>
      </c>
      <c r="S1833" s="745">
        <v>1</v>
      </c>
      <c r="T1833" s="812">
        <v>0.5</v>
      </c>
      <c r="U1833" s="768">
        <v>1</v>
      </c>
    </row>
    <row r="1834" spans="1:21" ht="14.4" customHeight="1" x14ac:dyDescent="0.3">
      <c r="A1834" s="726">
        <v>4</v>
      </c>
      <c r="B1834" s="727" t="s">
        <v>2287</v>
      </c>
      <c r="C1834" s="727" t="s">
        <v>2294</v>
      </c>
      <c r="D1834" s="810" t="s">
        <v>4735</v>
      </c>
      <c r="E1834" s="811" t="s">
        <v>2346</v>
      </c>
      <c r="F1834" s="727" t="s">
        <v>2288</v>
      </c>
      <c r="G1834" s="727" t="s">
        <v>2882</v>
      </c>
      <c r="H1834" s="727" t="s">
        <v>571</v>
      </c>
      <c r="I1834" s="727" t="s">
        <v>2883</v>
      </c>
      <c r="J1834" s="727" t="s">
        <v>721</v>
      </c>
      <c r="K1834" s="727" t="s">
        <v>2884</v>
      </c>
      <c r="L1834" s="728">
        <v>256.67</v>
      </c>
      <c r="M1834" s="728">
        <v>513.34</v>
      </c>
      <c r="N1834" s="727">
        <v>2</v>
      </c>
      <c r="O1834" s="812">
        <v>2</v>
      </c>
      <c r="P1834" s="728">
        <v>256.67</v>
      </c>
      <c r="Q1834" s="745">
        <v>0.5</v>
      </c>
      <c r="R1834" s="727">
        <v>1</v>
      </c>
      <c r="S1834" s="745">
        <v>0.5</v>
      </c>
      <c r="T1834" s="812">
        <v>1</v>
      </c>
      <c r="U1834" s="768">
        <v>0.5</v>
      </c>
    </row>
    <row r="1835" spans="1:21" ht="14.4" customHeight="1" x14ac:dyDescent="0.3">
      <c r="A1835" s="726">
        <v>4</v>
      </c>
      <c r="B1835" s="727" t="s">
        <v>2287</v>
      </c>
      <c r="C1835" s="727" t="s">
        <v>2294</v>
      </c>
      <c r="D1835" s="810" t="s">
        <v>4735</v>
      </c>
      <c r="E1835" s="811" t="s">
        <v>2346</v>
      </c>
      <c r="F1835" s="727" t="s">
        <v>2288</v>
      </c>
      <c r="G1835" s="727" t="s">
        <v>2418</v>
      </c>
      <c r="H1835" s="727" t="s">
        <v>571</v>
      </c>
      <c r="I1835" s="727" t="s">
        <v>2419</v>
      </c>
      <c r="J1835" s="727" t="s">
        <v>676</v>
      </c>
      <c r="K1835" s="727" t="s">
        <v>2420</v>
      </c>
      <c r="L1835" s="728">
        <v>53.57</v>
      </c>
      <c r="M1835" s="728">
        <v>53.57</v>
      </c>
      <c r="N1835" s="727">
        <v>1</v>
      </c>
      <c r="O1835" s="812">
        <v>0.5</v>
      </c>
      <c r="P1835" s="728">
        <v>53.57</v>
      </c>
      <c r="Q1835" s="745">
        <v>1</v>
      </c>
      <c r="R1835" s="727">
        <v>1</v>
      </c>
      <c r="S1835" s="745">
        <v>1</v>
      </c>
      <c r="T1835" s="812">
        <v>0.5</v>
      </c>
      <c r="U1835" s="768">
        <v>1</v>
      </c>
    </row>
    <row r="1836" spans="1:21" ht="14.4" customHeight="1" x14ac:dyDescent="0.3">
      <c r="A1836" s="726">
        <v>4</v>
      </c>
      <c r="B1836" s="727" t="s">
        <v>2287</v>
      </c>
      <c r="C1836" s="727" t="s">
        <v>2294</v>
      </c>
      <c r="D1836" s="810" t="s">
        <v>4735</v>
      </c>
      <c r="E1836" s="811" t="s">
        <v>2346</v>
      </c>
      <c r="F1836" s="727" t="s">
        <v>2288</v>
      </c>
      <c r="G1836" s="727" t="s">
        <v>3902</v>
      </c>
      <c r="H1836" s="727" t="s">
        <v>571</v>
      </c>
      <c r="I1836" s="727" t="s">
        <v>4287</v>
      </c>
      <c r="J1836" s="727" t="s">
        <v>4288</v>
      </c>
      <c r="K1836" s="727" t="s">
        <v>4289</v>
      </c>
      <c r="L1836" s="728">
        <v>1472.61</v>
      </c>
      <c r="M1836" s="728">
        <v>1472.61</v>
      </c>
      <c r="N1836" s="727">
        <v>1</v>
      </c>
      <c r="O1836" s="812">
        <v>0.5</v>
      </c>
      <c r="P1836" s="728"/>
      <c r="Q1836" s="745">
        <v>0</v>
      </c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4</v>
      </c>
      <c r="B1837" s="727" t="s">
        <v>2287</v>
      </c>
      <c r="C1837" s="727" t="s">
        <v>2294</v>
      </c>
      <c r="D1837" s="810" t="s">
        <v>4735</v>
      </c>
      <c r="E1837" s="811" t="s">
        <v>2346</v>
      </c>
      <c r="F1837" s="727" t="s">
        <v>2288</v>
      </c>
      <c r="G1837" s="727" t="s">
        <v>3902</v>
      </c>
      <c r="H1837" s="727" t="s">
        <v>571</v>
      </c>
      <c r="I1837" s="727" t="s">
        <v>4290</v>
      </c>
      <c r="J1837" s="727" t="s">
        <v>4288</v>
      </c>
      <c r="K1837" s="727" t="s">
        <v>4046</v>
      </c>
      <c r="L1837" s="728">
        <v>420.75</v>
      </c>
      <c r="M1837" s="728">
        <v>420.75</v>
      </c>
      <c r="N1837" s="727">
        <v>1</v>
      </c>
      <c r="O1837" s="812">
        <v>0.5</v>
      </c>
      <c r="P1837" s="728">
        <v>420.75</v>
      </c>
      <c r="Q1837" s="745">
        <v>1</v>
      </c>
      <c r="R1837" s="727">
        <v>1</v>
      </c>
      <c r="S1837" s="745">
        <v>1</v>
      </c>
      <c r="T1837" s="812">
        <v>0.5</v>
      </c>
      <c r="U1837" s="768">
        <v>1</v>
      </c>
    </row>
    <row r="1838" spans="1:21" ht="14.4" customHeight="1" x14ac:dyDescent="0.3">
      <c r="A1838" s="726">
        <v>4</v>
      </c>
      <c r="B1838" s="727" t="s">
        <v>2287</v>
      </c>
      <c r="C1838" s="727" t="s">
        <v>2294</v>
      </c>
      <c r="D1838" s="810" t="s">
        <v>4735</v>
      </c>
      <c r="E1838" s="811" t="s">
        <v>2346</v>
      </c>
      <c r="F1838" s="727" t="s">
        <v>2288</v>
      </c>
      <c r="G1838" s="727" t="s">
        <v>2367</v>
      </c>
      <c r="H1838" s="727" t="s">
        <v>571</v>
      </c>
      <c r="I1838" s="727" t="s">
        <v>2455</v>
      </c>
      <c r="J1838" s="727" t="s">
        <v>1157</v>
      </c>
      <c r="K1838" s="727" t="s">
        <v>2369</v>
      </c>
      <c r="L1838" s="728">
        <v>374.79</v>
      </c>
      <c r="M1838" s="728">
        <v>1499.16</v>
      </c>
      <c r="N1838" s="727">
        <v>4</v>
      </c>
      <c r="O1838" s="812">
        <v>1</v>
      </c>
      <c r="P1838" s="728">
        <v>1499.16</v>
      </c>
      <c r="Q1838" s="745">
        <v>1</v>
      </c>
      <c r="R1838" s="727">
        <v>4</v>
      </c>
      <c r="S1838" s="745">
        <v>1</v>
      </c>
      <c r="T1838" s="812">
        <v>1</v>
      </c>
      <c r="U1838" s="768">
        <v>1</v>
      </c>
    </row>
    <row r="1839" spans="1:21" ht="14.4" customHeight="1" x14ac:dyDescent="0.3">
      <c r="A1839" s="726">
        <v>4</v>
      </c>
      <c r="B1839" s="727" t="s">
        <v>2287</v>
      </c>
      <c r="C1839" s="727" t="s">
        <v>2294</v>
      </c>
      <c r="D1839" s="810" t="s">
        <v>4735</v>
      </c>
      <c r="E1839" s="811" t="s">
        <v>2346</v>
      </c>
      <c r="F1839" s="727" t="s">
        <v>2288</v>
      </c>
      <c r="G1839" s="727" t="s">
        <v>2421</v>
      </c>
      <c r="H1839" s="727" t="s">
        <v>571</v>
      </c>
      <c r="I1839" s="727" t="s">
        <v>2459</v>
      </c>
      <c r="J1839" s="727" t="s">
        <v>1121</v>
      </c>
      <c r="K1839" s="727" t="s">
        <v>2423</v>
      </c>
      <c r="L1839" s="728">
        <v>301.2</v>
      </c>
      <c r="M1839" s="728">
        <v>301.2</v>
      </c>
      <c r="N1839" s="727">
        <v>1</v>
      </c>
      <c r="O1839" s="812">
        <v>0.5</v>
      </c>
      <c r="P1839" s="728">
        <v>301.2</v>
      </c>
      <c r="Q1839" s="745">
        <v>1</v>
      </c>
      <c r="R1839" s="727">
        <v>1</v>
      </c>
      <c r="S1839" s="745">
        <v>1</v>
      </c>
      <c r="T1839" s="812">
        <v>0.5</v>
      </c>
      <c r="U1839" s="768">
        <v>1</v>
      </c>
    </row>
    <row r="1840" spans="1:21" ht="14.4" customHeight="1" x14ac:dyDescent="0.3">
      <c r="A1840" s="726">
        <v>4</v>
      </c>
      <c r="B1840" s="727" t="s">
        <v>2287</v>
      </c>
      <c r="C1840" s="727" t="s">
        <v>2294</v>
      </c>
      <c r="D1840" s="810" t="s">
        <v>4735</v>
      </c>
      <c r="E1840" s="811" t="s">
        <v>2346</v>
      </c>
      <c r="F1840" s="727" t="s">
        <v>2288</v>
      </c>
      <c r="G1840" s="727" t="s">
        <v>2421</v>
      </c>
      <c r="H1840" s="727" t="s">
        <v>571</v>
      </c>
      <c r="I1840" s="727" t="s">
        <v>2459</v>
      </c>
      <c r="J1840" s="727" t="s">
        <v>1121</v>
      </c>
      <c r="K1840" s="727" t="s">
        <v>2423</v>
      </c>
      <c r="L1840" s="728">
        <v>103.67</v>
      </c>
      <c r="M1840" s="728">
        <v>103.67</v>
      </c>
      <c r="N1840" s="727">
        <v>1</v>
      </c>
      <c r="O1840" s="812">
        <v>0.5</v>
      </c>
      <c r="P1840" s="728">
        <v>103.67</v>
      </c>
      <c r="Q1840" s="745">
        <v>1</v>
      </c>
      <c r="R1840" s="727">
        <v>1</v>
      </c>
      <c r="S1840" s="745">
        <v>1</v>
      </c>
      <c r="T1840" s="812">
        <v>0.5</v>
      </c>
      <c r="U1840" s="768">
        <v>1</v>
      </c>
    </row>
    <row r="1841" spans="1:21" ht="14.4" customHeight="1" x14ac:dyDescent="0.3">
      <c r="A1841" s="726">
        <v>4</v>
      </c>
      <c r="B1841" s="727" t="s">
        <v>2287</v>
      </c>
      <c r="C1841" s="727" t="s">
        <v>2294</v>
      </c>
      <c r="D1841" s="810" t="s">
        <v>4735</v>
      </c>
      <c r="E1841" s="811" t="s">
        <v>2346</v>
      </c>
      <c r="F1841" s="727" t="s">
        <v>2288</v>
      </c>
      <c r="G1841" s="727" t="s">
        <v>3531</v>
      </c>
      <c r="H1841" s="727" t="s">
        <v>642</v>
      </c>
      <c r="I1841" s="727" t="s">
        <v>1826</v>
      </c>
      <c r="J1841" s="727" t="s">
        <v>1827</v>
      </c>
      <c r="K1841" s="727" t="s">
        <v>1828</v>
      </c>
      <c r="L1841" s="728">
        <v>72.88</v>
      </c>
      <c r="M1841" s="728">
        <v>291.52</v>
      </c>
      <c r="N1841" s="727">
        <v>4</v>
      </c>
      <c r="O1841" s="812">
        <v>2.5</v>
      </c>
      <c r="P1841" s="728">
        <v>291.52</v>
      </c>
      <c r="Q1841" s="745">
        <v>1</v>
      </c>
      <c r="R1841" s="727">
        <v>4</v>
      </c>
      <c r="S1841" s="745">
        <v>1</v>
      </c>
      <c r="T1841" s="812">
        <v>2.5</v>
      </c>
      <c r="U1841" s="768">
        <v>1</v>
      </c>
    </row>
    <row r="1842" spans="1:21" ht="14.4" customHeight="1" x14ac:dyDescent="0.3">
      <c r="A1842" s="726">
        <v>4</v>
      </c>
      <c r="B1842" s="727" t="s">
        <v>2287</v>
      </c>
      <c r="C1842" s="727" t="s">
        <v>2294</v>
      </c>
      <c r="D1842" s="810" t="s">
        <v>4735</v>
      </c>
      <c r="E1842" s="811" t="s">
        <v>2346</v>
      </c>
      <c r="F1842" s="727" t="s">
        <v>2288</v>
      </c>
      <c r="G1842" s="727" t="s">
        <v>2900</v>
      </c>
      <c r="H1842" s="727" t="s">
        <v>571</v>
      </c>
      <c r="I1842" s="727" t="s">
        <v>2901</v>
      </c>
      <c r="J1842" s="727" t="s">
        <v>1551</v>
      </c>
      <c r="K1842" s="727" t="s">
        <v>2902</v>
      </c>
      <c r="L1842" s="728">
        <v>256.67</v>
      </c>
      <c r="M1842" s="728">
        <v>513.34</v>
      </c>
      <c r="N1842" s="727">
        <v>2</v>
      </c>
      <c r="O1842" s="812">
        <v>2</v>
      </c>
      <c r="P1842" s="728">
        <v>513.34</v>
      </c>
      <c r="Q1842" s="745">
        <v>1</v>
      </c>
      <c r="R1842" s="727">
        <v>2</v>
      </c>
      <c r="S1842" s="745">
        <v>1</v>
      </c>
      <c r="T1842" s="812">
        <v>2</v>
      </c>
      <c r="U1842" s="768">
        <v>1</v>
      </c>
    </row>
    <row r="1843" spans="1:21" ht="14.4" customHeight="1" x14ac:dyDescent="0.3">
      <c r="A1843" s="726">
        <v>4</v>
      </c>
      <c r="B1843" s="727" t="s">
        <v>2287</v>
      </c>
      <c r="C1843" s="727" t="s">
        <v>2294</v>
      </c>
      <c r="D1843" s="810" t="s">
        <v>4735</v>
      </c>
      <c r="E1843" s="811" t="s">
        <v>2346</v>
      </c>
      <c r="F1843" s="727" t="s">
        <v>2288</v>
      </c>
      <c r="G1843" s="727" t="s">
        <v>2383</v>
      </c>
      <c r="H1843" s="727" t="s">
        <v>571</v>
      </c>
      <c r="I1843" s="727" t="s">
        <v>2384</v>
      </c>
      <c r="J1843" s="727" t="s">
        <v>616</v>
      </c>
      <c r="K1843" s="727" t="s">
        <v>2385</v>
      </c>
      <c r="L1843" s="728">
        <v>108.44</v>
      </c>
      <c r="M1843" s="728">
        <v>325.32</v>
      </c>
      <c r="N1843" s="727">
        <v>3</v>
      </c>
      <c r="O1843" s="812">
        <v>1</v>
      </c>
      <c r="P1843" s="728"/>
      <c r="Q1843" s="745">
        <v>0</v>
      </c>
      <c r="R1843" s="727"/>
      <c r="S1843" s="745">
        <v>0</v>
      </c>
      <c r="T1843" s="812"/>
      <c r="U1843" s="768">
        <v>0</v>
      </c>
    </row>
    <row r="1844" spans="1:21" ht="14.4" customHeight="1" x14ac:dyDescent="0.3">
      <c r="A1844" s="726">
        <v>4</v>
      </c>
      <c r="B1844" s="727" t="s">
        <v>2287</v>
      </c>
      <c r="C1844" s="727" t="s">
        <v>2294</v>
      </c>
      <c r="D1844" s="810" t="s">
        <v>4735</v>
      </c>
      <c r="E1844" s="811" t="s">
        <v>2346</v>
      </c>
      <c r="F1844" s="727" t="s">
        <v>2288</v>
      </c>
      <c r="G1844" s="727" t="s">
        <v>2557</v>
      </c>
      <c r="H1844" s="727" t="s">
        <v>571</v>
      </c>
      <c r="I1844" s="727" t="s">
        <v>4291</v>
      </c>
      <c r="J1844" s="727" t="s">
        <v>4292</v>
      </c>
      <c r="K1844" s="727" t="s">
        <v>4293</v>
      </c>
      <c r="L1844" s="728">
        <v>40.22</v>
      </c>
      <c r="M1844" s="728">
        <v>80.44</v>
      </c>
      <c r="N1844" s="727">
        <v>2</v>
      </c>
      <c r="O1844" s="812">
        <v>0.5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4</v>
      </c>
      <c r="B1845" s="727" t="s">
        <v>2287</v>
      </c>
      <c r="C1845" s="727" t="s">
        <v>2294</v>
      </c>
      <c r="D1845" s="810" t="s">
        <v>4735</v>
      </c>
      <c r="E1845" s="811" t="s">
        <v>2346</v>
      </c>
      <c r="F1845" s="727" t="s">
        <v>2288</v>
      </c>
      <c r="G1845" s="727" t="s">
        <v>2386</v>
      </c>
      <c r="H1845" s="727" t="s">
        <v>571</v>
      </c>
      <c r="I1845" s="727" t="s">
        <v>3633</v>
      </c>
      <c r="J1845" s="727" t="s">
        <v>2388</v>
      </c>
      <c r="K1845" s="727" t="s">
        <v>3634</v>
      </c>
      <c r="L1845" s="728">
        <v>181.04</v>
      </c>
      <c r="M1845" s="728">
        <v>181.04</v>
      </c>
      <c r="N1845" s="727">
        <v>1</v>
      </c>
      <c r="O1845" s="812">
        <v>0.5</v>
      </c>
      <c r="P1845" s="728"/>
      <c r="Q1845" s="745">
        <v>0</v>
      </c>
      <c r="R1845" s="727"/>
      <c r="S1845" s="745">
        <v>0</v>
      </c>
      <c r="T1845" s="812"/>
      <c r="U1845" s="768">
        <v>0</v>
      </c>
    </row>
    <row r="1846" spans="1:21" ht="14.4" customHeight="1" x14ac:dyDescent="0.3">
      <c r="A1846" s="726">
        <v>4</v>
      </c>
      <c r="B1846" s="727" t="s">
        <v>2287</v>
      </c>
      <c r="C1846" s="727" t="s">
        <v>2294</v>
      </c>
      <c r="D1846" s="810" t="s">
        <v>4735</v>
      </c>
      <c r="E1846" s="811" t="s">
        <v>2346</v>
      </c>
      <c r="F1846" s="727" t="s">
        <v>2288</v>
      </c>
      <c r="G1846" s="727" t="s">
        <v>2386</v>
      </c>
      <c r="H1846" s="727" t="s">
        <v>571</v>
      </c>
      <c r="I1846" s="727" t="s">
        <v>4294</v>
      </c>
      <c r="J1846" s="727" t="s">
        <v>4295</v>
      </c>
      <c r="K1846" s="727" t="s">
        <v>4296</v>
      </c>
      <c r="L1846" s="728">
        <v>59.53</v>
      </c>
      <c r="M1846" s="728">
        <v>119.06</v>
      </c>
      <c r="N1846" s="727">
        <v>2</v>
      </c>
      <c r="O1846" s="812">
        <v>0.5</v>
      </c>
      <c r="P1846" s="728"/>
      <c r="Q1846" s="745">
        <v>0</v>
      </c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4</v>
      </c>
      <c r="B1847" s="727" t="s">
        <v>2287</v>
      </c>
      <c r="C1847" s="727" t="s">
        <v>2294</v>
      </c>
      <c r="D1847" s="810" t="s">
        <v>4735</v>
      </c>
      <c r="E1847" s="811" t="s">
        <v>2346</v>
      </c>
      <c r="F1847" s="727" t="s">
        <v>2288</v>
      </c>
      <c r="G1847" s="727" t="s">
        <v>2498</v>
      </c>
      <c r="H1847" s="727" t="s">
        <v>571</v>
      </c>
      <c r="I1847" s="727" t="s">
        <v>4297</v>
      </c>
      <c r="J1847" s="727" t="s">
        <v>4298</v>
      </c>
      <c r="K1847" s="727" t="s">
        <v>4299</v>
      </c>
      <c r="L1847" s="728">
        <v>0</v>
      </c>
      <c r="M1847" s="728">
        <v>0</v>
      </c>
      <c r="N1847" s="727">
        <v>4</v>
      </c>
      <c r="O1847" s="812">
        <v>3.5</v>
      </c>
      <c r="P1847" s="728">
        <v>0</v>
      </c>
      <c r="Q1847" s="745"/>
      <c r="R1847" s="727">
        <v>2</v>
      </c>
      <c r="S1847" s="745">
        <v>0.5</v>
      </c>
      <c r="T1847" s="812">
        <v>2</v>
      </c>
      <c r="U1847" s="768">
        <v>0.5714285714285714</v>
      </c>
    </row>
    <row r="1848" spans="1:21" ht="14.4" customHeight="1" x14ac:dyDescent="0.3">
      <c r="A1848" s="726">
        <v>4</v>
      </c>
      <c r="B1848" s="727" t="s">
        <v>2287</v>
      </c>
      <c r="C1848" s="727" t="s">
        <v>2294</v>
      </c>
      <c r="D1848" s="810" t="s">
        <v>4735</v>
      </c>
      <c r="E1848" s="811" t="s">
        <v>2346</v>
      </c>
      <c r="F1848" s="727" t="s">
        <v>2288</v>
      </c>
      <c r="G1848" s="727" t="s">
        <v>2585</v>
      </c>
      <c r="H1848" s="727" t="s">
        <v>571</v>
      </c>
      <c r="I1848" s="727" t="s">
        <v>2632</v>
      </c>
      <c r="J1848" s="727" t="s">
        <v>874</v>
      </c>
      <c r="K1848" s="727" t="s">
        <v>2633</v>
      </c>
      <c r="L1848" s="728">
        <v>77.14</v>
      </c>
      <c r="M1848" s="728">
        <v>77.14</v>
      </c>
      <c r="N1848" s="727">
        <v>1</v>
      </c>
      <c r="O1848" s="812">
        <v>0.5</v>
      </c>
      <c r="P1848" s="728">
        <v>77.14</v>
      </c>
      <c r="Q1848" s="745">
        <v>1</v>
      </c>
      <c r="R1848" s="727">
        <v>1</v>
      </c>
      <c r="S1848" s="745">
        <v>1</v>
      </c>
      <c r="T1848" s="812">
        <v>0.5</v>
      </c>
      <c r="U1848" s="768">
        <v>1</v>
      </c>
    </row>
    <row r="1849" spans="1:21" ht="14.4" customHeight="1" x14ac:dyDescent="0.3">
      <c r="A1849" s="726">
        <v>4</v>
      </c>
      <c r="B1849" s="727" t="s">
        <v>2287</v>
      </c>
      <c r="C1849" s="727" t="s">
        <v>2294</v>
      </c>
      <c r="D1849" s="810" t="s">
        <v>4735</v>
      </c>
      <c r="E1849" s="811" t="s">
        <v>2346</v>
      </c>
      <c r="F1849" s="727" t="s">
        <v>2288</v>
      </c>
      <c r="G1849" s="727" t="s">
        <v>2359</v>
      </c>
      <c r="H1849" s="727" t="s">
        <v>642</v>
      </c>
      <c r="I1849" s="727" t="s">
        <v>1934</v>
      </c>
      <c r="J1849" s="727" t="s">
        <v>1935</v>
      </c>
      <c r="K1849" s="727" t="s">
        <v>1936</v>
      </c>
      <c r="L1849" s="728">
        <v>0</v>
      </c>
      <c r="M1849" s="728">
        <v>0</v>
      </c>
      <c r="N1849" s="727">
        <v>3</v>
      </c>
      <c r="O1849" s="812">
        <v>0.5</v>
      </c>
      <c r="P1849" s="728"/>
      <c r="Q1849" s="745"/>
      <c r="R1849" s="727"/>
      <c r="S1849" s="745">
        <v>0</v>
      </c>
      <c r="T1849" s="812"/>
      <c r="U1849" s="768">
        <v>0</v>
      </c>
    </row>
    <row r="1850" spans="1:21" ht="14.4" customHeight="1" x14ac:dyDescent="0.3">
      <c r="A1850" s="726">
        <v>4</v>
      </c>
      <c r="B1850" s="727" t="s">
        <v>2287</v>
      </c>
      <c r="C1850" s="727" t="s">
        <v>2294</v>
      </c>
      <c r="D1850" s="810" t="s">
        <v>4735</v>
      </c>
      <c r="E1850" s="811" t="s">
        <v>2346</v>
      </c>
      <c r="F1850" s="727" t="s">
        <v>2288</v>
      </c>
      <c r="G1850" s="727" t="s">
        <v>2447</v>
      </c>
      <c r="H1850" s="727" t="s">
        <v>571</v>
      </c>
      <c r="I1850" s="727" t="s">
        <v>2518</v>
      </c>
      <c r="J1850" s="727" t="s">
        <v>976</v>
      </c>
      <c r="K1850" s="727" t="s">
        <v>2449</v>
      </c>
      <c r="L1850" s="728">
        <v>42.54</v>
      </c>
      <c r="M1850" s="728">
        <v>42.54</v>
      </c>
      <c r="N1850" s="727">
        <v>1</v>
      </c>
      <c r="O1850" s="812">
        <v>0.5</v>
      </c>
      <c r="P1850" s="728">
        <v>42.54</v>
      </c>
      <c r="Q1850" s="745">
        <v>1</v>
      </c>
      <c r="R1850" s="727">
        <v>1</v>
      </c>
      <c r="S1850" s="745">
        <v>1</v>
      </c>
      <c r="T1850" s="812">
        <v>0.5</v>
      </c>
      <c r="U1850" s="768">
        <v>1</v>
      </c>
    </row>
    <row r="1851" spans="1:21" ht="14.4" customHeight="1" x14ac:dyDescent="0.3">
      <c r="A1851" s="726">
        <v>4</v>
      </c>
      <c r="B1851" s="727" t="s">
        <v>2287</v>
      </c>
      <c r="C1851" s="727" t="s">
        <v>2294</v>
      </c>
      <c r="D1851" s="810" t="s">
        <v>4735</v>
      </c>
      <c r="E1851" s="811" t="s">
        <v>2346</v>
      </c>
      <c r="F1851" s="727" t="s">
        <v>2288</v>
      </c>
      <c r="G1851" s="727" t="s">
        <v>4300</v>
      </c>
      <c r="H1851" s="727" t="s">
        <v>571</v>
      </c>
      <c r="I1851" s="727" t="s">
        <v>4301</v>
      </c>
      <c r="J1851" s="727" t="s">
        <v>4302</v>
      </c>
      <c r="K1851" s="727" t="s">
        <v>4303</v>
      </c>
      <c r="L1851" s="728">
        <v>61.97</v>
      </c>
      <c r="M1851" s="728">
        <v>185.91</v>
      </c>
      <c r="N1851" s="727">
        <v>3</v>
      </c>
      <c r="O1851" s="812">
        <v>1</v>
      </c>
      <c r="P1851" s="728">
        <v>185.91</v>
      </c>
      <c r="Q1851" s="745">
        <v>1</v>
      </c>
      <c r="R1851" s="727">
        <v>3</v>
      </c>
      <c r="S1851" s="745">
        <v>1</v>
      </c>
      <c r="T1851" s="812">
        <v>1</v>
      </c>
      <c r="U1851" s="768">
        <v>1</v>
      </c>
    </row>
    <row r="1852" spans="1:21" ht="14.4" customHeight="1" x14ac:dyDescent="0.3">
      <c r="A1852" s="726">
        <v>4</v>
      </c>
      <c r="B1852" s="727" t="s">
        <v>2287</v>
      </c>
      <c r="C1852" s="727" t="s">
        <v>2294</v>
      </c>
      <c r="D1852" s="810" t="s">
        <v>4735</v>
      </c>
      <c r="E1852" s="811" t="s">
        <v>2346</v>
      </c>
      <c r="F1852" s="727" t="s">
        <v>2288</v>
      </c>
      <c r="G1852" s="727" t="s">
        <v>4304</v>
      </c>
      <c r="H1852" s="727" t="s">
        <v>571</v>
      </c>
      <c r="I1852" s="727" t="s">
        <v>4305</v>
      </c>
      <c r="J1852" s="727" t="s">
        <v>4306</v>
      </c>
      <c r="K1852" s="727" t="s">
        <v>4307</v>
      </c>
      <c r="L1852" s="728">
        <v>25.12</v>
      </c>
      <c r="M1852" s="728">
        <v>100.48</v>
      </c>
      <c r="N1852" s="727">
        <v>4</v>
      </c>
      <c r="O1852" s="812">
        <v>1</v>
      </c>
      <c r="P1852" s="728">
        <v>100.48</v>
      </c>
      <c r="Q1852" s="745">
        <v>1</v>
      </c>
      <c r="R1852" s="727">
        <v>4</v>
      </c>
      <c r="S1852" s="745">
        <v>1</v>
      </c>
      <c r="T1852" s="812">
        <v>1</v>
      </c>
      <c r="U1852" s="768">
        <v>1</v>
      </c>
    </row>
    <row r="1853" spans="1:21" ht="14.4" customHeight="1" x14ac:dyDescent="0.3">
      <c r="A1853" s="726">
        <v>4</v>
      </c>
      <c r="B1853" s="727" t="s">
        <v>2287</v>
      </c>
      <c r="C1853" s="727" t="s">
        <v>2294</v>
      </c>
      <c r="D1853" s="810" t="s">
        <v>4735</v>
      </c>
      <c r="E1853" s="811" t="s">
        <v>2346</v>
      </c>
      <c r="F1853" s="727" t="s">
        <v>2288</v>
      </c>
      <c r="G1853" s="727" t="s">
        <v>4308</v>
      </c>
      <c r="H1853" s="727" t="s">
        <v>571</v>
      </c>
      <c r="I1853" s="727" t="s">
        <v>4309</v>
      </c>
      <c r="J1853" s="727" t="s">
        <v>4310</v>
      </c>
      <c r="K1853" s="727" t="s">
        <v>4311</v>
      </c>
      <c r="L1853" s="728">
        <v>0</v>
      </c>
      <c r="M1853" s="728">
        <v>0</v>
      </c>
      <c r="N1853" s="727">
        <v>1</v>
      </c>
      <c r="O1853" s="812">
        <v>0.5</v>
      </c>
      <c r="P1853" s="728">
        <v>0</v>
      </c>
      <c r="Q1853" s="745"/>
      <c r="R1853" s="727">
        <v>1</v>
      </c>
      <c r="S1853" s="745">
        <v>1</v>
      </c>
      <c r="T1853" s="812">
        <v>0.5</v>
      </c>
      <c r="U1853" s="768">
        <v>1</v>
      </c>
    </row>
    <row r="1854" spans="1:21" ht="14.4" customHeight="1" x14ac:dyDescent="0.3">
      <c r="A1854" s="726">
        <v>4</v>
      </c>
      <c r="B1854" s="727" t="s">
        <v>2287</v>
      </c>
      <c r="C1854" s="727" t="s">
        <v>2294</v>
      </c>
      <c r="D1854" s="810" t="s">
        <v>4735</v>
      </c>
      <c r="E1854" s="811" t="s">
        <v>2346</v>
      </c>
      <c r="F1854" s="727" t="s">
        <v>2288</v>
      </c>
      <c r="G1854" s="727" t="s">
        <v>4312</v>
      </c>
      <c r="H1854" s="727" t="s">
        <v>642</v>
      </c>
      <c r="I1854" s="727" t="s">
        <v>4313</v>
      </c>
      <c r="J1854" s="727" t="s">
        <v>2214</v>
      </c>
      <c r="K1854" s="727" t="s">
        <v>4314</v>
      </c>
      <c r="L1854" s="728">
        <v>0</v>
      </c>
      <c r="M1854" s="728">
        <v>0</v>
      </c>
      <c r="N1854" s="727">
        <v>1</v>
      </c>
      <c r="O1854" s="812">
        <v>0.5</v>
      </c>
      <c r="P1854" s="728">
        <v>0</v>
      </c>
      <c r="Q1854" s="745"/>
      <c r="R1854" s="727">
        <v>1</v>
      </c>
      <c r="S1854" s="745">
        <v>1</v>
      </c>
      <c r="T1854" s="812">
        <v>0.5</v>
      </c>
      <c r="U1854" s="768">
        <v>1</v>
      </c>
    </row>
    <row r="1855" spans="1:21" ht="14.4" customHeight="1" x14ac:dyDescent="0.3">
      <c r="A1855" s="726">
        <v>4</v>
      </c>
      <c r="B1855" s="727" t="s">
        <v>2287</v>
      </c>
      <c r="C1855" s="727" t="s">
        <v>2294</v>
      </c>
      <c r="D1855" s="810" t="s">
        <v>4735</v>
      </c>
      <c r="E1855" s="811" t="s">
        <v>2346</v>
      </c>
      <c r="F1855" s="727" t="s">
        <v>2289</v>
      </c>
      <c r="G1855" s="727" t="s">
        <v>2364</v>
      </c>
      <c r="H1855" s="727" t="s">
        <v>571</v>
      </c>
      <c r="I1855" s="727" t="s">
        <v>2454</v>
      </c>
      <c r="J1855" s="727" t="s">
        <v>2366</v>
      </c>
      <c r="K1855" s="727"/>
      <c r="L1855" s="728">
        <v>0</v>
      </c>
      <c r="M1855" s="728">
        <v>0</v>
      </c>
      <c r="N1855" s="727">
        <v>1</v>
      </c>
      <c r="O1855" s="812">
        <v>1</v>
      </c>
      <c r="P1855" s="728">
        <v>0</v>
      </c>
      <c r="Q1855" s="745"/>
      <c r="R1855" s="727">
        <v>1</v>
      </c>
      <c r="S1855" s="745">
        <v>1</v>
      </c>
      <c r="T1855" s="812">
        <v>1</v>
      </c>
      <c r="U1855" s="768">
        <v>1</v>
      </c>
    </row>
    <row r="1856" spans="1:21" ht="14.4" customHeight="1" x14ac:dyDescent="0.3">
      <c r="A1856" s="726">
        <v>4</v>
      </c>
      <c r="B1856" s="727" t="s">
        <v>2287</v>
      </c>
      <c r="C1856" s="727" t="s">
        <v>2294</v>
      </c>
      <c r="D1856" s="810" t="s">
        <v>4735</v>
      </c>
      <c r="E1856" s="811" t="s">
        <v>2346</v>
      </c>
      <c r="F1856" s="727" t="s">
        <v>2290</v>
      </c>
      <c r="G1856" s="727" t="s">
        <v>2399</v>
      </c>
      <c r="H1856" s="727" t="s">
        <v>571</v>
      </c>
      <c r="I1856" s="727" t="s">
        <v>2400</v>
      </c>
      <c r="J1856" s="727" t="s">
        <v>2401</v>
      </c>
      <c r="K1856" s="727" t="s">
        <v>2402</v>
      </c>
      <c r="L1856" s="728">
        <v>100</v>
      </c>
      <c r="M1856" s="728">
        <v>400</v>
      </c>
      <c r="N1856" s="727">
        <v>4</v>
      </c>
      <c r="O1856" s="812">
        <v>2</v>
      </c>
      <c r="P1856" s="728">
        <v>400</v>
      </c>
      <c r="Q1856" s="745">
        <v>1</v>
      </c>
      <c r="R1856" s="727">
        <v>4</v>
      </c>
      <c r="S1856" s="745">
        <v>1</v>
      </c>
      <c r="T1856" s="812">
        <v>2</v>
      </c>
      <c r="U1856" s="768">
        <v>1</v>
      </c>
    </row>
    <row r="1857" spans="1:21" ht="14.4" customHeight="1" x14ac:dyDescent="0.3">
      <c r="A1857" s="726">
        <v>4</v>
      </c>
      <c r="B1857" s="727" t="s">
        <v>2287</v>
      </c>
      <c r="C1857" s="727" t="s">
        <v>2294</v>
      </c>
      <c r="D1857" s="810" t="s">
        <v>4735</v>
      </c>
      <c r="E1857" s="811" t="s">
        <v>2346</v>
      </c>
      <c r="F1857" s="727" t="s">
        <v>2290</v>
      </c>
      <c r="G1857" s="727" t="s">
        <v>2399</v>
      </c>
      <c r="H1857" s="727" t="s">
        <v>571</v>
      </c>
      <c r="I1857" s="727" t="s">
        <v>3424</v>
      </c>
      <c r="J1857" s="727" t="s">
        <v>3425</v>
      </c>
      <c r="K1857" s="727" t="s">
        <v>3426</v>
      </c>
      <c r="L1857" s="728">
        <v>99</v>
      </c>
      <c r="M1857" s="728">
        <v>297</v>
      </c>
      <c r="N1857" s="727">
        <v>3</v>
      </c>
      <c r="O1857" s="812">
        <v>3</v>
      </c>
      <c r="P1857" s="728">
        <v>297</v>
      </c>
      <c r="Q1857" s="745">
        <v>1</v>
      </c>
      <c r="R1857" s="727">
        <v>3</v>
      </c>
      <c r="S1857" s="745">
        <v>1</v>
      </c>
      <c r="T1857" s="812">
        <v>3</v>
      </c>
      <c r="U1857" s="768">
        <v>1</v>
      </c>
    </row>
    <row r="1858" spans="1:21" ht="14.4" customHeight="1" x14ac:dyDescent="0.3">
      <c r="A1858" s="726">
        <v>4</v>
      </c>
      <c r="B1858" s="727" t="s">
        <v>2287</v>
      </c>
      <c r="C1858" s="727" t="s">
        <v>2294</v>
      </c>
      <c r="D1858" s="810" t="s">
        <v>4735</v>
      </c>
      <c r="E1858" s="811" t="s">
        <v>2346</v>
      </c>
      <c r="F1858" s="727" t="s">
        <v>2290</v>
      </c>
      <c r="G1858" s="727" t="s">
        <v>2807</v>
      </c>
      <c r="H1858" s="727" t="s">
        <v>571</v>
      </c>
      <c r="I1858" s="727" t="s">
        <v>2808</v>
      </c>
      <c r="J1858" s="727" t="s">
        <v>2809</v>
      </c>
      <c r="K1858" s="727" t="s">
        <v>2810</v>
      </c>
      <c r="L1858" s="728">
        <v>410</v>
      </c>
      <c r="M1858" s="728">
        <v>21320</v>
      </c>
      <c r="N1858" s="727">
        <v>52</v>
      </c>
      <c r="O1858" s="812">
        <v>52</v>
      </c>
      <c r="P1858" s="728">
        <v>12300</v>
      </c>
      <c r="Q1858" s="745">
        <v>0.57692307692307687</v>
      </c>
      <c r="R1858" s="727">
        <v>30</v>
      </c>
      <c r="S1858" s="745">
        <v>0.57692307692307687</v>
      </c>
      <c r="T1858" s="812">
        <v>30</v>
      </c>
      <c r="U1858" s="768">
        <v>0.57692307692307687</v>
      </c>
    </row>
    <row r="1859" spans="1:21" ht="14.4" customHeight="1" x14ac:dyDescent="0.3">
      <c r="A1859" s="726">
        <v>4</v>
      </c>
      <c r="B1859" s="727" t="s">
        <v>2287</v>
      </c>
      <c r="C1859" s="727" t="s">
        <v>2294</v>
      </c>
      <c r="D1859" s="810" t="s">
        <v>4735</v>
      </c>
      <c r="E1859" s="811" t="s">
        <v>2346</v>
      </c>
      <c r="F1859" s="727" t="s">
        <v>2290</v>
      </c>
      <c r="G1859" s="727" t="s">
        <v>2807</v>
      </c>
      <c r="H1859" s="727" t="s">
        <v>571</v>
      </c>
      <c r="I1859" s="727" t="s">
        <v>3352</v>
      </c>
      <c r="J1859" s="727" t="s">
        <v>2853</v>
      </c>
      <c r="K1859" s="727" t="s">
        <v>3353</v>
      </c>
      <c r="L1859" s="728">
        <v>566</v>
      </c>
      <c r="M1859" s="728">
        <v>11320</v>
      </c>
      <c r="N1859" s="727">
        <v>20</v>
      </c>
      <c r="O1859" s="812">
        <v>20</v>
      </c>
      <c r="P1859" s="728">
        <v>1698</v>
      </c>
      <c r="Q1859" s="745">
        <v>0.15</v>
      </c>
      <c r="R1859" s="727">
        <v>3</v>
      </c>
      <c r="S1859" s="745">
        <v>0.15</v>
      </c>
      <c r="T1859" s="812">
        <v>3</v>
      </c>
      <c r="U1859" s="768">
        <v>0.15</v>
      </c>
    </row>
    <row r="1860" spans="1:21" ht="14.4" customHeight="1" x14ac:dyDescent="0.3">
      <c r="A1860" s="726">
        <v>4</v>
      </c>
      <c r="B1860" s="727" t="s">
        <v>2287</v>
      </c>
      <c r="C1860" s="727" t="s">
        <v>2294</v>
      </c>
      <c r="D1860" s="810" t="s">
        <v>4735</v>
      </c>
      <c r="E1860" s="811" t="s">
        <v>2346</v>
      </c>
      <c r="F1860" s="727" t="s">
        <v>2290</v>
      </c>
      <c r="G1860" s="727" t="s">
        <v>2406</v>
      </c>
      <c r="H1860" s="727" t="s">
        <v>571</v>
      </c>
      <c r="I1860" s="727" t="s">
        <v>4315</v>
      </c>
      <c r="J1860" s="727" t="s">
        <v>4316</v>
      </c>
      <c r="K1860" s="727" t="s">
        <v>4317</v>
      </c>
      <c r="L1860" s="728">
        <v>1800</v>
      </c>
      <c r="M1860" s="728">
        <v>37800</v>
      </c>
      <c r="N1860" s="727">
        <v>21</v>
      </c>
      <c r="O1860" s="812">
        <v>20</v>
      </c>
      <c r="P1860" s="728">
        <v>12600</v>
      </c>
      <c r="Q1860" s="745">
        <v>0.33333333333333331</v>
      </c>
      <c r="R1860" s="727">
        <v>7</v>
      </c>
      <c r="S1860" s="745">
        <v>0.33333333333333331</v>
      </c>
      <c r="T1860" s="812">
        <v>7</v>
      </c>
      <c r="U1860" s="768">
        <v>0.35</v>
      </c>
    </row>
    <row r="1861" spans="1:21" ht="14.4" customHeight="1" x14ac:dyDescent="0.3">
      <c r="A1861" s="726">
        <v>4</v>
      </c>
      <c r="B1861" s="727" t="s">
        <v>2287</v>
      </c>
      <c r="C1861" s="727" t="s">
        <v>2294</v>
      </c>
      <c r="D1861" s="810" t="s">
        <v>4735</v>
      </c>
      <c r="E1861" s="811" t="s">
        <v>2346</v>
      </c>
      <c r="F1861" s="727" t="s">
        <v>2290</v>
      </c>
      <c r="G1861" s="727" t="s">
        <v>2406</v>
      </c>
      <c r="H1861" s="727" t="s">
        <v>571</v>
      </c>
      <c r="I1861" s="727" t="s">
        <v>4318</v>
      </c>
      <c r="J1861" s="727" t="s">
        <v>4319</v>
      </c>
      <c r="K1861" s="727" t="s">
        <v>4320</v>
      </c>
      <c r="L1861" s="728">
        <v>500</v>
      </c>
      <c r="M1861" s="728">
        <v>23500</v>
      </c>
      <c r="N1861" s="727">
        <v>47</v>
      </c>
      <c r="O1861" s="812">
        <v>42</v>
      </c>
      <c r="P1861" s="728">
        <v>22000</v>
      </c>
      <c r="Q1861" s="745">
        <v>0.93617021276595747</v>
      </c>
      <c r="R1861" s="727">
        <v>44</v>
      </c>
      <c r="S1861" s="745">
        <v>0.93617021276595747</v>
      </c>
      <c r="T1861" s="812">
        <v>40</v>
      </c>
      <c r="U1861" s="768">
        <v>0.95238095238095233</v>
      </c>
    </row>
    <row r="1862" spans="1:21" ht="14.4" customHeight="1" x14ac:dyDescent="0.3">
      <c r="A1862" s="726">
        <v>4</v>
      </c>
      <c r="B1862" s="727" t="s">
        <v>2287</v>
      </c>
      <c r="C1862" s="727" t="s">
        <v>2294</v>
      </c>
      <c r="D1862" s="810" t="s">
        <v>4735</v>
      </c>
      <c r="E1862" s="811" t="s">
        <v>2346</v>
      </c>
      <c r="F1862" s="727" t="s">
        <v>2290</v>
      </c>
      <c r="G1862" s="727" t="s">
        <v>2406</v>
      </c>
      <c r="H1862" s="727" t="s">
        <v>571</v>
      </c>
      <c r="I1862" s="727" t="s">
        <v>2407</v>
      </c>
      <c r="J1862" s="727" t="s">
        <v>2408</v>
      </c>
      <c r="K1862" s="727" t="s">
        <v>2409</v>
      </c>
      <c r="L1862" s="728">
        <v>900</v>
      </c>
      <c r="M1862" s="728">
        <v>9900</v>
      </c>
      <c r="N1862" s="727">
        <v>11</v>
      </c>
      <c r="O1862" s="812">
        <v>11</v>
      </c>
      <c r="P1862" s="728">
        <v>9900</v>
      </c>
      <c r="Q1862" s="745">
        <v>1</v>
      </c>
      <c r="R1862" s="727">
        <v>11</v>
      </c>
      <c r="S1862" s="745">
        <v>1</v>
      </c>
      <c r="T1862" s="812">
        <v>11</v>
      </c>
      <c r="U1862" s="768">
        <v>1</v>
      </c>
    </row>
    <row r="1863" spans="1:21" ht="14.4" customHeight="1" x14ac:dyDescent="0.3">
      <c r="A1863" s="726">
        <v>4</v>
      </c>
      <c r="B1863" s="727" t="s">
        <v>2287</v>
      </c>
      <c r="C1863" s="727" t="s">
        <v>2294</v>
      </c>
      <c r="D1863" s="810" t="s">
        <v>4735</v>
      </c>
      <c r="E1863" s="811" t="s">
        <v>2346</v>
      </c>
      <c r="F1863" s="727" t="s">
        <v>2290</v>
      </c>
      <c r="G1863" s="727" t="s">
        <v>2406</v>
      </c>
      <c r="H1863" s="727" t="s">
        <v>571</v>
      </c>
      <c r="I1863" s="727" t="s">
        <v>4321</v>
      </c>
      <c r="J1863" s="727" t="s">
        <v>4322</v>
      </c>
      <c r="K1863" s="727" t="s">
        <v>4323</v>
      </c>
      <c r="L1863" s="728">
        <v>1978.94</v>
      </c>
      <c r="M1863" s="728">
        <v>1978.94</v>
      </c>
      <c r="N1863" s="727">
        <v>1</v>
      </c>
      <c r="O1863" s="812">
        <v>1</v>
      </c>
      <c r="P1863" s="728">
        <v>1978.94</v>
      </c>
      <c r="Q1863" s="745">
        <v>1</v>
      </c>
      <c r="R1863" s="727">
        <v>1</v>
      </c>
      <c r="S1863" s="745">
        <v>1</v>
      </c>
      <c r="T1863" s="812">
        <v>1</v>
      </c>
      <c r="U1863" s="768">
        <v>1</v>
      </c>
    </row>
    <row r="1864" spans="1:21" ht="14.4" customHeight="1" x14ac:dyDescent="0.3">
      <c r="A1864" s="726">
        <v>4</v>
      </c>
      <c r="B1864" s="727" t="s">
        <v>2287</v>
      </c>
      <c r="C1864" s="727" t="s">
        <v>2294</v>
      </c>
      <c r="D1864" s="810" t="s">
        <v>4735</v>
      </c>
      <c r="E1864" s="811" t="s">
        <v>2346</v>
      </c>
      <c r="F1864" s="727" t="s">
        <v>2290</v>
      </c>
      <c r="G1864" s="727" t="s">
        <v>2406</v>
      </c>
      <c r="H1864" s="727" t="s">
        <v>571</v>
      </c>
      <c r="I1864" s="727" t="s">
        <v>4324</v>
      </c>
      <c r="J1864" s="727" t="s">
        <v>4325</v>
      </c>
      <c r="K1864" s="727" t="s">
        <v>4326</v>
      </c>
      <c r="L1864" s="728">
        <v>1800</v>
      </c>
      <c r="M1864" s="728">
        <v>1800</v>
      </c>
      <c r="N1864" s="727">
        <v>1</v>
      </c>
      <c r="O1864" s="812">
        <v>1</v>
      </c>
      <c r="P1864" s="728"/>
      <c r="Q1864" s="745">
        <v>0</v>
      </c>
      <c r="R1864" s="727"/>
      <c r="S1864" s="745">
        <v>0</v>
      </c>
      <c r="T1864" s="812"/>
      <c r="U1864" s="768">
        <v>0</v>
      </c>
    </row>
    <row r="1865" spans="1:21" ht="14.4" customHeight="1" x14ac:dyDescent="0.3">
      <c r="A1865" s="726">
        <v>4</v>
      </c>
      <c r="B1865" s="727" t="s">
        <v>2287</v>
      </c>
      <c r="C1865" s="727" t="s">
        <v>2294</v>
      </c>
      <c r="D1865" s="810" t="s">
        <v>4735</v>
      </c>
      <c r="E1865" s="811" t="s">
        <v>2348</v>
      </c>
      <c r="F1865" s="727" t="s">
        <v>2288</v>
      </c>
      <c r="G1865" s="727" t="s">
        <v>2355</v>
      </c>
      <c r="H1865" s="727" t="s">
        <v>642</v>
      </c>
      <c r="I1865" s="727" t="s">
        <v>2043</v>
      </c>
      <c r="J1865" s="727" t="s">
        <v>965</v>
      </c>
      <c r="K1865" s="727" t="s">
        <v>2044</v>
      </c>
      <c r="L1865" s="728">
        <v>154.36000000000001</v>
      </c>
      <c r="M1865" s="728">
        <v>154.36000000000001</v>
      </c>
      <c r="N1865" s="727">
        <v>1</v>
      </c>
      <c r="O1865" s="812">
        <v>1</v>
      </c>
      <c r="P1865" s="728"/>
      <c r="Q1865" s="745">
        <v>0</v>
      </c>
      <c r="R1865" s="727"/>
      <c r="S1865" s="745">
        <v>0</v>
      </c>
      <c r="T1865" s="812"/>
      <c r="U1865" s="768">
        <v>0</v>
      </c>
    </row>
    <row r="1866" spans="1:21" ht="14.4" customHeight="1" x14ac:dyDescent="0.3">
      <c r="A1866" s="726">
        <v>4</v>
      </c>
      <c r="B1866" s="727" t="s">
        <v>2287</v>
      </c>
      <c r="C1866" s="727" t="s">
        <v>2294</v>
      </c>
      <c r="D1866" s="810" t="s">
        <v>4735</v>
      </c>
      <c r="E1866" s="811" t="s">
        <v>2348</v>
      </c>
      <c r="F1866" s="727" t="s">
        <v>2288</v>
      </c>
      <c r="G1866" s="727" t="s">
        <v>2355</v>
      </c>
      <c r="H1866" s="727" t="s">
        <v>642</v>
      </c>
      <c r="I1866" s="727" t="s">
        <v>1858</v>
      </c>
      <c r="J1866" s="727" t="s">
        <v>965</v>
      </c>
      <c r="K1866" s="727" t="s">
        <v>1859</v>
      </c>
      <c r="L1866" s="728">
        <v>225.06</v>
      </c>
      <c r="M1866" s="728">
        <v>225.06</v>
      </c>
      <c r="N1866" s="727">
        <v>1</v>
      </c>
      <c r="O1866" s="812">
        <v>1</v>
      </c>
      <c r="P1866" s="728">
        <v>225.06</v>
      </c>
      <c r="Q1866" s="745">
        <v>1</v>
      </c>
      <c r="R1866" s="727">
        <v>1</v>
      </c>
      <c r="S1866" s="745">
        <v>1</v>
      </c>
      <c r="T1866" s="812">
        <v>1</v>
      </c>
      <c r="U1866" s="768">
        <v>1</v>
      </c>
    </row>
    <row r="1867" spans="1:21" ht="14.4" customHeight="1" x14ac:dyDescent="0.3">
      <c r="A1867" s="726">
        <v>4</v>
      </c>
      <c r="B1867" s="727" t="s">
        <v>2287</v>
      </c>
      <c r="C1867" s="727" t="s">
        <v>2294</v>
      </c>
      <c r="D1867" s="810" t="s">
        <v>4735</v>
      </c>
      <c r="E1867" s="811" t="s">
        <v>2348</v>
      </c>
      <c r="F1867" s="727" t="s">
        <v>2288</v>
      </c>
      <c r="G1867" s="727" t="s">
        <v>3574</v>
      </c>
      <c r="H1867" s="727" t="s">
        <v>571</v>
      </c>
      <c r="I1867" s="727" t="s">
        <v>3575</v>
      </c>
      <c r="J1867" s="727" t="s">
        <v>3576</v>
      </c>
      <c r="K1867" s="727" t="s">
        <v>3577</v>
      </c>
      <c r="L1867" s="728">
        <v>0</v>
      </c>
      <c r="M1867" s="728">
        <v>0</v>
      </c>
      <c r="N1867" s="727">
        <v>4</v>
      </c>
      <c r="O1867" s="812">
        <v>4</v>
      </c>
      <c r="P1867" s="728"/>
      <c r="Q1867" s="745"/>
      <c r="R1867" s="727"/>
      <c r="S1867" s="745">
        <v>0</v>
      </c>
      <c r="T1867" s="812"/>
      <c r="U1867" s="768">
        <v>0</v>
      </c>
    </row>
    <row r="1868" spans="1:21" ht="14.4" customHeight="1" x14ac:dyDescent="0.3">
      <c r="A1868" s="726">
        <v>4</v>
      </c>
      <c r="B1868" s="727" t="s">
        <v>2287</v>
      </c>
      <c r="C1868" s="727" t="s">
        <v>2294</v>
      </c>
      <c r="D1868" s="810" t="s">
        <v>4735</v>
      </c>
      <c r="E1868" s="811" t="s">
        <v>2348</v>
      </c>
      <c r="F1868" s="727" t="s">
        <v>2288</v>
      </c>
      <c r="G1868" s="727" t="s">
        <v>3574</v>
      </c>
      <c r="H1868" s="727" t="s">
        <v>571</v>
      </c>
      <c r="I1868" s="727" t="s">
        <v>4327</v>
      </c>
      <c r="J1868" s="727" t="s">
        <v>3576</v>
      </c>
      <c r="K1868" s="727" t="s">
        <v>4328</v>
      </c>
      <c r="L1868" s="728">
        <v>0</v>
      </c>
      <c r="M1868" s="728">
        <v>0</v>
      </c>
      <c r="N1868" s="727">
        <v>1</v>
      </c>
      <c r="O1868" s="812">
        <v>1</v>
      </c>
      <c r="P1868" s="728"/>
      <c r="Q1868" s="745"/>
      <c r="R1868" s="727"/>
      <c r="S1868" s="745">
        <v>0</v>
      </c>
      <c r="T1868" s="812"/>
      <c r="U1868" s="768">
        <v>0</v>
      </c>
    </row>
    <row r="1869" spans="1:21" ht="14.4" customHeight="1" x14ac:dyDescent="0.3">
      <c r="A1869" s="726">
        <v>4</v>
      </c>
      <c r="B1869" s="727" t="s">
        <v>2287</v>
      </c>
      <c r="C1869" s="727" t="s">
        <v>2294</v>
      </c>
      <c r="D1869" s="810" t="s">
        <v>4735</v>
      </c>
      <c r="E1869" s="811" t="s">
        <v>2348</v>
      </c>
      <c r="F1869" s="727" t="s">
        <v>2288</v>
      </c>
      <c r="G1869" s="727" t="s">
        <v>2511</v>
      </c>
      <c r="H1869" s="727" t="s">
        <v>571</v>
      </c>
      <c r="I1869" s="727" t="s">
        <v>2512</v>
      </c>
      <c r="J1869" s="727" t="s">
        <v>776</v>
      </c>
      <c r="K1869" s="727" t="s">
        <v>2513</v>
      </c>
      <c r="L1869" s="728">
        <v>0</v>
      </c>
      <c r="M1869" s="728">
        <v>0</v>
      </c>
      <c r="N1869" s="727">
        <v>1</v>
      </c>
      <c r="O1869" s="812">
        <v>1</v>
      </c>
      <c r="P1869" s="728"/>
      <c r="Q1869" s="745"/>
      <c r="R1869" s="727"/>
      <c r="S1869" s="745">
        <v>0</v>
      </c>
      <c r="T1869" s="812"/>
      <c r="U1869" s="768">
        <v>0</v>
      </c>
    </row>
    <row r="1870" spans="1:21" ht="14.4" customHeight="1" x14ac:dyDescent="0.3">
      <c r="A1870" s="726">
        <v>4</v>
      </c>
      <c r="B1870" s="727" t="s">
        <v>2287</v>
      </c>
      <c r="C1870" s="727" t="s">
        <v>2294</v>
      </c>
      <c r="D1870" s="810" t="s">
        <v>4735</v>
      </c>
      <c r="E1870" s="811" t="s">
        <v>2348</v>
      </c>
      <c r="F1870" s="727" t="s">
        <v>2288</v>
      </c>
      <c r="G1870" s="727" t="s">
        <v>2570</v>
      </c>
      <c r="H1870" s="727" t="s">
        <v>571</v>
      </c>
      <c r="I1870" s="727" t="s">
        <v>4329</v>
      </c>
      <c r="J1870" s="727" t="s">
        <v>1496</v>
      </c>
      <c r="K1870" s="727" t="s">
        <v>4330</v>
      </c>
      <c r="L1870" s="728">
        <v>34.19</v>
      </c>
      <c r="M1870" s="728">
        <v>34.19</v>
      </c>
      <c r="N1870" s="727">
        <v>1</v>
      </c>
      <c r="O1870" s="812">
        <v>1</v>
      </c>
      <c r="P1870" s="728"/>
      <c r="Q1870" s="745">
        <v>0</v>
      </c>
      <c r="R1870" s="727"/>
      <c r="S1870" s="745">
        <v>0</v>
      </c>
      <c r="T1870" s="812"/>
      <c r="U1870" s="768">
        <v>0</v>
      </c>
    </row>
    <row r="1871" spans="1:21" ht="14.4" customHeight="1" x14ac:dyDescent="0.3">
      <c r="A1871" s="726">
        <v>4</v>
      </c>
      <c r="B1871" s="727" t="s">
        <v>2287</v>
      </c>
      <c r="C1871" s="727" t="s">
        <v>2294</v>
      </c>
      <c r="D1871" s="810" t="s">
        <v>4735</v>
      </c>
      <c r="E1871" s="811" t="s">
        <v>2348</v>
      </c>
      <c r="F1871" s="727" t="s">
        <v>2288</v>
      </c>
      <c r="G1871" s="727" t="s">
        <v>2730</v>
      </c>
      <c r="H1871" s="727" t="s">
        <v>642</v>
      </c>
      <c r="I1871" s="727" t="s">
        <v>2072</v>
      </c>
      <c r="J1871" s="727" t="s">
        <v>1055</v>
      </c>
      <c r="K1871" s="727" t="s">
        <v>1523</v>
      </c>
      <c r="L1871" s="728">
        <v>48.42</v>
      </c>
      <c r="M1871" s="728">
        <v>48.42</v>
      </c>
      <c r="N1871" s="727">
        <v>1</v>
      </c>
      <c r="O1871" s="812">
        <v>1</v>
      </c>
      <c r="P1871" s="728">
        <v>48.42</v>
      </c>
      <c r="Q1871" s="745">
        <v>1</v>
      </c>
      <c r="R1871" s="727">
        <v>1</v>
      </c>
      <c r="S1871" s="745">
        <v>1</v>
      </c>
      <c r="T1871" s="812">
        <v>1</v>
      </c>
      <c r="U1871" s="768">
        <v>1</v>
      </c>
    </row>
    <row r="1872" spans="1:21" ht="14.4" customHeight="1" x14ac:dyDescent="0.3">
      <c r="A1872" s="726">
        <v>4</v>
      </c>
      <c r="B1872" s="727" t="s">
        <v>2287</v>
      </c>
      <c r="C1872" s="727" t="s">
        <v>2294</v>
      </c>
      <c r="D1872" s="810" t="s">
        <v>4735</v>
      </c>
      <c r="E1872" s="811" t="s">
        <v>2348</v>
      </c>
      <c r="F1872" s="727" t="s">
        <v>2288</v>
      </c>
      <c r="G1872" s="727" t="s">
        <v>2383</v>
      </c>
      <c r="H1872" s="727" t="s">
        <v>571</v>
      </c>
      <c r="I1872" s="727" t="s">
        <v>2517</v>
      </c>
      <c r="J1872" s="727" t="s">
        <v>616</v>
      </c>
      <c r="K1872" s="727" t="s">
        <v>2385</v>
      </c>
      <c r="L1872" s="728">
        <v>52.61</v>
      </c>
      <c r="M1872" s="728">
        <v>52.61</v>
      </c>
      <c r="N1872" s="727">
        <v>1</v>
      </c>
      <c r="O1872" s="812">
        <v>0.5</v>
      </c>
      <c r="P1872" s="728">
        <v>52.61</v>
      </c>
      <c r="Q1872" s="745">
        <v>1</v>
      </c>
      <c r="R1872" s="727">
        <v>1</v>
      </c>
      <c r="S1872" s="745">
        <v>1</v>
      </c>
      <c r="T1872" s="812">
        <v>0.5</v>
      </c>
      <c r="U1872" s="768">
        <v>1</v>
      </c>
    </row>
    <row r="1873" spans="1:21" ht="14.4" customHeight="1" x14ac:dyDescent="0.3">
      <c r="A1873" s="726">
        <v>4</v>
      </c>
      <c r="B1873" s="727" t="s">
        <v>2287</v>
      </c>
      <c r="C1873" s="727" t="s">
        <v>2294</v>
      </c>
      <c r="D1873" s="810" t="s">
        <v>4735</v>
      </c>
      <c r="E1873" s="811" t="s">
        <v>2348</v>
      </c>
      <c r="F1873" s="727" t="s">
        <v>2288</v>
      </c>
      <c r="G1873" s="727" t="s">
        <v>3638</v>
      </c>
      <c r="H1873" s="727" t="s">
        <v>642</v>
      </c>
      <c r="I1873" s="727" t="s">
        <v>2103</v>
      </c>
      <c r="J1873" s="727" t="s">
        <v>1247</v>
      </c>
      <c r="K1873" s="727" t="s">
        <v>2104</v>
      </c>
      <c r="L1873" s="728">
        <v>63.75</v>
      </c>
      <c r="M1873" s="728">
        <v>63.75</v>
      </c>
      <c r="N1873" s="727">
        <v>1</v>
      </c>
      <c r="O1873" s="812">
        <v>1</v>
      </c>
      <c r="P1873" s="728">
        <v>63.75</v>
      </c>
      <c r="Q1873" s="745">
        <v>1</v>
      </c>
      <c r="R1873" s="727">
        <v>1</v>
      </c>
      <c r="S1873" s="745">
        <v>1</v>
      </c>
      <c r="T1873" s="812">
        <v>1</v>
      </c>
      <c r="U1873" s="768">
        <v>1</v>
      </c>
    </row>
    <row r="1874" spans="1:21" ht="14.4" customHeight="1" x14ac:dyDescent="0.3">
      <c r="A1874" s="726">
        <v>4</v>
      </c>
      <c r="B1874" s="727" t="s">
        <v>2287</v>
      </c>
      <c r="C1874" s="727" t="s">
        <v>2294</v>
      </c>
      <c r="D1874" s="810" t="s">
        <v>4735</v>
      </c>
      <c r="E1874" s="811" t="s">
        <v>2348</v>
      </c>
      <c r="F1874" s="727" t="s">
        <v>2288</v>
      </c>
      <c r="G1874" s="727" t="s">
        <v>2359</v>
      </c>
      <c r="H1874" s="727" t="s">
        <v>642</v>
      </c>
      <c r="I1874" s="727" t="s">
        <v>1934</v>
      </c>
      <c r="J1874" s="727" t="s">
        <v>1935</v>
      </c>
      <c r="K1874" s="727" t="s">
        <v>1936</v>
      </c>
      <c r="L1874" s="728">
        <v>0</v>
      </c>
      <c r="M1874" s="728">
        <v>0</v>
      </c>
      <c r="N1874" s="727">
        <v>2</v>
      </c>
      <c r="O1874" s="812">
        <v>1.5</v>
      </c>
      <c r="P1874" s="728">
        <v>0</v>
      </c>
      <c r="Q1874" s="745"/>
      <c r="R1874" s="727">
        <v>2</v>
      </c>
      <c r="S1874" s="745">
        <v>1</v>
      </c>
      <c r="T1874" s="812">
        <v>1.5</v>
      </c>
      <c r="U1874" s="768">
        <v>1</v>
      </c>
    </row>
    <row r="1875" spans="1:21" ht="14.4" customHeight="1" x14ac:dyDescent="0.3">
      <c r="A1875" s="726">
        <v>4</v>
      </c>
      <c r="B1875" s="727" t="s">
        <v>2287</v>
      </c>
      <c r="C1875" s="727" t="s">
        <v>2294</v>
      </c>
      <c r="D1875" s="810" t="s">
        <v>4735</v>
      </c>
      <c r="E1875" s="811" t="s">
        <v>2348</v>
      </c>
      <c r="F1875" s="727" t="s">
        <v>2288</v>
      </c>
      <c r="G1875" s="727" t="s">
        <v>2447</v>
      </c>
      <c r="H1875" s="727" t="s">
        <v>571</v>
      </c>
      <c r="I1875" s="727" t="s">
        <v>2464</v>
      </c>
      <c r="J1875" s="727" t="s">
        <v>976</v>
      </c>
      <c r="K1875" s="727" t="s">
        <v>2465</v>
      </c>
      <c r="L1875" s="728">
        <v>59.56</v>
      </c>
      <c r="M1875" s="728">
        <v>59.56</v>
      </c>
      <c r="N1875" s="727">
        <v>1</v>
      </c>
      <c r="O1875" s="812">
        <v>1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4</v>
      </c>
      <c r="B1876" s="727" t="s">
        <v>2287</v>
      </c>
      <c r="C1876" s="727" t="s">
        <v>2294</v>
      </c>
      <c r="D1876" s="810" t="s">
        <v>4735</v>
      </c>
      <c r="E1876" s="811" t="s">
        <v>2348</v>
      </c>
      <c r="F1876" s="727" t="s">
        <v>2288</v>
      </c>
      <c r="G1876" s="727" t="s">
        <v>4331</v>
      </c>
      <c r="H1876" s="727" t="s">
        <v>571</v>
      </c>
      <c r="I1876" s="727" t="s">
        <v>4332</v>
      </c>
      <c r="J1876" s="727" t="s">
        <v>4333</v>
      </c>
      <c r="K1876" s="727" t="s">
        <v>4334</v>
      </c>
      <c r="L1876" s="728">
        <v>149.69</v>
      </c>
      <c r="M1876" s="728">
        <v>449.07</v>
      </c>
      <c r="N1876" s="727">
        <v>3</v>
      </c>
      <c r="O1876" s="812">
        <v>1</v>
      </c>
      <c r="P1876" s="728">
        <v>449.07</v>
      </c>
      <c r="Q1876" s="745">
        <v>1</v>
      </c>
      <c r="R1876" s="727">
        <v>3</v>
      </c>
      <c r="S1876" s="745">
        <v>1</v>
      </c>
      <c r="T1876" s="812">
        <v>1</v>
      </c>
      <c r="U1876" s="768">
        <v>1</v>
      </c>
    </row>
    <row r="1877" spans="1:21" ht="14.4" customHeight="1" x14ac:dyDescent="0.3">
      <c r="A1877" s="726">
        <v>4</v>
      </c>
      <c r="B1877" s="727" t="s">
        <v>2287</v>
      </c>
      <c r="C1877" s="727" t="s">
        <v>2294</v>
      </c>
      <c r="D1877" s="810" t="s">
        <v>4735</v>
      </c>
      <c r="E1877" s="811" t="s">
        <v>2348</v>
      </c>
      <c r="F1877" s="727" t="s">
        <v>2288</v>
      </c>
      <c r="G1877" s="727" t="s">
        <v>2913</v>
      </c>
      <c r="H1877" s="727" t="s">
        <v>642</v>
      </c>
      <c r="I1877" s="727" t="s">
        <v>1949</v>
      </c>
      <c r="J1877" s="727" t="s">
        <v>916</v>
      </c>
      <c r="K1877" s="727" t="s">
        <v>1950</v>
      </c>
      <c r="L1877" s="728">
        <v>0</v>
      </c>
      <c r="M1877" s="728">
        <v>0</v>
      </c>
      <c r="N1877" s="727">
        <v>2</v>
      </c>
      <c r="O1877" s="812">
        <v>1</v>
      </c>
      <c r="P1877" s="728"/>
      <c r="Q1877" s="745"/>
      <c r="R1877" s="727"/>
      <c r="S1877" s="745">
        <v>0</v>
      </c>
      <c r="T1877" s="812"/>
      <c r="U1877" s="768">
        <v>0</v>
      </c>
    </row>
    <row r="1878" spans="1:21" ht="14.4" customHeight="1" x14ac:dyDescent="0.3">
      <c r="A1878" s="726">
        <v>4</v>
      </c>
      <c r="B1878" s="727" t="s">
        <v>2287</v>
      </c>
      <c r="C1878" s="727" t="s">
        <v>2294</v>
      </c>
      <c r="D1878" s="810" t="s">
        <v>4735</v>
      </c>
      <c r="E1878" s="811" t="s">
        <v>2348</v>
      </c>
      <c r="F1878" s="727" t="s">
        <v>2290</v>
      </c>
      <c r="G1878" s="727" t="s">
        <v>2807</v>
      </c>
      <c r="H1878" s="727" t="s">
        <v>571</v>
      </c>
      <c r="I1878" s="727" t="s">
        <v>2808</v>
      </c>
      <c r="J1878" s="727" t="s">
        <v>2809</v>
      </c>
      <c r="K1878" s="727" t="s">
        <v>2810</v>
      </c>
      <c r="L1878" s="728">
        <v>410</v>
      </c>
      <c r="M1878" s="728">
        <v>6150</v>
      </c>
      <c r="N1878" s="727">
        <v>15</v>
      </c>
      <c r="O1878" s="812">
        <v>15</v>
      </c>
      <c r="P1878" s="728">
        <v>5740</v>
      </c>
      <c r="Q1878" s="745">
        <v>0.93333333333333335</v>
      </c>
      <c r="R1878" s="727">
        <v>14</v>
      </c>
      <c r="S1878" s="745">
        <v>0.93333333333333335</v>
      </c>
      <c r="T1878" s="812">
        <v>14</v>
      </c>
      <c r="U1878" s="768">
        <v>0.93333333333333335</v>
      </c>
    </row>
    <row r="1879" spans="1:21" ht="14.4" customHeight="1" x14ac:dyDescent="0.3">
      <c r="A1879" s="726">
        <v>4</v>
      </c>
      <c r="B1879" s="727" t="s">
        <v>2287</v>
      </c>
      <c r="C1879" s="727" t="s">
        <v>2294</v>
      </c>
      <c r="D1879" s="810" t="s">
        <v>4735</v>
      </c>
      <c r="E1879" s="811" t="s">
        <v>2348</v>
      </c>
      <c r="F1879" s="727" t="s">
        <v>2290</v>
      </c>
      <c r="G1879" s="727" t="s">
        <v>2807</v>
      </c>
      <c r="H1879" s="727" t="s">
        <v>571</v>
      </c>
      <c r="I1879" s="727" t="s">
        <v>3352</v>
      </c>
      <c r="J1879" s="727" t="s">
        <v>2853</v>
      </c>
      <c r="K1879" s="727" t="s">
        <v>3353</v>
      </c>
      <c r="L1879" s="728">
        <v>566</v>
      </c>
      <c r="M1879" s="728">
        <v>1698</v>
      </c>
      <c r="N1879" s="727">
        <v>3</v>
      </c>
      <c r="O1879" s="812">
        <v>3</v>
      </c>
      <c r="P1879" s="728">
        <v>566</v>
      </c>
      <c r="Q1879" s="745">
        <v>0.33333333333333331</v>
      </c>
      <c r="R1879" s="727">
        <v>1</v>
      </c>
      <c r="S1879" s="745">
        <v>0.33333333333333331</v>
      </c>
      <c r="T1879" s="812">
        <v>1</v>
      </c>
      <c r="U1879" s="768">
        <v>0.33333333333333331</v>
      </c>
    </row>
    <row r="1880" spans="1:21" ht="14.4" customHeight="1" x14ac:dyDescent="0.3">
      <c r="A1880" s="726">
        <v>4</v>
      </c>
      <c r="B1880" s="727" t="s">
        <v>2287</v>
      </c>
      <c r="C1880" s="727" t="s">
        <v>2294</v>
      </c>
      <c r="D1880" s="810" t="s">
        <v>4735</v>
      </c>
      <c r="E1880" s="811" t="s">
        <v>2348</v>
      </c>
      <c r="F1880" s="727" t="s">
        <v>2290</v>
      </c>
      <c r="G1880" s="727" t="s">
        <v>2406</v>
      </c>
      <c r="H1880" s="727" t="s">
        <v>571</v>
      </c>
      <c r="I1880" s="727" t="s">
        <v>4315</v>
      </c>
      <c r="J1880" s="727" t="s">
        <v>4316</v>
      </c>
      <c r="K1880" s="727" t="s">
        <v>4317</v>
      </c>
      <c r="L1880" s="728">
        <v>1800</v>
      </c>
      <c r="M1880" s="728">
        <v>5400</v>
      </c>
      <c r="N1880" s="727">
        <v>3</v>
      </c>
      <c r="O1880" s="812">
        <v>3</v>
      </c>
      <c r="P1880" s="728"/>
      <c r="Q1880" s="745">
        <v>0</v>
      </c>
      <c r="R1880" s="727"/>
      <c r="S1880" s="745">
        <v>0</v>
      </c>
      <c r="T1880" s="812"/>
      <c r="U1880" s="768">
        <v>0</v>
      </c>
    </row>
    <row r="1881" spans="1:21" ht="14.4" customHeight="1" x14ac:dyDescent="0.3">
      <c r="A1881" s="726">
        <v>4</v>
      </c>
      <c r="B1881" s="727" t="s">
        <v>2287</v>
      </c>
      <c r="C1881" s="727" t="s">
        <v>2294</v>
      </c>
      <c r="D1881" s="810" t="s">
        <v>4735</v>
      </c>
      <c r="E1881" s="811" t="s">
        <v>2348</v>
      </c>
      <c r="F1881" s="727" t="s">
        <v>2290</v>
      </c>
      <c r="G1881" s="727" t="s">
        <v>2406</v>
      </c>
      <c r="H1881" s="727" t="s">
        <v>571</v>
      </c>
      <c r="I1881" s="727" t="s">
        <v>3441</v>
      </c>
      <c r="J1881" s="727" t="s">
        <v>3442</v>
      </c>
      <c r="K1881" s="727" t="s">
        <v>3443</v>
      </c>
      <c r="L1881" s="728">
        <v>378.48</v>
      </c>
      <c r="M1881" s="728">
        <v>378.48</v>
      </c>
      <c r="N1881" s="727">
        <v>1</v>
      </c>
      <c r="O1881" s="812">
        <v>1</v>
      </c>
      <c r="P1881" s="728"/>
      <c r="Q1881" s="745">
        <v>0</v>
      </c>
      <c r="R1881" s="727"/>
      <c r="S1881" s="745">
        <v>0</v>
      </c>
      <c r="T1881" s="812"/>
      <c r="U1881" s="768">
        <v>0</v>
      </c>
    </row>
    <row r="1882" spans="1:21" ht="14.4" customHeight="1" x14ac:dyDescent="0.3">
      <c r="A1882" s="726">
        <v>4</v>
      </c>
      <c r="B1882" s="727" t="s">
        <v>2287</v>
      </c>
      <c r="C1882" s="727" t="s">
        <v>2294</v>
      </c>
      <c r="D1882" s="810" t="s">
        <v>4735</v>
      </c>
      <c r="E1882" s="811" t="s">
        <v>2349</v>
      </c>
      <c r="F1882" s="727" t="s">
        <v>2288</v>
      </c>
      <c r="G1882" s="727" t="s">
        <v>2882</v>
      </c>
      <c r="H1882" s="727" t="s">
        <v>571</v>
      </c>
      <c r="I1882" s="727" t="s">
        <v>2883</v>
      </c>
      <c r="J1882" s="727" t="s">
        <v>721</v>
      </c>
      <c r="K1882" s="727" t="s">
        <v>2884</v>
      </c>
      <c r="L1882" s="728">
        <v>256.67</v>
      </c>
      <c r="M1882" s="728">
        <v>256.67</v>
      </c>
      <c r="N1882" s="727">
        <v>1</v>
      </c>
      <c r="O1882" s="812">
        <v>1</v>
      </c>
      <c r="P1882" s="728"/>
      <c r="Q1882" s="745">
        <v>0</v>
      </c>
      <c r="R1882" s="727"/>
      <c r="S1882" s="745">
        <v>0</v>
      </c>
      <c r="T1882" s="812"/>
      <c r="U1882" s="768">
        <v>0</v>
      </c>
    </row>
    <row r="1883" spans="1:21" ht="14.4" customHeight="1" x14ac:dyDescent="0.3">
      <c r="A1883" s="726">
        <v>4</v>
      </c>
      <c r="B1883" s="727" t="s">
        <v>2287</v>
      </c>
      <c r="C1883" s="727" t="s">
        <v>2294</v>
      </c>
      <c r="D1883" s="810" t="s">
        <v>4735</v>
      </c>
      <c r="E1883" s="811" t="s">
        <v>2349</v>
      </c>
      <c r="F1883" s="727" t="s">
        <v>2288</v>
      </c>
      <c r="G1883" s="727" t="s">
        <v>2417</v>
      </c>
      <c r="H1883" s="727" t="s">
        <v>642</v>
      </c>
      <c r="I1883" s="727" t="s">
        <v>1775</v>
      </c>
      <c r="J1883" s="727" t="s">
        <v>1776</v>
      </c>
      <c r="K1883" s="727" t="s">
        <v>1777</v>
      </c>
      <c r="L1883" s="728">
        <v>133.94</v>
      </c>
      <c r="M1883" s="728">
        <v>267.88</v>
      </c>
      <c r="N1883" s="727">
        <v>2</v>
      </c>
      <c r="O1883" s="812">
        <v>1</v>
      </c>
      <c r="P1883" s="728">
        <v>267.88</v>
      </c>
      <c r="Q1883" s="745">
        <v>1</v>
      </c>
      <c r="R1883" s="727">
        <v>2</v>
      </c>
      <c r="S1883" s="745">
        <v>1</v>
      </c>
      <c r="T1883" s="812">
        <v>1</v>
      </c>
      <c r="U1883" s="768">
        <v>1</v>
      </c>
    </row>
    <row r="1884" spans="1:21" ht="14.4" customHeight="1" x14ac:dyDescent="0.3">
      <c r="A1884" s="726">
        <v>4</v>
      </c>
      <c r="B1884" s="727" t="s">
        <v>2287</v>
      </c>
      <c r="C1884" s="727" t="s">
        <v>2294</v>
      </c>
      <c r="D1884" s="810" t="s">
        <v>4735</v>
      </c>
      <c r="E1884" s="811" t="s">
        <v>2349</v>
      </c>
      <c r="F1884" s="727" t="s">
        <v>2290</v>
      </c>
      <c r="G1884" s="727" t="s">
        <v>2807</v>
      </c>
      <c r="H1884" s="727" t="s">
        <v>571</v>
      </c>
      <c r="I1884" s="727" t="s">
        <v>2808</v>
      </c>
      <c r="J1884" s="727" t="s">
        <v>2809</v>
      </c>
      <c r="K1884" s="727" t="s">
        <v>2810</v>
      </c>
      <c r="L1884" s="728">
        <v>410</v>
      </c>
      <c r="M1884" s="728">
        <v>410</v>
      </c>
      <c r="N1884" s="727">
        <v>1</v>
      </c>
      <c r="O1884" s="812">
        <v>1</v>
      </c>
      <c r="P1884" s="728">
        <v>410</v>
      </c>
      <c r="Q1884" s="745">
        <v>1</v>
      </c>
      <c r="R1884" s="727">
        <v>1</v>
      </c>
      <c r="S1884" s="745">
        <v>1</v>
      </c>
      <c r="T1884" s="812">
        <v>1</v>
      </c>
      <c r="U1884" s="768">
        <v>1</v>
      </c>
    </row>
    <row r="1885" spans="1:21" ht="14.4" customHeight="1" x14ac:dyDescent="0.3">
      <c r="A1885" s="726">
        <v>4</v>
      </c>
      <c r="B1885" s="727" t="s">
        <v>2287</v>
      </c>
      <c r="C1885" s="727" t="s">
        <v>2294</v>
      </c>
      <c r="D1885" s="810" t="s">
        <v>4735</v>
      </c>
      <c r="E1885" s="811" t="s">
        <v>2349</v>
      </c>
      <c r="F1885" s="727" t="s">
        <v>2290</v>
      </c>
      <c r="G1885" s="727" t="s">
        <v>2807</v>
      </c>
      <c r="H1885" s="727" t="s">
        <v>571</v>
      </c>
      <c r="I1885" s="727" t="s">
        <v>3352</v>
      </c>
      <c r="J1885" s="727" t="s">
        <v>2853</v>
      </c>
      <c r="K1885" s="727" t="s">
        <v>3353</v>
      </c>
      <c r="L1885" s="728">
        <v>566</v>
      </c>
      <c r="M1885" s="728">
        <v>1132</v>
      </c>
      <c r="N1885" s="727">
        <v>2</v>
      </c>
      <c r="O1885" s="812">
        <v>2</v>
      </c>
      <c r="P1885" s="728">
        <v>566</v>
      </c>
      <c r="Q1885" s="745">
        <v>0.5</v>
      </c>
      <c r="R1885" s="727">
        <v>1</v>
      </c>
      <c r="S1885" s="745">
        <v>0.5</v>
      </c>
      <c r="T1885" s="812">
        <v>1</v>
      </c>
      <c r="U1885" s="768">
        <v>0.5</v>
      </c>
    </row>
    <row r="1886" spans="1:21" ht="14.4" customHeight="1" x14ac:dyDescent="0.3">
      <c r="A1886" s="726">
        <v>4</v>
      </c>
      <c r="B1886" s="727" t="s">
        <v>2287</v>
      </c>
      <c r="C1886" s="727" t="s">
        <v>2294</v>
      </c>
      <c r="D1886" s="810" t="s">
        <v>4735</v>
      </c>
      <c r="E1886" s="811" t="s">
        <v>2349</v>
      </c>
      <c r="F1886" s="727" t="s">
        <v>2290</v>
      </c>
      <c r="G1886" s="727" t="s">
        <v>2406</v>
      </c>
      <c r="H1886" s="727" t="s">
        <v>571</v>
      </c>
      <c r="I1886" s="727" t="s">
        <v>3441</v>
      </c>
      <c r="J1886" s="727" t="s">
        <v>3442</v>
      </c>
      <c r="K1886" s="727" t="s">
        <v>3443</v>
      </c>
      <c r="L1886" s="728">
        <v>378.48</v>
      </c>
      <c r="M1886" s="728">
        <v>378.48</v>
      </c>
      <c r="N1886" s="727">
        <v>1</v>
      </c>
      <c r="O1886" s="812">
        <v>1</v>
      </c>
      <c r="P1886" s="728">
        <v>378.48</v>
      </c>
      <c r="Q1886" s="745">
        <v>1</v>
      </c>
      <c r="R1886" s="727">
        <v>1</v>
      </c>
      <c r="S1886" s="745">
        <v>1</v>
      </c>
      <c r="T1886" s="812">
        <v>1</v>
      </c>
      <c r="U1886" s="768">
        <v>1</v>
      </c>
    </row>
    <row r="1887" spans="1:21" ht="14.4" customHeight="1" x14ac:dyDescent="0.3">
      <c r="A1887" s="726">
        <v>4</v>
      </c>
      <c r="B1887" s="727" t="s">
        <v>2287</v>
      </c>
      <c r="C1887" s="727" t="s">
        <v>2294</v>
      </c>
      <c r="D1887" s="810" t="s">
        <v>4735</v>
      </c>
      <c r="E1887" s="811" t="s">
        <v>2350</v>
      </c>
      <c r="F1887" s="727" t="s">
        <v>2288</v>
      </c>
      <c r="G1887" s="727" t="s">
        <v>2355</v>
      </c>
      <c r="H1887" s="727" t="s">
        <v>642</v>
      </c>
      <c r="I1887" s="727" t="s">
        <v>2043</v>
      </c>
      <c r="J1887" s="727" t="s">
        <v>965</v>
      </c>
      <c r="K1887" s="727" t="s">
        <v>2044</v>
      </c>
      <c r="L1887" s="728">
        <v>154.36000000000001</v>
      </c>
      <c r="M1887" s="728">
        <v>1697.9600000000003</v>
      </c>
      <c r="N1887" s="727">
        <v>11</v>
      </c>
      <c r="O1887" s="812">
        <v>4</v>
      </c>
      <c r="P1887" s="728">
        <v>308.72000000000003</v>
      </c>
      <c r="Q1887" s="745">
        <v>0.1818181818181818</v>
      </c>
      <c r="R1887" s="727">
        <v>2</v>
      </c>
      <c r="S1887" s="745">
        <v>0.18181818181818182</v>
      </c>
      <c r="T1887" s="812">
        <v>1</v>
      </c>
      <c r="U1887" s="768">
        <v>0.25</v>
      </c>
    </row>
    <row r="1888" spans="1:21" ht="14.4" customHeight="1" x14ac:dyDescent="0.3">
      <c r="A1888" s="726">
        <v>4</v>
      </c>
      <c r="B1888" s="727" t="s">
        <v>2287</v>
      </c>
      <c r="C1888" s="727" t="s">
        <v>2294</v>
      </c>
      <c r="D1888" s="810" t="s">
        <v>4735</v>
      </c>
      <c r="E1888" s="811" t="s">
        <v>2350</v>
      </c>
      <c r="F1888" s="727" t="s">
        <v>2288</v>
      </c>
      <c r="G1888" s="727" t="s">
        <v>4128</v>
      </c>
      <c r="H1888" s="727" t="s">
        <v>571</v>
      </c>
      <c r="I1888" s="727" t="s">
        <v>4335</v>
      </c>
      <c r="J1888" s="727" t="s">
        <v>2028</v>
      </c>
      <c r="K1888" s="727" t="s">
        <v>2800</v>
      </c>
      <c r="L1888" s="728">
        <v>0</v>
      </c>
      <c r="M1888" s="728">
        <v>0</v>
      </c>
      <c r="N1888" s="727">
        <v>1</v>
      </c>
      <c r="O1888" s="812">
        <v>0.5</v>
      </c>
      <c r="P1888" s="728">
        <v>0</v>
      </c>
      <c r="Q1888" s="745"/>
      <c r="R1888" s="727">
        <v>1</v>
      </c>
      <c r="S1888" s="745">
        <v>1</v>
      </c>
      <c r="T1888" s="812">
        <v>0.5</v>
      </c>
      <c r="U1888" s="768">
        <v>1</v>
      </c>
    </row>
    <row r="1889" spans="1:21" ht="14.4" customHeight="1" x14ac:dyDescent="0.3">
      <c r="A1889" s="726">
        <v>4</v>
      </c>
      <c r="B1889" s="727" t="s">
        <v>2287</v>
      </c>
      <c r="C1889" s="727" t="s">
        <v>2294</v>
      </c>
      <c r="D1889" s="810" t="s">
        <v>4735</v>
      </c>
      <c r="E1889" s="811" t="s">
        <v>2350</v>
      </c>
      <c r="F1889" s="727" t="s">
        <v>2288</v>
      </c>
      <c r="G1889" s="727" t="s">
        <v>4128</v>
      </c>
      <c r="H1889" s="727" t="s">
        <v>571</v>
      </c>
      <c r="I1889" s="727" t="s">
        <v>4336</v>
      </c>
      <c r="J1889" s="727" t="s">
        <v>2028</v>
      </c>
      <c r="K1889" s="727" t="s">
        <v>1955</v>
      </c>
      <c r="L1889" s="728">
        <v>196.21</v>
      </c>
      <c r="M1889" s="728">
        <v>196.21</v>
      </c>
      <c r="N1889" s="727">
        <v>1</v>
      </c>
      <c r="O1889" s="812">
        <v>1</v>
      </c>
      <c r="P1889" s="728"/>
      <c r="Q1889" s="745">
        <v>0</v>
      </c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4</v>
      </c>
      <c r="B1890" s="727" t="s">
        <v>2287</v>
      </c>
      <c r="C1890" s="727" t="s">
        <v>2294</v>
      </c>
      <c r="D1890" s="810" t="s">
        <v>4735</v>
      </c>
      <c r="E1890" s="811" t="s">
        <v>2350</v>
      </c>
      <c r="F1890" s="727" t="s">
        <v>2288</v>
      </c>
      <c r="G1890" s="727" t="s">
        <v>4128</v>
      </c>
      <c r="H1890" s="727" t="s">
        <v>571</v>
      </c>
      <c r="I1890" s="727" t="s">
        <v>2178</v>
      </c>
      <c r="J1890" s="727" t="s">
        <v>2028</v>
      </c>
      <c r="K1890" s="727" t="s">
        <v>2179</v>
      </c>
      <c r="L1890" s="728">
        <v>392.42</v>
      </c>
      <c r="M1890" s="728">
        <v>392.42</v>
      </c>
      <c r="N1890" s="727">
        <v>1</v>
      </c>
      <c r="O1890" s="812">
        <v>0.5</v>
      </c>
      <c r="P1890" s="728">
        <v>392.42</v>
      </c>
      <c r="Q1890" s="745">
        <v>1</v>
      </c>
      <c r="R1890" s="727">
        <v>1</v>
      </c>
      <c r="S1890" s="745">
        <v>1</v>
      </c>
      <c r="T1890" s="812">
        <v>0.5</v>
      </c>
      <c r="U1890" s="768">
        <v>1</v>
      </c>
    </row>
    <row r="1891" spans="1:21" ht="14.4" customHeight="1" x14ac:dyDescent="0.3">
      <c r="A1891" s="726">
        <v>4</v>
      </c>
      <c r="B1891" s="727" t="s">
        <v>2287</v>
      </c>
      <c r="C1891" s="727" t="s">
        <v>2294</v>
      </c>
      <c r="D1891" s="810" t="s">
        <v>4735</v>
      </c>
      <c r="E1891" s="811" t="s">
        <v>2350</v>
      </c>
      <c r="F1891" s="727" t="s">
        <v>2288</v>
      </c>
      <c r="G1891" s="727" t="s">
        <v>2751</v>
      </c>
      <c r="H1891" s="727" t="s">
        <v>571</v>
      </c>
      <c r="I1891" s="727" t="s">
        <v>3864</v>
      </c>
      <c r="J1891" s="727" t="s">
        <v>3865</v>
      </c>
      <c r="K1891" s="727" t="s">
        <v>2753</v>
      </c>
      <c r="L1891" s="728">
        <v>119.7</v>
      </c>
      <c r="M1891" s="728">
        <v>478.8</v>
      </c>
      <c r="N1891" s="727">
        <v>4</v>
      </c>
      <c r="O1891" s="812">
        <v>0.5</v>
      </c>
      <c r="P1891" s="728"/>
      <c r="Q1891" s="745">
        <v>0</v>
      </c>
      <c r="R1891" s="727"/>
      <c r="S1891" s="745">
        <v>0</v>
      </c>
      <c r="T1891" s="812"/>
      <c r="U1891" s="768">
        <v>0</v>
      </c>
    </row>
    <row r="1892" spans="1:21" ht="14.4" customHeight="1" x14ac:dyDescent="0.3">
      <c r="A1892" s="726">
        <v>4</v>
      </c>
      <c r="B1892" s="727" t="s">
        <v>2287</v>
      </c>
      <c r="C1892" s="727" t="s">
        <v>2294</v>
      </c>
      <c r="D1892" s="810" t="s">
        <v>4735</v>
      </c>
      <c r="E1892" s="811" t="s">
        <v>2350</v>
      </c>
      <c r="F1892" s="727" t="s">
        <v>2288</v>
      </c>
      <c r="G1892" s="727" t="s">
        <v>2811</v>
      </c>
      <c r="H1892" s="727" t="s">
        <v>571</v>
      </c>
      <c r="I1892" s="727" t="s">
        <v>4337</v>
      </c>
      <c r="J1892" s="727" t="s">
        <v>2813</v>
      </c>
      <c r="K1892" s="727" t="s">
        <v>2016</v>
      </c>
      <c r="L1892" s="728">
        <v>69.16</v>
      </c>
      <c r="M1892" s="728">
        <v>69.16</v>
      </c>
      <c r="N1892" s="727">
        <v>1</v>
      </c>
      <c r="O1892" s="812">
        <v>0.5</v>
      </c>
      <c r="P1892" s="728"/>
      <c r="Q1892" s="745">
        <v>0</v>
      </c>
      <c r="R1892" s="727"/>
      <c r="S1892" s="745">
        <v>0</v>
      </c>
      <c r="T1892" s="812"/>
      <c r="U1892" s="768">
        <v>0</v>
      </c>
    </row>
    <row r="1893" spans="1:21" ht="14.4" customHeight="1" x14ac:dyDescent="0.3">
      <c r="A1893" s="726">
        <v>4</v>
      </c>
      <c r="B1893" s="727" t="s">
        <v>2287</v>
      </c>
      <c r="C1893" s="727" t="s">
        <v>2294</v>
      </c>
      <c r="D1893" s="810" t="s">
        <v>4735</v>
      </c>
      <c r="E1893" s="811" t="s">
        <v>2350</v>
      </c>
      <c r="F1893" s="727" t="s">
        <v>2288</v>
      </c>
      <c r="G1893" s="727" t="s">
        <v>2600</v>
      </c>
      <c r="H1893" s="727" t="s">
        <v>571</v>
      </c>
      <c r="I1893" s="727" t="s">
        <v>3501</v>
      </c>
      <c r="J1893" s="727" t="s">
        <v>850</v>
      </c>
      <c r="K1893" s="727" t="s">
        <v>2899</v>
      </c>
      <c r="L1893" s="728">
        <v>105.32</v>
      </c>
      <c r="M1893" s="728">
        <v>210.64</v>
      </c>
      <c r="N1893" s="727">
        <v>2</v>
      </c>
      <c r="O1893" s="812">
        <v>1</v>
      </c>
      <c r="P1893" s="728">
        <v>210.64</v>
      </c>
      <c r="Q1893" s="745">
        <v>1</v>
      </c>
      <c r="R1893" s="727">
        <v>2</v>
      </c>
      <c r="S1893" s="745">
        <v>1</v>
      </c>
      <c r="T1893" s="812">
        <v>1</v>
      </c>
      <c r="U1893" s="768">
        <v>1</v>
      </c>
    </row>
    <row r="1894" spans="1:21" ht="14.4" customHeight="1" x14ac:dyDescent="0.3">
      <c r="A1894" s="726">
        <v>4</v>
      </c>
      <c r="B1894" s="727" t="s">
        <v>2287</v>
      </c>
      <c r="C1894" s="727" t="s">
        <v>2294</v>
      </c>
      <c r="D1894" s="810" t="s">
        <v>4735</v>
      </c>
      <c r="E1894" s="811" t="s">
        <v>2350</v>
      </c>
      <c r="F1894" s="727" t="s">
        <v>2288</v>
      </c>
      <c r="G1894" s="727" t="s">
        <v>2600</v>
      </c>
      <c r="H1894" s="727" t="s">
        <v>571</v>
      </c>
      <c r="I1894" s="727" t="s">
        <v>2601</v>
      </c>
      <c r="J1894" s="727" t="s">
        <v>2602</v>
      </c>
      <c r="K1894" s="727" t="s">
        <v>2603</v>
      </c>
      <c r="L1894" s="728">
        <v>16.38</v>
      </c>
      <c r="M1894" s="728">
        <v>65.52</v>
      </c>
      <c r="N1894" s="727">
        <v>4</v>
      </c>
      <c r="O1894" s="812">
        <v>2</v>
      </c>
      <c r="P1894" s="728"/>
      <c r="Q1894" s="745">
        <v>0</v>
      </c>
      <c r="R1894" s="727"/>
      <c r="S1894" s="745">
        <v>0</v>
      </c>
      <c r="T1894" s="812"/>
      <c r="U1894" s="768">
        <v>0</v>
      </c>
    </row>
    <row r="1895" spans="1:21" ht="14.4" customHeight="1" x14ac:dyDescent="0.3">
      <c r="A1895" s="726">
        <v>4</v>
      </c>
      <c r="B1895" s="727" t="s">
        <v>2287</v>
      </c>
      <c r="C1895" s="727" t="s">
        <v>2294</v>
      </c>
      <c r="D1895" s="810" t="s">
        <v>4735</v>
      </c>
      <c r="E1895" s="811" t="s">
        <v>2350</v>
      </c>
      <c r="F1895" s="727" t="s">
        <v>2288</v>
      </c>
      <c r="G1895" s="727" t="s">
        <v>2600</v>
      </c>
      <c r="H1895" s="727" t="s">
        <v>571</v>
      </c>
      <c r="I1895" s="727" t="s">
        <v>4338</v>
      </c>
      <c r="J1895" s="727" t="s">
        <v>2602</v>
      </c>
      <c r="K1895" s="727" t="s">
        <v>4339</v>
      </c>
      <c r="L1895" s="728">
        <v>0</v>
      </c>
      <c r="M1895" s="728">
        <v>0</v>
      </c>
      <c r="N1895" s="727">
        <v>2</v>
      </c>
      <c r="O1895" s="812">
        <v>0.5</v>
      </c>
      <c r="P1895" s="728"/>
      <c r="Q1895" s="745"/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4</v>
      </c>
      <c r="B1896" s="727" t="s">
        <v>2287</v>
      </c>
      <c r="C1896" s="727" t="s">
        <v>2294</v>
      </c>
      <c r="D1896" s="810" t="s">
        <v>4735</v>
      </c>
      <c r="E1896" s="811" t="s">
        <v>2350</v>
      </c>
      <c r="F1896" s="727" t="s">
        <v>2288</v>
      </c>
      <c r="G1896" s="727" t="s">
        <v>3468</v>
      </c>
      <c r="H1896" s="727" t="s">
        <v>571</v>
      </c>
      <c r="I1896" s="727" t="s">
        <v>3469</v>
      </c>
      <c r="J1896" s="727" t="s">
        <v>3470</v>
      </c>
      <c r="K1896" s="727" t="s">
        <v>3471</v>
      </c>
      <c r="L1896" s="728">
        <v>42.05</v>
      </c>
      <c r="M1896" s="728">
        <v>84.1</v>
      </c>
      <c r="N1896" s="727">
        <v>2</v>
      </c>
      <c r="O1896" s="812">
        <v>1</v>
      </c>
      <c r="P1896" s="728"/>
      <c r="Q1896" s="745">
        <v>0</v>
      </c>
      <c r="R1896" s="727"/>
      <c r="S1896" s="745">
        <v>0</v>
      </c>
      <c r="T1896" s="812"/>
      <c r="U1896" s="768">
        <v>0</v>
      </c>
    </row>
    <row r="1897" spans="1:21" ht="14.4" customHeight="1" x14ac:dyDescent="0.3">
      <c r="A1897" s="726">
        <v>4</v>
      </c>
      <c r="B1897" s="727" t="s">
        <v>2287</v>
      </c>
      <c r="C1897" s="727" t="s">
        <v>2294</v>
      </c>
      <c r="D1897" s="810" t="s">
        <v>4735</v>
      </c>
      <c r="E1897" s="811" t="s">
        <v>2350</v>
      </c>
      <c r="F1897" s="727" t="s">
        <v>2288</v>
      </c>
      <c r="G1897" s="727" t="s">
        <v>3371</v>
      </c>
      <c r="H1897" s="727" t="s">
        <v>571</v>
      </c>
      <c r="I1897" s="727" t="s">
        <v>3564</v>
      </c>
      <c r="J1897" s="727" t="s">
        <v>3373</v>
      </c>
      <c r="K1897" s="727" t="s">
        <v>3565</v>
      </c>
      <c r="L1897" s="728">
        <v>0</v>
      </c>
      <c r="M1897" s="728">
        <v>0</v>
      </c>
      <c r="N1897" s="727">
        <v>1</v>
      </c>
      <c r="O1897" s="812">
        <v>1</v>
      </c>
      <c r="P1897" s="728">
        <v>0</v>
      </c>
      <c r="Q1897" s="745"/>
      <c r="R1897" s="727">
        <v>1</v>
      </c>
      <c r="S1897" s="745">
        <v>1</v>
      </c>
      <c r="T1897" s="812">
        <v>1</v>
      </c>
      <c r="U1897" s="768">
        <v>1</v>
      </c>
    </row>
    <row r="1898" spans="1:21" ht="14.4" customHeight="1" x14ac:dyDescent="0.3">
      <c r="A1898" s="726">
        <v>4</v>
      </c>
      <c r="B1898" s="727" t="s">
        <v>2287</v>
      </c>
      <c r="C1898" s="727" t="s">
        <v>2294</v>
      </c>
      <c r="D1898" s="810" t="s">
        <v>4735</v>
      </c>
      <c r="E1898" s="811" t="s">
        <v>2350</v>
      </c>
      <c r="F1898" s="727" t="s">
        <v>2288</v>
      </c>
      <c r="G1898" s="727" t="s">
        <v>4340</v>
      </c>
      <c r="H1898" s="727" t="s">
        <v>571</v>
      </c>
      <c r="I1898" s="727" t="s">
        <v>4341</v>
      </c>
      <c r="J1898" s="727" t="s">
        <v>4342</v>
      </c>
      <c r="K1898" s="727" t="s">
        <v>4343</v>
      </c>
      <c r="L1898" s="728">
        <v>3480.65</v>
      </c>
      <c r="M1898" s="728">
        <v>6961.3</v>
      </c>
      <c r="N1898" s="727">
        <v>2</v>
      </c>
      <c r="O1898" s="812">
        <v>1.5</v>
      </c>
      <c r="P1898" s="728"/>
      <c r="Q1898" s="745">
        <v>0</v>
      </c>
      <c r="R1898" s="727"/>
      <c r="S1898" s="745">
        <v>0</v>
      </c>
      <c r="T1898" s="812"/>
      <c r="U1898" s="768">
        <v>0</v>
      </c>
    </row>
    <row r="1899" spans="1:21" ht="14.4" customHeight="1" x14ac:dyDescent="0.3">
      <c r="A1899" s="726">
        <v>4</v>
      </c>
      <c r="B1899" s="727" t="s">
        <v>2287</v>
      </c>
      <c r="C1899" s="727" t="s">
        <v>2294</v>
      </c>
      <c r="D1899" s="810" t="s">
        <v>4735</v>
      </c>
      <c r="E1899" s="811" t="s">
        <v>2350</v>
      </c>
      <c r="F1899" s="727" t="s">
        <v>2288</v>
      </c>
      <c r="G1899" s="727" t="s">
        <v>4344</v>
      </c>
      <c r="H1899" s="727" t="s">
        <v>571</v>
      </c>
      <c r="I1899" s="727" t="s">
        <v>4345</v>
      </c>
      <c r="J1899" s="727" t="s">
        <v>4346</v>
      </c>
      <c r="K1899" s="727" t="s">
        <v>4347</v>
      </c>
      <c r="L1899" s="728">
        <v>416.52</v>
      </c>
      <c r="M1899" s="728">
        <v>416.52</v>
      </c>
      <c r="N1899" s="727">
        <v>1</v>
      </c>
      <c r="O1899" s="812">
        <v>0.5</v>
      </c>
      <c r="P1899" s="728"/>
      <c r="Q1899" s="745">
        <v>0</v>
      </c>
      <c r="R1899" s="727"/>
      <c r="S1899" s="745">
        <v>0</v>
      </c>
      <c r="T1899" s="812"/>
      <c r="U1899" s="768">
        <v>0</v>
      </c>
    </row>
    <row r="1900" spans="1:21" ht="14.4" customHeight="1" x14ac:dyDescent="0.3">
      <c r="A1900" s="726">
        <v>4</v>
      </c>
      <c r="B1900" s="727" t="s">
        <v>2287</v>
      </c>
      <c r="C1900" s="727" t="s">
        <v>2294</v>
      </c>
      <c r="D1900" s="810" t="s">
        <v>4735</v>
      </c>
      <c r="E1900" s="811" t="s">
        <v>2350</v>
      </c>
      <c r="F1900" s="727" t="s">
        <v>2288</v>
      </c>
      <c r="G1900" s="727" t="s">
        <v>4344</v>
      </c>
      <c r="H1900" s="727" t="s">
        <v>642</v>
      </c>
      <c r="I1900" s="727" t="s">
        <v>4348</v>
      </c>
      <c r="J1900" s="727" t="s">
        <v>4346</v>
      </c>
      <c r="K1900" s="727" t="s">
        <v>4347</v>
      </c>
      <c r="L1900" s="728">
        <v>416.52</v>
      </c>
      <c r="M1900" s="728">
        <v>416.52</v>
      </c>
      <c r="N1900" s="727">
        <v>1</v>
      </c>
      <c r="O1900" s="812">
        <v>0.5</v>
      </c>
      <c r="P1900" s="728"/>
      <c r="Q1900" s="745">
        <v>0</v>
      </c>
      <c r="R1900" s="727"/>
      <c r="S1900" s="745">
        <v>0</v>
      </c>
      <c r="T1900" s="812"/>
      <c r="U1900" s="768">
        <v>0</v>
      </c>
    </row>
    <row r="1901" spans="1:21" ht="14.4" customHeight="1" x14ac:dyDescent="0.3">
      <c r="A1901" s="726">
        <v>4</v>
      </c>
      <c r="B1901" s="727" t="s">
        <v>2287</v>
      </c>
      <c r="C1901" s="727" t="s">
        <v>2294</v>
      </c>
      <c r="D1901" s="810" t="s">
        <v>4735</v>
      </c>
      <c r="E1901" s="811" t="s">
        <v>2350</v>
      </c>
      <c r="F1901" s="727" t="s">
        <v>2288</v>
      </c>
      <c r="G1901" s="727" t="s">
        <v>4269</v>
      </c>
      <c r="H1901" s="727" t="s">
        <v>571</v>
      </c>
      <c r="I1901" s="727" t="s">
        <v>4270</v>
      </c>
      <c r="J1901" s="727" t="s">
        <v>851</v>
      </c>
      <c r="K1901" s="727" t="s">
        <v>4271</v>
      </c>
      <c r="L1901" s="728">
        <v>0</v>
      </c>
      <c r="M1901" s="728">
        <v>0</v>
      </c>
      <c r="N1901" s="727">
        <v>1</v>
      </c>
      <c r="O1901" s="812">
        <v>0.5</v>
      </c>
      <c r="P1901" s="728"/>
      <c r="Q1901" s="745"/>
      <c r="R1901" s="727"/>
      <c r="S1901" s="745">
        <v>0</v>
      </c>
      <c r="T1901" s="812"/>
      <c r="U1901" s="768">
        <v>0</v>
      </c>
    </row>
    <row r="1902" spans="1:21" ht="14.4" customHeight="1" x14ac:dyDescent="0.3">
      <c r="A1902" s="726">
        <v>4</v>
      </c>
      <c r="B1902" s="727" t="s">
        <v>2287</v>
      </c>
      <c r="C1902" s="727" t="s">
        <v>2294</v>
      </c>
      <c r="D1902" s="810" t="s">
        <v>4735</v>
      </c>
      <c r="E1902" s="811" t="s">
        <v>2350</v>
      </c>
      <c r="F1902" s="727" t="s">
        <v>2288</v>
      </c>
      <c r="G1902" s="727" t="s">
        <v>2436</v>
      </c>
      <c r="H1902" s="727" t="s">
        <v>571</v>
      </c>
      <c r="I1902" s="727" t="s">
        <v>2437</v>
      </c>
      <c r="J1902" s="727" t="s">
        <v>2438</v>
      </c>
      <c r="K1902" s="727" t="s">
        <v>2439</v>
      </c>
      <c r="L1902" s="728">
        <v>0</v>
      </c>
      <c r="M1902" s="728">
        <v>0</v>
      </c>
      <c r="N1902" s="727">
        <v>9</v>
      </c>
      <c r="O1902" s="812">
        <v>4</v>
      </c>
      <c r="P1902" s="728">
        <v>0</v>
      </c>
      <c r="Q1902" s="745"/>
      <c r="R1902" s="727">
        <v>9</v>
      </c>
      <c r="S1902" s="745">
        <v>1</v>
      </c>
      <c r="T1902" s="812">
        <v>4</v>
      </c>
      <c r="U1902" s="768">
        <v>1</v>
      </c>
    </row>
    <row r="1903" spans="1:21" ht="14.4" customHeight="1" x14ac:dyDescent="0.3">
      <c r="A1903" s="726">
        <v>4</v>
      </c>
      <c r="B1903" s="727" t="s">
        <v>2287</v>
      </c>
      <c r="C1903" s="727" t="s">
        <v>2294</v>
      </c>
      <c r="D1903" s="810" t="s">
        <v>4735</v>
      </c>
      <c r="E1903" s="811" t="s">
        <v>2350</v>
      </c>
      <c r="F1903" s="727" t="s">
        <v>2288</v>
      </c>
      <c r="G1903" s="727" t="s">
        <v>2511</v>
      </c>
      <c r="H1903" s="727" t="s">
        <v>571</v>
      </c>
      <c r="I1903" s="727" t="s">
        <v>4349</v>
      </c>
      <c r="J1903" s="727" t="s">
        <v>1144</v>
      </c>
      <c r="K1903" s="727" t="s">
        <v>3383</v>
      </c>
      <c r="L1903" s="728">
        <v>33</v>
      </c>
      <c r="M1903" s="728">
        <v>33</v>
      </c>
      <c r="N1903" s="727">
        <v>1</v>
      </c>
      <c r="O1903" s="812">
        <v>1</v>
      </c>
      <c r="P1903" s="728"/>
      <c r="Q1903" s="745">
        <v>0</v>
      </c>
      <c r="R1903" s="727"/>
      <c r="S1903" s="745">
        <v>0</v>
      </c>
      <c r="T1903" s="812"/>
      <c r="U1903" s="768">
        <v>0</v>
      </c>
    </row>
    <row r="1904" spans="1:21" ht="14.4" customHeight="1" x14ac:dyDescent="0.3">
      <c r="A1904" s="726">
        <v>4</v>
      </c>
      <c r="B1904" s="727" t="s">
        <v>2287</v>
      </c>
      <c r="C1904" s="727" t="s">
        <v>2294</v>
      </c>
      <c r="D1904" s="810" t="s">
        <v>4735</v>
      </c>
      <c r="E1904" s="811" t="s">
        <v>2350</v>
      </c>
      <c r="F1904" s="727" t="s">
        <v>2288</v>
      </c>
      <c r="G1904" s="727" t="s">
        <v>3506</v>
      </c>
      <c r="H1904" s="727" t="s">
        <v>571</v>
      </c>
      <c r="I1904" s="727" t="s">
        <v>3507</v>
      </c>
      <c r="J1904" s="727" t="s">
        <v>3508</v>
      </c>
      <c r="K1904" s="727" t="s">
        <v>3509</v>
      </c>
      <c r="L1904" s="728">
        <v>0</v>
      </c>
      <c r="M1904" s="728">
        <v>0</v>
      </c>
      <c r="N1904" s="727">
        <v>1</v>
      </c>
      <c r="O1904" s="812">
        <v>0.5</v>
      </c>
      <c r="P1904" s="728"/>
      <c r="Q1904" s="745"/>
      <c r="R1904" s="727"/>
      <c r="S1904" s="745">
        <v>0</v>
      </c>
      <c r="T1904" s="812"/>
      <c r="U1904" s="768">
        <v>0</v>
      </c>
    </row>
    <row r="1905" spans="1:21" ht="14.4" customHeight="1" x14ac:dyDescent="0.3">
      <c r="A1905" s="726">
        <v>4</v>
      </c>
      <c r="B1905" s="727" t="s">
        <v>2287</v>
      </c>
      <c r="C1905" s="727" t="s">
        <v>2294</v>
      </c>
      <c r="D1905" s="810" t="s">
        <v>4735</v>
      </c>
      <c r="E1905" s="811" t="s">
        <v>2350</v>
      </c>
      <c r="F1905" s="727" t="s">
        <v>2288</v>
      </c>
      <c r="G1905" s="727" t="s">
        <v>2376</v>
      </c>
      <c r="H1905" s="727" t="s">
        <v>571</v>
      </c>
      <c r="I1905" s="727" t="s">
        <v>4134</v>
      </c>
      <c r="J1905" s="727" t="s">
        <v>4135</v>
      </c>
      <c r="K1905" s="727" t="s">
        <v>4136</v>
      </c>
      <c r="L1905" s="728">
        <v>300.33</v>
      </c>
      <c r="M1905" s="728">
        <v>600.66</v>
      </c>
      <c r="N1905" s="727">
        <v>2</v>
      </c>
      <c r="O1905" s="812">
        <v>1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4</v>
      </c>
      <c r="B1906" s="727" t="s">
        <v>2287</v>
      </c>
      <c r="C1906" s="727" t="s">
        <v>2294</v>
      </c>
      <c r="D1906" s="810" t="s">
        <v>4735</v>
      </c>
      <c r="E1906" s="811" t="s">
        <v>2350</v>
      </c>
      <c r="F1906" s="727" t="s">
        <v>2288</v>
      </c>
      <c r="G1906" s="727" t="s">
        <v>2376</v>
      </c>
      <c r="H1906" s="727" t="s">
        <v>571</v>
      </c>
      <c r="I1906" s="727" t="s">
        <v>4350</v>
      </c>
      <c r="J1906" s="727" t="s">
        <v>4135</v>
      </c>
      <c r="K1906" s="727" t="s">
        <v>4136</v>
      </c>
      <c r="L1906" s="728">
        <v>300.33</v>
      </c>
      <c r="M1906" s="728">
        <v>600.66</v>
      </c>
      <c r="N1906" s="727">
        <v>2</v>
      </c>
      <c r="O1906" s="812">
        <v>1</v>
      </c>
      <c r="P1906" s="728"/>
      <c r="Q1906" s="745">
        <v>0</v>
      </c>
      <c r="R1906" s="727"/>
      <c r="S1906" s="745">
        <v>0</v>
      </c>
      <c r="T1906" s="812"/>
      <c r="U1906" s="768">
        <v>0</v>
      </c>
    </row>
    <row r="1907" spans="1:21" ht="14.4" customHeight="1" x14ac:dyDescent="0.3">
      <c r="A1907" s="726">
        <v>4</v>
      </c>
      <c r="B1907" s="727" t="s">
        <v>2287</v>
      </c>
      <c r="C1907" s="727" t="s">
        <v>2294</v>
      </c>
      <c r="D1907" s="810" t="s">
        <v>4735</v>
      </c>
      <c r="E1907" s="811" t="s">
        <v>2350</v>
      </c>
      <c r="F1907" s="727" t="s">
        <v>2288</v>
      </c>
      <c r="G1907" s="727" t="s">
        <v>2376</v>
      </c>
      <c r="H1907" s="727" t="s">
        <v>571</v>
      </c>
      <c r="I1907" s="727" t="s">
        <v>4351</v>
      </c>
      <c r="J1907" s="727" t="s">
        <v>4135</v>
      </c>
      <c r="K1907" s="727" t="s">
        <v>4352</v>
      </c>
      <c r="L1907" s="728">
        <v>0</v>
      </c>
      <c r="M1907" s="728">
        <v>0</v>
      </c>
      <c r="N1907" s="727">
        <v>1</v>
      </c>
      <c r="O1907" s="812">
        <v>1</v>
      </c>
      <c r="P1907" s="728"/>
      <c r="Q1907" s="745"/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4</v>
      </c>
      <c r="B1908" s="727" t="s">
        <v>2287</v>
      </c>
      <c r="C1908" s="727" t="s">
        <v>2294</v>
      </c>
      <c r="D1908" s="810" t="s">
        <v>4735</v>
      </c>
      <c r="E1908" s="811" t="s">
        <v>2350</v>
      </c>
      <c r="F1908" s="727" t="s">
        <v>2288</v>
      </c>
      <c r="G1908" s="727" t="s">
        <v>2440</v>
      </c>
      <c r="H1908" s="727" t="s">
        <v>571</v>
      </c>
      <c r="I1908" s="727" t="s">
        <v>4137</v>
      </c>
      <c r="J1908" s="727" t="s">
        <v>1368</v>
      </c>
      <c r="K1908" s="727" t="s">
        <v>4138</v>
      </c>
      <c r="L1908" s="728">
        <v>58.63</v>
      </c>
      <c r="M1908" s="728">
        <v>175.89000000000001</v>
      </c>
      <c r="N1908" s="727">
        <v>3</v>
      </c>
      <c r="O1908" s="812">
        <v>1.5</v>
      </c>
      <c r="P1908" s="728"/>
      <c r="Q1908" s="745">
        <v>0</v>
      </c>
      <c r="R1908" s="727"/>
      <c r="S1908" s="745">
        <v>0</v>
      </c>
      <c r="T1908" s="812"/>
      <c r="U1908" s="768">
        <v>0</v>
      </c>
    </row>
    <row r="1909" spans="1:21" ht="14.4" customHeight="1" x14ac:dyDescent="0.3">
      <c r="A1909" s="726">
        <v>4</v>
      </c>
      <c r="B1909" s="727" t="s">
        <v>2287</v>
      </c>
      <c r="C1909" s="727" t="s">
        <v>2294</v>
      </c>
      <c r="D1909" s="810" t="s">
        <v>4735</v>
      </c>
      <c r="E1909" s="811" t="s">
        <v>2350</v>
      </c>
      <c r="F1909" s="727" t="s">
        <v>2288</v>
      </c>
      <c r="G1909" s="727" t="s">
        <v>3598</v>
      </c>
      <c r="H1909" s="727" t="s">
        <v>571</v>
      </c>
      <c r="I1909" s="727" t="s">
        <v>4283</v>
      </c>
      <c r="J1909" s="727" t="s">
        <v>4282</v>
      </c>
      <c r="K1909" s="727" t="s">
        <v>4284</v>
      </c>
      <c r="L1909" s="728">
        <v>64.540000000000006</v>
      </c>
      <c r="M1909" s="728">
        <v>64.540000000000006</v>
      </c>
      <c r="N1909" s="727">
        <v>1</v>
      </c>
      <c r="O1909" s="812">
        <v>1</v>
      </c>
      <c r="P1909" s="728">
        <v>64.540000000000006</v>
      </c>
      <c r="Q1909" s="745">
        <v>1</v>
      </c>
      <c r="R1909" s="727">
        <v>1</v>
      </c>
      <c r="S1909" s="745">
        <v>1</v>
      </c>
      <c r="T1909" s="812">
        <v>1</v>
      </c>
      <c r="U1909" s="768">
        <v>1</v>
      </c>
    </row>
    <row r="1910" spans="1:21" ht="14.4" customHeight="1" x14ac:dyDescent="0.3">
      <c r="A1910" s="726">
        <v>4</v>
      </c>
      <c r="B1910" s="727" t="s">
        <v>2287</v>
      </c>
      <c r="C1910" s="727" t="s">
        <v>2294</v>
      </c>
      <c r="D1910" s="810" t="s">
        <v>4735</v>
      </c>
      <c r="E1910" s="811" t="s">
        <v>2350</v>
      </c>
      <c r="F1910" s="727" t="s">
        <v>2288</v>
      </c>
      <c r="G1910" s="727" t="s">
        <v>2882</v>
      </c>
      <c r="H1910" s="727" t="s">
        <v>571</v>
      </c>
      <c r="I1910" s="727" t="s">
        <v>2883</v>
      </c>
      <c r="J1910" s="727" t="s">
        <v>721</v>
      </c>
      <c r="K1910" s="727" t="s">
        <v>2884</v>
      </c>
      <c r="L1910" s="728">
        <v>256.67</v>
      </c>
      <c r="M1910" s="728">
        <v>2566.7000000000003</v>
      </c>
      <c r="N1910" s="727">
        <v>10</v>
      </c>
      <c r="O1910" s="812">
        <v>10</v>
      </c>
      <c r="P1910" s="728">
        <v>1540.0200000000002</v>
      </c>
      <c r="Q1910" s="745">
        <v>0.6</v>
      </c>
      <c r="R1910" s="727">
        <v>6</v>
      </c>
      <c r="S1910" s="745">
        <v>0.6</v>
      </c>
      <c r="T1910" s="812">
        <v>6</v>
      </c>
      <c r="U1910" s="768">
        <v>0.6</v>
      </c>
    </row>
    <row r="1911" spans="1:21" ht="14.4" customHeight="1" x14ac:dyDescent="0.3">
      <c r="A1911" s="726">
        <v>4</v>
      </c>
      <c r="B1911" s="727" t="s">
        <v>2287</v>
      </c>
      <c r="C1911" s="727" t="s">
        <v>2294</v>
      </c>
      <c r="D1911" s="810" t="s">
        <v>4735</v>
      </c>
      <c r="E1911" s="811" t="s">
        <v>2350</v>
      </c>
      <c r="F1911" s="727" t="s">
        <v>2288</v>
      </c>
      <c r="G1911" s="727" t="s">
        <v>3613</v>
      </c>
      <c r="H1911" s="727" t="s">
        <v>571</v>
      </c>
      <c r="I1911" s="727" t="s">
        <v>4353</v>
      </c>
      <c r="J1911" s="727" t="s">
        <v>4354</v>
      </c>
      <c r="K1911" s="727" t="s">
        <v>4355</v>
      </c>
      <c r="L1911" s="728">
        <v>0</v>
      </c>
      <c r="M1911" s="728">
        <v>0</v>
      </c>
      <c r="N1911" s="727">
        <v>1</v>
      </c>
      <c r="O1911" s="812">
        <v>0.5</v>
      </c>
      <c r="P1911" s="728">
        <v>0</v>
      </c>
      <c r="Q1911" s="745"/>
      <c r="R1911" s="727">
        <v>1</v>
      </c>
      <c r="S1911" s="745">
        <v>1</v>
      </c>
      <c r="T1911" s="812">
        <v>0.5</v>
      </c>
      <c r="U1911" s="768">
        <v>1</v>
      </c>
    </row>
    <row r="1912" spans="1:21" ht="14.4" customHeight="1" x14ac:dyDescent="0.3">
      <c r="A1912" s="726">
        <v>4</v>
      </c>
      <c r="B1912" s="727" t="s">
        <v>2287</v>
      </c>
      <c r="C1912" s="727" t="s">
        <v>2294</v>
      </c>
      <c r="D1912" s="810" t="s">
        <v>4735</v>
      </c>
      <c r="E1912" s="811" t="s">
        <v>2350</v>
      </c>
      <c r="F1912" s="727" t="s">
        <v>2288</v>
      </c>
      <c r="G1912" s="727" t="s">
        <v>3613</v>
      </c>
      <c r="H1912" s="727" t="s">
        <v>571</v>
      </c>
      <c r="I1912" s="727" t="s">
        <v>4356</v>
      </c>
      <c r="J1912" s="727" t="s">
        <v>4354</v>
      </c>
      <c r="K1912" s="727" t="s">
        <v>4357</v>
      </c>
      <c r="L1912" s="728">
        <v>36.020000000000003</v>
      </c>
      <c r="M1912" s="728">
        <v>72.040000000000006</v>
      </c>
      <c r="N1912" s="727">
        <v>2</v>
      </c>
      <c r="O1912" s="812">
        <v>0.5</v>
      </c>
      <c r="P1912" s="728">
        <v>72.040000000000006</v>
      </c>
      <c r="Q1912" s="745">
        <v>1</v>
      </c>
      <c r="R1912" s="727">
        <v>2</v>
      </c>
      <c r="S1912" s="745">
        <v>1</v>
      </c>
      <c r="T1912" s="812">
        <v>0.5</v>
      </c>
      <c r="U1912" s="768">
        <v>1</v>
      </c>
    </row>
    <row r="1913" spans="1:21" ht="14.4" customHeight="1" x14ac:dyDescent="0.3">
      <c r="A1913" s="726">
        <v>4</v>
      </c>
      <c r="B1913" s="727" t="s">
        <v>2287</v>
      </c>
      <c r="C1913" s="727" t="s">
        <v>2294</v>
      </c>
      <c r="D1913" s="810" t="s">
        <v>4735</v>
      </c>
      <c r="E1913" s="811" t="s">
        <v>2350</v>
      </c>
      <c r="F1913" s="727" t="s">
        <v>2288</v>
      </c>
      <c r="G1913" s="727" t="s">
        <v>2777</v>
      </c>
      <c r="H1913" s="727" t="s">
        <v>571</v>
      </c>
      <c r="I1913" s="727" t="s">
        <v>2778</v>
      </c>
      <c r="J1913" s="727" t="s">
        <v>1085</v>
      </c>
      <c r="K1913" s="727" t="s">
        <v>2779</v>
      </c>
      <c r="L1913" s="728">
        <v>92.04</v>
      </c>
      <c r="M1913" s="728">
        <v>92.04</v>
      </c>
      <c r="N1913" s="727">
        <v>1</v>
      </c>
      <c r="O1913" s="812">
        <v>1</v>
      </c>
      <c r="P1913" s="728">
        <v>92.04</v>
      </c>
      <c r="Q1913" s="745">
        <v>1</v>
      </c>
      <c r="R1913" s="727">
        <v>1</v>
      </c>
      <c r="S1913" s="745">
        <v>1</v>
      </c>
      <c r="T1913" s="812">
        <v>1</v>
      </c>
      <c r="U1913" s="768">
        <v>1</v>
      </c>
    </row>
    <row r="1914" spans="1:21" ht="14.4" customHeight="1" x14ac:dyDescent="0.3">
      <c r="A1914" s="726">
        <v>4</v>
      </c>
      <c r="B1914" s="727" t="s">
        <v>2287</v>
      </c>
      <c r="C1914" s="727" t="s">
        <v>2294</v>
      </c>
      <c r="D1914" s="810" t="s">
        <v>4735</v>
      </c>
      <c r="E1914" s="811" t="s">
        <v>2350</v>
      </c>
      <c r="F1914" s="727" t="s">
        <v>2288</v>
      </c>
      <c r="G1914" s="727" t="s">
        <v>4358</v>
      </c>
      <c r="H1914" s="727" t="s">
        <v>571</v>
      </c>
      <c r="I1914" s="727" t="s">
        <v>4359</v>
      </c>
      <c r="J1914" s="727" t="s">
        <v>4360</v>
      </c>
      <c r="K1914" s="727" t="s">
        <v>4361</v>
      </c>
      <c r="L1914" s="728">
        <v>459.3</v>
      </c>
      <c r="M1914" s="728">
        <v>918.6</v>
      </c>
      <c r="N1914" s="727">
        <v>2</v>
      </c>
      <c r="O1914" s="812">
        <v>0.5</v>
      </c>
      <c r="P1914" s="728"/>
      <c r="Q1914" s="745">
        <v>0</v>
      </c>
      <c r="R1914" s="727"/>
      <c r="S1914" s="745">
        <v>0</v>
      </c>
      <c r="T1914" s="812"/>
      <c r="U1914" s="768">
        <v>0</v>
      </c>
    </row>
    <row r="1915" spans="1:21" ht="14.4" customHeight="1" x14ac:dyDescent="0.3">
      <c r="A1915" s="726">
        <v>4</v>
      </c>
      <c r="B1915" s="727" t="s">
        <v>2287</v>
      </c>
      <c r="C1915" s="727" t="s">
        <v>2294</v>
      </c>
      <c r="D1915" s="810" t="s">
        <v>4735</v>
      </c>
      <c r="E1915" s="811" t="s">
        <v>2350</v>
      </c>
      <c r="F1915" s="727" t="s">
        <v>2288</v>
      </c>
      <c r="G1915" s="727" t="s">
        <v>2370</v>
      </c>
      <c r="H1915" s="727" t="s">
        <v>642</v>
      </c>
      <c r="I1915" s="727" t="s">
        <v>2371</v>
      </c>
      <c r="J1915" s="727" t="s">
        <v>725</v>
      </c>
      <c r="K1915" s="727" t="s">
        <v>1794</v>
      </c>
      <c r="L1915" s="728">
        <v>490.89</v>
      </c>
      <c r="M1915" s="728">
        <v>490.89</v>
      </c>
      <c r="N1915" s="727">
        <v>1</v>
      </c>
      <c r="O1915" s="812">
        <v>1</v>
      </c>
      <c r="P1915" s="728">
        <v>490.89</v>
      </c>
      <c r="Q1915" s="745">
        <v>1</v>
      </c>
      <c r="R1915" s="727">
        <v>1</v>
      </c>
      <c r="S1915" s="745">
        <v>1</v>
      </c>
      <c r="T1915" s="812">
        <v>1</v>
      </c>
      <c r="U1915" s="768">
        <v>1</v>
      </c>
    </row>
    <row r="1916" spans="1:21" ht="14.4" customHeight="1" x14ac:dyDescent="0.3">
      <c r="A1916" s="726">
        <v>4</v>
      </c>
      <c r="B1916" s="727" t="s">
        <v>2287</v>
      </c>
      <c r="C1916" s="727" t="s">
        <v>2294</v>
      </c>
      <c r="D1916" s="810" t="s">
        <v>4735</v>
      </c>
      <c r="E1916" s="811" t="s">
        <v>2350</v>
      </c>
      <c r="F1916" s="727" t="s">
        <v>2288</v>
      </c>
      <c r="G1916" s="727" t="s">
        <v>2780</v>
      </c>
      <c r="H1916" s="727" t="s">
        <v>571</v>
      </c>
      <c r="I1916" s="727" t="s">
        <v>2781</v>
      </c>
      <c r="J1916" s="727" t="s">
        <v>2782</v>
      </c>
      <c r="K1916" s="727" t="s">
        <v>2783</v>
      </c>
      <c r="L1916" s="728">
        <v>0</v>
      </c>
      <c r="M1916" s="728">
        <v>0</v>
      </c>
      <c r="N1916" s="727">
        <v>2</v>
      </c>
      <c r="O1916" s="812">
        <v>1</v>
      </c>
      <c r="P1916" s="728"/>
      <c r="Q1916" s="745"/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4</v>
      </c>
      <c r="B1917" s="727" t="s">
        <v>2287</v>
      </c>
      <c r="C1917" s="727" t="s">
        <v>2294</v>
      </c>
      <c r="D1917" s="810" t="s">
        <v>4735</v>
      </c>
      <c r="E1917" s="811" t="s">
        <v>2350</v>
      </c>
      <c r="F1917" s="727" t="s">
        <v>2288</v>
      </c>
      <c r="G1917" s="727" t="s">
        <v>2730</v>
      </c>
      <c r="H1917" s="727" t="s">
        <v>571</v>
      </c>
      <c r="I1917" s="727" t="s">
        <v>3623</v>
      </c>
      <c r="J1917" s="727" t="s">
        <v>3624</v>
      </c>
      <c r="K1917" s="727" t="s">
        <v>3625</v>
      </c>
      <c r="L1917" s="728">
        <v>48.42</v>
      </c>
      <c r="M1917" s="728">
        <v>145.26</v>
      </c>
      <c r="N1917" s="727">
        <v>3</v>
      </c>
      <c r="O1917" s="812">
        <v>2</v>
      </c>
      <c r="P1917" s="728"/>
      <c r="Q1917" s="745">
        <v>0</v>
      </c>
      <c r="R1917" s="727"/>
      <c r="S1917" s="745">
        <v>0</v>
      </c>
      <c r="T1917" s="812"/>
      <c r="U1917" s="768">
        <v>0</v>
      </c>
    </row>
    <row r="1918" spans="1:21" ht="14.4" customHeight="1" x14ac:dyDescent="0.3">
      <c r="A1918" s="726">
        <v>4</v>
      </c>
      <c r="B1918" s="727" t="s">
        <v>2287</v>
      </c>
      <c r="C1918" s="727" t="s">
        <v>2294</v>
      </c>
      <c r="D1918" s="810" t="s">
        <v>4735</v>
      </c>
      <c r="E1918" s="811" t="s">
        <v>2350</v>
      </c>
      <c r="F1918" s="727" t="s">
        <v>2288</v>
      </c>
      <c r="G1918" s="727" t="s">
        <v>4362</v>
      </c>
      <c r="H1918" s="727" t="s">
        <v>571</v>
      </c>
      <c r="I1918" s="727" t="s">
        <v>4363</v>
      </c>
      <c r="J1918" s="727" t="s">
        <v>4364</v>
      </c>
      <c r="K1918" s="727" t="s">
        <v>1523</v>
      </c>
      <c r="L1918" s="728">
        <v>88.1</v>
      </c>
      <c r="M1918" s="728">
        <v>88.1</v>
      </c>
      <c r="N1918" s="727">
        <v>1</v>
      </c>
      <c r="O1918" s="812">
        <v>1</v>
      </c>
      <c r="P1918" s="728">
        <v>88.1</v>
      </c>
      <c r="Q1918" s="745">
        <v>1</v>
      </c>
      <c r="R1918" s="727">
        <v>1</v>
      </c>
      <c r="S1918" s="745">
        <v>1</v>
      </c>
      <c r="T1918" s="812">
        <v>1</v>
      </c>
      <c r="U1918" s="768">
        <v>1</v>
      </c>
    </row>
    <row r="1919" spans="1:21" ht="14.4" customHeight="1" x14ac:dyDescent="0.3">
      <c r="A1919" s="726">
        <v>4</v>
      </c>
      <c r="B1919" s="727" t="s">
        <v>2287</v>
      </c>
      <c r="C1919" s="727" t="s">
        <v>2294</v>
      </c>
      <c r="D1919" s="810" t="s">
        <v>4735</v>
      </c>
      <c r="E1919" s="811" t="s">
        <v>2350</v>
      </c>
      <c r="F1919" s="727" t="s">
        <v>2288</v>
      </c>
      <c r="G1919" s="727" t="s">
        <v>2421</v>
      </c>
      <c r="H1919" s="727" t="s">
        <v>571</v>
      </c>
      <c r="I1919" s="727" t="s">
        <v>2458</v>
      </c>
      <c r="J1919" s="727" t="s">
        <v>1121</v>
      </c>
      <c r="K1919" s="727" t="s">
        <v>2423</v>
      </c>
      <c r="L1919" s="728">
        <v>301.2</v>
      </c>
      <c r="M1919" s="728">
        <v>602.4</v>
      </c>
      <c r="N1919" s="727">
        <v>2</v>
      </c>
      <c r="O1919" s="812">
        <v>0.5</v>
      </c>
      <c r="P1919" s="728">
        <v>602.4</v>
      </c>
      <c r="Q1919" s="745">
        <v>1</v>
      </c>
      <c r="R1919" s="727">
        <v>2</v>
      </c>
      <c r="S1919" s="745">
        <v>1</v>
      </c>
      <c r="T1919" s="812">
        <v>0.5</v>
      </c>
      <c r="U1919" s="768">
        <v>1</v>
      </c>
    </row>
    <row r="1920" spans="1:21" ht="14.4" customHeight="1" x14ac:dyDescent="0.3">
      <c r="A1920" s="726">
        <v>4</v>
      </c>
      <c r="B1920" s="727" t="s">
        <v>2287</v>
      </c>
      <c r="C1920" s="727" t="s">
        <v>2294</v>
      </c>
      <c r="D1920" s="810" t="s">
        <v>4735</v>
      </c>
      <c r="E1920" s="811" t="s">
        <v>2350</v>
      </c>
      <c r="F1920" s="727" t="s">
        <v>2288</v>
      </c>
      <c r="G1920" s="727" t="s">
        <v>2421</v>
      </c>
      <c r="H1920" s="727" t="s">
        <v>571</v>
      </c>
      <c r="I1920" s="727" t="s">
        <v>2458</v>
      </c>
      <c r="J1920" s="727" t="s">
        <v>1121</v>
      </c>
      <c r="K1920" s="727" t="s">
        <v>2423</v>
      </c>
      <c r="L1920" s="728">
        <v>103.67</v>
      </c>
      <c r="M1920" s="728">
        <v>311.01</v>
      </c>
      <c r="N1920" s="727">
        <v>3</v>
      </c>
      <c r="O1920" s="812">
        <v>0.5</v>
      </c>
      <c r="P1920" s="728">
        <v>311.01</v>
      </c>
      <c r="Q1920" s="745">
        <v>1</v>
      </c>
      <c r="R1920" s="727">
        <v>3</v>
      </c>
      <c r="S1920" s="745">
        <v>1</v>
      </c>
      <c r="T1920" s="812">
        <v>0.5</v>
      </c>
      <c r="U1920" s="768">
        <v>1</v>
      </c>
    </row>
    <row r="1921" spans="1:21" ht="14.4" customHeight="1" x14ac:dyDescent="0.3">
      <c r="A1921" s="726">
        <v>4</v>
      </c>
      <c r="B1921" s="727" t="s">
        <v>2287</v>
      </c>
      <c r="C1921" s="727" t="s">
        <v>2294</v>
      </c>
      <c r="D1921" s="810" t="s">
        <v>4735</v>
      </c>
      <c r="E1921" s="811" t="s">
        <v>2350</v>
      </c>
      <c r="F1921" s="727" t="s">
        <v>2288</v>
      </c>
      <c r="G1921" s="727" t="s">
        <v>2421</v>
      </c>
      <c r="H1921" s="727" t="s">
        <v>571</v>
      </c>
      <c r="I1921" s="727" t="s">
        <v>2459</v>
      </c>
      <c r="J1921" s="727" t="s">
        <v>1121</v>
      </c>
      <c r="K1921" s="727" t="s">
        <v>2423</v>
      </c>
      <c r="L1921" s="728">
        <v>301.2</v>
      </c>
      <c r="M1921" s="728">
        <v>602.4</v>
      </c>
      <c r="N1921" s="727">
        <v>2</v>
      </c>
      <c r="O1921" s="812">
        <v>1</v>
      </c>
      <c r="P1921" s="728"/>
      <c r="Q1921" s="745">
        <v>0</v>
      </c>
      <c r="R1921" s="727"/>
      <c r="S1921" s="745">
        <v>0</v>
      </c>
      <c r="T1921" s="812"/>
      <c r="U1921" s="768">
        <v>0</v>
      </c>
    </row>
    <row r="1922" spans="1:21" ht="14.4" customHeight="1" x14ac:dyDescent="0.3">
      <c r="A1922" s="726">
        <v>4</v>
      </c>
      <c r="B1922" s="727" t="s">
        <v>2287</v>
      </c>
      <c r="C1922" s="727" t="s">
        <v>2294</v>
      </c>
      <c r="D1922" s="810" t="s">
        <v>4735</v>
      </c>
      <c r="E1922" s="811" t="s">
        <v>2350</v>
      </c>
      <c r="F1922" s="727" t="s">
        <v>2288</v>
      </c>
      <c r="G1922" s="727" t="s">
        <v>2380</v>
      </c>
      <c r="H1922" s="727" t="s">
        <v>642</v>
      </c>
      <c r="I1922" s="727" t="s">
        <v>2695</v>
      </c>
      <c r="J1922" s="727" t="s">
        <v>1772</v>
      </c>
      <c r="K1922" s="727" t="s">
        <v>1773</v>
      </c>
      <c r="L1922" s="728">
        <v>57.6</v>
      </c>
      <c r="M1922" s="728">
        <v>57.6</v>
      </c>
      <c r="N1922" s="727">
        <v>1</v>
      </c>
      <c r="O1922" s="812">
        <v>0.5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4</v>
      </c>
      <c r="B1923" s="727" t="s">
        <v>2287</v>
      </c>
      <c r="C1923" s="727" t="s">
        <v>2294</v>
      </c>
      <c r="D1923" s="810" t="s">
        <v>4735</v>
      </c>
      <c r="E1923" s="811" t="s">
        <v>2350</v>
      </c>
      <c r="F1923" s="727" t="s">
        <v>2288</v>
      </c>
      <c r="G1923" s="727" t="s">
        <v>3906</v>
      </c>
      <c r="H1923" s="727" t="s">
        <v>571</v>
      </c>
      <c r="I1923" s="727" t="s">
        <v>4365</v>
      </c>
      <c r="J1923" s="727" t="s">
        <v>1241</v>
      </c>
      <c r="K1923" s="727" t="s">
        <v>3909</v>
      </c>
      <c r="L1923" s="728">
        <v>173.31</v>
      </c>
      <c r="M1923" s="728">
        <v>1039.8600000000001</v>
      </c>
      <c r="N1923" s="727">
        <v>6</v>
      </c>
      <c r="O1923" s="812">
        <v>1.5</v>
      </c>
      <c r="P1923" s="728"/>
      <c r="Q1923" s="745">
        <v>0</v>
      </c>
      <c r="R1923" s="727"/>
      <c r="S1923" s="745">
        <v>0</v>
      </c>
      <c r="T1923" s="812"/>
      <c r="U1923" s="768">
        <v>0</v>
      </c>
    </row>
    <row r="1924" spans="1:21" ht="14.4" customHeight="1" x14ac:dyDescent="0.3">
      <c r="A1924" s="726">
        <v>4</v>
      </c>
      <c r="B1924" s="727" t="s">
        <v>2287</v>
      </c>
      <c r="C1924" s="727" t="s">
        <v>2294</v>
      </c>
      <c r="D1924" s="810" t="s">
        <v>4735</v>
      </c>
      <c r="E1924" s="811" t="s">
        <v>2350</v>
      </c>
      <c r="F1924" s="727" t="s">
        <v>2288</v>
      </c>
      <c r="G1924" s="727" t="s">
        <v>2543</v>
      </c>
      <c r="H1924" s="727" t="s">
        <v>571</v>
      </c>
      <c r="I1924" s="727" t="s">
        <v>4366</v>
      </c>
      <c r="J1924" s="727" t="s">
        <v>2159</v>
      </c>
      <c r="K1924" s="727" t="s">
        <v>4367</v>
      </c>
      <c r="L1924" s="728">
        <v>160.88999999999999</v>
      </c>
      <c r="M1924" s="728">
        <v>321.77999999999997</v>
      </c>
      <c r="N1924" s="727">
        <v>2</v>
      </c>
      <c r="O1924" s="812">
        <v>1</v>
      </c>
      <c r="P1924" s="728">
        <v>321.77999999999997</v>
      </c>
      <c r="Q1924" s="745">
        <v>1</v>
      </c>
      <c r="R1924" s="727">
        <v>2</v>
      </c>
      <c r="S1924" s="745">
        <v>1</v>
      </c>
      <c r="T1924" s="812">
        <v>1</v>
      </c>
      <c r="U1924" s="768">
        <v>1</v>
      </c>
    </row>
    <row r="1925" spans="1:21" ht="14.4" customHeight="1" x14ac:dyDescent="0.3">
      <c r="A1925" s="726">
        <v>4</v>
      </c>
      <c r="B1925" s="727" t="s">
        <v>2287</v>
      </c>
      <c r="C1925" s="727" t="s">
        <v>2294</v>
      </c>
      <c r="D1925" s="810" t="s">
        <v>4735</v>
      </c>
      <c r="E1925" s="811" t="s">
        <v>2350</v>
      </c>
      <c r="F1925" s="727" t="s">
        <v>2288</v>
      </c>
      <c r="G1925" s="727" t="s">
        <v>2900</v>
      </c>
      <c r="H1925" s="727" t="s">
        <v>571</v>
      </c>
      <c r="I1925" s="727" t="s">
        <v>4368</v>
      </c>
      <c r="J1925" s="727" t="s">
        <v>4369</v>
      </c>
      <c r="K1925" s="727" t="s">
        <v>4370</v>
      </c>
      <c r="L1925" s="728">
        <v>256.67</v>
      </c>
      <c r="M1925" s="728">
        <v>6930.0900000000011</v>
      </c>
      <c r="N1925" s="727">
        <v>27</v>
      </c>
      <c r="O1925" s="812">
        <v>26.5</v>
      </c>
      <c r="P1925" s="728">
        <v>3080.0400000000004</v>
      </c>
      <c r="Q1925" s="745">
        <v>0.44444444444444442</v>
      </c>
      <c r="R1925" s="727">
        <v>12</v>
      </c>
      <c r="S1925" s="745">
        <v>0.44444444444444442</v>
      </c>
      <c r="T1925" s="812">
        <v>11.5</v>
      </c>
      <c r="U1925" s="768">
        <v>0.43396226415094341</v>
      </c>
    </row>
    <row r="1926" spans="1:21" ht="14.4" customHeight="1" x14ac:dyDescent="0.3">
      <c r="A1926" s="726">
        <v>4</v>
      </c>
      <c r="B1926" s="727" t="s">
        <v>2287</v>
      </c>
      <c r="C1926" s="727" t="s">
        <v>2294</v>
      </c>
      <c r="D1926" s="810" t="s">
        <v>4735</v>
      </c>
      <c r="E1926" s="811" t="s">
        <v>2350</v>
      </c>
      <c r="F1926" s="727" t="s">
        <v>2288</v>
      </c>
      <c r="G1926" s="727" t="s">
        <v>2798</v>
      </c>
      <c r="H1926" s="727" t="s">
        <v>571</v>
      </c>
      <c r="I1926" s="727" t="s">
        <v>4371</v>
      </c>
      <c r="J1926" s="727" t="s">
        <v>2031</v>
      </c>
      <c r="K1926" s="727" t="s">
        <v>4372</v>
      </c>
      <c r="L1926" s="728">
        <v>835.93</v>
      </c>
      <c r="M1926" s="728">
        <v>835.93</v>
      </c>
      <c r="N1926" s="727">
        <v>1</v>
      </c>
      <c r="O1926" s="812">
        <v>0.5</v>
      </c>
      <c r="P1926" s="728"/>
      <c r="Q1926" s="745">
        <v>0</v>
      </c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4</v>
      </c>
      <c r="B1927" s="727" t="s">
        <v>2287</v>
      </c>
      <c r="C1927" s="727" t="s">
        <v>2294</v>
      </c>
      <c r="D1927" s="810" t="s">
        <v>4735</v>
      </c>
      <c r="E1927" s="811" t="s">
        <v>2350</v>
      </c>
      <c r="F1927" s="727" t="s">
        <v>2288</v>
      </c>
      <c r="G1927" s="727" t="s">
        <v>2798</v>
      </c>
      <c r="H1927" s="727" t="s">
        <v>571</v>
      </c>
      <c r="I1927" s="727" t="s">
        <v>4371</v>
      </c>
      <c r="J1927" s="727" t="s">
        <v>2031</v>
      </c>
      <c r="K1927" s="727" t="s">
        <v>4372</v>
      </c>
      <c r="L1927" s="728">
        <v>661.62</v>
      </c>
      <c r="M1927" s="728">
        <v>661.62</v>
      </c>
      <c r="N1927" s="727">
        <v>1</v>
      </c>
      <c r="O1927" s="812">
        <v>0.5</v>
      </c>
      <c r="P1927" s="728"/>
      <c r="Q1927" s="745">
        <v>0</v>
      </c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4</v>
      </c>
      <c r="B1928" s="727" t="s">
        <v>2287</v>
      </c>
      <c r="C1928" s="727" t="s">
        <v>2294</v>
      </c>
      <c r="D1928" s="810" t="s">
        <v>4735</v>
      </c>
      <c r="E1928" s="811" t="s">
        <v>2350</v>
      </c>
      <c r="F1928" s="727" t="s">
        <v>2288</v>
      </c>
      <c r="G1928" s="727" t="s">
        <v>2801</v>
      </c>
      <c r="H1928" s="727" t="s">
        <v>571</v>
      </c>
      <c r="I1928" s="727" t="s">
        <v>4373</v>
      </c>
      <c r="J1928" s="727" t="s">
        <v>2803</v>
      </c>
      <c r="K1928" s="727" t="s">
        <v>4374</v>
      </c>
      <c r="L1928" s="728">
        <v>0</v>
      </c>
      <c r="M1928" s="728">
        <v>0</v>
      </c>
      <c r="N1928" s="727">
        <v>1</v>
      </c>
      <c r="O1928" s="812">
        <v>1</v>
      </c>
      <c r="P1928" s="728"/>
      <c r="Q1928" s="745"/>
      <c r="R1928" s="727"/>
      <c r="S1928" s="745">
        <v>0</v>
      </c>
      <c r="T1928" s="812"/>
      <c r="U1928" s="768">
        <v>0</v>
      </c>
    </row>
    <row r="1929" spans="1:21" ht="14.4" customHeight="1" x14ac:dyDescent="0.3">
      <c r="A1929" s="726">
        <v>4</v>
      </c>
      <c r="B1929" s="727" t="s">
        <v>2287</v>
      </c>
      <c r="C1929" s="727" t="s">
        <v>2294</v>
      </c>
      <c r="D1929" s="810" t="s">
        <v>4735</v>
      </c>
      <c r="E1929" s="811" t="s">
        <v>2350</v>
      </c>
      <c r="F1929" s="727" t="s">
        <v>2288</v>
      </c>
      <c r="G1929" s="727" t="s">
        <v>2545</v>
      </c>
      <c r="H1929" s="727" t="s">
        <v>571</v>
      </c>
      <c r="I1929" s="727" t="s">
        <v>2546</v>
      </c>
      <c r="J1929" s="727" t="s">
        <v>2547</v>
      </c>
      <c r="K1929" s="727" t="s">
        <v>2548</v>
      </c>
      <c r="L1929" s="728">
        <v>87.89</v>
      </c>
      <c r="M1929" s="728">
        <v>263.67</v>
      </c>
      <c r="N1929" s="727">
        <v>3</v>
      </c>
      <c r="O1929" s="812">
        <v>0.5</v>
      </c>
      <c r="P1929" s="728"/>
      <c r="Q1929" s="745">
        <v>0</v>
      </c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4</v>
      </c>
      <c r="B1930" s="727" t="s">
        <v>2287</v>
      </c>
      <c r="C1930" s="727" t="s">
        <v>2294</v>
      </c>
      <c r="D1930" s="810" t="s">
        <v>4735</v>
      </c>
      <c r="E1930" s="811" t="s">
        <v>2350</v>
      </c>
      <c r="F1930" s="727" t="s">
        <v>2288</v>
      </c>
      <c r="G1930" s="727" t="s">
        <v>2914</v>
      </c>
      <c r="H1930" s="727" t="s">
        <v>571</v>
      </c>
      <c r="I1930" s="727" t="s">
        <v>2915</v>
      </c>
      <c r="J1930" s="727" t="s">
        <v>2916</v>
      </c>
      <c r="K1930" s="727" t="s">
        <v>2917</v>
      </c>
      <c r="L1930" s="728">
        <v>256.67</v>
      </c>
      <c r="M1930" s="728">
        <v>256.67</v>
      </c>
      <c r="N1930" s="727">
        <v>1</v>
      </c>
      <c r="O1930" s="812">
        <v>1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4</v>
      </c>
      <c r="B1931" s="727" t="s">
        <v>2287</v>
      </c>
      <c r="C1931" s="727" t="s">
        <v>2294</v>
      </c>
      <c r="D1931" s="810" t="s">
        <v>4735</v>
      </c>
      <c r="E1931" s="811" t="s">
        <v>2350</v>
      </c>
      <c r="F1931" s="727" t="s">
        <v>2288</v>
      </c>
      <c r="G1931" s="727" t="s">
        <v>2417</v>
      </c>
      <c r="H1931" s="727" t="s">
        <v>642</v>
      </c>
      <c r="I1931" s="727" t="s">
        <v>1775</v>
      </c>
      <c r="J1931" s="727" t="s">
        <v>1776</v>
      </c>
      <c r="K1931" s="727" t="s">
        <v>1777</v>
      </c>
      <c r="L1931" s="728">
        <v>133.94</v>
      </c>
      <c r="M1931" s="728">
        <v>937.57999999999993</v>
      </c>
      <c r="N1931" s="727">
        <v>7</v>
      </c>
      <c r="O1931" s="812">
        <v>1.5</v>
      </c>
      <c r="P1931" s="728">
        <v>803.64</v>
      </c>
      <c r="Q1931" s="745">
        <v>0.85714285714285721</v>
      </c>
      <c r="R1931" s="727">
        <v>6</v>
      </c>
      <c r="S1931" s="745">
        <v>0.8571428571428571</v>
      </c>
      <c r="T1931" s="812">
        <v>1</v>
      </c>
      <c r="U1931" s="768">
        <v>0.66666666666666663</v>
      </c>
    </row>
    <row r="1932" spans="1:21" ht="14.4" customHeight="1" x14ac:dyDescent="0.3">
      <c r="A1932" s="726">
        <v>4</v>
      </c>
      <c r="B1932" s="727" t="s">
        <v>2287</v>
      </c>
      <c r="C1932" s="727" t="s">
        <v>2294</v>
      </c>
      <c r="D1932" s="810" t="s">
        <v>4735</v>
      </c>
      <c r="E1932" s="811" t="s">
        <v>2350</v>
      </c>
      <c r="F1932" s="727" t="s">
        <v>2289</v>
      </c>
      <c r="G1932" s="727" t="s">
        <v>2364</v>
      </c>
      <c r="H1932" s="727" t="s">
        <v>571</v>
      </c>
      <c r="I1932" s="727" t="s">
        <v>2454</v>
      </c>
      <c r="J1932" s="727" t="s">
        <v>2366</v>
      </c>
      <c r="K1932" s="727"/>
      <c r="L1932" s="728">
        <v>0</v>
      </c>
      <c r="M1932" s="728">
        <v>0</v>
      </c>
      <c r="N1932" s="727">
        <v>1</v>
      </c>
      <c r="O1932" s="812">
        <v>1</v>
      </c>
      <c r="P1932" s="728"/>
      <c r="Q1932" s="745"/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4</v>
      </c>
      <c r="B1933" s="727" t="s">
        <v>2287</v>
      </c>
      <c r="C1933" s="727" t="s">
        <v>2294</v>
      </c>
      <c r="D1933" s="810" t="s">
        <v>4735</v>
      </c>
      <c r="E1933" s="811" t="s">
        <v>2350</v>
      </c>
      <c r="F1933" s="727" t="s">
        <v>2289</v>
      </c>
      <c r="G1933" s="727" t="s">
        <v>2364</v>
      </c>
      <c r="H1933" s="727" t="s">
        <v>571</v>
      </c>
      <c r="I1933" s="727" t="s">
        <v>2365</v>
      </c>
      <c r="J1933" s="727" t="s">
        <v>2366</v>
      </c>
      <c r="K1933" s="727"/>
      <c r="L1933" s="728">
        <v>0</v>
      </c>
      <c r="M1933" s="728">
        <v>0</v>
      </c>
      <c r="N1933" s="727">
        <v>8</v>
      </c>
      <c r="O1933" s="812">
        <v>7.5</v>
      </c>
      <c r="P1933" s="728">
        <v>0</v>
      </c>
      <c r="Q1933" s="745"/>
      <c r="R1933" s="727">
        <v>8</v>
      </c>
      <c r="S1933" s="745">
        <v>1</v>
      </c>
      <c r="T1933" s="812">
        <v>7.5</v>
      </c>
      <c r="U1933" s="768">
        <v>1</v>
      </c>
    </row>
    <row r="1934" spans="1:21" ht="14.4" customHeight="1" x14ac:dyDescent="0.3">
      <c r="A1934" s="726">
        <v>4</v>
      </c>
      <c r="B1934" s="727" t="s">
        <v>2287</v>
      </c>
      <c r="C1934" s="727" t="s">
        <v>2294</v>
      </c>
      <c r="D1934" s="810" t="s">
        <v>4735</v>
      </c>
      <c r="E1934" s="811" t="s">
        <v>2350</v>
      </c>
      <c r="F1934" s="727" t="s">
        <v>2290</v>
      </c>
      <c r="G1934" s="727" t="s">
        <v>2523</v>
      </c>
      <c r="H1934" s="727" t="s">
        <v>571</v>
      </c>
      <c r="I1934" s="727" t="s">
        <v>2524</v>
      </c>
      <c r="J1934" s="727" t="s">
        <v>2525</v>
      </c>
      <c r="K1934" s="727" t="s">
        <v>2526</v>
      </c>
      <c r="L1934" s="728">
        <v>498.24</v>
      </c>
      <c r="M1934" s="728">
        <v>498.24</v>
      </c>
      <c r="N1934" s="727">
        <v>1</v>
      </c>
      <c r="O1934" s="812">
        <v>1</v>
      </c>
      <c r="P1934" s="728">
        <v>498.24</v>
      </c>
      <c r="Q1934" s="745">
        <v>1</v>
      </c>
      <c r="R1934" s="727">
        <v>1</v>
      </c>
      <c r="S1934" s="745">
        <v>1</v>
      </c>
      <c r="T1934" s="812">
        <v>1</v>
      </c>
      <c r="U1934" s="768">
        <v>1</v>
      </c>
    </row>
    <row r="1935" spans="1:21" ht="14.4" customHeight="1" x14ac:dyDescent="0.3">
      <c r="A1935" s="726">
        <v>4</v>
      </c>
      <c r="B1935" s="727" t="s">
        <v>2287</v>
      </c>
      <c r="C1935" s="727" t="s">
        <v>2294</v>
      </c>
      <c r="D1935" s="810" t="s">
        <v>4735</v>
      </c>
      <c r="E1935" s="811" t="s">
        <v>2350</v>
      </c>
      <c r="F1935" s="727" t="s">
        <v>2290</v>
      </c>
      <c r="G1935" s="727" t="s">
        <v>2399</v>
      </c>
      <c r="H1935" s="727" t="s">
        <v>571</v>
      </c>
      <c r="I1935" s="727" t="s">
        <v>2400</v>
      </c>
      <c r="J1935" s="727" t="s">
        <v>2401</v>
      </c>
      <c r="K1935" s="727" t="s">
        <v>2402</v>
      </c>
      <c r="L1935" s="728">
        <v>100</v>
      </c>
      <c r="M1935" s="728">
        <v>200</v>
      </c>
      <c r="N1935" s="727">
        <v>2</v>
      </c>
      <c r="O1935" s="812">
        <v>2</v>
      </c>
      <c r="P1935" s="728">
        <v>200</v>
      </c>
      <c r="Q1935" s="745">
        <v>1</v>
      </c>
      <c r="R1935" s="727">
        <v>2</v>
      </c>
      <c r="S1935" s="745">
        <v>1</v>
      </c>
      <c r="T1935" s="812">
        <v>2</v>
      </c>
      <c r="U1935" s="768">
        <v>1</v>
      </c>
    </row>
    <row r="1936" spans="1:21" ht="14.4" customHeight="1" x14ac:dyDescent="0.3">
      <c r="A1936" s="726">
        <v>4</v>
      </c>
      <c r="B1936" s="727" t="s">
        <v>2287</v>
      </c>
      <c r="C1936" s="727" t="s">
        <v>2294</v>
      </c>
      <c r="D1936" s="810" t="s">
        <v>4735</v>
      </c>
      <c r="E1936" s="811" t="s">
        <v>2350</v>
      </c>
      <c r="F1936" s="727" t="s">
        <v>2290</v>
      </c>
      <c r="G1936" s="727" t="s">
        <v>2399</v>
      </c>
      <c r="H1936" s="727" t="s">
        <v>571</v>
      </c>
      <c r="I1936" s="727" t="s">
        <v>3424</v>
      </c>
      <c r="J1936" s="727" t="s">
        <v>3425</v>
      </c>
      <c r="K1936" s="727" t="s">
        <v>3426</v>
      </c>
      <c r="L1936" s="728">
        <v>99</v>
      </c>
      <c r="M1936" s="728">
        <v>99</v>
      </c>
      <c r="N1936" s="727">
        <v>1</v>
      </c>
      <c r="O1936" s="812">
        <v>1</v>
      </c>
      <c r="P1936" s="728">
        <v>99</v>
      </c>
      <c r="Q1936" s="745">
        <v>1</v>
      </c>
      <c r="R1936" s="727">
        <v>1</v>
      </c>
      <c r="S1936" s="745">
        <v>1</v>
      </c>
      <c r="T1936" s="812">
        <v>1</v>
      </c>
      <c r="U1936" s="768">
        <v>1</v>
      </c>
    </row>
    <row r="1937" spans="1:21" ht="14.4" customHeight="1" x14ac:dyDescent="0.3">
      <c r="A1937" s="726">
        <v>4</v>
      </c>
      <c r="B1937" s="727" t="s">
        <v>2287</v>
      </c>
      <c r="C1937" s="727" t="s">
        <v>2294</v>
      </c>
      <c r="D1937" s="810" t="s">
        <v>4735</v>
      </c>
      <c r="E1937" s="811" t="s">
        <v>2350</v>
      </c>
      <c r="F1937" s="727" t="s">
        <v>2290</v>
      </c>
      <c r="G1937" s="727" t="s">
        <v>2807</v>
      </c>
      <c r="H1937" s="727" t="s">
        <v>571</v>
      </c>
      <c r="I1937" s="727" t="s">
        <v>2808</v>
      </c>
      <c r="J1937" s="727" t="s">
        <v>2809</v>
      </c>
      <c r="K1937" s="727" t="s">
        <v>2810</v>
      </c>
      <c r="L1937" s="728">
        <v>410</v>
      </c>
      <c r="M1937" s="728">
        <v>6970</v>
      </c>
      <c r="N1937" s="727">
        <v>17</v>
      </c>
      <c r="O1937" s="812">
        <v>17</v>
      </c>
      <c r="P1937" s="728">
        <v>6970</v>
      </c>
      <c r="Q1937" s="745">
        <v>1</v>
      </c>
      <c r="R1937" s="727">
        <v>17</v>
      </c>
      <c r="S1937" s="745">
        <v>1</v>
      </c>
      <c r="T1937" s="812">
        <v>17</v>
      </c>
      <c r="U1937" s="768">
        <v>1</v>
      </c>
    </row>
    <row r="1938" spans="1:21" ht="14.4" customHeight="1" x14ac:dyDescent="0.3">
      <c r="A1938" s="726">
        <v>4</v>
      </c>
      <c r="B1938" s="727" t="s">
        <v>2287</v>
      </c>
      <c r="C1938" s="727" t="s">
        <v>2294</v>
      </c>
      <c r="D1938" s="810" t="s">
        <v>4735</v>
      </c>
      <c r="E1938" s="811" t="s">
        <v>2350</v>
      </c>
      <c r="F1938" s="727" t="s">
        <v>2290</v>
      </c>
      <c r="G1938" s="727" t="s">
        <v>2807</v>
      </c>
      <c r="H1938" s="727" t="s">
        <v>571</v>
      </c>
      <c r="I1938" s="727" t="s">
        <v>3352</v>
      </c>
      <c r="J1938" s="727" t="s">
        <v>2853</v>
      </c>
      <c r="K1938" s="727" t="s">
        <v>3353</v>
      </c>
      <c r="L1938" s="728">
        <v>566</v>
      </c>
      <c r="M1938" s="728">
        <v>1698</v>
      </c>
      <c r="N1938" s="727">
        <v>3</v>
      </c>
      <c r="O1938" s="812">
        <v>3</v>
      </c>
      <c r="P1938" s="728">
        <v>566</v>
      </c>
      <c r="Q1938" s="745">
        <v>0.33333333333333331</v>
      </c>
      <c r="R1938" s="727">
        <v>1</v>
      </c>
      <c r="S1938" s="745">
        <v>0.33333333333333331</v>
      </c>
      <c r="T1938" s="812">
        <v>1</v>
      </c>
      <c r="U1938" s="768">
        <v>0.33333333333333331</v>
      </c>
    </row>
    <row r="1939" spans="1:21" ht="14.4" customHeight="1" x14ac:dyDescent="0.3">
      <c r="A1939" s="726">
        <v>4</v>
      </c>
      <c r="B1939" s="727" t="s">
        <v>2287</v>
      </c>
      <c r="C1939" s="727" t="s">
        <v>2294</v>
      </c>
      <c r="D1939" s="810" t="s">
        <v>4735</v>
      </c>
      <c r="E1939" s="811" t="s">
        <v>2350</v>
      </c>
      <c r="F1939" s="727" t="s">
        <v>2290</v>
      </c>
      <c r="G1939" s="727" t="s">
        <v>2807</v>
      </c>
      <c r="H1939" s="727" t="s">
        <v>571</v>
      </c>
      <c r="I1939" s="727" t="s">
        <v>4375</v>
      </c>
      <c r="J1939" s="727" t="s">
        <v>2853</v>
      </c>
      <c r="K1939" s="727" t="s">
        <v>4376</v>
      </c>
      <c r="L1939" s="728">
        <v>600</v>
      </c>
      <c r="M1939" s="728">
        <v>600</v>
      </c>
      <c r="N1939" s="727">
        <v>1</v>
      </c>
      <c r="O1939" s="812">
        <v>1</v>
      </c>
      <c r="P1939" s="728"/>
      <c r="Q1939" s="745">
        <v>0</v>
      </c>
      <c r="R1939" s="727"/>
      <c r="S1939" s="745">
        <v>0</v>
      </c>
      <c r="T1939" s="812"/>
      <c r="U1939" s="768">
        <v>0</v>
      </c>
    </row>
    <row r="1940" spans="1:21" ht="14.4" customHeight="1" x14ac:dyDescent="0.3">
      <c r="A1940" s="726">
        <v>4</v>
      </c>
      <c r="B1940" s="727" t="s">
        <v>2287</v>
      </c>
      <c r="C1940" s="727" t="s">
        <v>2294</v>
      </c>
      <c r="D1940" s="810" t="s">
        <v>4735</v>
      </c>
      <c r="E1940" s="811" t="s">
        <v>2350</v>
      </c>
      <c r="F1940" s="727" t="s">
        <v>2290</v>
      </c>
      <c r="G1940" s="727" t="s">
        <v>2406</v>
      </c>
      <c r="H1940" s="727" t="s">
        <v>571</v>
      </c>
      <c r="I1940" s="727" t="s">
        <v>2407</v>
      </c>
      <c r="J1940" s="727" t="s">
        <v>2408</v>
      </c>
      <c r="K1940" s="727" t="s">
        <v>2409</v>
      </c>
      <c r="L1940" s="728">
        <v>900</v>
      </c>
      <c r="M1940" s="728">
        <v>900</v>
      </c>
      <c r="N1940" s="727">
        <v>1</v>
      </c>
      <c r="O1940" s="812">
        <v>1</v>
      </c>
      <c r="P1940" s="728">
        <v>900</v>
      </c>
      <c r="Q1940" s="745">
        <v>1</v>
      </c>
      <c r="R1940" s="727">
        <v>1</v>
      </c>
      <c r="S1940" s="745">
        <v>1</v>
      </c>
      <c r="T1940" s="812">
        <v>1</v>
      </c>
      <c r="U1940" s="768">
        <v>1</v>
      </c>
    </row>
    <row r="1941" spans="1:21" ht="14.4" customHeight="1" x14ac:dyDescent="0.3">
      <c r="A1941" s="726">
        <v>4</v>
      </c>
      <c r="B1941" s="727" t="s">
        <v>2287</v>
      </c>
      <c r="C1941" s="727" t="s">
        <v>2294</v>
      </c>
      <c r="D1941" s="810" t="s">
        <v>4735</v>
      </c>
      <c r="E1941" s="811" t="s">
        <v>2350</v>
      </c>
      <c r="F1941" s="727" t="s">
        <v>2290</v>
      </c>
      <c r="G1941" s="727" t="s">
        <v>2406</v>
      </c>
      <c r="H1941" s="727" t="s">
        <v>571</v>
      </c>
      <c r="I1941" s="727" t="s">
        <v>3441</v>
      </c>
      <c r="J1941" s="727" t="s">
        <v>3442</v>
      </c>
      <c r="K1941" s="727" t="s">
        <v>3443</v>
      </c>
      <c r="L1941" s="728">
        <v>378.48</v>
      </c>
      <c r="M1941" s="728">
        <v>378.48</v>
      </c>
      <c r="N1941" s="727">
        <v>1</v>
      </c>
      <c r="O1941" s="812">
        <v>1</v>
      </c>
      <c r="P1941" s="728">
        <v>378.48</v>
      </c>
      <c r="Q1941" s="745">
        <v>1</v>
      </c>
      <c r="R1941" s="727">
        <v>1</v>
      </c>
      <c r="S1941" s="745">
        <v>1</v>
      </c>
      <c r="T1941" s="812">
        <v>1</v>
      </c>
      <c r="U1941" s="768">
        <v>1</v>
      </c>
    </row>
    <row r="1942" spans="1:21" ht="14.4" customHeight="1" x14ac:dyDescent="0.3">
      <c r="A1942" s="726">
        <v>4</v>
      </c>
      <c r="B1942" s="727" t="s">
        <v>2287</v>
      </c>
      <c r="C1942" s="727" t="s">
        <v>2294</v>
      </c>
      <c r="D1942" s="810" t="s">
        <v>4735</v>
      </c>
      <c r="E1942" s="811" t="s">
        <v>2350</v>
      </c>
      <c r="F1942" s="727" t="s">
        <v>2290</v>
      </c>
      <c r="G1942" s="727" t="s">
        <v>2406</v>
      </c>
      <c r="H1942" s="727" t="s">
        <v>571</v>
      </c>
      <c r="I1942" s="727" t="s">
        <v>3444</v>
      </c>
      <c r="J1942" s="727" t="s">
        <v>3445</v>
      </c>
      <c r="K1942" s="727" t="s">
        <v>3446</v>
      </c>
      <c r="L1942" s="728">
        <v>378.48</v>
      </c>
      <c r="M1942" s="728">
        <v>378.48</v>
      </c>
      <c r="N1942" s="727">
        <v>1</v>
      </c>
      <c r="O1942" s="812">
        <v>1</v>
      </c>
      <c r="P1942" s="728">
        <v>378.48</v>
      </c>
      <c r="Q1942" s="745">
        <v>1</v>
      </c>
      <c r="R1942" s="727">
        <v>1</v>
      </c>
      <c r="S1942" s="745">
        <v>1</v>
      </c>
      <c r="T1942" s="812">
        <v>1</v>
      </c>
      <c r="U1942" s="768">
        <v>1</v>
      </c>
    </row>
    <row r="1943" spans="1:21" ht="14.4" customHeight="1" x14ac:dyDescent="0.3">
      <c r="A1943" s="726">
        <v>4</v>
      </c>
      <c r="B1943" s="727" t="s">
        <v>2287</v>
      </c>
      <c r="C1943" s="727" t="s">
        <v>2294</v>
      </c>
      <c r="D1943" s="810" t="s">
        <v>4735</v>
      </c>
      <c r="E1943" s="811" t="s">
        <v>2350</v>
      </c>
      <c r="F1943" s="727" t="s">
        <v>2290</v>
      </c>
      <c r="G1943" s="727" t="s">
        <v>2406</v>
      </c>
      <c r="H1943" s="727" t="s">
        <v>571</v>
      </c>
      <c r="I1943" s="727" t="s">
        <v>4377</v>
      </c>
      <c r="J1943" s="727" t="s">
        <v>4378</v>
      </c>
      <c r="K1943" s="727" t="s">
        <v>4379</v>
      </c>
      <c r="L1943" s="728">
        <v>700</v>
      </c>
      <c r="M1943" s="728">
        <v>700</v>
      </c>
      <c r="N1943" s="727">
        <v>1</v>
      </c>
      <c r="O1943" s="812">
        <v>1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4</v>
      </c>
      <c r="B1944" s="727" t="s">
        <v>2287</v>
      </c>
      <c r="C1944" s="727" t="s">
        <v>2294</v>
      </c>
      <c r="D1944" s="810" t="s">
        <v>4735</v>
      </c>
      <c r="E1944" s="811" t="s">
        <v>2352</v>
      </c>
      <c r="F1944" s="727" t="s">
        <v>2288</v>
      </c>
      <c r="G1944" s="727" t="s">
        <v>2861</v>
      </c>
      <c r="H1944" s="727" t="s">
        <v>642</v>
      </c>
      <c r="I1944" s="727" t="s">
        <v>2087</v>
      </c>
      <c r="J1944" s="727" t="s">
        <v>2088</v>
      </c>
      <c r="K1944" s="727" t="s">
        <v>2089</v>
      </c>
      <c r="L1944" s="728">
        <v>4.7</v>
      </c>
      <c r="M1944" s="728">
        <v>4.7</v>
      </c>
      <c r="N1944" s="727">
        <v>1</v>
      </c>
      <c r="O1944" s="812">
        <v>1</v>
      </c>
      <c r="P1944" s="728"/>
      <c r="Q1944" s="745">
        <v>0</v>
      </c>
      <c r="R1944" s="727"/>
      <c r="S1944" s="745">
        <v>0</v>
      </c>
      <c r="T1944" s="812"/>
      <c r="U1944" s="768">
        <v>0</v>
      </c>
    </row>
    <row r="1945" spans="1:21" ht="14.4" customHeight="1" x14ac:dyDescent="0.3">
      <c r="A1945" s="726">
        <v>4</v>
      </c>
      <c r="B1945" s="727" t="s">
        <v>2287</v>
      </c>
      <c r="C1945" s="727" t="s">
        <v>2294</v>
      </c>
      <c r="D1945" s="810" t="s">
        <v>4735</v>
      </c>
      <c r="E1945" s="811" t="s">
        <v>2352</v>
      </c>
      <c r="F1945" s="727" t="s">
        <v>2288</v>
      </c>
      <c r="G1945" s="727" t="s">
        <v>2506</v>
      </c>
      <c r="H1945" s="727" t="s">
        <v>571</v>
      </c>
      <c r="I1945" s="727" t="s">
        <v>2507</v>
      </c>
      <c r="J1945" s="727" t="s">
        <v>820</v>
      </c>
      <c r="K1945" s="727" t="s">
        <v>2508</v>
      </c>
      <c r="L1945" s="728">
        <v>0</v>
      </c>
      <c r="M1945" s="728">
        <v>0</v>
      </c>
      <c r="N1945" s="727">
        <v>2</v>
      </c>
      <c r="O1945" s="812">
        <v>0.5</v>
      </c>
      <c r="P1945" s="728">
        <v>0</v>
      </c>
      <c r="Q1945" s="745"/>
      <c r="R1945" s="727">
        <v>2</v>
      </c>
      <c r="S1945" s="745">
        <v>1</v>
      </c>
      <c r="T1945" s="812">
        <v>0.5</v>
      </c>
      <c r="U1945" s="768">
        <v>1</v>
      </c>
    </row>
    <row r="1946" spans="1:21" ht="14.4" customHeight="1" x14ac:dyDescent="0.3">
      <c r="A1946" s="726">
        <v>4</v>
      </c>
      <c r="B1946" s="727" t="s">
        <v>2287</v>
      </c>
      <c r="C1946" s="727" t="s">
        <v>2294</v>
      </c>
      <c r="D1946" s="810" t="s">
        <v>4735</v>
      </c>
      <c r="E1946" s="811" t="s">
        <v>2352</v>
      </c>
      <c r="F1946" s="727" t="s">
        <v>2288</v>
      </c>
      <c r="G1946" s="727" t="s">
        <v>3494</v>
      </c>
      <c r="H1946" s="727" t="s">
        <v>571</v>
      </c>
      <c r="I1946" s="727" t="s">
        <v>4380</v>
      </c>
      <c r="J1946" s="727" t="s">
        <v>3496</v>
      </c>
      <c r="K1946" s="727" t="s">
        <v>4381</v>
      </c>
      <c r="L1946" s="728">
        <v>61.44</v>
      </c>
      <c r="M1946" s="728">
        <v>245.76</v>
      </c>
      <c r="N1946" s="727">
        <v>4</v>
      </c>
      <c r="O1946" s="812">
        <v>1.5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4</v>
      </c>
      <c r="B1947" s="727" t="s">
        <v>2287</v>
      </c>
      <c r="C1947" s="727" t="s">
        <v>2294</v>
      </c>
      <c r="D1947" s="810" t="s">
        <v>4735</v>
      </c>
      <c r="E1947" s="811" t="s">
        <v>2352</v>
      </c>
      <c r="F1947" s="727" t="s">
        <v>2288</v>
      </c>
      <c r="G1947" s="727" t="s">
        <v>2355</v>
      </c>
      <c r="H1947" s="727" t="s">
        <v>642</v>
      </c>
      <c r="I1947" s="727" t="s">
        <v>2043</v>
      </c>
      <c r="J1947" s="727" t="s">
        <v>965</v>
      </c>
      <c r="K1947" s="727" t="s">
        <v>2044</v>
      </c>
      <c r="L1947" s="728">
        <v>154.36000000000001</v>
      </c>
      <c r="M1947" s="728">
        <v>617.44000000000005</v>
      </c>
      <c r="N1947" s="727">
        <v>4</v>
      </c>
      <c r="O1947" s="812">
        <v>2.5</v>
      </c>
      <c r="P1947" s="728">
        <v>154.36000000000001</v>
      </c>
      <c r="Q1947" s="745">
        <v>0.25</v>
      </c>
      <c r="R1947" s="727">
        <v>1</v>
      </c>
      <c r="S1947" s="745">
        <v>0.25</v>
      </c>
      <c r="T1947" s="812">
        <v>1</v>
      </c>
      <c r="U1947" s="768">
        <v>0.4</v>
      </c>
    </row>
    <row r="1948" spans="1:21" ht="14.4" customHeight="1" x14ac:dyDescent="0.3">
      <c r="A1948" s="726">
        <v>4</v>
      </c>
      <c r="B1948" s="727" t="s">
        <v>2287</v>
      </c>
      <c r="C1948" s="727" t="s">
        <v>2294</v>
      </c>
      <c r="D1948" s="810" t="s">
        <v>4735</v>
      </c>
      <c r="E1948" s="811" t="s">
        <v>2352</v>
      </c>
      <c r="F1948" s="727" t="s">
        <v>2288</v>
      </c>
      <c r="G1948" s="727" t="s">
        <v>2355</v>
      </c>
      <c r="H1948" s="727" t="s">
        <v>642</v>
      </c>
      <c r="I1948" s="727" t="s">
        <v>1860</v>
      </c>
      <c r="J1948" s="727" t="s">
        <v>1861</v>
      </c>
      <c r="K1948" s="727" t="s">
        <v>1862</v>
      </c>
      <c r="L1948" s="728">
        <v>149.52000000000001</v>
      </c>
      <c r="M1948" s="728">
        <v>299.04000000000002</v>
      </c>
      <c r="N1948" s="727">
        <v>2</v>
      </c>
      <c r="O1948" s="812">
        <v>1</v>
      </c>
      <c r="P1948" s="728"/>
      <c r="Q1948" s="745">
        <v>0</v>
      </c>
      <c r="R1948" s="727"/>
      <c r="S1948" s="745">
        <v>0</v>
      </c>
      <c r="T1948" s="812"/>
      <c r="U1948" s="768">
        <v>0</v>
      </c>
    </row>
    <row r="1949" spans="1:21" ht="14.4" customHeight="1" x14ac:dyDescent="0.3">
      <c r="A1949" s="726">
        <v>4</v>
      </c>
      <c r="B1949" s="727" t="s">
        <v>2287</v>
      </c>
      <c r="C1949" s="727" t="s">
        <v>2294</v>
      </c>
      <c r="D1949" s="810" t="s">
        <v>4735</v>
      </c>
      <c r="E1949" s="811" t="s">
        <v>2352</v>
      </c>
      <c r="F1949" s="727" t="s">
        <v>2288</v>
      </c>
      <c r="G1949" s="727" t="s">
        <v>2751</v>
      </c>
      <c r="H1949" s="727" t="s">
        <v>571</v>
      </c>
      <c r="I1949" s="727" t="s">
        <v>3864</v>
      </c>
      <c r="J1949" s="727" t="s">
        <v>3865</v>
      </c>
      <c r="K1949" s="727" t="s">
        <v>2753</v>
      </c>
      <c r="L1949" s="728">
        <v>119.7</v>
      </c>
      <c r="M1949" s="728">
        <v>119.7</v>
      </c>
      <c r="N1949" s="727">
        <v>1</v>
      </c>
      <c r="O1949" s="812">
        <v>1</v>
      </c>
      <c r="P1949" s="728">
        <v>119.7</v>
      </c>
      <c r="Q1949" s="745">
        <v>1</v>
      </c>
      <c r="R1949" s="727">
        <v>1</v>
      </c>
      <c r="S1949" s="745">
        <v>1</v>
      </c>
      <c r="T1949" s="812">
        <v>1</v>
      </c>
      <c r="U1949" s="768">
        <v>1</v>
      </c>
    </row>
    <row r="1950" spans="1:21" ht="14.4" customHeight="1" x14ac:dyDescent="0.3">
      <c r="A1950" s="726">
        <v>4</v>
      </c>
      <c r="B1950" s="727" t="s">
        <v>2287</v>
      </c>
      <c r="C1950" s="727" t="s">
        <v>2294</v>
      </c>
      <c r="D1950" s="810" t="s">
        <v>4735</v>
      </c>
      <c r="E1950" s="811" t="s">
        <v>2352</v>
      </c>
      <c r="F1950" s="727" t="s">
        <v>2288</v>
      </c>
      <c r="G1950" s="727" t="s">
        <v>2751</v>
      </c>
      <c r="H1950" s="727" t="s">
        <v>571</v>
      </c>
      <c r="I1950" s="727" t="s">
        <v>4382</v>
      </c>
      <c r="J1950" s="727" t="s">
        <v>3865</v>
      </c>
      <c r="K1950" s="727" t="s">
        <v>2753</v>
      </c>
      <c r="L1950" s="728">
        <v>119.7</v>
      </c>
      <c r="M1950" s="728">
        <v>239.4</v>
      </c>
      <c r="N1950" s="727">
        <v>2</v>
      </c>
      <c r="O1950" s="812">
        <v>0.5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4</v>
      </c>
      <c r="B1951" s="727" t="s">
        <v>2287</v>
      </c>
      <c r="C1951" s="727" t="s">
        <v>2294</v>
      </c>
      <c r="D1951" s="810" t="s">
        <v>4735</v>
      </c>
      <c r="E1951" s="811" t="s">
        <v>2352</v>
      </c>
      <c r="F1951" s="727" t="s">
        <v>2288</v>
      </c>
      <c r="G1951" s="727" t="s">
        <v>2875</v>
      </c>
      <c r="H1951" s="727" t="s">
        <v>571</v>
      </c>
      <c r="I1951" s="727" t="s">
        <v>3936</v>
      </c>
      <c r="J1951" s="727" t="s">
        <v>1067</v>
      </c>
      <c r="K1951" s="727" t="s">
        <v>3568</v>
      </c>
      <c r="L1951" s="728">
        <v>182.22</v>
      </c>
      <c r="M1951" s="728">
        <v>182.22</v>
      </c>
      <c r="N1951" s="727">
        <v>1</v>
      </c>
      <c r="O1951" s="812">
        <v>1</v>
      </c>
      <c r="P1951" s="728"/>
      <c r="Q1951" s="745">
        <v>0</v>
      </c>
      <c r="R1951" s="727"/>
      <c r="S1951" s="745">
        <v>0</v>
      </c>
      <c r="T1951" s="812"/>
      <c r="U1951" s="768">
        <v>0</v>
      </c>
    </row>
    <row r="1952" spans="1:21" ht="14.4" customHeight="1" x14ac:dyDescent="0.3">
      <c r="A1952" s="726">
        <v>4</v>
      </c>
      <c r="B1952" s="727" t="s">
        <v>2287</v>
      </c>
      <c r="C1952" s="727" t="s">
        <v>2294</v>
      </c>
      <c r="D1952" s="810" t="s">
        <v>4735</v>
      </c>
      <c r="E1952" s="811" t="s">
        <v>2352</v>
      </c>
      <c r="F1952" s="727" t="s">
        <v>2288</v>
      </c>
      <c r="G1952" s="727" t="s">
        <v>3574</v>
      </c>
      <c r="H1952" s="727" t="s">
        <v>571</v>
      </c>
      <c r="I1952" s="727" t="s">
        <v>3575</v>
      </c>
      <c r="J1952" s="727" t="s">
        <v>3576</v>
      </c>
      <c r="K1952" s="727" t="s">
        <v>3577</v>
      </c>
      <c r="L1952" s="728">
        <v>0</v>
      </c>
      <c r="M1952" s="728">
        <v>0</v>
      </c>
      <c r="N1952" s="727">
        <v>4</v>
      </c>
      <c r="O1952" s="812">
        <v>1</v>
      </c>
      <c r="P1952" s="728"/>
      <c r="Q1952" s="745"/>
      <c r="R1952" s="727"/>
      <c r="S1952" s="745">
        <v>0</v>
      </c>
      <c r="T1952" s="812"/>
      <c r="U1952" s="768">
        <v>0</v>
      </c>
    </row>
    <row r="1953" spans="1:21" ht="14.4" customHeight="1" x14ac:dyDescent="0.3">
      <c r="A1953" s="726">
        <v>4</v>
      </c>
      <c r="B1953" s="727" t="s">
        <v>2287</v>
      </c>
      <c r="C1953" s="727" t="s">
        <v>2294</v>
      </c>
      <c r="D1953" s="810" t="s">
        <v>4735</v>
      </c>
      <c r="E1953" s="811" t="s">
        <v>2352</v>
      </c>
      <c r="F1953" s="727" t="s">
        <v>2288</v>
      </c>
      <c r="G1953" s="727" t="s">
        <v>2565</v>
      </c>
      <c r="H1953" s="727" t="s">
        <v>571</v>
      </c>
      <c r="I1953" s="727" t="s">
        <v>4383</v>
      </c>
      <c r="J1953" s="727" t="s">
        <v>2567</v>
      </c>
      <c r="K1953" s="727" t="s">
        <v>4384</v>
      </c>
      <c r="L1953" s="728">
        <v>30.46</v>
      </c>
      <c r="M1953" s="728">
        <v>426.44000000000005</v>
      </c>
      <c r="N1953" s="727">
        <v>14</v>
      </c>
      <c r="O1953" s="812">
        <v>7</v>
      </c>
      <c r="P1953" s="728">
        <v>274.14000000000004</v>
      </c>
      <c r="Q1953" s="745">
        <v>0.6428571428571429</v>
      </c>
      <c r="R1953" s="727">
        <v>9</v>
      </c>
      <c r="S1953" s="745">
        <v>0.6428571428571429</v>
      </c>
      <c r="T1953" s="812">
        <v>4</v>
      </c>
      <c r="U1953" s="768">
        <v>0.5714285714285714</v>
      </c>
    </row>
    <row r="1954" spans="1:21" ht="14.4" customHeight="1" x14ac:dyDescent="0.3">
      <c r="A1954" s="726">
        <v>4</v>
      </c>
      <c r="B1954" s="727" t="s">
        <v>2287</v>
      </c>
      <c r="C1954" s="727" t="s">
        <v>2294</v>
      </c>
      <c r="D1954" s="810" t="s">
        <v>4735</v>
      </c>
      <c r="E1954" s="811" t="s">
        <v>2352</v>
      </c>
      <c r="F1954" s="727" t="s">
        <v>2288</v>
      </c>
      <c r="G1954" s="727" t="s">
        <v>2565</v>
      </c>
      <c r="H1954" s="727" t="s">
        <v>571</v>
      </c>
      <c r="I1954" s="727" t="s">
        <v>2566</v>
      </c>
      <c r="J1954" s="727" t="s">
        <v>2567</v>
      </c>
      <c r="K1954" s="727" t="s">
        <v>2568</v>
      </c>
      <c r="L1954" s="728">
        <v>60.9</v>
      </c>
      <c r="M1954" s="728">
        <v>121.8</v>
      </c>
      <c r="N1954" s="727">
        <v>2</v>
      </c>
      <c r="O1954" s="812">
        <v>0.5</v>
      </c>
      <c r="P1954" s="728">
        <v>121.8</v>
      </c>
      <c r="Q1954" s="745">
        <v>1</v>
      </c>
      <c r="R1954" s="727">
        <v>2</v>
      </c>
      <c r="S1954" s="745">
        <v>1</v>
      </c>
      <c r="T1954" s="812">
        <v>0.5</v>
      </c>
      <c r="U1954" s="768">
        <v>1</v>
      </c>
    </row>
    <row r="1955" spans="1:21" ht="14.4" customHeight="1" x14ac:dyDescent="0.3">
      <c r="A1955" s="726">
        <v>4</v>
      </c>
      <c r="B1955" s="727" t="s">
        <v>2287</v>
      </c>
      <c r="C1955" s="727" t="s">
        <v>2294</v>
      </c>
      <c r="D1955" s="810" t="s">
        <v>4735</v>
      </c>
      <c r="E1955" s="811" t="s">
        <v>2352</v>
      </c>
      <c r="F1955" s="727" t="s">
        <v>2288</v>
      </c>
      <c r="G1955" s="727" t="s">
        <v>2771</v>
      </c>
      <c r="H1955" s="727" t="s">
        <v>571</v>
      </c>
      <c r="I1955" s="727" t="s">
        <v>4385</v>
      </c>
      <c r="J1955" s="727" t="s">
        <v>4386</v>
      </c>
      <c r="K1955" s="727" t="s">
        <v>4387</v>
      </c>
      <c r="L1955" s="728">
        <v>49.38</v>
      </c>
      <c r="M1955" s="728">
        <v>98.76</v>
      </c>
      <c r="N1955" s="727">
        <v>2</v>
      </c>
      <c r="O1955" s="812">
        <v>1</v>
      </c>
      <c r="P1955" s="728"/>
      <c r="Q1955" s="745">
        <v>0</v>
      </c>
      <c r="R1955" s="727"/>
      <c r="S1955" s="745">
        <v>0</v>
      </c>
      <c r="T1955" s="812"/>
      <c r="U1955" s="768">
        <v>0</v>
      </c>
    </row>
    <row r="1956" spans="1:21" ht="14.4" customHeight="1" x14ac:dyDescent="0.3">
      <c r="A1956" s="726">
        <v>4</v>
      </c>
      <c r="B1956" s="727" t="s">
        <v>2287</v>
      </c>
      <c r="C1956" s="727" t="s">
        <v>2294</v>
      </c>
      <c r="D1956" s="810" t="s">
        <v>4735</v>
      </c>
      <c r="E1956" s="811" t="s">
        <v>2352</v>
      </c>
      <c r="F1956" s="727" t="s">
        <v>2288</v>
      </c>
      <c r="G1956" s="727" t="s">
        <v>2771</v>
      </c>
      <c r="H1956" s="727" t="s">
        <v>571</v>
      </c>
      <c r="I1956" s="727" t="s">
        <v>2772</v>
      </c>
      <c r="J1956" s="727" t="s">
        <v>1297</v>
      </c>
      <c r="K1956" s="727" t="s">
        <v>2412</v>
      </c>
      <c r="L1956" s="728">
        <v>98.75</v>
      </c>
      <c r="M1956" s="728">
        <v>296.25</v>
      </c>
      <c r="N1956" s="727">
        <v>3</v>
      </c>
      <c r="O1956" s="812">
        <v>1.5</v>
      </c>
      <c r="P1956" s="728"/>
      <c r="Q1956" s="745">
        <v>0</v>
      </c>
      <c r="R1956" s="727"/>
      <c r="S1956" s="745">
        <v>0</v>
      </c>
      <c r="T1956" s="812"/>
      <c r="U1956" s="768">
        <v>0</v>
      </c>
    </row>
    <row r="1957" spans="1:21" ht="14.4" customHeight="1" x14ac:dyDescent="0.3">
      <c r="A1957" s="726">
        <v>4</v>
      </c>
      <c r="B1957" s="727" t="s">
        <v>2287</v>
      </c>
      <c r="C1957" s="727" t="s">
        <v>2294</v>
      </c>
      <c r="D1957" s="810" t="s">
        <v>4735</v>
      </c>
      <c r="E1957" s="811" t="s">
        <v>2352</v>
      </c>
      <c r="F1957" s="727" t="s">
        <v>2288</v>
      </c>
      <c r="G1957" s="727" t="s">
        <v>2771</v>
      </c>
      <c r="H1957" s="727" t="s">
        <v>571</v>
      </c>
      <c r="I1957" s="727" t="s">
        <v>4388</v>
      </c>
      <c r="J1957" s="727" t="s">
        <v>1297</v>
      </c>
      <c r="K1957" s="727" t="s">
        <v>4389</v>
      </c>
      <c r="L1957" s="728">
        <v>0</v>
      </c>
      <c r="M1957" s="728">
        <v>0</v>
      </c>
      <c r="N1957" s="727">
        <v>1</v>
      </c>
      <c r="O1957" s="812">
        <v>0.5</v>
      </c>
      <c r="P1957" s="728"/>
      <c r="Q1957" s="745"/>
      <c r="R1957" s="727"/>
      <c r="S1957" s="745">
        <v>0</v>
      </c>
      <c r="T1957" s="812"/>
      <c r="U1957" s="768">
        <v>0</v>
      </c>
    </row>
    <row r="1958" spans="1:21" ht="14.4" customHeight="1" x14ac:dyDescent="0.3">
      <c r="A1958" s="726">
        <v>4</v>
      </c>
      <c r="B1958" s="727" t="s">
        <v>2287</v>
      </c>
      <c r="C1958" s="727" t="s">
        <v>2294</v>
      </c>
      <c r="D1958" s="810" t="s">
        <v>4735</v>
      </c>
      <c r="E1958" s="811" t="s">
        <v>2352</v>
      </c>
      <c r="F1958" s="727" t="s">
        <v>2288</v>
      </c>
      <c r="G1958" s="727" t="s">
        <v>2771</v>
      </c>
      <c r="H1958" s="727" t="s">
        <v>571</v>
      </c>
      <c r="I1958" s="727" t="s">
        <v>4026</v>
      </c>
      <c r="J1958" s="727" t="s">
        <v>1297</v>
      </c>
      <c r="K1958" s="727" t="s">
        <v>2412</v>
      </c>
      <c r="L1958" s="728">
        <v>98.75</v>
      </c>
      <c r="M1958" s="728">
        <v>197.5</v>
      </c>
      <c r="N1958" s="727">
        <v>2</v>
      </c>
      <c r="O1958" s="812">
        <v>0.5</v>
      </c>
      <c r="P1958" s="728"/>
      <c r="Q1958" s="745">
        <v>0</v>
      </c>
      <c r="R1958" s="727"/>
      <c r="S1958" s="745">
        <v>0</v>
      </c>
      <c r="T1958" s="812"/>
      <c r="U1958" s="768">
        <v>0</v>
      </c>
    </row>
    <row r="1959" spans="1:21" ht="14.4" customHeight="1" x14ac:dyDescent="0.3">
      <c r="A1959" s="726">
        <v>4</v>
      </c>
      <c r="B1959" s="727" t="s">
        <v>2287</v>
      </c>
      <c r="C1959" s="727" t="s">
        <v>2294</v>
      </c>
      <c r="D1959" s="810" t="s">
        <v>4735</v>
      </c>
      <c r="E1959" s="811" t="s">
        <v>2352</v>
      </c>
      <c r="F1959" s="727" t="s">
        <v>2288</v>
      </c>
      <c r="G1959" s="727" t="s">
        <v>2771</v>
      </c>
      <c r="H1959" s="727" t="s">
        <v>571</v>
      </c>
      <c r="I1959" s="727" t="s">
        <v>4390</v>
      </c>
      <c r="J1959" s="727" t="s">
        <v>4391</v>
      </c>
      <c r="K1959" s="727" t="s">
        <v>4392</v>
      </c>
      <c r="L1959" s="728">
        <v>49.38</v>
      </c>
      <c r="M1959" s="728">
        <v>49.38</v>
      </c>
      <c r="N1959" s="727">
        <v>1</v>
      </c>
      <c r="O1959" s="812">
        <v>1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4</v>
      </c>
      <c r="B1960" s="727" t="s">
        <v>2287</v>
      </c>
      <c r="C1960" s="727" t="s">
        <v>2294</v>
      </c>
      <c r="D1960" s="810" t="s">
        <v>4735</v>
      </c>
      <c r="E1960" s="811" t="s">
        <v>2352</v>
      </c>
      <c r="F1960" s="727" t="s">
        <v>2288</v>
      </c>
      <c r="G1960" s="727" t="s">
        <v>2664</v>
      </c>
      <c r="H1960" s="727" t="s">
        <v>571</v>
      </c>
      <c r="I1960" s="727" t="s">
        <v>2665</v>
      </c>
      <c r="J1960" s="727" t="s">
        <v>761</v>
      </c>
      <c r="K1960" s="727" t="s">
        <v>2666</v>
      </c>
      <c r="L1960" s="728">
        <v>0</v>
      </c>
      <c r="M1960" s="728">
        <v>0</v>
      </c>
      <c r="N1960" s="727">
        <v>14</v>
      </c>
      <c r="O1960" s="812">
        <v>6.5</v>
      </c>
      <c r="P1960" s="728">
        <v>0</v>
      </c>
      <c r="Q1960" s="745"/>
      <c r="R1960" s="727">
        <v>8</v>
      </c>
      <c r="S1960" s="745">
        <v>0.5714285714285714</v>
      </c>
      <c r="T1960" s="812">
        <v>4.5</v>
      </c>
      <c r="U1960" s="768">
        <v>0.69230769230769229</v>
      </c>
    </row>
    <row r="1961" spans="1:21" ht="14.4" customHeight="1" x14ac:dyDescent="0.3">
      <c r="A1961" s="726">
        <v>4</v>
      </c>
      <c r="B1961" s="727" t="s">
        <v>2287</v>
      </c>
      <c r="C1961" s="727" t="s">
        <v>2294</v>
      </c>
      <c r="D1961" s="810" t="s">
        <v>4735</v>
      </c>
      <c r="E1961" s="811" t="s">
        <v>2352</v>
      </c>
      <c r="F1961" s="727" t="s">
        <v>2288</v>
      </c>
      <c r="G1961" s="727" t="s">
        <v>2664</v>
      </c>
      <c r="H1961" s="727" t="s">
        <v>571</v>
      </c>
      <c r="I1961" s="727" t="s">
        <v>4393</v>
      </c>
      <c r="J1961" s="727" t="s">
        <v>761</v>
      </c>
      <c r="K1961" s="727" t="s">
        <v>2666</v>
      </c>
      <c r="L1961" s="728">
        <v>0</v>
      </c>
      <c r="M1961" s="728">
        <v>0</v>
      </c>
      <c r="N1961" s="727">
        <v>1</v>
      </c>
      <c r="O1961" s="812">
        <v>1</v>
      </c>
      <c r="P1961" s="728">
        <v>0</v>
      </c>
      <c r="Q1961" s="745"/>
      <c r="R1961" s="727">
        <v>1</v>
      </c>
      <c r="S1961" s="745">
        <v>1</v>
      </c>
      <c r="T1961" s="812">
        <v>1</v>
      </c>
      <c r="U1961" s="768">
        <v>1</v>
      </c>
    </row>
    <row r="1962" spans="1:21" ht="14.4" customHeight="1" x14ac:dyDescent="0.3">
      <c r="A1962" s="726">
        <v>4</v>
      </c>
      <c r="B1962" s="727" t="s">
        <v>2287</v>
      </c>
      <c r="C1962" s="727" t="s">
        <v>2294</v>
      </c>
      <c r="D1962" s="810" t="s">
        <v>4735</v>
      </c>
      <c r="E1962" s="811" t="s">
        <v>2352</v>
      </c>
      <c r="F1962" s="727" t="s">
        <v>2288</v>
      </c>
      <c r="G1962" s="727" t="s">
        <v>2664</v>
      </c>
      <c r="H1962" s="727" t="s">
        <v>571</v>
      </c>
      <c r="I1962" s="727" t="s">
        <v>4394</v>
      </c>
      <c r="J1962" s="727" t="s">
        <v>761</v>
      </c>
      <c r="K1962" s="727" t="s">
        <v>2666</v>
      </c>
      <c r="L1962" s="728">
        <v>0</v>
      </c>
      <c r="M1962" s="728">
        <v>0</v>
      </c>
      <c r="N1962" s="727">
        <v>2</v>
      </c>
      <c r="O1962" s="812">
        <v>1</v>
      </c>
      <c r="P1962" s="728"/>
      <c r="Q1962" s="745"/>
      <c r="R1962" s="727"/>
      <c r="S1962" s="745">
        <v>0</v>
      </c>
      <c r="T1962" s="812"/>
      <c r="U1962" s="768">
        <v>0</v>
      </c>
    </row>
    <row r="1963" spans="1:21" ht="14.4" customHeight="1" x14ac:dyDescent="0.3">
      <c r="A1963" s="726">
        <v>4</v>
      </c>
      <c r="B1963" s="727" t="s">
        <v>2287</v>
      </c>
      <c r="C1963" s="727" t="s">
        <v>2294</v>
      </c>
      <c r="D1963" s="810" t="s">
        <v>4735</v>
      </c>
      <c r="E1963" s="811" t="s">
        <v>2352</v>
      </c>
      <c r="F1963" s="727" t="s">
        <v>2288</v>
      </c>
      <c r="G1963" s="727" t="s">
        <v>2882</v>
      </c>
      <c r="H1963" s="727" t="s">
        <v>571</v>
      </c>
      <c r="I1963" s="727" t="s">
        <v>2883</v>
      </c>
      <c r="J1963" s="727" t="s">
        <v>721</v>
      </c>
      <c r="K1963" s="727" t="s">
        <v>2884</v>
      </c>
      <c r="L1963" s="728">
        <v>256.67</v>
      </c>
      <c r="M1963" s="728">
        <v>2310.0300000000002</v>
      </c>
      <c r="N1963" s="727">
        <v>9</v>
      </c>
      <c r="O1963" s="812">
        <v>8</v>
      </c>
      <c r="P1963" s="728">
        <v>1540.0200000000002</v>
      </c>
      <c r="Q1963" s="745">
        <v>0.66666666666666674</v>
      </c>
      <c r="R1963" s="727">
        <v>6</v>
      </c>
      <c r="S1963" s="745">
        <v>0.66666666666666663</v>
      </c>
      <c r="T1963" s="812">
        <v>5</v>
      </c>
      <c r="U1963" s="768">
        <v>0.625</v>
      </c>
    </row>
    <row r="1964" spans="1:21" ht="14.4" customHeight="1" x14ac:dyDescent="0.3">
      <c r="A1964" s="726">
        <v>4</v>
      </c>
      <c r="B1964" s="727" t="s">
        <v>2287</v>
      </c>
      <c r="C1964" s="727" t="s">
        <v>2294</v>
      </c>
      <c r="D1964" s="810" t="s">
        <v>4735</v>
      </c>
      <c r="E1964" s="811" t="s">
        <v>2352</v>
      </c>
      <c r="F1964" s="727" t="s">
        <v>2288</v>
      </c>
      <c r="G1964" s="727" t="s">
        <v>2488</v>
      </c>
      <c r="H1964" s="727" t="s">
        <v>571</v>
      </c>
      <c r="I1964" s="727" t="s">
        <v>4395</v>
      </c>
      <c r="J1964" s="727" t="s">
        <v>1049</v>
      </c>
      <c r="K1964" s="727" t="s">
        <v>2490</v>
      </c>
      <c r="L1964" s="728">
        <v>634</v>
      </c>
      <c r="M1964" s="728">
        <v>1268</v>
      </c>
      <c r="N1964" s="727">
        <v>2</v>
      </c>
      <c r="O1964" s="812">
        <v>1</v>
      </c>
      <c r="P1964" s="728">
        <v>1268</v>
      </c>
      <c r="Q1964" s="745">
        <v>1</v>
      </c>
      <c r="R1964" s="727">
        <v>2</v>
      </c>
      <c r="S1964" s="745">
        <v>1</v>
      </c>
      <c r="T1964" s="812">
        <v>1</v>
      </c>
      <c r="U1964" s="768">
        <v>1</v>
      </c>
    </row>
    <row r="1965" spans="1:21" ht="14.4" customHeight="1" x14ac:dyDescent="0.3">
      <c r="A1965" s="726">
        <v>4</v>
      </c>
      <c r="B1965" s="727" t="s">
        <v>2287</v>
      </c>
      <c r="C1965" s="727" t="s">
        <v>2294</v>
      </c>
      <c r="D1965" s="810" t="s">
        <v>4735</v>
      </c>
      <c r="E1965" s="811" t="s">
        <v>2352</v>
      </c>
      <c r="F1965" s="727" t="s">
        <v>2288</v>
      </c>
      <c r="G1965" s="727" t="s">
        <v>2488</v>
      </c>
      <c r="H1965" s="727" t="s">
        <v>571</v>
      </c>
      <c r="I1965" s="727" t="s">
        <v>4396</v>
      </c>
      <c r="J1965" s="727" t="s">
        <v>4397</v>
      </c>
      <c r="K1965" s="727" t="s">
        <v>4398</v>
      </c>
      <c r="L1965" s="728">
        <v>362.97</v>
      </c>
      <c r="M1965" s="728">
        <v>2177.8200000000002</v>
      </c>
      <c r="N1965" s="727">
        <v>6</v>
      </c>
      <c r="O1965" s="812">
        <v>3</v>
      </c>
      <c r="P1965" s="728">
        <v>1451.88</v>
      </c>
      <c r="Q1965" s="745">
        <v>0.66666666666666663</v>
      </c>
      <c r="R1965" s="727">
        <v>4</v>
      </c>
      <c r="S1965" s="745">
        <v>0.66666666666666663</v>
      </c>
      <c r="T1965" s="812">
        <v>2</v>
      </c>
      <c r="U1965" s="768">
        <v>0.66666666666666663</v>
      </c>
    </row>
    <row r="1966" spans="1:21" ht="14.4" customHeight="1" x14ac:dyDescent="0.3">
      <c r="A1966" s="726">
        <v>4</v>
      </c>
      <c r="B1966" s="727" t="s">
        <v>2287</v>
      </c>
      <c r="C1966" s="727" t="s">
        <v>2294</v>
      </c>
      <c r="D1966" s="810" t="s">
        <v>4735</v>
      </c>
      <c r="E1966" s="811" t="s">
        <v>2352</v>
      </c>
      <c r="F1966" s="727" t="s">
        <v>2288</v>
      </c>
      <c r="G1966" s="727" t="s">
        <v>2488</v>
      </c>
      <c r="H1966" s="727" t="s">
        <v>571</v>
      </c>
      <c r="I1966" s="727" t="s">
        <v>3608</v>
      </c>
      <c r="J1966" s="727" t="s">
        <v>3609</v>
      </c>
      <c r="K1966" s="727" t="s">
        <v>3610</v>
      </c>
      <c r="L1966" s="728">
        <v>729.38</v>
      </c>
      <c r="M1966" s="728">
        <v>4376.28</v>
      </c>
      <c r="N1966" s="727">
        <v>6</v>
      </c>
      <c r="O1966" s="812">
        <v>2</v>
      </c>
      <c r="P1966" s="728"/>
      <c r="Q1966" s="745">
        <v>0</v>
      </c>
      <c r="R1966" s="727"/>
      <c r="S1966" s="745">
        <v>0</v>
      </c>
      <c r="T1966" s="812"/>
      <c r="U1966" s="768">
        <v>0</v>
      </c>
    </row>
    <row r="1967" spans="1:21" ht="14.4" customHeight="1" x14ac:dyDescent="0.3">
      <c r="A1967" s="726">
        <v>4</v>
      </c>
      <c r="B1967" s="727" t="s">
        <v>2287</v>
      </c>
      <c r="C1967" s="727" t="s">
        <v>2294</v>
      </c>
      <c r="D1967" s="810" t="s">
        <v>4735</v>
      </c>
      <c r="E1967" s="811" t="s">
        <v>2352</v>
      </c>
      <c r="F1967" s="727" t="s">
        <v>2288</v>
      </c>
      <c r="G1967" s="727" t="s">
        <v>2488</v>
      </c>
      <c r="H1967" s="727" t="s">
        <v>571</v>
      </c>
      <c r="I1967" s="727" t="s">
        <v>4399</v>
      </c>
      <c r="J1967" s="727" t="s">
        <v>3609</v>
      </c>
      <c r="K1967" s="727" t="s">
        <v>4400</v>
      </c>
      <c r="L1967" s="728">
        <v>729.38</v>
      </c>
      <c r="M1967" s="728">
        <v>729.38</v>
      </c>
      <c r="N1967" s="727">
        <v>1</v>
      </c>
      <c r="O1967" s="812">
        <v>1</v>
      </c>
      <c r="P1967" s="728">
        <v>729.38</v>
      </c>
      <c r="Q1967" s="745">
        <v>1</v>
      </c>
      <c r="R1967" s="727">
        <v>1</v>
      </c>
      <c r="S1967" s="745">
        <v>1</v>
      </c>
      <c r="T1967" s="812">
        <v>1</v>
      </c>
      <c r="U1967" s="768">
        <v>1</v>
      </c>
    </row>
    <row r="1968" spans="1:21" ht="14.4" customHeight="1" x14ac:dyDescent="0.3">
      <c r="A1968" s="726">
        <v>4</v>
      </c>
      <c r="B1968" s="727" t="s">
        <v>2287</v>
      </c>
      <c r="C1968" s="727" t="s">
        <v>2294</v>
      </c>
      <c r="D1968" s="810" t="s">
        <v>4735</v>
      </c>
      <c r="E1968" s="811" t="s">
        <v>2352</v>
      </c>
      <c r="F1968" s="727" t="s">
        <v>2288</v>
      </c>
      <c r="G1968" s="727" t="s">
        <v>2488</v>
      </c>
      <c r="H1968" s="727" t="s">
        <v>571</v>
      </c>
      <c r="I1968" s="727" t="s">
        <v>4401</v>
      </c>
      <c r="J1968" s="727" t="s">
        <v>4397</v>
      </c>
      <c r="K1968" s="727" t="s">
        <v>4398</v>
      </c>
      <c r="L1968" s="728">
        <v>362.97</v>
      </c>
      <c r="M1968" s="728">
        <v>1088.9100000000001</v>
      </c>
      <c r="N1968" s="727">
        <v>3</v>
      </c>
      <c r="O1968" s="812">
        <v>1</v>
      </c>
      <c r="P1968" s="728">
        <v>1088.9100000000001</v>
      </c>
      <c r="Q1968" s="745">
        <v>1</v>
      </c>
      <c r="R1968" s="727">
        <v>3</v>
      </c>
      <c r="S1968" s="745">
        <v>1</v>
      </c>
      <c r="T1968" s="812">
        <v>1</v>
      </c>
      <c r="U1968" s="768">
        <v>1</v>
      </c>
    </row>
    <row r="1969" spans="1:21" ht="14.4" customHeight="1" x14ac:dyDescent="0.3">
      <c r="A1969" s="726">
        <v>4</v>
      </c>
      <c r="B1969" s="727" t="s">
        <v>2287</v>
      </c>
      <c r="C1969" s="727" t="s">
        <v>2294</v>
      </c>
      <c r="D1969" s="810" t="s">
        <v>4735</v>
      </c>
      <c r="E1969" s="811" t="s">
        <v>2352</v>
      </c>
      <c r="F1969" s="727" t="s">
        <v>2288</v>
      </c>
      <c r="G1969" s="727" t="s">
        <v>2488</v>
      </c>
      <c r="H1969" s="727" t="s">
        <v>571</v>
      </c>
      <c r="I1969" s="727" t="s">
        <v>2489</v>
      </c>
      <c r="J1969" s="727" t="s">
        <v>1049</v>
      </c>
      <c r="K1969" s="727" t="s">
        <v>2490</v>
      </c>
      <c r="L1969" s="728">
        <v>634</v>
      </c>
      <c r="M1969" s="728">
        <v>2536</v>
      </c>
      <c r="N1969" s="727">
        <v>4</v>
      </c>
      <c r="O1969" s="812">
        <v>2</v>
      </c>
      <c r="P1969" s="728">
        <v>2536</v>
      </c>
      <c r="Q1969" s="745">
        <v>1</v>
      </c>
      <c r="R1969" s="727">
        <v>4</v>
      </c>
      <c r="S1969" s="745">
        <v>1</v>
      </c>
      <c r="T1969" s="812">
        <v>2</v>
      </c>
      <c r="U1969" s="768">
        <v>1</v>
      </c>
    </row>
    <row r="1970" spans="1:21" ht="14.4" customHeight="1" x14ac:dyDescent="0.3">
      <c r="A1970" s="726">
        <v>4</v>
      </c>
      <c r="B1970" s="727" t="s">
        <v>2287</v>
      </c>
      <c r="C1970" s="727" t="s">
        <v>2294</v>
      </c>
      <c r="D1970" s="810" t="s">
        <v>4735</v>
      </c>
      <c r="E1970" s="811" t="s">
        <v>2352</v>
      </c>
      <c r="F1970" s="727" t="s">
        <v>2288</v>
      </c>
      <c r="G1970" s="727" t="s">
        <v>2488</v>
      </c>
      <c r="H1970" s="727" t="s">
        <v>571</v>
      </c>
      <c r="I1970" s="727" t="s">
        <v>4402</v>
      </c>
      <c r="J1970" s="727" t="s">
        <v>4403</v>
      </c>
      <c r="K1970" s="727" t="s">
        <v>4404</v>
      </c>
      <c r="L1970" s="728">
        <v>0</v>
      </c>
      <c r="M1970" s="728">
        <v>0</v>
      </c>
      <c r="N1970" s="727">
        <v>1</v>
      </c>
      <c r="O1970" s="812">
        <v>1</v>
      </c>
      <c r="P1970" s="728">
        <v>0</v>
      </c>
      <c r="Q1970" s="745"/>
      <c r="R1970" s="727">
        <v>1</v>
      </c>
      <c r="S1970" s="745">
        <v>1</v>
      </c>
      <c r="T1970" s="812">
        <v>1</v>
      </c>
      <c r="U1970" s="768">
        <v>1</v>
      </c>
    </row>
    <row r="1971" spans="1:21" ht="14.4" customHeight="1" x14ac:dyDescent="0.3">
      <c r="A1971" s="726">
        <v>4</v>
      </c>
      <c r="B1971" s="727" t="s">
        <v>2287</v>
      </c>
      <c r="C1971" s="727" t="s">
        <v>2294</v>
      </c>
      <c r="D1971" s="810" t="s">
        <v>4735</v>
      </c>
      <c r="E1971" s="811" t="s">
        <v>2352</v>
      </c>
      <c r="F1971" s="727" t="s">
        <v>2288</v>
      </c>
      <c r="G1971" s="727" t="s">
        <v>2367</v>
      </c>
      <c r="H1971" s="727" t="s">
        <v>571</v>
      </c>
      <c r="I1971" s="727" t="s">
        <v>2456</v>
      </c>
      <c r="J1971" s="727" t="s">
        <v>1157</v>
      </c>
      <c r="K1971" s="727" t="s">
        <v>2457</v>
      </c>
      <c r="L1971" s="728">
        <v>0</v>
      </c>
      <c r="M1971" s="728">
        <v>0</v>
      </c>
      <c r="N1971" s="727">
        <v>2</v>
      </c>
      <c r="O1971" s="812">
        <v>1</v>
      </c>
      <c r="P1971" s="728">
        <v>0</v>
      </c>
      <c r="Q1971" s="745"/>
      <c r="R1971" s="727">
        <v>2</v>
      </c>
      <c r="S1971" s="745">
        <v>1</v>
      </c>
      <c r="T1971" s="812">
        <v>1</v>
      </c>
      <c r="U1971" s="768">
        <v>1</v>
      </c>
    </row>
    <row r="1972" spans="1:21" ht="14.4" customHeight="1" x14ac:dyDescent="0.3">
      <c r="A1972" s="726">
        <v>4</v>
      </c>
      <c r="B1972" s="727" t="s">
        <v>2287</v>
      </c>
      <c r="C1972" s="727" t="s">
        <v>2294</v>
      </c>
      <c r="D1972" s="810" t="s">
        <v>4735</v>
      </c>
      <c r="E1972" s="811" t="s">
        <v>2352</v>
      </c>
      <c r="F1972" s="727" t="s">
        <v>2288</v>
      </c>
      <c r="G1972" s="727" t="s">
        <v>2367</v>
      </c>
      <c r="H1972" s="727" t="s">
        <v>571</v>
      </c>
      <c r="I1972" s="727" t="s">
        <v>2368</v>
      </c>
      <c r="J1972" s="727" t="s">
        <v>1157</v>
      </c>
      <c r="K1972" s="727" t="s">
        <v>2369</v>
      </c>
      <c r="L1972" s="728">
        <v>374.79</v>
      </c>
      <c r="M1972" s="728">
        <v>4122.6900000000005</v>
      </c>
      <c r="N1972" s="727">
        <v>11</v>
      </c>
      <c r="O1972" s="812">
        <v>3</v>
      </c>
      <c r="P1972" s="728"/>
      <c r="Q1972" s="745">
        <v>0</v>
      </c>
      <c r="R1972" s="727"/>
      <c r="S1972" s="745">
        <v>0</v>
      </c>
      <c r="T1972" s="812"/>
      <c r="U1972" s="768">
        <v>0</v>
      </c>
    </row>
    <row r="1973" spans="1:21" ht="14.4" customHeight="1" x14ac:dyDescent="0.3">
      <c r="A1973" s="726">
        <v>4</v>
      </c>
      <c r="B1973" s="727" t="s">
        <v>2287</v>
      </c>
      <c r="C1973" s="727" t="s">
        <v>2294</v>
      </c>
      <c r="D1973" s="810" t="s">
        <v>4735</v>
      </c>
      <c r="E1973" s="811" t="s">
        <v>2352</v>
      </c>
      <c r="F1973" s="727" t="s">
        <v>2288</v>
      </c>
      <c r="G1973" s="727" t="s">
        <v>2367</v>
      </c>
      <c r="H1973" s="727" t="s">
        <v>571</v>
      </c>
      <c r="I1973" s="727" t="s">
        <v>3984</v>
      </c>
      <c r="J1973" s="727" t="s">
        <v>3982</v>
      </c>
      <c r="K1973" s="727" t="s">
        <v>3985</v>
      </c>
      <c r="L1973" s="728">
        <v>239.96</v>
      </c>
      <c r="M1973" s="728">
        <v>479.92</v>
      </c>
      <c r="N1973" s="727">
        <v>2</v>
      </c>
      <c r="O1973" s="812">
        <v>0.5</v>
      </c>
      <c r="P1973" s="728">
        <v>479.92</v>
      </c>
      <c r="Q1973" s="745">
        <v>1</v>
      </c>
      <c r="R1973" s="727">
        <v>2</v>
      </c>
      <c r="S1973" s="745">
        <v>1</v>
      </c>
      <c r="T1973" s="812">
        <v>0.5</v>
      </c>
      <c r="U1973" s="768">
        <v>1</v>
      </c>
    </row>
    <row r="1974" spans="1:21" ht="14.4" customHeight="1" x14ac:dyDescent="0.3">
      <c r="A1974" s="726">
        <v>4</v>
      </c>
      <c r="B1974" s="727" t="s">
        <v>2287</v>
      </c>
      <c r="C1974" s="727" t="s">
        <v>2294</v>
      </c>
      <c r="D1974" s="810" t="s">
        <v>4735</v>
      </c>
      <c r="E1974" s="811" t="s">
        <v>2352</v>
      </c>
      <c r="F1974" s="727" t="s">
        <v>2288</v>
      </c>
      <c r="G1974" s="727" t="s">
        <v>2367</v>
      </c>
      <c r="H1974" s="727" t="s">
        <v>571</v>
      </c>
      <c r="I1974" s="727" t="s">
        <v>2691</v>
      </c>
      <c r="J1974" s="727" t="s">
        <v>1157</v>
      </c>
      <c r="K1974" s="727" t="s">
        <v>2457</v>
      </c>
      <c r="L1974" s="728">
        <v>0</v>
      </c>
      <c r="M1974" s="728">
        <v>0</v>
      </c>
      <c r="N1974" s="727">
        <v>4</v>
      </c>
      <c r="O1974" s="812">
        <v>1.5</v>
      </c>
      <c r="P1974" s="728">
        <v>0</v>
      </c>
      <c r="Q1974" s="745"/>
      <c r="R1974" s="727">
        <v>2</v>
      </c>
      <c r="S1974" s="745">
        <v>0.5</v>
      </c>
      <c r="T1974" s="812">
        <v>1</v>
      </c>
      <c r="U1974" s="768">
        <v>0.66666666666666663</v>
      </c>
    </row>
    <row r="1975" spans="1:21" ht="14.4" customHeight="1" x14ac:dyDescent="0.3">
      <c r="A1975" s="726">
        <v>4</v>
      </c>
      <c r="B1975" s="727" t="s">
        <v>2287</v>
      </c>
      <c r="C1975" s="727" t="s">
        <v>2294</v>
      </c>
      <c r="D1975" s="810" t="s">
        <v>4735</v>
      </c>
      <c r="E1975" s="811" t="s">
        <v>2352</v>
      </c>
      <c r="F1975" s="727" t="s">
        <v>2288</v>
      </c>
      <c r="G1975" s="727" t="s">
        <v>2367</v>
      </c>
      <c r="H1975" s="727" t="s">
        <v>571</v>
      </c>
      <c r="I1975" s="727" t="s">
        <v>3986</v>
      </c>
      <c r="J1975" s="727" t="s">
        <v>3982</v>
      </c>
      <c r="K1975" s="727" t="s">
        <v>3985</v>
      </c>
      <c r="L1975" s="728">
        <v>239.96</v>
      </c>
      <c r="M1975" s="728">
        <v>479.92</v>
      </c>
      <c r="N1975" s="727">
        <v>2</v>
      </c>
      <c r="O1975" s="812">
        <v>0.5</v>
      </c>
      <c r="P1975" s="728">
        <v>479.92</v>
      </c>
      <c r="Q1975" s="745">
        <v>1</v>
      </c>
      <c r="R1975" s="727">
        <v>2</v>
      </c>
      <c r="S1975" s="745">
        <v>1</v>
      </c>
      <c r="T1975" s="812">
        <v>0.5</v>
      </c>
      <c r="U1975" s="768">
        <v>1</v>
      </c>
    </row>
    <row r="1976" spans="1:21" ht="14.4" customHeight="1" x14ac:dyDescent="0.3">
      <c r="A1976" s="726">
        <v>4</v>
      </c>
      <c r="B1976" s="727" t="s">
        <v>2287</v>
      </c>
      <c r="C1976" s="727" t="s">
        <v>2294</v>
      </c>
      <c r="D1976" s="810" t="s">
        <v>4735</v>
      </c>
      <c r="E1976" s="811" t="s">
        <v>2352</v>
      </c>
      <c r="F1976" s="727" t="s">
        <v>2288</v>
      </c>
      <c r="G1976" s="727" t="s">
        <v>2367</v>
      </c>
      <c r="H1976" s="727" t="s">
        <v>571</v>
      </c>
      <c r="I1976" s="727" t="s">
        <v>4405</v>
      </c>
      <c r="J1976" s="727" t="s">
        <v>3982</v>
      </c>
      <c r="K1976" s="727" t="s">
        <v>4406</v>
      </c>
      <c r="L1976" s="728">
        <v>0</v>
      </c>
      <c r="M1976" s="728">
        <v>0</v>
      </c>
      <c r="N1976" s="727">
        <v>2</v>
      </c>
      <c r="O1976" s="812">
        <v>0.5</v>
      </c>
      <c r="P1976" s="728">
        <v>0</v>
      </c>
      <c r="Q1976" s="745"/>
      <c r="R1976" s="727">
        <v>2</v>
      </c>
      <c r="S1976" s="745">
        <v>1</v>
      </c>
      <c r="T1976" s="812">
        <v>0.5</v>
      </c>
      <c r="U1976" s="768">
        <v>1</v>
      </c>
    </row>
    <row r="1977" spans="1:21" ht="14.4" customHeight="1" x14ac:dyDescent="0.3">
      <c r="A1977" s="726">
        <v>4</v>
      </c>
      <c r="B1977" s="727" t="s">
        <v>2287</v>
      </c>
      <c r="C1977" s="727" t="s">
        <v>2294</v>
      </c>
      <c r="D1977" s="810" t="s">
        <v>4735</v>
      </c>
      <c r="E1977" s="811" t="s">
        <v>2352</v>
      </c>
      <c r="F1977" s="727" t="s">
        <v>2288</v>
      </c>
      <c r="G1977" s="727" t="s">
        <v>2367</v>
      </c>
      <c r="H1977" s="727" t="s">
        <v>571</v>
      </c>
      <c r="I1977" s="727" t="s">
        <v>4407</v>
      </c>
      <c r="J1977" s="727" t="s">
        <v>2728</v>
      </c>
      <c r="K1977" s="727" t="s">
        <v>4408</v>
      </c>
      <c r="L1977" s="728">
        <v>0</v>
      </c>
      <c r="M1977" s="728">
        <v>0</v>
      </c>
      <c r="N1977" s="727">
        <v>2</v>
      </c>
      <c r="O1977" s="812">
        <v>0.5</v>
      </c>
      <c r="P1977" s="728"/>
      <c r="Q1977" s="745"/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4</v>
      </c>
      <c r="B1978" s="727" t="s">
        <v>2287</v>
      </c>
      <c r="C1978" s="727" t="s">
        <v>2294</v>
      </c>
      <c r="D1978" s="810" t="s">
        <v>4735</v>
      </c>
      <c r="E1978" s="811" t="s">
        <v>2352</v>
      </c>
      <c r="F1978" s="727" t="s">
        <v>2288</v>
      </c>
      <c r="G1978" s="727" t="s">
        <v>2367</v>
      </c>
      <c r="H1978" s="727" t="s">
        <v>571</v>
      </c>
      <c r="I1978" s="727" t="s">
        <v>4409</v>
      </c>
      <c r="J1978" s="727" t="s">
        <v>3982</v>
      </c>
      <c r="K1978" s="727" t="s">
        <v>4410</v>
      </c>
      <c r="L1978" s="728">
        <v>0</v>
      </c>
      <c r="M1978" s="728">
        <v>0</v>
      </c>
      <c r="N1978" s="727">
        <v>2</v>
      </c>
      <c r="O1978" s="812">
        <v>0.5</v>
      </c>
      <c r="P1978" s="728">
        <v>0</v>
      </c>
      <c r="Q1978" s="745"/>
      <c r="R1978" s="727">
        <v>2</v>
      </c>
      <c r="S1978" s="745">
        <v>1</v>
      </c>
      <c r="T1978" s="812">
        <v>0.5</v>
      </c>
      <c r="U1978" s="768">
        <v>1</v>
      </c>
    </row>
    <row r="1979" spans="1:21" ht="14.4" customHeight="1" x14ac:dyDescent="0.3">
      <c r="A1979" s="726">
        <v>4</v>
      </c>
      <c r="B1979" s="727" t="s">
        <v>2287</v>
      </c>
      <c r="C1979" s="727" t="s">
        <v>2294</v>
      </c>
      <c r="D1979" s="810" t="s">
        <v>4735</v>
      </c>
      <c r="E1979" s="811" t="s">
        <v>2352</v>
      </c>
      <c r="F1979" s="727" t="s">
        <v>2288</v>
      </c>
      <c r="G1979" s="727" t="s">
        <v>2370</v>
      </c>
      <c r="H1979" s="727" t="s">
        <v>642</v>
      </c>
      <c r="I1979" s="727" t="s">
        <v>2670</v>
      </c>
      <c r="J1979" s="727" t="s">
        <v>729</v>
      </c>
      <c r="K1979" s="727" t="s">
        <v>2660</v>
      </c>
      <c r="L1979" s="728">
        <v>1385.62</v>
      </c>
      <c r="M1979" s="728">
        <v>1385.62</v>
      </c>
      <c r="N1979" s="727">
        <v>1</v>
      </c>
      <c r="O1979" s="812">
        <v>1</v>
      </c>
      <c r="P1979" s="728">
        <v>1385.62</v>
      </c>
      <c r="Q1979" s="745">
        <v>1</v>
      </c>
      <c r="R1979" s="727">
        <v>1</v>
      </c>
      <c r="S1979" s="745">
        <v>1</v>
      </c>
      <c r="T1979" s="812">
        <v>1</v>
      </c>
      <c r="U1979" s="768">
        <v>1</v>
      </c>
    </row>
    <row r="1980" spans="1:21" ht="14.4" customHeight="1" x14ac:dyDescent="0.3">
      <c r="A1980" s="726">
        <v>4</v>
      </c>
      <c r="B1980" s="727" t="s">
        <v>2287</v>
      </c>
      <c r="C1980" s="727" t="s">
        <v>2294</v>
      </c>
      <c r="D1980" s="810" t="s">
        <v>4735</v>
      </c>
      <c r="E1980" s="811" t="s">
        <v>2352</v>
      </c>
      <c r="F1980" s="727" t="s">
        <v>2288</v>
      </c>
      <c r="G1980" s="727" t="s">
        <v>2370</v>
      </c>
      <c r="H1980" s="727" t="s">
        <v>642</v>
      </c>
      <c r="I1980" s="727" t="s">
        <v>2659</v>
      </c>
      <c r="J1980" s="727" t="s">
        <v>729</v>
      </c>
      <c r="K1980" s="727" t="s">
        <v>2660</v>
      </c>
      <c r="L1980" s="728">
        <v>1385.62</v>
      </c>
      <c r="M1980" s="728">
        <v>2771.24</v>
      </c>
      <c r="N1980" s="727">
        <v>2</v>
      </c>
      <c r="O1980" s="812">
        <v>1</v>
      </c>
      <c r="P1980" s="728">
        <v>2771.24</v>
      </c>
      <c r="Q1980" s="745">
        <v>1</v>
      </c>
      <c r="R1980" s="727">
        <v>2</v>
      </c>
      <c r="S1980" s="745">
        <v>1</v>
      </c>
      <c r="T1980" s="812">
        <v>1</v>
      </c>
      <c r="U1980" s="768">
        <v>1</v>
      </c>
    </row>
    <row r="1981" spans="1:21" ht="14.4" customHeight="1" x14ac:dyDescent="0.3">
      <c r="A1981" s="726">
        <v>4</v>
      </c>
      <c r="B1981" s="727" t="s">
        <v>2287</v>
      </c>
      <c r="C1981" s="727" t="s">
        <v>2294</v>
      </c>
      <c r="D1981" s="810" t="s">
        <v>4735</v>
      </c>
      <c r="E1981" s="811" t="s">
        <v>2352</v>
      </c>
      <c r="F1981" s="727" t="s">
        <v>2288</v>
      </c>
      <c r="G1981" s="727" t="s">
        <v>2730</v>
      </c>
      <c r="H1981" s="727" t="s">
        <v>642</v>
      </c>
      <c r="I1981" s="727" t="s">
        <v>2072</v>
      </c>
      <c r="J1981" s="727" t="s">
        <v>1055</v>
      </c>
      <c r="K1981" s="727" t="s">
        <v>1523</v>
      </c>
      <c r="L1981" s="728">
        <v>48.42</v>
      </c>
      <c r="M1981" s="728">
        <v>48.42</v>
      </c>
      <c r="N1981" s="727">
        <v>1</v>
      </c>
      <c r="O1981" s="812">
        <v>1</v>
      </c>
      <c r="P1981" s="728">
        <v>48.42</v>
      </c>
      <c r="Q1981" s="745">
        <v>1</v>
      </c>
      <c r="R1981" s="727">
        <v>1</v>
      </c>
      <c r="S1981" s="745">
        <v>1</v>
      </c>
      <c r="T1981" s="812">
        <v>1</v>
      </c>
      <c r="U1981" s="768">
        <v>1</v>
      </c>
    </row>
    <row r="1982" spans="1:21" ht="14.4" customHeight="1" x14ac:dyDescent="0.3">
      <c r="A1982" s="726">
        <v>4</v>
      </c>
      <c r="B1982" s="727" t="s">
        <v>2287</v>
      </c>
      <c r="C1982" s="727" t="s">
        <v>2294</v>
      </c>
      <c r="D1982" s="810" t="s">
        <v>4735</v>
      </c>
      <c r="E1982" s="811" t="s">
        <v>2352</v>
      </c>
      <c r="F1982" s="727" t="s">
        <v>2288</v>
      </c>
      <c r="G1982" s="727" t="s">
        <v>2421</v>
      </c>
      <c r="H1982" s="727" t="s">
        <v>571</v>
      </c>
      <c r="I1982" s="727" t="s">
        <v>2458</v>
      </c>
      <c r="J1982" s="727" t="s">
        <v>1121</v>
      </c>
      <c r="K1982" s="727" t="s">
        <v>2423</v>
      </c>
      <c r="L1982" s="728">
        <v>301.2</v>
      </c>
      <c r="M1982" s="728">
        <v>301.2</v>
      </c>
      <c r="N1982" s="727">
        <v>1</v>
      </c>
      <c r="O1982" s="812">
        <v>0.5</v>
      </c>
      <c r="P1982" s="728">
        <v>301.2</v>
      </c>
      <c r="Q1982" s="745">
        <v>1</v>
      </c>
      <c r="R1982" s="727">
        <v>1</v>
      </c>
      <c r="S1982" s="745">
        <v>1</v>
      </c>
      <c r="T1982" s="812">
        <v>0.5</v>
      </c>
      <c r="U1982" s="768">
        <v>1</v>
      </c>
    </row>
    <row r="1983" spans="1:21" ht="14.4" customHeight="1" x14ac:dyDescent="0.3">
      <c r="A1983" s="726">
        <v>4</v>
      </c>
      <c r="B1983" s="727" t="s">
        <v>2287</v>
      </c>
      <c r="C1983" s="727" t="s">
        <v>2294</v>
      </c>
      <c r="D1983" s="810" t="s">
        <v>4735</v>
      </c>
      <c r="E1983" s="811" t="s">
        <v>2352</v>
      </c>
      <c r="F1983" s="727" t="s">
        <v>2288</v>
      </c>
      <c r="G1983" s="727" t="s">
        <v>2421</v>
      </c>
      <c r="H1983" s="727" t="s">
        <v>571</v>
      </c>
      <c r="I1983" s="727" t="s">
        <v>2893</v>
      </c>
      <c r="J1983" s="727" t="s">
        <v>2894</v>
      </c>
      <c r="K1983" s="727" t="s">
        <v>2895</v>
      </c>
      <c r="L1983" s="728">
        <v>115.18</v>
      </c>
      <c r="M1983" s="728">
        <v>460.72</v>
      </c>
      <c r="N1983" s="727">
        <v>4</v>
      </c>
      <c r="O1983" s="812">
        <v>1</v>
      </c>
      <c r="P1983" s="728"/>
      <c r="Q1983" s="745">
        <v>0</v>
      </c>
      <c r="R1983" s="727"/>
      <c r="S1983" s="745">
        <v>0</v>
      </c>
      <c r="T1983" s="812"/>
      <c r="U1983" s="768">
        <v>0</v>
      </c>
    </row>
    <row r="1984" spans="1:21" ht="14.4" customHeight="1" x14ac:dyDescent="0.3">
      <c r="A1984" s="726">
        <v>4</v>
      </c>
      <c r="B1984" s="727" t="s">
        <v>2287</v>
      </c>
      <c r="C1984" s="727" t="s">
        <v>2294</v>
      </c>
      <c r="D1984" s="810" t="s">
        <v>4735</v>
      </c>
      <c r="E1984" s="811" t="s">
        <v>2352</v>
      </c>
      <c r="F1984" s="727" t="s">
        <v>2288</v>
      </c>
      <c r="G1984" s="727" t="s">
        <v>2421</v>
      </c>
      <c r="H1984" s="727" t="s">
        <v>571</v>
      </c>
      <c r="I1984" s="727" t="s">
        <v>2422</v>
      </c>
      <c r="J1984" s="727" t="s">
        <v>1121</v>
      </c>
      <c r="K1984" s="727" t="s">
        <v>2423</v>
      </c>
      <c r="L1984" s="728">
        <v>185.26</v>
      </c>
      <c r="M1984" s="728">
        <v>3334.6800000000003</v>
      </c>
      <c r="N1984" s="727">
        <v>18</v>
      </c>
      <c r="O1984" s="812">
        <v>5</v>
      </c>
      <c r="P1984" s="728">
        <v>555.78</v>
      </c>
      <c r="Q1984" s="745">
        <v>0.16666666666666666</v>
      </c>
      <c r="R1984" s="727">
        <v>3</v>
      </c>
      <c r="S1984" s="745">
        <v>0.16666666666666666</v>
      </c>
      <c r="T1984" s="812">
        <v>1</v>
      </c>
      <c r="U1984" s="768">
        <v>0.2</v>
      </c>
    </row>
    <row r="1985" spans="1:21" ht="14.4" customHeight="1" x14ac:dyDescent="0.3">
      <c r="A1985" s="726">
        <v>4</v>
      </c>
      <c r="B1985" s="727" t="s">
        <v>2287</v>
      </c>
      <c r="C1985" s="727" t="s">
        <v>2294</v>
      </c>
      <c r="D1985" s="810" t="s">
        <v>4735</v>
      </c>
      <c r="E1985" s="811" t="s">
        <v>2352</v>
      </c>
      <c r="F1985" s="727" t="s">
        <v>2288</v>
      </c>
      <c r="G1985" s="727" t="s">
        <v>2421</v>
      </c>
      <c r="H1985" s="727" t="s">
        <v>571</v>
      </c>
      <c r="I1985" s="727" t="s">
        <v>2459</v>
      </c>
      <c r="J1985" s="727" t="s">
        <v>1121</v>
      </c>
      <c r="K1985" s="727" t="s">
        <v>2423</v>
      </c>
      <c r="L1985" s="728">
        <v>301.2</v>
      </c>
      <c r="M1985" s="728">
        <v>3012</v>
      </c>
      <c r="N1985" s="727">
        <v>10</v>
      </c>
      <c r="O1985" s="812">
        <v>3</v>
      </c>
      <c r="P1985" s="728">
        <v>1204.8</v>
      </c>
      <c r="Q1985" s="745">
        <v>0.39999999999999997</v>
      </c>
      <c r="R1985" s="727">
        <v>4</v>
      </c>
      <c r="S1985" s="745">
        <v>0.4</v>
      </c>
      <c r="T1985" s="812">
        <v>1.5</v>
      </c>
      <c r="U1985" s="768">
        <v>0.5</v>
      </c>
    </row>
    <row r="1986" spans="1:21" ht="14.4" customHeight="1" x14ac:dyDescent="0.3">
      <c r="A1986" s="726">
        <v>4</v>
      </c>
      <c r="B1986" s="727" t="s">
        <v>2287</v>
      </c>
      <c r="C1986" s="727" t="s">
        <v>2294</v>
      </c>
      <c r="D1986" s="810" t="s">
        <v>4735</v>
      </c>
      <c r="E1986" s="811" t="s">
        <v>2352</v>
      </c>
      <c r="F1986" s="727" t="s">
        <v>2288</v>
      </c>
      <c r="G1986" s="727" t="s">
        <v>2421</v>
      </c>
      <c r="H1986" s="727" t="s">
        <v>571</v>
      </c>
      <c r="I1986" s="727" t="s">
        <v>2459</v>
      </c>
      <c r="J1986" s="727" t="s">
        <v>1121</v>
      </c>
      <c r="K1986" s="727" t="s">
        <v>2423</v>
      </c>
      <c r="L1986" s="728">
        <v>103.67</v>
      </c>
      <c r="M1986" s="728">
        <v>2177.0699999999997</v>
      </c>
      <c r="N1986" s="727">
        <v>21</v>
      </c>
      <c r="O1986" s="812">
        <v>5.5</v>
      </c>
      <c r="P1986" s="728">
        <v>207.34</v>
      </c>
      <c r="Q1986" s="745">
        <v>9.5238095238095247E-2</v>
      </c>
      <c r="R1986" s="727">
        <v>2</v>
      </c>
      <c r="S1986" s="745">
        <v>9.5238095238095233E-2</v>
      </c>
      <c r="T1986" s="812">
        <v>0.5</v>
      </c>
      <c r="U1986" s="768">
        <v>9.0909090909090912E-2</v>
      </c>
    </row>
    <row r="1987" spans="1:21" ht="14.4" customHeight="1" x14ac:dyDescent="0.3">
      <c r="A1987" s="726">
        <v>4</v>
      </c>
      <c r="B1987" s="727" t="s">
        <v>2287</v>
      </c>
      <c r="C1987" s="727" t="s">
        <v>2294</v>
      </c>
      <c r="D1987" s="810" t="s">
        <v>4735</v>
      </c>
      <c r="E1987" s="811" t="s">
        <v>2352</v>
      </c>
      <c r="F1987" s="727" t="s">
        <v>2288</v>
      </c>
      <c r="G1987" s="727" t="s">
        <v>2900</v>
      </c>
      <c r="H1987" s="727" t="s">
        <v>571</v>
      </c>
      <c r="I1987" s="727" t="s">
        <v>2901</v>
      </c>
      <c r="J1987" s="727" t="s">
        <v>1551</v>
      </c>
      <c r="K1987" s="727" t="s">
        <v>2902</v>
      </c>
      <c r="L1987" s="728">
        <v>256.67</v>
      </c>
      <c r="M1987" s="728">
        <v>5133.4000000000005</v>
      </c>
      <c r="N1987" s="727">
        <v>20</v>
      </c>
      <c r="O1987" s="812">
        <v>19.5</v>
      </c>
      <c r="P1987" s="728">
        <v>3336.7100000000005</v>
      </c>
      <c r="Q1987" s="745">
        <v>0.65</v>
      </c>
      <c r="R1987" s="727">
        <v>13</v>
      </c>
      <c r="S1987" s="745">
        <v>0.65</v>
      </c>
      <c r="T1987" s="812">
        <v>13</v>
      </c>
      <c r="U1987" s="768">
        <v>0.66666666666666663</v>
      </c>
    </row>
    <row r="1988" spans="1:21" ht="14.4" customHeight="1" x14ac:dyDescent="0.3">
      <c r="A1988" s="726">
        <v>4</v>
      </c>
      <c r="B1988" s="727" t="s">
        <v>2287</v>
      </c>
      <c r="C1988" s="727" t="s">
        <v>2294</v>
      </c>
      <c r="D1988" s="810" t="s">
        <v>4735</v>
      </c>
      <c r="E1988" s="811" t="s">
        <v>2352</v>
      </c>
      <c r="F1988" s="727" t="s">
        <v>2288</v>
      </c>
      <c r="G1988" s="727" t="s">
        <v>2900</v>
      </c>
      <c r="H1988" s="727" t="s">
        <v>571</v>
      </c>
      <c r="I1988" s="727" t="s">
        <v>2903</v>
      </c>
      <c r="J1988" s="727" t="s">
        <v>2904</v>
      </c>
      <c r="K1988" s="727" t="s">
        <v>2902</v>
      </c>
      <c r="L1988" s="728">
        <v>256.67</v>
      </c>
      <c r="M1988" s="728">
        <v>7956.77</v>
      </c>
      <c r="N1988" s="727">
        <v>31</v>
      </c>
      <c r="O1988" s="812">
        <v>30</v>
      </c>
      <c r="P1988" s="728">
        <v>4876.7300000000005</v>
      </c>
      <c r="Q1988" s="745">
        <v>0.61290322580645162</v>
      </c>
      <c r="R1988" s="727">
        <v>19</v>
      </c>
      <c r="S1988" s="745">
        <v>0.61290322580645162</v>
      </c>
      <c r="T1988" s="812">
        <v>18</v>
      </c>
      <c r="U1988" s="768">
        <v>0.6</v>
      </c>
    </row>
    <row r="1989" spans="1:21" ht="14.4" customHeight="1" x14ac:dyDescent="0.3">
      <c r="A1989" s="726">
        <v>4</v>
      </c>
      <c r="B1989" s="727" t="s">
        <v>2287</v>
      </c>
      <c r="C1989" s="727" t="s">
        <v>2294</v>
      </c>
      <c r="D1989" s="810" t="s">
        <v>4735</v>
      </c>
      <c r="E1989" s="811" t="s">
        <v>2352</v>
      </c>
      <c r="F1989" s="727" t="s">
        <v>2288</v>
      </c>
      <c r="G1989" s="727" t="s">
        <v>2383</v>
      </c>
      <c r="H1989" s="727" t="s">
        <v>571</v>
      </c>
      <c r="I1989" s="727" t="s">
        <v>2384</v>
      </c>
      <c r="J1989" s="727" t="s">
        <v>616</v>
      </c>
      <c r="K1989" s="727" t="s">
        <v>2385</v>
      </c>
      <c r="L1989" s="728">
        <v>108.44</v>
      </c>
      <c r="M1989" s="728">
        <v>325.32</v>
      </c>
      <c r="N1989" s="727">
        <v>3</v>
      </c>
      <c r="O1989" s="812">
        <v>2</v>
      </c>
      <c r="P1989" s="728">
        <v>216.88</v>
      </c>
      <c r="Q1989" s="745">
        <v>0.66666666666666663</v>
      </c>
      <c r="R1989" s="727">
        <v>2</v>
      </c>
      <c r="S1989" s="745">
        <v>0.66666666666666663</v>
      </c>
      <c r="T1989" s="812">
        <v>1.5</v>
      </c>
      <c r="U1989" s="768">
        <v>0.75</v>
      </c>
    </row>
    <row r="1990" spans="1:21" ht="14.4" customHeight="1" x14ac:dyDescent="0.3">
      <c r="A1990" s="726">
        <v>4</v>
      </c>
      <c r="B1990" s="727" t="s">
        <v>2287</v>
      </c>
      <c r="C1990" s="727" t="s">
        <v>2294</v>
      </c>
      <c r="D1990" s="810" t="s">
        <v>4735</v>
      </c>
      <c r="E1990" s="811" t="s">
        <v>2352</v>
      </c>
      <c r="F1990" s="727" t="s">
        <v>2288</v>
      </c>
      <c r="G1990" s="727" t="s">
        <v>4167</v>
      </c>
      <c r="H1990" s="727" t="s">
        <v>642</v>
      </c>
      <c r="I1990" s="727" t="s">
        <v>4168</v>
      </c>
      <c r="J1990" s="727" t="s">
        <v>849</v>
      </c>
      <c r="K1990" s="727" t="s">
        <v>4009</v>
      </c>
      <c r="L1990" s="728">
        <v>41.63</v>
      </c>
      <c r="M1990" s="728">
        <v>41.63</v>
      </c>
      <c r="N1990" s="727">
        <v>1</v>
      </c>
      <c r="O1990" s="812">
        <v>1</v>
      </c>
      <c r="P1990" s="728"/>
      <c r="Q1990" s="745">
        <v>0</v>
      </c>
      <c r="R1990" s="727"/>
      <c r="S1990" s="745">
        <v>0</v>
      </c>
      <c r="T1990" s="812"/>
      <c r="U1990" s="768">
        <v>0</v>
      </c>
    </row>
    <row r="1991" spans="1:21" ht="14.4" customHeight="1" x14ac:dyDescent="0.3">
      <c r="A1991" s="726">
        <v>4</v>
      </c>
      <c r="B1991" s="727" t="s">
        <v>2287</v>
      </c>
      <c r="C1991" s="727" t="s">
        <v>2294</v>
      </c>
      <c r="D1991" s="810" t="s">
        <v>4735</v>
      </c>
      <c r="E1991" s="811" t="s">
        <v>2352</v>
      </c>
      <c r="F1991" s="727" t="s">
        <v>2288</v>
      </c>
      <c r="G1991" s="727" t="s">
        <v>2710</v>
      </c>
      <c r="H1991" s="727" t="s">
        <v>571</v>
      </c>
      <c r="I1991" s="727" t="s">
        <v>2711</v>
      </c>
      <c r="J1991" s="727" t="s">
        <v>1497</v>
      </c>
      <c r="K1991" s="727" t="s">
        <v>2712</v>
      </c>
      <c r="L1991" s="728">
        <v>453.8</v>
      </c>
      <c r="M1991" s="728">
        <v>453.8</v>
      </c>
      <c r="N1991" s="727">
        <v>1</v>
      </c>
      <c r="O1991" s="812">
        <v>0.5</v>
      </c>
      <c r="P1991" s="728">
        <v>453.8</v>
      </c>
      <c r="Q1991" s="745">
        <v>1</v>
      </c>
      <c r="R1991" s="727">
        <v>1</v>
      </c>
      <c r="S1991" s="745">
        <v>1</v>
      </c>
      <c r="T1991" s="812">
        <v>0.5</v>
      </c>
      <c r="U1991" s="768">
        <v>1</v>
      </c>
    </row>
    <row r="1992" spans="1:21" ht="14.4" customHeight="1" x14ac:dyDescent="0.3">
      <c r="A1992" s="726">
        <v>4</v>
      </c>
      <c r="B1992" s="727" t="s">
        <v>2287</v>
      </c>
      <c r="C1992" s="727" t="s">
        <v>2294</v>
      </c>
      <c r="D1992" s="810" t="s">
        <v>4735</v>
      </c>
      <c r="E1992" s="811" t="s">
        <v>2352</v>
      </c>
      <c r="F1992" s="727" t="s">
        <v>2288</v>
      </c>
      <c r="G1992" s="727" t="s">
        <v>2356</v>
      </c>
      <c r="H1992" s="727" t="s">
        <v>571</v>
      </c>
      <c r="I1992" s="727" t="s">
        <v>2357</v>
      </c>
      <c r="J1992" s="727" t="s">
        <v>1346</v>
      </c>
      <c r="K1992" s="727" t="s">
        <v>2358</v>
      </c>
      <c r="L1992" s="728">
        <v>0</v>
      </c>
      <c r="M1992" s="728">
        <v>0</v>
      </c>
      <c r="N1992" s="727">
        <v>48</v>
      </c>
      <c r="O1992" s="812">
        <v>28</v>
      </c>
      <c r="P1992" s="728">
        <v>0</v>
      </c>
      <c r="Q1992" s="745"/>
      <c r="R1992" s="727">
        <v>37</v>
      </c>
      <c r="S1992" s="745">
        <v>0.77083333333333337</v>
      </c>
      <c r="T1992" s="812">
        <v>22</v>
      </c>
      <c r="U1992" s="768">
        <v>0.7857142857142857</v>
      </c>
    </row>
    <row r="1993" spans="1:21" ht="14.4" customHeight="1" x14ac:dyDescent="0.3">
      <c r="A1993" s="726">
        <v>4</v>
      </c>
      <c r="B1993" s="727" t="s">
        <v>2287</v>
      </c>
      <c r="C1993" s="727" t="s">
        <v>2294</v>
      </c>
      <c r="D1993" s="810" t="s">
        <v>4735</v>
      </c>
      <c r="E1993" s="811" t="s">
        <v>2352</v>
      </c>
      <c r="F1993" s="727" t="s">
        <v>2288</v>
      </c>
      <c r="G1993" s="727" t="s">
        <v>2356</v>
      </c>
      <c r="H1993" s="727" t="s">
        <v>571</v>
      </c>
      <c r="I1993" s="727" t="s">
        <v>2446</v>
      </c>
      <c r="J1993" s="727" t="s">
        <v>1346</v>
      </c>
      <c r="K1993" s="727" t="s">
        <v>2358</v>
      </c>
      <c r="L1993" s="728">
        <v>0</v>
      </c>
      <c r="M1993" s="728">
        <v>0</v>
      </c>
      <c r="N1993" s="727">
        <v>6</v>
      </c>
      <c r="O1993" s="812">
        <v>2.5</v>
      </c>
      <c r="P1993" s="728">
        <v>0</v>
      </c>
      <c r="Q1993" s="745"/>
      <c r="R1993" s="727">
        <v>4</v>
      </c>
      <c r="S1993" s="745">
        <v>0.66666666666666663</v>
      </c>
      <c r="T1993" s="812">
        <v>1.5</v>
      </c>
      <c r="U1993" s="768">
        <v>0.6</v>
      </c>
    </row>
    <row r="1994" spans="1:21" ht="14.4" customHeight="1" x14ac:dyDescent="0.3">
      <c r="A1994" s="726">
        <v>4</v>
      </c>
      <c r="B1994" s="727" t="s">
        <v>2287</v>
      </c>
      <c r="C1994" s="727" t="s">
        <v>2294</v>
      </c>
      <c r="D1994" s="810" t="s">
        <v>4735</v>
      </c>
      <c r="E1994" s="811" t="s">
        <v>2352</v>
      </c>
      <c r="F1994" s="727" t="s">
        <v>2288</v>
      </c>
      <c r="G1994" s="727" t="s">
        <v>2359</v>
      </c>
      <c r="H1994" s="727" t="s">
        <v>642</v>
      </c>
      <c r="I1994" s="727" t="s">
        <v>1934</v>
      </c>
      <c r="J1994" s="727" t="s">
        <v>1935</v>
      </c>
      <c r="K1994" s="727" t="s">
        <v>1936</v>
      </c>
      <c r="L1994" s="728">
        <v>0</v>
      </c>
      <c r="M1994" s="728">
        <v>0</v>
      </c>
      <c r="N1994" s="727">
        <v>1</v>
      </c>
      <c r="O1994" s="812">
        <v>0.5</v>
      </c>
      <c r="P1994" s="728">
        <v>0</v>
      </c>
      <c r="Q1994" s="745"/>
      <c r="R1994" s="727">
        <v>1</v>
      </c>
      <c r="S1994" s="745">
        <v>1</v>
      </c>
      <c r="T1994" s="812">
        <v>0.5</v>
      </c>
      <c r="U1994" s="768">
        <v>1</v>
      </c>
    </row>
    <row r="1995" spans="1:21" ht="14.4" customHeight="1" x14ac:dyDescent="0.3">
      <c r="A1995" s="726">
        <v>4</v>
      </c>
      <c r="B1995" s="727" t="s">
        <v>2287</v>
      </c>
      <c r="C1995" s="727" t="s">
        <v>2294</v>
      </c>
      <c r="D1995" s="810" t="s">
        <v>4735</v>
      </c>
      <c r="E1995" s="811" t="s">
        <v>2352</v>
      </c>
      <c r="F1995" s="727" t="s">
        <v>2288</v>
      </c>
      <c r="G1995" s="727" t="s">
        <v>2588</v>
      </c>
      <c r="H1995" s="727" t="s">
        <v>571</v>
      </c>
      <c r="I1995" s="727" t="s">
        <v>2589</v>
      </c>
      <c r="J1995" s="727" t="s">
        <v>906</v>
      </c>
      <c r="K1995" s="727" t="s">
        <v>2590</v>
      </c>
      <c r="L1995" s="728">
        <v>96.81</v>
      </c>
      <c r="M1995" s="728">
        <v>1064.9100000000001</v>
      </c>
      <c r="N1995" s="727">
        <v>11</v>
      </c>
      <c r="O1995" s="812">
        <v>2.5</v>
      </c>
      <c r="P1995" s="728">
        <v>774.48</v>
      </c>
      <c r="Q1995" s="745">
        <v>0.72727272727272718</v>
      </c>
      <c r="R1995" s="727">
        <v>8</v>
      </c>
      <c r="S1995" s="745">
        <v>0.72727272727272729</v>
      </c>
      <c r="T1995" s="812">
        <v>2</v>
      </c>
      <c r="U1995" s="768">
        <v>0.8</v>
      </c>
    </row>
    <row r="1996" spans="1:21" ht="14.4" customHeight="1" x14ac:dyDescent="0.3">
      <c r="A1996" s="726">
        <v>4</v>
      </c>
      <c r="B1996" s="727" t="s">
        <v>2287</v>
      </c>
      <c r="C1996" s="727" t="s">
        <v>2294</v>
      </c>
      <c r="D1996" s="810" t="s">
        <v>4735</v>
      </c>
      <c r="E1996" s="811" t="s">
        <v>2352</v>
      </c>
      <c r="F1996" s="727" t="s">
        <v>2288</v>
      </c>
      <c r="G1996" s="727" t="s">
        <v>2914</v>
      </c>
      <c r="H1996" s="727" t="s">
        <v>571</v>
      </c>
      <c r="I1996" s="727" t="s">
        <v>2915</v>
      </c>
      <c r="J1996" s="727" t="s">
        <v>2916</v>
      </c>
      <c r="K1996" s="727" t="s">
        <v>2917</v>
      </c>
      <c r="L1996" s="728">
        <v>256.67</v>
      </c>
      <c r="M1996" s="728">
        <v>256.67</v>
      </c>
      <c r="N1996" s="727">
        <v>1</v>
      </c>
      <c r="O1996" s="812">
        <v>1</v>
      </c>
      <c r="P1996" s="728"/>
      <c r="Q1996" s="745">
        <v>0</v>
      </c>
      <c r="R1996" s="727"/>
      <c r="S1996" s="745">
        <v>0</v>
      </c>
      <c r="T1996" s="812"/>
      <c r="U1996" s="768">
        <v>0</v>
      </c>
    </row>
    <row r="1997" spans="1:21" ht="14.4" customHeight="1" x14ac:dyDescent="0.3">
      <c r="A1997" s="726">
        <v>4</v>
      </c>
      <c r="B1997" s="727" t="s">
        <v>2287</v>
      </c>
      <c r="C1997" s="727" t="s">
        <v>2294</v>
      </c>
      <c r="D1997" s="810" t="s">
        <v>4735</v>
      </c>
      <c r="E1997" s="811" t="s">
        <v>2352</v>
      </c>
      <c r="F1997" s="727" t="s">
        <v>2288</v>
      </c>
      <c r="G1997" s="727" t="s">
        <v>2417</v>
      </c>
      <c r="H1997" s="727" t="s">
        <v>642</v>
      </c>
      <c r="I1997" s="727" t="s">
        <v>1992</v>
      </c>
      <c r="J1997" s="727" t="s">
        <v>1776</v>
      </c>
      <c r="K1997" s="727" t="s">
        <v>1993</v>
      </c>
      <c r="L1997" s="728">
        <v>53.57</v>
      </c>
      <c r="M1997" s="728">
        <v>53.57</v>
      </c>
      <c r="N1997" s="727">
        <v>1</v>
      </c>
      <c r="O1997" s="812">
        <v>1</v>
      </c>
      <c r="P1997" s="728"/>
      <c r="Q1997" s="745">
        <v>0</v>
      </c>
      <c r="R1997" s="727"/>
      <c r="S1997" s="745">
        <v>0</v>
      </c>
      <c r="T1997" s="812"/>
      <c r="U1997" s="768">
        <v>0</v>
      </c>
    </row>
    <row r="1998" spans="1:21" ht="14.4" customHeight="1" x14ac:dyDescent="0.3">
      <c r="A1998" s="726">
        <v>4</v>
      </c>
      <c r="B1998" s="727" t="s">
        <v>2287</v>
      </c>
      <c r="C1998" s="727" t="s">
        <v>2294</v>
      </c>
      <c r="D1998" s="810" t="s">
        <v>4735</v>
      </c>
      <c r="E1998" s="811" t="s">
        <v>2352</v>
      </c>
      <c r="F1998" s="727" t="s">
        <v>2288</v>
      </c>
      <c r="G1998" s="727" t="s">
        <v>2417</v>
      </c>
      <c r="H1998" s="727" t="s">
        <v>642</v>
      </c>
      <c r="I1998" s="727" t="s">
        <v>1775</v>
      </c>
      <c r="J1998" s="727" t="s">
        <v>1776</v>
      </c>
      <c r="K1998" s="727" t="s">
        <v>1777</v>
      </c>
      <c r="L1998" s="728">
        <v>133.94</v>
      </c>
      <c r="M1998" s="728">
        <v>3482.4400000000005</v>
      </c>
      <c r="N1998" s="727">
        <v>26</v>
      </c>
      <c r="O1998" s="812">
        <v>8.5</v>
      </c>
      <c r="P1998" s="728">
        <v>803.64</v>
      </c>
      <c r="Q1998" s="745">
        <v>0.23076923076923073</v>
      </c>
      <c r="R1998" s="727">
        <v>6</v>
      </c>
      <c r="S1998" s="745">
        <v>0.23076923076923078</v>
      </c>
      <c r="T1998" s="812">
        <v>2.5</v>
      </c>
      <c r="U1998" s="768">
        <v>0.29411764705882354</v>
      </c>
    </row>
    <row r="1999" spans="1:21" ht="14.4" customHeight="1" x14ac:dyDescent="0.3">
      <c r="A1999" s="726">
        <v>4</v>
      </c>
      <c r="B1999" s="727" t="s">
        <v>2287</v>
      </c>
      <c r="C1999" s="727" t="s">
        <v>2294</v>
      </c>
      <c r="D1999" s="810" t="s">
        <v>4735</v>
      </c>
      <c r="E1999" s="811" t="s">
        <v>2352</v>
      </c>
      <c r="F1999" s="727" t="s">
        <v>2288</v>
      </c>
      <c r="G1999" s="727" t="s">
        <v>2417</v>
      </c>
      <c r="H1999" s="727" t="s">
        <v>571</v>
      </c>
      <c r="I1999" s="727" t="s">
        <v>3537</v>
      </c>
      <c r="J1999" s="727" t="s">
        <v>3416</v>
      </c>
      <c r="K1999" s="727" t="s">
        <v>3538</v>
      </c>
      <c r="L1999" s="728">
        <v>133.94</v>
      </c>
      <c r="M1999" s="728">
        <v>267.88</v>
      </c>
      <c r="N1999" s="727">
        <v>2</v>
      </c>
      <c r="O1999" s="812">
        <v>0.5</v>
      </c>
      <c r="P1999" s="728">
        <v>267.88</v>
      </c>
      <c r="Q1999" s="745">
        <v>1</v>
      </c>
      <c r="R1999" s="727">
        <v>2</v>
      </c>
      <c r="S1999" s="745">
        <v>1</v>
      </c>
      <c r="T1999" s="812">
        <v>0.5</v>
      </c>
      <c r="U1999" s="768">
        <v>1</v>
      </c>
    </row>
    <row r="2000" spans="1:21" ht="14.4" customHeight="1" x14ac:dyDescent="0.3">
      <c r="A2000" s="726">
        <v>4</v>
      </c>
      <c r="B2000" s="727" t="s">
        <v>2287</v>
      </c>
      <c r="C2000" s="727" t="s">
        <v>2294</v>
      </c>
      <c r="D2000" s="810" t="s">
        <v>4735</v>
      </c>
      <c r="E2000" s="811" t="s">
        <v>2352</v>
      </c>
      <c r="F2000" s="727" t="s">
        <v>2288</v>
      </c>
      <c r="G2000" s="727" t="s">
        <v>2417</v>
      </c>
      <c r="H2000" s="727" t="s">
        <v>571</v>
      </c>
      <c r="I2000" s="727" t="s">
        <v>3415</v>
      </c>
      <c r="J2000" s="727" t="s">
        <v>3416</v>
      </c>
      <c r="K2000" s="727" t="s">
        <v>3417</v>
      </c>
      <c r="L2000" s="728">
        <v>133.94</v>
      </c>
      <c r="M2000" s="728">
        <v>267.88</v>
      </c>
      <c r="N2000" s="727">
        <v>2</v>
      </c>
      <c r="O2000" s="812">
        <v>0.5</v>
      </c>
      <c r="P2000" s="728">
        <v>267.88</v>
      </c>
      <c r="Q2000" s="745">
        <v>1</v>
      </c>
      <c r="R2000" s="727">
        <v>2</v>
      </c>
      <c r="S2000" s="745">
        <v>1</v>
      </c>
      <c r="T2000" s="812">
        <v>0.5</v>
      </c>
      <c r="U2000" s="768">
        <v>1</v>
      </c>
    </row>
    <row r="2001" spans="1:21" ht="14.4" customHeight="1" x14ac:dyDescent="0.3">
      <c r="A2001" s="726">
        <v>4</v>
      </c>
      <c r="B2001" s="727" t="s">
        <v>2287</v>
      </c>
      <c r="C2001" s="727" t="s">
        <v>2294</v>
      </c>
      <c r="D2001" s="810" t="s">
        <v>4735</v>
      </c>
      <c r="E2001" s="811" t="s">
        <v>2352</v>
      </c>
      <c r="F2001" s="727" t="s">
        <v>2288</v>
      </c>
      <c r="G2001" s="727" t="s">
        <v>2417</v>
      </c>
      <c r="H2001" s="727" t="s">
        <v>571</v>
      </c>
      <c r="I2001" s="727" t="s">
        <v>4411</v>
      </c>
      <c r="J2001" s="727" t="s">
        <v>3416</v>
      </c>
      <c r="K2001" s="727" t="s">
        <v>4412</v>
      </c>
      <c r="L2001" s="728">
        <v>0</v>
      </c>
      <c r="M2001" s="728">
        <v>0</v>
      </c>
      <c r="N2001" s="727">
        <v>2</v>
      </c>
      <c r="O2001" s="812">
        <v>0.5</v>
      </c>
      <c r="P2001" s="728">
        <v>0</v>
      </c>
      <c r="Q2001" s="745"/>
      <c r="R2001" s="727">
        <v>2</v>
      </c>
      <c r="S2001" s="745">
        <v>1</v>
      </c>
      <c r="T2001" s="812">
        <v>0.5</v>
      </c>
      <c r="U2001" s="768">
        <v>1</v>
      </c>
    </row>
    <row r="2002" spans="1:21" ht="14.4" customHeight="1" x14ac:dyDescent="0.3">
      <c r="A2002" s="726">
        <v>4</v>
      </c>
      <c r="B2002" s="727" t="s">
        <v>2287</v>
      </c>
      <c r="C2002" s="727" t="s">
        <v>2294</v>
      </c>
      <c r="D2002" s="810" t="s">
        <v>4735</v>
      </c>
      <c r="E2002" s="811" t="s">
        <v>2352</v>
      </c>
      <c r="F2002" s="727" t="s">
        <v>2289</v>
      </c>
      <c r="G2002" s="727" t="s">
        <v>2364</v>
      </c>
      <c r="H2002" s="727" t="s">
        <v>571</v>
      </c>
      <c r="I2002" s="727" t="s">
        <v>2454</v>
      </c>
      <c r="J2002" s="727" t="s">
        <v>2366</v>
      </c>
      <c r="K2002" s="727"/>
      <c r="L2002" s="728">
        <v>0</v>
      </c>
      <c r="M2002" s="728">
        <v>0</v>
      </c>
      <c r="N2002" s="727">
        <v>13</v>
      </c>
      <c r="O2002" s="812">
        <v>13</v>
      </c>
      <c r="P2002" s="728">
        <v>0</v>
      </c>
      <c r="Q2002" s="745"/>
      <c r="R2002" s="727">
        <v>10</v>
      </c>
      <c r="S2002" s="745">
        <v>0.76923076923076927</v>
      </c>
      <c r="T2002" s="812">
        <v>10</v>
      </c>
      <c r="U2002" s="768">
        <v>0.76923076923076927</v>
      </c>
    </row>
    <row r="2003" spans="1:21" ht="14.4" customHeight="1" x14ac:dyDescent="0.3">
      <c r="A2003" s="726">
        <v>4</v>
      </c>
      <c r="B2003" s="727" t="s">
        <v>2287</v>
      </c>
      <c r="C2003" s="727" t="s">
        <v>2294</v>
      </c>
      <c r="D2003" s="810" t="s">
        <v>4735</v>
      </c>
      <c r="E2003" s="811" t="s">
        <v>2352</v>
      </c>
      <c r="F2003" s="727" t="s">
        <v>2289</v>
      </c>
      <c r="G2003" s="727" t="s">
        <v>2364</v>
      </c>
      <c r="H2003" s="727" t="s">
        <v>571</v>
      </c>
      <c r="I2003" s="727" t="s">
        <v>2365</v>
      </c>
      <c r="J2003" s="727" t="s">
        <v>2366</v>
      </c>
      <c r="K2003" s="727"/>
      <c r="L2003" s="728">
        <v>0</v>
      </c>
      <c r="M2003" s="728">
        <v>0</v>
      </c>
      <c r="N2003" s="727">
        <v>46</v>
      </c>
      <c r="O2003" s="812">
        <v>46</v>
      </c>
      <c r="P2003" s="728">
        <v>0</v>
      </c>
      <c r="Q2003" s="745"/>
      <c r="R2003" s="727">
        <v>40</v>
      </c>
      <c r="S2003" s="745">
        <v>0.86956521739130432</v>
      </c>
      <c r="T2003" s="812">
        <v>40</v>
      </c>
      <c r="U2003" s="768">
        <v>0.86956521739130432</v>
      </c>
    </row>
    <row r="2004" spans="1:21" ht="14.4" customHeight="1" x14ac:dyDescent="0.3">
      <c r="A2004" s="726">
        <v>4</v>
      </c>
      <c r="B2004" s="727" t="s">
        <v>2287</v>
      </c>
      <c r="C2004" s="727" t="s">
        <v>2294</v>
      </c>
      <c r="D2004" s="810" t="s">
        <v>4735</v>
      </c>
      <c r="E2004" s="811" t="s">
        <v>2352</v>
      </c>
      <c r="F2004" s="727" t="s">
        <v>2290</v>
      </c>
      <c r="G2004" s="727" t="s">
        <v>2523</v>
      </c>
      <c r="H2004" s="727" t="s">
        <v>571</v>
      </c>
      <c r="I2004" s="727" t="s">
        <v>2918</v>
      </c>
      <c r="J2004" s="727" t="s">
        <v>2919</v>
      </c>
      <c r="K2004" s="727" t="s">
        <v>2920</v>
      </c>
      <c r="L2004" s="728">
        <v>500</v>
      </c>
      <c r="M2004" s="728">
        <v>2000</v>
      </c>
      <c r="N2004" s="727">
        <v>4</v>
      </c>
      <c r="O2004" s="812">
        <v>4</v>
      </c>
      <c r="P2004" s="728">
        <v>2000</v>
      </c>
      <c r="Q2004" s="745">
        <v>1</v>
      </c>
      <c r="R2004" s="727">
        <v>4</v>
      </c>
      <c r="S2004" s="745">
        <v>1</v>
      </c>
      <c r="T2004" s="812">
        <v>4</v>
      </c>
      <c r="U2004" s="768">
        <v>1</v>
      </c>
    </row>
    <row r="2005" spans="1:21" ht="14.4" customHeight="1" x14ac:dyDescent="0.3">
      <c r="A2005" s="726">
        <v>4</v>
      </c>
      <c r="B2005" s="727" t="s">
        <v>2287</v>
      </c>
      <c r="C2005" s="727" t="s">
        <v>2294</v>
      </c>
      <c r="D2005" s="810" t="s">
        <v>4735</v>
      </c>
      <c r="E2005" s="811" t="s">
        <v>2352</v>
      </c>
      <c r="F2005" s="727" t="s">
        <v>2290</v>
      </c>
      <c r="G2005" s="727" t="s">
        <v>2523</v>
      </c>
      <c r="H2005" s="727" t="s">
        <v>571</v>
      </c>
      <c r="I2005" s="727" t="s">
        <v>2921</v>
      </c>
      <c r="J2005" s="727" t="s">
        <v>2922</v>
      </c>
      <c r="K2005" s="727" t="s">
        <v>2923</v>
      </c>
      <c r="L2005" s="728">
        <v>287</v>
      </c>
      <c r="M2005" s="728">
        <v>6314</v>
      </c>
      <c r="N2005" s="727">
        <v>22</v>
      </c>
      <c r="O2005" s="812">
        <v>9</v>
      </c>
      <c r="P2005" s="728">
        <v>6314</v>
      </c>
      <c r="Q2005" s="745">
        <v>1</v>
      </c>
      <c r="R2005" s="727">
        <v>22</v>
      </c>
      <c r="S2005" s="745">
        <v>1</v>
      </c>
      <c r="T2005" s="812">
        <v>9</v>
      </c>
      <c r="U2005" s="768">
        <v>1</v>
      </c>
    </row>
    <row r="2006" spans="1:21" ht="14.4" customHeight="1" x14ac:dyDescent="0.3">
      <c r="A2006" s="726">
        <v>4</v>
      </c>
      <c r="B2006" s="727" t="s">
        <v>2287</v>
      </c>
      <c r="C2006" s="727" t="s">
        <v>2294</v>
      </c>
      <c r="D2006" s="810" t="s">
        <v>4735</v>
      </c>
      <c r="E2006" s="811" t="s">
        <v>2352</v>
      </c>
      <c r="F2006" s="727" t="s">
        <v>2290</v>
      </c>
      <c r="G2006" s="727" t="s">
        <v>2523</v>
      </c>
      <c r="H2006" s="727" t="s">
        <v>571</v>
      </c>
      <c r="I2006" s="727" t="s">
        <v>2924</v>
      </c>
      <c r="J2006" s="727" t="s">
        <v>2925</v>
      </c>
      <c r="K2006" s="727" t="s">
        <v>2926</v>
      </c>
      <c r="L2006" s="728">
        <v>253</v>
      </c>
      <c r="M2006" s="728">
        <v>2024</v>
      </c>
      <c r="N2006" s="727">
        <v>8</v>
      </c>
      <c r="O2006" s="812">
        <v>4</v>
      </c>
      <c r="P2006" s="728">
        <v>2024</v>
      </c>
      <c r="Q2006" s="745">
        <v>1</v>
      </c>
      <c r="R2006" s="727">
        <v>8</v>
      </c>
      <c r="S2006" s="745">
        <v>1</v>
      </c>
      <c r="T2006" s="812">
        <v>4</v>
      </c>
      <c r="U2006" s="768">
        <v>1</v>
      </c>
    </row>
    <row r="2007" spans="1:21" ht="14.4" customHeight="1" x14ac:dyDescent="0.3">
      <c r="A2007" s="726">
        <v>4</v>
      </c>
      <c r="B2007" s="727" t="s">
        <v>2287</v>
      </c>
      <c r="C2007" s="727" t="s">
        <v>2294</v>
      </c>
      <c r="D2007" s="810" t="s">
        <v>4735</v>
      </c>
      <c r="E2007" s="811" t="s">
        <v>2352</v>
      </c>
      <c r="F2007" s="727" t="s">
        <v>2290</v>
      </c>
      <c r="G2007" s="727" t="s">
        <v>2523</v>
      </c>
      <c r="H2007" s="727" t="s">
        <v>571</v>
      </c>
      <c r="I2007" s="727" t="s">
        <v>2927</v>
      </c>
      <c r="J2007" s="727" t="s">
        <v>2928</v>
      </c>
      <c r="K2007" s="727" t="s">
        <v>2929</v>
      </c>
      <c r="L2007" s="728">
        <v>124</v>
      </c>
      <c r="M2007" s="728">
        <v>248</v>
      </c>
      <c r="N2007" s="727">
        <v>2</v>
      </c>
      <c r="O2007" s="812">
        <v>1</v>
      </c>
      <c r="P2007" s="728">
        <v>248</v>
      </c>
      <c r="Q2007" s="745">
        <v>1</v>
      </c>
      <c r="R2007" s="727">
        <v>2</v>
      </c>
      <c r="S2007" s="745">
        <v>1</v>
      </c>
      <c r="T2007" s="812">
        <v>1</v>
      </c>
      <c r="U2007" s="768">
        <v>1</v>
      </c>
    </row>
    <row r="2008" spans="1:21" ht="14.4" customHeight="1" x14ac:dyDescent="0.3">
      <c r="A2008" s="726">
        <v>4</v>
      </c>
      <c r="B2008" s="727" t="s">
        <v>2287</v>
      </c>
      <c r="C2008" s="727" t="s">
        <v>2294</v>
      </c>
      <c r="D2008" s="810" t="s">
        <v>4735</v>
      </c>
      <c r="E2008" s="811" t="s">
        <v>2352</v>
      </c>
      <c r="F2008" s="727" t="s">
        <v>2290</v>
      </c>
      <c r="G2008" s="727" t="s">
        <v>2523</v>
      </c>
      <c r="H2008" s="727" t="s">
        <v>571</v>
      </c>
      <c r="I2008" s="727" t="s">
        <v>2936</v>
      </c>
      <c r="J2008" s="727" t="s">
        <v>2937</v>
      </c>
      <c r="K2008" s="727" t="s">
        <v>2938</v>
      </c>
      <c r="L2008" s="728">
        <v>315.5</v>
      </c>
      <c r="M2008" s="728">
        <v>631</v>
      </c>
      <c r="N2008" s="727">
        <v>2</v>
      </c>
      <c r="O2008" s="812">
        <v>2</v>
      </c>
      <c r="P2008" s="728">
        <v>631</v>
      </c>
      <c r="Q2008" s="745">
        <v>1</v>
      </c>
      <c r="R2008" s="727">
        <v>2</v>
      </c>
      <c r="S2008" s="745">
        <v>1</v>
      </c>
      <c r="T2008" s="812">
        <v>2</v>
      </c>
      <c r="U2008" s="768">
        <v>1</v>
      </c>
    </row>
    <row r="2009" spans="1:21" ht="14.4" customHeight="1" x14ac:dyDescent="0.3">
      <c r="A2009" s="726">
        <v>4</v>
      </c>
      <c r="B2009" s="727" t="s">
        <v>2287</v>
      </c>
      <c r="C2009" s="727" t="s">
        <v>2294</v>
      </c>
      <c r="D2009" s="810" t="s">
        <v>4735</v>
      </c>
      <c r="E2009" s="811" t="s">
        <v>2352</v>
      </c>
      <c r="F2009" s="727" t="s">
        <v>2290</v>
      </c>
      <c r="G2009" s="727" t="s">
        <v>2523</v>
      </c>
      <c r="H2009" s="727" t="s">
        <v>571</v>
      </c>
      <c r="I2009" s="727" t="s">
        <v>2942</v>
      </c>
      <c r="J2009" s="727" t="s">
        <v>2943</v>
      </c>
      <c r="K2009" s="727" t="s">
        <v>2944</v>
      </c>
      <c r="L2009" s="728">
        <v>291.2</v>
      </c>
      <c r="M2009" s="728">
        <v>291.2</v>
      </c>
      <c r="N2009" s="727">
        <v>1</v>
      </c>
      <c r="O2009" s="812">
        <v>1</v>
      </c>
      <c r="P2009" s="728">
        <v>291.2</v>
      </c>
      <c r="Q2009" s="745">
        <v>1</v>
      </c>
      <c r="R2009" s="727">
        <v>1</v>
      </c>
      <c r="S2009" s="745">
        <v>1</v>
      </c>
      <c r="T2009" s="812">
        <v>1</v>
      </c>
      <c r="U2009" s="768">
        <v>1</v>
      </c>
    </row>
    <row r="2010" spans="1:21" ht="14.4" customHeight="1" x14ac:dyDescent="0.3">
      <c r="A2010" s="726">
        <v>4</v>
      </c>
      <c r="B2010" s="727" t="s">
        <v>2287</v>
      </c>
      <c r="C2010" s="727" t="s">
        <v>2294</v>
      </c>
      <c r="D2010" s="810" t="s">
        <v>4735</v>
      </c>
      <c r="E2010" s="811" t="s">
        <v>2352</v>
      </c>
      <c r="F2010" s="727" t="s">
        <v>2290</v>
      </c>
      <c r="G2010" s="727" t="s">
        <v>2523</v>
      </c>
      <c r="H2010" s="727" t="s">
        <v>571</v>
      </c>
      <c r="I2010" s="727" t="s">
        <v>2945</v>
      </c>
      <c r="J2010" s="727" t="s">
        <v>2946</v>
      </c>
      <c r="K2010" s="727" t="s">
        <v>2947</v>
      </c>
      <c r="L2010" s="728">
        <v>201.3</v>
      </c>
      <c r="M2010" s="728">
        <v>402.6</v>
      </c>
      <c r="N2010" s="727">
        <v>2</v>
      </c>
      <c r="O2010" s="812">
        <v>1</v>
      </c>
      <c r="P2010" s="728">
        <v>402.6</v>
      </c>
      <c r="Q2010" s="745">
        <v>1</v>
      </c>
      <c r="R2010" s="727">
        <v>2</v>
      </c>
      <c r="S2010" s="745">
        <v>1</v>
      </c>
      <c r="T2010" s="812">
        <v>1</v>
      </c>
      <c r="U2010" s="768">
        <v>1</v>
      </c>
    </row>
    <row r="2011" spans="1:21" ht="14.4" customHeight="1" x14ac:dyDescent="0.3">
      <c r="A2011" s="726">
        <v>4</v>
      </c>
      <c r="B2011" s="727" t="s">
        <v>2287</v>
      </c>
      <c r="C2011" s="727" t="s">
        <v>2294</v>
      </c>
      <c r="D2011" s="810" t="s">
        <v>4735</v>
      </c>
      <c r="E2011" s="811" t="s">
        <v>2352</v>
      </c>
      <c r="F2011" s="727" t="s">
        <v>2290</v>
      </c>
      <c r="G2011" s="727" t="s">
        <v>2523</v>
      </c>
      <c r="H2011" s="727" t="s">
        <v>571</v>
      </c>
      <c r="I2011" s="727" t="s">
        <v>2948</v>
      </c>
      <c r="J2011" s="727" t="s">
        <v>2949</v>
      </c>
      <c r="K2011" s="727" t="s">
        <v>2950</v>
      </c>
      <c r="L2011" s="728">
        <v>161</v>
      </c>
      <c r="M2011" s="728">
        <v>161</v>
      </c>
      <c r="N2011" s="727">
        <v>1</v>
      </c>
      <c r="O2011" s="812">
        <v>1</v>
      </c>
      <c r="P2011" s="728">
        <v>161</v>
      </c>
      <c r="Q2011" s="745">
        <v>1</v>
      </c>
      <c r="R2011" s="727">
        <v>1</v>
      </c>
      <c r="S2011" s="745">
        <v>1</v>
      </c>
      <c r="T2011" s="812">
        <v>1</v>
      </c>
      <c r="U2011" s="768">
        <v>1</v>
      </c>
    </row>
    <row r="2012" spans="1:21" ht="14.4" customHeight="1" x14ac:dyDescent="0.3">
      <c r="A2012" s="726">
        <v>4</v>
      </c>
      <c r="B2012" s="727" t="s">
        <v>2287</v>
      </c>
      <c r="C2012" s="727" t="s">
        <v>2294</v>
      </c>
      <c r="D2012" s="810" t="s">
        <v>4735</v>
      </c>
      <c r="E2012" s="811" t="s">
        <v>2352</v>
      </c>
      <c r="F2012" s="727" t="s">
        <v>2290</v>
      </c>
      <c r="G2012" s="727" t="s">
        <v>2523</v>
      </c>
      <c r="H2012" s="727" t="s">
        <v>571</v>
      </c>
      <c r="I2012" s="727" t="s">
        <v>2951</v>
      </c>
      <c r="J2012" s="727" t="s">
        <v>2952</v>
      </c>
      <c r="K2012" s="727" t="s">
        <v>2843</v>
      </c>
      <c r="L2012" s="728">
        <v>500</v>
      </c>
      <c r="M2012" s="728">
        <v>1000</v>
      </c>
      <c r="N2012" s="727">
        <v>2</v>
      </c>
      <c r="O2012" s="812">
        <v>2</v>
      </c>
      <c r="P2012" s="728">
        <v>1000</v>
      </c>
      <c r="Q2012" s="745">
        <v>1</v>
      </c>
      <c r="R2012" s="727">
        <v>2</v>
      </c>
      <c r="S2012" s="745">
        <v>1</v>
      </c>
      <c r="T2012" s="812">
        <v>2</v>
      </c>
      <c r="U2012" s="768">
        <v>1</v>
      </c>
    </row>
    <row r="2013" spans="1:21" ht="14.4" customHeight="1" x14ac:dyDescent="0.3">
      <c r="A2013" s="726">
        <v>4</v>
      </c>
      <c r="B2013" s="727" t="s">
        <v>2287</v>
      </c>
      <c r="C2013" s="727" t="s">
        <v>2294</v>
      </c>
      <c r="D2013" s="810" t="s">
        <v>4735</v>
      </c>
      <c r="E2013" s="811" t="s">
        <v>2352</v>
      </c>
      <c r="F2013" s="727" t="s">
        <v>2290</v>
      </c>
      <c r="G2013" s="727" t="s">
        <v>2523</v>
      </c>
      <c r="H2013" s="727" t="s">
        <v>571</v>
      </c>
      <c r="I2013" s="727" t="s">
        <v>2953</v>
      </c>
      <c r="J2013" s="727" t="s">
        <v>2954</v>
      </c>
      <c r="K2013" s="727" t="s">
        <v>2955</v>
      </c>
      <c r="L2013" s="728">
        <v>579</v>
      </c>
      <c r="M2013" s="728">
        <v>579</v>
      </c>
      <c r="N2013" s="727">
        <v>1</v>
      </c>
      <c r="O2013" s="812">
        <v>1</v>
      </c>
      <c r="P2013" s="728">
        <v>579</v>
      </c>
      <c r="Q2013" s="745">
        <v>1</v>
      </c>
      <c r="R2013" s="727">
        <v>1</v>
      </c>
      <c r="S2013" s="745">
        <v>1</v>
      </c>
      <c r="T2013" s="812">
        <v>1</v>
      </c>
      <c r="U2013" s="768">
        <v>1</v>
      </c>
    </row>
    <row r="2014" spans="1:21" ht="14.4" customHeight="1" x14ac:dyDescent="0.3">
      <c r="A2014" s="726">
        <v>4</v>
      </c>
      <c r="B2014" s="727" t="s">
        <v>2287</v>
      </c>
      <c r="C2014" s="727" t="s">
        <v>2294</v>
      </c>
      <c r="D2014" s="810" t="s">
        <v>4735</v>
      </c>
      <c r="E2014" s="811" t="s">
        <v>2352</v>
      </c>
      <c r="F2014" s="727" t="s">
        <v>2290</v>
      </c>
      <c r="G2014" s="727" t="s">
        <v>2523</v>
      </c>
      <c r="H2014" s="727" t="s">
        <v>571</v>
      </c>
      <c r="I2014" s="727" t="s">
        <v>2962</v>
      </c>
      <c r="J2014" s="727" t="s">
        <v>2963</v>
      </c>
      <c r="K2014" s="727" t="s">
        <v>2964</v>
      </c>
      <c r="L2014" s="728">
        <v>5343.9</v>
      </c>
      <c r="M2014" s="728">
        <v>5343.9</v>
      </c>
      <c r="N2014" s="727">
        <v>1</v>
      </c>
      <c r="O2014" s="812">
        <v>1</v>
      </c>
      <c r="P2014" s="728">
        <v>5343.9</v>
      </c>
      <c r="Q2014" s="745">
        <v>1</v>
      </c>
      <c r="R2014" s="727">
        <v>1</v>
      </c>
      <c r="S2014" s="745">
        <v>1</v>
      </c>
      <c r="T2014" s="812">
        <v>1</v>
      </c>
      <c r="U2014" s="768">
        <v>1</v>
      </c>
    </row>
    <row r="2015" spans="1:21" ht="14.4" customHeight="1" x14ac:dyDescent="0.3">
      <c r="A2015" s="726">
        <v>4</v>
      </c>
      <c r="B2015" s="727" t="s">
        <v>2287</v>
      </c>
      <c r="C2015" s="727" t="s">
        <v>2294</v>
      </c>
      <c r="D2015" s="810" t="s">
        <v>4735</v>
      </c>
      <c r="E2015" s="811" t="s">
        <v>2352</v>
      </c>
      <c r="F2015" s="727" t="s">
        <v>2290</v>
      </c>
      <c r="G2015" s="727" t="s">
        <v>2523</v>
      </c>
      <c r="H2015" s="727" t="s">
        <v>571</v>
      </c>
      <c r="I2015" s="727" t="s">
        <v>2965</v>
      </c>
      <c r="J2015" s="727" t="s">
        <v>2966</v>
      </c>
      <c r="K2015" s="727" t="s">
        <v>2967</v>
      </c>
      <c r="L2015" s="728">
        <v>5343.9</v>
      </c>
      <c r="M2015" s="728">
        <v>10687.8</v>
      </c>
      <c r="N2015" s="727">
        <v>2</v>
      </c>
      <c r="O2015" s="812">
        <v>1</v>
      </c>
      <c r="P2015" s="728">
        <v>10687.8</v>
      </c>
      <c r="Q2015" s="745">
        <v>1</v>
      </c>
      <c r="R2015" s="727">
        <v>2</v>
      </c>
      <c r="S2015" s="745">
        <v>1</v>
      </c>
      <c r="T2015" s="812">
        <v>1</v>
      </c>
      <c r="U2015" s="768">
        <v>1</v>
      </c>
    </row>
    <row r="2016" spans="1:21" ht="14.4" customHeight="1" x14ac:dyDescent="0.3">
      <c r="A2016" s="726">
        <v>4</v>
      </c>
      <c r="B2016" s="727" t="s">
        <v>2287</v>
      </c>
      <c r="C2016" s="727" t="s">
        <v>2294</v>
      </c>
      <c r="D2016" s="810" t="s">
        <v>4735</v>
      </c>
      <c r="E2016" s="811" t="s">
        <v>2352</v>
      </c>
      <c r="F2016" s="727" t="s">
        <v>2290</v>
      </c>
      <c r="G2016" s="727" t="s">
        <v>2523</v>
      </c>
      <c r="H2016" s="727" t="s">
        <v>571</v>
      </c>
      <c r="I2016" s="727" t="s">
        <v>2968</v>
      </c>
      <c r="J2016" s="727" t="s">
        <v>2969</v>
      </c>
      <c r="K2016" s="727" t="s">
        <v>1390</v>
      </c>
      <c r="L2016" s="728">
        <v>1832.09</v>
      </c>
      <c r="M2016" s="728">
        <v>10992.539999999999</v>
      </c>
      <c r="N2016" s="727">
        <v>6</v>
      </c>
      <c r="O2016" s="812">
        <v>2</v>
      </c>
      <c r="P2016" s="728">
        <v>10992.539999999999</v>
      </c>
      <c r="Q2016" s="745">
        <v>1</v>
      </c>
      <c r="R2016" s="727">
        <v>6</v>
      </c>
      <c r="S2016" s="745">
        <v>1</v>
      </c>
      <c r="T2016" s="812">
        <v>2</v>
      </c>
      <c r="U2016" s="768">
        <v>1</v>
      </c>
    </row>
    <row r="2017" spans="1:21" ht="14.4" customHeight="1" x14ac:dyDescent="0.3">
      <c r="A2017" s="726">
        <v>4</v>
      </c>
      <c r="B2017" s="727" t="s">
        <v>2287</v>
      </c>
      <c r="C2017" s="727" t="s">
        <v>2294</v>
      </c>
      <c r="D2017" s="810" t="s">
        <v>4735</v>
      </c>
      <c r="E2017" s="811" t="s">
        <v>2352</v>
      </c>
      <c r="F2017" s="727" t="s">
        <v>2290</v>
      </c>
      <c r="G2017" s="727" t="s">
        <v>2523</v>
      </c>
      <c r="H2017" s="727" t="s">
        <v>571</v>
      </c>
      <c r="I2017" s="727" t="s">
        <v>2977</v>
      </c>
      <c r="J2017" s="727" t="s">
        <v>2978</v>
      </c>
      <c r="K2017" s="727" t="s">
        <v>2979</v>
      </c>
      <c r="L2017" s="728">
        <v>196.43</v>
      </c>
      <c r="M2017" s="728">
        <v>196.43</v>
      </c>
      <c r="N2017" s="727">
        <v>1</v>
      </c>
      <c r="O2017" s="812">
        <v>1</v>
      </c>
      <c r="P2017" s="728">
        <v>196.43</v>
      </c>
      <c r="Q2017" s="745">
        <v>1</v>
      </c>
      <c r="R2017" s="727">
        <v>1</v>
      </c>
      <c r="S2017" s="745">
        <v>1</v>
      </c>
      <c r="T2017" s="812">
        <v>1</v>
      </c>
      <c r="U2017" s="768">
        <v>1</v>
      </c>
    </row>
    <row r="2018" spans="1:21" ht="14.4" customHeight="1" x14ac:dyDescent="0.3">
      <c r="A2018" s="726">
        <v>4</v>
      </c>
      <c r="B2018" s="727" t="s">
        <v>2287</v>
      </c>
      <c r="C2018" s="727" t="s">
        <v>2294</v>
      </c>
      <c r="D2018" s="810" t="s">
        <v>4735</v>
      </c>
      <c r="E2018" s="811" t="s">
        <v>2352</v>
      </c>
      <c r="F2018" s="727" t="s">
        <v>2290</v>
      </c>
      <c r="G2018" s="727" t="s">
        <v>2523</v>
      </c>
      <c r="H2018" s="727" t="s">
        <v>571</v>
      </c>
      <c r="I2018" s="727" t="s">
        <v>3670</v>
      </c>
      <c r="J2018" s="727" t="s">
        <v>3671</v>
      </c>
      <c r="K2018" s="727" t="s">
        <v>2955</v>
      </c>
      <c r="L2018" s="728">
        <v>507.04</v>
      </c>
      <c r="M2018" s="728">
        <v>3042.2400000000002</v>
      </c>
      <c r="N2018" s="727">
        <v>6</v>
      </c>
      <c r="O2018" s="812">
        <v>1</v>
      </c>
      <c r="P2018" s="728">
        <v>3042.2400000000002</v>
      </c>
      <c r="Q2018" s="745">
        <v>1</v>
      </c>
      <c r="R2018" s="727">
        <v>6</v>
      </c>
      <c r="S2018" s="745">
        <v>1</v>
      </c>
      <c r="T2018" s="812">
        <v>1</v>
      </c>
      <c r="U2018" s="768">
        <v>1</v>
      </c>
    </row>
    <row r="2019" spans="1:21" ht="14.4" customHeight="1" x14ac:dyDescent="0.3">
      <c r="A2019" s="726">
        <v>4</v>
      </c>
      <c r="B2019" s="727" t="s">
        <v>2287</v>
      </c>
      <c r="C2019" s="727" t="s">
        <v>2294</v>
      </c>
      <c r="D2019" s="810" t="s">
        <v>4735</v>
      </c>
      <c r="E2019" s="811" t="s">
        <v>2352</v>
      </c>
      <c r="F2019" s="727" t="s">
        <v>2290</v>
      </c>
      <c r="G2019" s="727" t="s">
        <v>2523</v>
      </c>
      <c r="H2019" s="727" t="s">
        <v>571</v>
      </c>
      <c r="I2019" s="727" t="s">
        <v>2986</v>
      </c>
      <c r="J2019" s="727" t="s">
        <v>2987</v>
      </c>
      <c r="K2019" s="727" t="s">
        <v>2988</v>
      </c>
      <c r="L2019" s="728">
        <v>300</v>
      </c>
      <c r="M2019" s="728">
        <v>1800</v>
      </c>
      <c r="N2019" s="727">
        <v>6</v>
      </c>
      <c r="O2019" s="812">
        <v>3</v>
      </c>
      <c r="P2019" s="728">
        <v>1800</v>
      </c>
      <c r="Q2019" s="745">
        <v>1</v>
      </c>
      <c r="R2019" s="727">
        <v>6</v>
      </c>
      <c r="S2019" s="745">
        <v>1</v>
      </c>
      <c r="T2019" s="812">
        <v>3</v>
      </c>
      <c r="U2019" s="768">
        <v>1</v>
      </c>
    </row>
    <row r="2020" spans="1:21" ht="14.4" customHeight="1" x14ac:dyDescent="0.3">
      <c r="A2020" s="726">
        <v>4</v>
      </c>
      <c r="B2020" s="727" t="s">
        <v>2287</v>
      </c>
      <c r="C2020" s="727" t="s">
        <v>2294</v>
      </c>
      <c r="D2020" s="810" t="s">
        <v>4735</v>
      </c>
      <c r="E2020" s="811" t="s">
        <v>2352</v>
      </c>
      <c r="F2020" s="727" t="s">
        <v>2290</v>
      </c>
      <c r="G2020" s="727" t="s">
        <v>2523</v>
      </c>
      <c r="H2020" s="727" t="s">
        <v>571</v>
      </c>
      <c r="I2020" s="727" t="s">
        <v>2989</v>
      </c>
      <c r="J2020" s="727" t="s">
        <v>2990</v>
      </c>
      <c r="K2020" s="727" t="s">
        <v>2991</v>
      </c>
      <c r="L2020" s="728">
        <v>2816</v>
      </c>
      <c r="M2020" s="728">
        <v>50688</v>
      </c>
      <c r="N2020" s="727">
        <v>18</v>
      </c>
      <c r="O2020" s="812">
        <v>2</v>
      </c>
      <c r="P2020" s="728">
        <v>50688</v>
      </c>
      <c r="Q2020" s="745">
        <v>1</v>
      </c>
      <c r="R2020" s="727">
        <v>18</v>
      </c>
      <c r="S2020" s="745">
        <v>1</v>
      </c>
      <c r="T2020" s="812">
        <v>2</v>
      </c>
      <c r="U2020" s="768">
        <v>1</v>
      </c>
    </row>
    <row r="2021" spans="1:21" ht="14.4" customHeight="1" x14ac:dyDescent="0.3">
      <c r="A2021" s="726">
        <v>4</v>
      </c>
      <c r="B2021" s="727" t="s">
        <v>2287</v>
      </c>
      <c r="C2021" s="727" t="s">
        <v>2294</v>
      </c>
      <c r="D2021" s="810" t="s">
        <v>4735</v>
      </c>
      <c r="E2021" s="811" t="s">
        <v>2352</v>
      </c>
      <c r="F2021" s="727" t="s">
        <v>2290</v>
      </c>
      <c r="G2021" s="727" t="s">
        <v>2523</v>
      </c>
      <c r="H2021" s="727" t="s">
        <v>571</v>
      </c>
      <c r="I2021" s="727" t="s">
        <v>2995</v>
      </c>
      <c r="J2021" s="727" t="s">
        <v>2993</v>
      </c>
      <c r="K2021" s="727" t="s">
        <v>2996</v>
      </c>
      <c r="L2021" s="728">
        <v>2412.9</v>
      </c>
      <c r="M2021" s="728">
        <v>2412.9</v>
      </c>
      <c r="N2021" s="727">
        <v>1</v>
      </c>
      <c r="O2021" s="812">
        <v>1</v>
      </c>
      <c r="P2021" s="728">
        <v>2412.9</v>
      </c>
      <c r="Q2021" s="745">
        <v>1</v>
      </c>
      <c r="R2021" s="727">
        <v>1</v>
      </c>
      <c r="S2021" s="745">
        <v>1</v>
      </c>
      <c r="T2021" s="812">
        <v>1</v>
      </c>
      <c r="U2021" s="768">
        <v>1</v>
      </c>
    </row>
    <row r="2022" spans="1:21" ht="14.4" customHeight="1" x14ac:dyDescent="0.3">
      <c r="A2022" s="726">
        <v>4</v>
      </c>
      <c r="B2022" s="727" t="s">
        <v>2287</v>
      </c>
      <c r="C2022" s="727" t="s">
        <v>2294</v>
      </c>
      <c r="D2022" s="810" t="s">
        <v>4735</v>
      </c>
      <c r="E2022" s="811" t="s">
        <v>2352</v>
      </c>
      <c r="F2022" s="727" t="s">
        <v>2290</v>
      </c>
      <c r="G2022" s="727" t="s">
        <v>2523</v>
      </c>
      <c r="H2022" s="727" t="s">
        <v>571</v>
      </c>
      <c r="I2022" s="727" t="s">
        <v>2997</v>
      </c>
      <c r="J2022" s="727" t="s">
        <v>2998</v>
      </c>
      <c r="K2022" s="727" t="s">
        <v>2999</v>
      </c>
      <c r="L2022" s="728">
        <v>1500.3</v>
      </c>
      <c r="M2022" s="728">
        <v>6001.2</v>
      </c>
      <c r="N2022" s="727">
        <v>4</v>
      </c>
      <c r="O2022" s="812">
        <v>1</v>
      </c>
      <c r="P2022" s="728">
        <v>6001.2</v>
      </c>
      <c r="Q2022" s="745">
        <v>1</v>
      </c>
      <c r="R2022" s="727">
        <v>4</v>
      </c>
      <c r="S2022" s="745">
        <v>1</v>
      </c>
      <c r="T2022" s="812">
        <v>1</v>
      </c>
      <c r="U2022" s="768">
        <v>1</v>
      </c>
    </row>
    <row r="2023" spans="1:21" ht="14.4" customHeight="1" x14ac:dyDescent="0.3">
      <c r="A2023" s="726">
        <v>4</v>
      </c>
      <c r="B2023" s="727" t="s">
        <v>2287</v>
      </c>
      <c r="C2023" s="727" t="s">
        <v>2294</v>
      </c>
      <c r="D2023" s="810" t="s">
        <v>4735</v>
      </c>
      <c r="E2023" s="811" t="s">
        <v>2352</v>
      </c>
      <c r="F2023" s="727" t="s">
        <v>2290</v>
      </c>
      <c r="G2023" s="727" t="s">
        <v>2523</v>
      </c>
      <c r="H2023" s="727" t="s">
        <v>571</v>
      </c>
      <c r="I2023" s="727" t="s">
        <v>3000</v>
      </c>
      <c r="J2023" s="727" t="s">
        <v>2998</v>
      </c>
      <c r="K2023" s="727" t="s">
        <v>3001</v>
      </c>
      <c r="L2023" s="728">
        <v>1500.3</v>
      </c>
      <c r="M2023" s="728">
        <v>10502.1</v>
      </c>
      <c r="N2023" s="727">
        <v>7</v>
      </c>
      <c r="O2023" s="812">
        <v>2</v>
      </c>
      <c r="P2023" s="728">
        <v>10502.1</v>
      </c>
      <c r="Q2023" s="745">
        <v>1</v>
      </c>
      <c r="R2023" s="727">
        <v>7</v>
      </c>
      <c r="S2023" s="745">
        <v>1</v>
      </c>
      <c r="T2023" s="812">
        <v>2</v>
      </c>
      <c r="U2023" s="768">
        <v>1</v>
      </c>
    </row>
    <row r="2024" spans="1:21" ht="14.4" customHeight="1" x14ac:dyDescent="0.3">
      <c r="A2024" s="726">
        <v>4</v>
      </c>
      <c r="B2024" s="727" t="s">
        <v>2287</v>
      </c>
      <c r="C2024" s="727" t="s">
        <v>2294</v>
      </c>
      <c r="D2024" s="810" t="s">
        <v>4735</v>
      </c>
      <c r="E2024" s="811" t="s">
        <v>2352</v>
      </c>
      <c r="F2024" s="727" t="s">
        <v>2290</v>
      </c>
      <c r="G2024" s="727" t="s">
        <v>2523</v>
      </c>
      <c r="H2024" s="727" t="s">
        <v>571</v>
      </c>
      <c r="I2024" s="727" t="s">
        <v>3005</v>
      </c>
      <c r="J2024" s="727" t="s">
        <v>3003</v>
      </c>
      <c r="K2024" s="727" t="s">
        <v>3006</v>
      </c>
      <c r="L2024" s="728">
        <v>761.3</v>
      </c>
      <c r="M2024" s="728">
        <v>4567.7999999999993</v>
      </c>
      <c r="N2024" s="727">
        <v>6</v>
      </c>
      <c r="O2024" s="812">
        <v>1</v>
      </c>
      <c r="P2024" s="728">
        <v>4567.7999999999993</v>
      </c>
      <c r="Q2024" s="745">
        <v>1</v>
      </c>
      <c r="R2024" s="727">
        <v>6</v>
      </c>
      <c r="S2024" s="745">
        <v>1</v>
      </c>
      <c r="T2024" s="812">
        <v>1</v>
      </c>
      <c r="U2024" s="768">
        <v>1</v>
      </c>
    </row>
    <row r="2025" spans="1:21" ht="14.4" customHeight="1" x14ac:dyDescent="0.3">
      <c r="A2025" s="726">
        <v>4</v>
      </c>
      <c r="B2025" s="727" t="s">
        <v>2287</v>
      </c>
      <c r="C2025" s="727" t="s">
        <v>2294</v>
      </c>
      <c r="D2025" s="810" t="s">
        <v>4735</v>
      </c>
      <c r="E2025" s="811" t="s">
        <v>2352</v>
      </c>
      <c r="F2025" s="727" t="s">
        <v>2290</v>
      </c>
      <c r="G2025" s="727" t="s">
        <v>2523</v>
      </c>
      <c r="H2025" s="727" t="s">
        <v>571</v>
      </c>
      <c r="I2025" s="727" t="s">
        <v>3007</v>
      </c>
      <c r="J2025" s="727" t="s">
        <v>3008</v>
      </c>
      <c r="K2025" s="727" t="s">
        <v>3009</v>
      </c>
      <c r="L2025" s="728">
        <v>2412.9</v>
      </c>
      <c r="M2025" s="728">
        <v>9651.6</v>
      </c>
      <c r="N2025" s="727">
        <v>4</v>
      </c>
      <c r="O2025" s="812">
        <v>1</v>
      </c>
      <c r="P2025" s="728"/>
      <c r="Q2025" s="745">
        <v>0</v>
      </c>
      <c r="R2025" s="727"/>
      <c r="S2025" s="745">
        <v>0</v>
      </c>
      <c r="T2025" s="812"/>
      <c r="U2025" s="768">
        <v>0</v>
      </c>
    </row>
    <row r="2026" spans="1:21" ht="14.4" customHeight="1" x14ac:dyDescent="0.3">
      <c r="A2026" s="726">
        <v>4</v>
      </c>
      <c r="B2026" s="727" t="s">
        <v>2287</v>
      </c>
      <c r="C2026" s="727" t="s">
        <v>2294</v>
      </c>
      <c r="D2026" s="810" t="s">
        <v>4735</v>
      </c>
      <c r="E2026" s="811" t="s">
        <v>2352</v>
      </c>
      <c r="F2026" s="727" t="s">
        <v>2290</v>
      </c>
      <c r="G2026" s="727" t="s">
        <v>2523</v>
      </c>
      <c r="H2026" s="727" t="s">
        <v>571</v>
      </c>
      <c r="I2026" s="727" t="s">
        <v>3023</v>
      </c>
      <c r="J2026" s="727" t="s">
        <v>3024</v>
      </c>
      <c r="K2026" s="727" t="s">
        <v>3025</v>
      </c>
      <c r="L2026" s="728">
        <v>1074.31</v>
      </c>
      <c r="M2026" s="728">
        <v>6445.86</v>
      </c>
      <c r="N2026" s="727">
        <v>6</v>
      </c>
      <c r="O2026" s="812">
        <v>1</v>
      </c>
      <c r="P2026" s="728">
        <v>6445.86</v>
      </c>
      <c r="Q2026" s="745">
        <v>1</v>
      </c>
      <c r="R2026" s="727">
        <v>6</v>
      </c>
      <c r="S2026" s="745">
        <v>1</v>
      </c>
      <c r="T2026" s="812">
        <v>1</v>
      </c>
      <c r="U2026" s="768">
        <v>1</v>
      </c>
    </row>
    <row r="2027" spans="1:21" ht="14.4" customHeight="1" x14ac:dyDescent="0.3">
      <c r="A2027" s="726">
        <v>4</v>
      </c>
      <c r="B2027" s="727" t="s">
        <v>2287</v>
      </c>
      <c r="C2027" s="727" t="s">
        <v>2294</v>
      </c>
      <c r="D2027" s="810" t="s">
        <v>4735</v>
      </c>
      <c r="E2027" s="811" t="s">
        <v>2352</v>
      </c>
      <c r="F2027" s="727" t="s">
        <v>2290</v>
      </c>
      <c r="G2027" s="727" t="s">
        <v>2523</v>
      </c>
      <c r="H2027" s="727" t="s">
        <v>571</v>
      </c>
      <c r="I2027" s="727" t="s">
        <v>3028</v>
      </c>
      <c r="J2027" s="727" t="s">
        <v>3029</v>
      </c>
      <c r="K2027" s="727" t="s">
        <v>3030</v>
      </c>
      <c r="L2027" s="728">
        <v>369.69</v>
      </c>
      <c r="M2027" s="728">
        <v>369.69</v>
      </c>
      <c r="N2027" s="727">
        <v>1</v>
      </c>
      <c r="O2027" s="812">
        <v>1</v>
      </c>
      <c r="P2027" s="728">
        <v>369.69</v>
      </c>
      <c r="Q2027" s="745">
        <v>1</v>
      </c>
      <c r="R2027" s="727">
        <v>1</v>
      </c>
      <c r="S2027" s="745">
        <v>1</v>
      </c>
      <c r="T2027" s="812">
        <v>1</v>
      </c>
      <c r="U2027" s="768">
        <v>1</v>
      </c>
    </row>
    <row r="2028" spans="1:21" ht="14.4" customHeight="1" x14ac:dyDescent="0.3">
      <c r="A2028" s="726">
        <v>4</v>
      </c>
      <c r="B2028" s="727" t="s">
        <v>2287</v>
      </c>
      <c r="C2028" s="727" t="s">
        <v>2294</v>
      </c>
      <c r="D2028" s="810" t="s">
        <v>4735</v>
      </c>
      <c r="E2028" s="811" t="s">
        <v>2352</v>
      </c>
      <c r="F2028" s="727" t="s">
        <v>2290</v>
      </c>
      <c r="G2028" s="727" t="s">
        <v>2523</v>
      </c>
      <c r="H2028" s="727" t="s">
        <v>571</v>
      </c>
      <c r="I2028" s="727" t="s">
        <v>1860</v>
      </c>
      <c r="J2028" s="727" t="s">
        <v>3031</v>
      </c>
      <c r="K2028" s="727" t="s">
        <v>3032</v>
      </c>
      <c r="L2028" s="728">
        <v>1430.6</v>
      </c>
      <c r="M2028" s="728">
        <v>1430.6</v>
      </c>
      <c r="N2028" s="727">
        <v>1</v>
      </c>
      <c r="O2028" s="812">
        <v>1</v>
      </c>
      <c r="P2028" s="728">
        <v>1430.6</v>
      </c>
      <c r="Q2028" s="745">
        <v>1</v>
      </c>
      <c r="R2028" s="727">
        <v>1</v>
      </c>
      <c r="S2028" s="745">
        <v>1</v>
      </c>
      <c r="T2028" s="812">
        <v>1</v>
      </c>
      <c r="U2028" s="768">
        <v>1</v>
      </c>
    </row>
    <row r="2029" spans="1:21" ht="14.4" customHeight="1" x14ac:dyDescent="0.3">
      <c r="A2029" s="726">
        <v>4</v>
      </c>
      <c r="B2029" s="727" t="s">
        <v>2287</v>
      </c>
      <c r="C2029" s="727" t="s">
        <v>2294</v>
      </c>
      <c r="D2029" s="810" t="s">
        <v>4735</v>
      </c>
      <c r="E2029" s="811" t="s">
        <v>2352</v>
      </c>
      <c r="F2029" s="727" t="s">
        <v>2290</v>
      </c>
      <c r="G2029" s="727" t="s">
        <v>2523</v>
      </c>
      <c r="H2029" s="727" t="s">
        <v>571</v>
      </c>
      <c r="I2029" s="727" t="s">
        <v>3033</v>
      </c>
      <c r="J2029" s="727" t="s">
        <v>3034</v>
      </c>
      <c r="K2029" s="727" t="s">
        <v>2938</v>
      </c>
      <c r="L2029" s="728">
        <v>500</v>
      </c>
      <c r="M2029" s="728">
        <v>6500</v>
      </c>
      <c r="N2029" s="727">
        <v>13</v>
      </c>
      <c r="O2029" s="812">
        <v>7</v>
      </c>
      <c r="P2029" s="728">
        <v>6500</v>
      </c>
      <c r="Q2029" s="745">
        <v>1</v>
      </c>
      <c r="R2029" s="727">
        <v>13</v>
      </c>
      <c r="S2029" s="745">
        <v>1</v>
      </c>
      <c r="T2029" s="812">
        <v>7</v>
      </c>
      <c r="U2029" s="768">
        <v>1</v>
      </c>
    </row>
    <row r="2030" spans="1:21" ht="14.4" customHeight="1" x14ac:dyDescent="0.3">
      <c r="A2030" s="726">
        <v>4</v>
      </c>
      <c r="B2030" s="727" t="s">
        <v>2287</v>
      </c>
      <c r="C2030" s="727" t="s">
        <v>2294</v>
      </c>
      <c r="D2030" s="810" t="s">
        <v>4735</v>
      </c>
      <c r="E2030" s="811" t="s">
        <v>2352</v>
      </c>
      <c r="F2030" s="727" t="s">
        <v>2290</v>
      </c>
      <c r="G2030" s="727" t="s">
        <v>2523</v>
      </c>
      <c r="H2030" s="727" t="s">
        <v>571</v>
      </c>
      <c r="I2030" s="727" t="s">
        <v>3035</v>
      </c>
      <c r="J2030" s="727" t="s">
        <v>3036</v>
      </c>
      <c r="K2030" s="727" t="s">
        <v>3037</v>
      </c>
      <c r="L2030" s="728">
        <v>556</v>
      </c>
      <c r="M2030" s="728">
        <v>10008</v>
      </c>
      <c r="N2030" s="727">
        <v>18</v>
      </c>
      <c r="O2030" s="812">
        <v>7</v>
      </c>
      <c r="P2030" s="728">
        <v>10008</v>
      </c>
      <c r="Q2030" s="745">
        <v>1</v>
      </c>
      <c r="R2030" s="727">
        <v>18</v>
      </c>
      <c r="S2030" s="745">
        <v>1</v>
      </c>
      <c r="T2030" s="812">
        <v>7</v>
      </c>
      <c r="U2030" s="768">
        <v>1</v>
      </c>
    </row>
    <row r="2031" spans="1:21" ht="14.4" customHeight="1" x14ac:dyDescent="0.3">
      <c r="A2031" s="726">
        <v>4</v>
      </c>
      <c r="B2031" s="727" t="s">
        <v>2287</v>
      </c>
      <c r="C2031" s="727" t="s">
        <v>2294</v>
      </c>
      <c r="D2031" s="810" t="s">
        <v>4735</v>
      </c>
      <c r="E2031" s="811" t="s">
        <v>2352</v>
      </c>
      <c r="F2031" s="727" t="s">
        <v>2290</v>
      </c>
      <c r="G2031" s="727" t="s">
        <v>2523</v>
      </c>
      <c r="H2031" s="727" t="s">
        <v>571</v>
      </c>
      <c r="I2031" s="727" t="s">
        <v>3038</v>
      </c>
      <c r="J2031" s="727" t="s">
        <v>3039</v>
      </c>
      <c r="K2031" s="727" t="s">
        <v>3040</v>
      </c>
      <c r="L2031" s="728">
        <v>5343.9</v>
      </c>
      <c r="M2031" s="728">
        <v>5343.9</v>
      </c>
      <c r="N2031" s="727">
        <v>1</v>
      </c>
      <c r="O2031" s="812">
        <v>1</v>
      </c>
      <c r="P2031" s="728">
        <v>5343.9</v>
      </c>
      <c r="Q2031" s="745">
        <v>1</v>
      </c>
      <c r="R2031" s="727">
        <v>1</v>
      </c>
      <c r="S2031" s="745">
        <v>1</v>
      </c>
      <c r="T2031" s="812">
        <v>1</v>
      </c>
      <c r="U2031" s="768">
        <v>1</v>
      </c>
    </row>
    <row r="2032" spans="1:21" ht="14.4" customHeight="1" x14ac:dyDescent="0.3">
      <c r="A2032" s="726">
        <v>4</v>
      </c>
      <c r="B2032" s="727" t="s">
        <v>2287</v>
      </c>
      <c r="C2032" s="727" t="s">
        <v>2294</v>
      </c>
      <c r="D2032" s="810" t="s">
        <v>4735</v>
      </c>
      <c r="E2032" s="811" t="s">
        <v>2352</v>
      </c>
      <c r="F2032" s="727" t="s">
        <v>2290</v>
      </c>
      <c r="G2032" s="727" t="s">
        <v>2523</v>
      </c>
      <c r="H2032" s="727" t="s">
        <v>571</v>
      </c>
      <c r="I2032" s="727" t="s">
        <v>3041</v>
      </c>
      <c r="J2032" s="727" t="s">
        <v>3042</v>
      </c>
      <c r="K2032" s="727" t="s">
        <v>2920</v>
      </c>
      <c r="L2032" s="728">
        <v>1080</v>
      </c>
      <c r="M2032" s="728">
        <v>5400</v>
      </c>
      <c r="N2032" s="727">
        <v>5</v>
      </c>
      <c r="O2032" s="812">
        <v>5</v>
      </c>
      <c r="P2032" s="728">
        <v>5400</v>
      </c>
      <c r="Q2032" s="745">
        <v>1</v>
      </c>
      <c r="R2032" s="727">
        <v>5</v>
      </c>
      <c r="S2032" s="745">
        <v>1</v>
      </c>
      <c r="T2032" s="812">
        <v>5</v>
      </c>
      <c r="U2032" s="768">
        <v>1</v>
      </c>
    </row>
    <row r="2033" spans="1:21" ht="14.4" customHeight="1" x14ac:dyDescent="0.3">
      <c r="A2033" s="726">
        <v>4</v>
      </c>
      <c r="B2033" s="727" t="s">
        <v>2287</v>
      </c>
      <c r="C2033" s="727" t="s">
        <v>2294</v>
      </c>
      <c r="D2033" s="810" t="s">
        <v>4735</v>
      </c>
      <c r="E2033" s="811" t="s">
        <v>2352</v>
      </c>
      <c r="F2033" s="727" t="s">
        <v>2290</v>
      </c>
      <c r="G2033" s="727" t="s">
        <v>2523</v>
      </c>
      <c r="H2033" s="727" t="s">
        <v>571</v>
      </c>
      <c r="I2033" s="727" t="s">
        <v>3043</v>
      </c>
      <c r="J2033" s="727" t="s">
        <v>3044</v>
      </c>
      <c r="K2033" s="727" t="s">
        <v>1390</v>
      </c>
      <c r="L2033" s="728">
        <v>600</v>
      </c>
      <c r="M2033" s="728">
        <v>7200</v>
      </c>
      <c r="N2033" s="727">
        <v>12</v>
      </c>
      <c r="O2033" s="812">
        <v>12</v>
      </c>
      <c r="P2033" s="728">
        <v>7200</v>
      </c>
      <c r="Q2033" s="745">
        <v>1</v>
      </c>
      <c r="R2033" s="727">
        <v>12</v>
      </c>
      <c r="S2033" s="745">
        <v>1</v>
      </c>
      <c r="T2033" s="812">
        <v>12</v>
      </c>
      <c r="U2033" s="768">
        <v>1</v>
      </c>
    </row>
    <row r="2034" spans="1:21" ht="14.4" customHeight="1" x14ac:dyDescent="0.3">
      <c r="A2034" s="726">
        <v>4</v>
      </c>
      <c r="B2034" s="727" t="s">
        <v>2287</v>
      </c>
      <c r="C2034" s="727" t="s">
        <v>2294</v>
      </c>
      <c r="D2034" s="810" t="s">
        <v>4735</v>
      </c>
      <c r="E2034" s="811" t="s">
        <v>2352</v>
      </c>
      <c r="F2034" s="727" t="s">
        <v>2290</v>
      </c>
      <c r="G2034" s="727" t="s">
        <v>2523</v>
      </c>
      <c r="H2034" s="727" t="s">
        <v>571</v>
      </c>
      <c r="I2034" s="727" t="s">
        <v>3045</v>
      </c>
      <c r="J2034" s="727" t="s">
        <v>3046</v>
      </c>
      <c r="K2034" s="727" t="s">
        <v>3047</v>
      </c>
      <c r="L2034" s="728">
        <v>500</v>
      </c>
      <c r="M2034" s="728">
        <v>1000</v>
      </c>
      <c r="N2034" s="727">
        <v>2</v>
      </c>
      <c r="O2034" s="812">
        <v>2</v>
      </c>
      <c r="P2034" s="728">
        <v>1000</v>
      </c>
      <c r="Q2034" s="745">
        <v>1</v>
      </c>
      <c r="R2034" s="727">
        <v>2</v>
      </c>
      <c r="S2034" s="745">
        <v>1</v>
      </c>
      <c r="T2034" s="812">
        <v>2</v>
      </c>
      <c r="U2034" s="768">
        <v>1</v>
      </c>
    </row>
    <row r="2035" spans="1:21" ht="14.4" customHeight="1" x14ac:dyDescent="0.3">
      <c r="A2035" s="726">
        <v>4</v>
      </c>
      <c r="B2035" s="727" t="s">
        <v>2287</v>
      </c>
      <c r="C2035" s="727" t="s">
        <v>2294</v>
      </c>
      <c r="D2035" s="810" t="s">
        <v>4735</v>
      </c>
      <c r="E2035" s="811" t="s">
        <v>2352</v>
      </c>
      <c r="F2035" s="727" t="s">
        <v>2290</v>
      </c>
      <c r="G2035" s="727" t="s">
        <v>2523</v>
      </c>
      <c r="H2035" s="727" t="s">
        <v>571</v>
      </c>
      <c r="I2035" s="727" t="s">
        <v>3048</v>
      </c>
      <c r="J2035" s="727" t="s">
        <v>3049</v>
      </c>
      <c r="K2035" s="727" t="s">
        <v>1390</v>
      </c>
      <c r="L2035" s="728">
        <v>1000</v>
      </c>
      <c r="M2035" s="728">
        <v>15000</v>
      </c>
      <c r="N2035" s="727">
        <v>15</v>
      </c>
      <c r="O2035" s="812">
        <v>8</v>
      </c>
      <c r="P2035" s="728">
        <v>15000</v>
      </c>
      <c r="Q2035" s="745">
        <v>1</v>
      </c>
      <c r="R2035" s="727">
        <v>15</v>
      </c>
      <c r="S2035" s="745">
        <v>1</v>
      </c>
      <c r="T2035" s="812">
        <v>8</v>
      </c>
      <c r="U2035" s="768">
        <v>1</v>
      </c>
    </row>
    <row r="2036" spans="1:21" ht="14.4" customHeight="1" x14ac:dyDescent="0.3">
      <c r="A2036" s="726">
        <v>4</v>
      </c>
      <c r="B2036" s="727" t="s">
        <v>2287</v>
      </c>
      <c r="C2036" s="727" t="s">
        <v>2294</v>
      </c>
      <c r="D2036" s="810" t="s">
        <v>4735</v>
      </c>
      <c r="E2036" s="811" t="s">
        <v>2352</v>
      </c>
      <c r="F2036" s="727" t="s">
        <v>2290</v>
      </c>
      <c r="G2036" s="727" t="s">
        <v>2523</v>
      </c>
      <c r="H2036" s="727" t="s">
        <v>571</v>
      </c>
      <c r="I2036" s="727" t="s">
        <v>3050</v>
      </c>
      <c r="J2036" s="727" t="s">
        <v>3051</v>
      </c>
      <c r="K2036" s="727" t="s">
        <v>3052</v>
      </c>
      <c r="L2036" s="728">
        <v>3000</v>
      </c>
      <c r="M2036" s="728">
        <v>3000</v>
      </c>
      <c r="N2036" s="727">
        <v>1</v>
      </c>
      <c r="O2036" s="812">
        <v>1</v>
      </c>
      <c r="P2036" s="728">
        <v>3000</v>
      </c>
      <c r="Q2036" s="745">
        <v>1</v>
      </c>
      <c r="R2036" s="727">
        <v>1</v>
      </c>
      <c r="S2036" s="745">
        <v>1</v>
      </c>
      <c r="T2036" s="812">
        <v>1</v>
      </c>
      <c r="U2036" s="768">
        <v>1</v>
      </c>
    </row>
    <row r="2037" spans="1:21" ht="14.4" customHeight="1" x14ac:dyDescent="0.3">
      <c r="A2037" s="726">
        <v>4</v>
      </c>
      <c r="B2037" s="727" t="s">
        <v>2287</v>
      </c>
      <c r="C2037" s="727" t="s">
        <v>2294</v>
      </c>
      <c r="D2037" s="810" t="s">
        <v>4735</v>
      </c>
      <c r="E2037" s="811" t="s">
        <v>2352</v>
      </c>
      <c r="F2037" s="727" t="s">
        <v>2290</v>
      </c>
      <c r="G2037" s="727" t="s">
        <v>2523</v>
      </c>
      <c r="H2037" s="727" t="s">
        <v>571</v>
      </c>
      <c r="I2037" s="727" t="s">
        <v>3675</v>
      </c>
      <c r="J2037" s="727" t="s">
        <v>3051</v>
      </c>
      <c r="K2037" s="727" t="s">
        <v>3676</v>
      </c>
      <c r="L2037" s="728">
        <v>3000</v>
      </c>
      <c r="M2037" s="728">
        <v>6000</v>
      </c>
      <c r="N2037" s="727">
        <v>2</v>
      </c>
      <c r="O2037" s="812">
        <v>1</v>
      </c>
      <c r="P2037" s="728">
        <v>6000</v>
      </c>
      <c r="Q2037" s="745">
        <v>1</v>
      </c>
      <c r="R2037" s="727">
        <v>2</v>
      </c>
      <c r="S2037" s="745">
        <v>1</v>
      </c>
      <c r="T2037" s="812">
        <v>1</v>
      </c>
      <c r="U2037" s="768">
        <v>1</v>
      </c>
    </row>
    <row r="2038" spans="1:21" ht="14.4" customHeight="1" x14ac:dyDescent="0.3">
      <c r="A2038" s="726">
        <v>4</v>
      </c>
      <c r="B2038" s="727" t="s">
        <v>2287</v>
      </c>
      <c r="C2038" s="727" t="s">
        <v>2294</v>
      </c>
      <c r="D2038" s="810" t="s">
        <v>4735</v>
      </c>
      <c r="E2038" s="811" t="s">
        <v>2352</v>
      </c>
      <c r="F2038" s="727" t="s">
        <v>2290</v>
      </c>
      <c r="G2038" s="727" t="s">
        <v>2523</v>
      </c>
      <c r="H2038" s="727" t="s">
        <v>571</v>
      </c>
      <c r="I2038" s="727" t="s">
        <v>3053</v>
      </c>
      <c r="J2038" s="727" t="s">
        <v>3054</v>
      </c>
      <c r="K2038" s="727" t="s">
        <v>3047</v>
      </c>
      <c r="L2038" s="728">
        <v>300</v>
      </c>
      <c r="M2038" s="728">
        <v>3900</v>
      </c>
      <c r="N2038" s="727">
        <v>13</v>
      </c>
      <c r="O2038" s="812">
        <v>10</v>
      </c>
      <c r="P2038" s="728">
        <v>3900</v>
      </c>
      <c r="Q2038" s="745">
        <v>1</v>
      </c>
      <c r="R2038" s="727">
        <v>13</v>
      </c>
      <c r="S2038" s="745">
        <v>1</v>
      </c>
      <c r="T2038" s="812">
        <v>10</v>
      </c>
      <c r="U2038" s="768">
        <v>1</v>
      </c>
    </row>
    <row r="2039" spans="1:21" ht="14.4" customHeight="1" x14ac:dyDescent="0.3">
      <c r="A2039" s="726">
        <v>4</v>
      </c>
      <c r="B2039" s="727" t="s">
        <v>2287</v>
      </c>
      <c r="C2039" s="727" t="s">
        <v>2294</v>
      </c>
      <c r="D2039" s="810" t="s">
        <v>4735</v>
      </c>
      <c r="E2039" s="811" t="s">
        <v>2352</v>
      </c>
      <c r="F2039" s="727" t="s">
        <v>2290</v>
      </c>
      <c r="G2039" s="727" t="s">
        <v>2523</v>
      </c>
      <c r="H2039" s="727" t="s">
        <v>571</v>
      </c>
      <c r="I2039" s="727" t="s">
        <v>3679</v>
      </c>
      <c r="J2039" s="727" t="s">
        <v>3680</v>
      </c>
      <c r="K2039" s="727" t="s">
        <v>2950</v>
      </c>
      <c r="L2039" s="728">
        <v>193.9</v>
      </c>
      <c r="M2039" s="728">
        <v>193.9</v>
      </c>
      <c r="N2039" s="727">
        <v>1</v>
      </c>
      <c r="O2039" s="812">
        <v>1</v>
      </c>
      <c r="P2039" s="728">
        <v>193.9</v>
      </c>
      <c r="Q2039" s="745">
        <v>1</v>
      </c>
      <c r="R2039" s="727">
        <v>1</v>
      </c>
      <c r="S2039" s="745">
        <v>1</v>
      </c>
      <c r="T2039" s="812">
        <v>1</v>
      </c>
      <c r="U2039" s="768">
        <v>1</v>
      </c>
    </row>
    <row r="2040" spans="1:21" ht="14.4" customHeight="1" x14ac:dyDescent="0.3">
      <c r="A2040" s="726">
        <v>4</v>
      </c>
      <c r="B2040" s="727" t="s">
        <v>2287</v>
      </c>
      <c r="C2040" s="727" t="s">
        <v>2294</v>
      </c>
      <c r="D2040" s="810" t="s">
        <v>4735</v>
      </c>
      <c r="E2040" s="811" t="s">
        <v>2352</v>
      </c>
      <c r="F2040" s="727" t="s">
        <v>2290</v>
      </c>
      <c r="G2040" s="727" t="s">
        <v>2523</v>
      </c>
      <c r="H2040" s="727" t="s">
        <v>571</v>
      </c>
      <c r="I2040" s="727" t="s">
        <v>4174</v>
      </c>
      <c r="J2040" s="727" t="s">
        <v>4175</v>
      </c>
      <c r="K2040" s="727" t="s">
        <v>4176</v>
      </c>
      <c r="L2040" s="728">
        <v>856.97</v>
      </c>
      <c r="M2040" s="728">
        <v>5141.82</v>
      </c>
      <c r="N2040" s="727">
        <v>6</v>
      </c>
      <c r="O2040" s="812">
        <v>1</v>
      </c>
      <c r="P2040" s="728">
        <v>5141.82</v>
      </c>
      <c r="Q2040" s="745">
        <v>1</v>
      </c>
      <c r="R2040" s="727">
        <v>6</v>
      </c>
      <c r="S2040" s="745">
        <v>1</v>
      </c>
      <c r="T2040" s="812">
        <v>1</v>
      </c>
      <c r="U2040" s="768">
        <v>1</v>
      </c>
    </row>
    <row r="2041" spans="1:21" ht="14.4" customHeight="1" x14ac:dyDescent="0.3">
      <c r="A2041" s="726">
        <v>4</v>
      </c>
      <c r="B2041" s="727" t="s">
        <v>2287</v>
      </c>
      <c r="C2041" s="727" t="s">
        <v>2294</v>
      </c>
      <c r="D2041" s="810" t="s">
        <v>4735</v>
      </c>
      <c r="E2041" s="811" t="s">
        <v>2352</v>
      </c>
      <c r="F2041" s="727" t="s">
        <v>2290</v>
      </c>
      <c r="G2041" s="727" t="s">
        <v>2523</v>
      </c>
      <c r="H2041" s="727" t="s">
        <v>571</v>
      </c>
      <c r="I2041" s="727" t="s">
        <v>3061</v>
      </c>
      <c r="J2041" s="727" t="s">
        <v>3062</v>
      </c>
      <c r="K2041" s="727" t="s">
        <v>3063</v>
      </c>
      <c r="L2041" s="728">
        <v>370.4</v>
      </c>
      <c r="M2041" s="728">
        <v>1481.6</v>
      </c>
      <c r="N2041" s="727">
        <v>4</v>
      </c>
      <c r="O2041" s="812">
        <v>2</v>
      </c>
      <c r="P2041" s="728">
        <v>740.8</v>
      </c>
      <c r="Q2041" s="745">
        <v>0.5</v>
      </c>
      <c r="R2041" s="727">
        <v>2</v>
      </c>
      <c r="S2041" s="745">
        <v>0.5</v>
      </c>
      <c r="T2041" s="812">
        <v>1</v>
      </c>
      <c r="U2041" s="768">
        <v>0.5</v>
      </c>
    </row>
    <row r="2042" spans="1:21" ht="14.4" customHeight="1" x14ac:dyDescent="0.3">
      <c r="A2042" s="726">
        <v>4</v>
      </c>
      <c r="B2042" s="727" t="s">
        <v>2287</v>
      </c>
      <c r="C2042" s="727" t="s">
        <v>2294</v>
      </c>
      <c r="D2042" s="810" t="s">
        <v>4735</v>
      </c>
      <c r="E2042" s="811" t="s">
        <v>2352</v>
      </c>
      <c r="F2042" s="727" t="s">
        <v>2290</v>
      </c>
      <c r="G2042" s="727" t="s">
        <v>2523</v>
      </c>
      <c r="H2042" s="727" t="s">
        <v>571</v>
      </c>
      <c r="I2042" s="727" t="s">
        <v>3067</v>
      </c>
      <c r="J2042" s="727" t="s">
        <v>3068</v>
      </c>
      <c r="K2042" s="727" t="s">
        <v>3069</v>
      </c>
      <c r="L2042" s="728">
        <v>5343.9</v>
      </c>
      <c r="M2042" s="728">
        <v>32063.399999999998</v>
      </c>
      <c r="N2042" s="727">
        <v>6</v>
      </c>
      <c r="O2042" s="812">
        <v>2</v>
      </c>
      <c r="P2042" s="728">
        <v>32063.399999999998</v>
      </c>
      <c r="Q2042" s="745">
        <v>1</v>
      </c>
      <c r="R2042" s="727">
        <v>6</v>
      </c>
      <c r="S2042" s="745">
        <v>1</v>
      </c>
      <c r="T2042" s="812">
        <v>2</v>
      </c>
      <c r="U2042" s="768">
        <v>1</v>
      </c>
    </row>
    <row r="2043" spans="1:21" ht="14.4" customHeight="1" x14ac:dyDescent="0.3">
      <c r="A2043" s="726">
        <v>4</v>
      </c>
      <c r="B2043" s="727" t="s">
        <v>2287</v>
      </c>
      <c r="C2043" s="727" t="s">
        <v>2294</v>
      </c>
      <c r="D2043" s="810" t="s">
        <v>4735</v>
      </c>
      <c r="E2043" s="811" t="s">
        <v>2352</v>
      </c>
      <c r="F2043" s="727" t="s">
        <v>2290</v>
      </c>
      <c r="G2043" s="727" t="s">
        <v>2523</v>
      </c>
      <c r="H2043" s="727" t="s">
        <v>571</v>
      </c>
      <c r="I2043" s="727" t="s">
        <v>3070</v>
      </c>
      <c r="J2043" s="727" t="s">
        <v>3071</v>
      </c>
      <c r="K2043" s="727" t="s">
        <v>3072</v>
      </c>
      <c r="L2043" s="728">
        <v>5343.9</v>
      </c>
      <c r="M2043" s="728">
        <v>10687.8</v>
      </c>
      <c r="N2043" s="727">
        <v>2</v>
      </c>
      <c r="O2043" s="812">
        <v>1</v>
      </c>
      <c r="P2043" s="728">
        <v>10687.8</v>
      </c>
      <c r="Q2043" s="745">
        <v>1</v>
      </c>
      <c r="R2043" s="727">
        <v>2</v>
      </c>
      <c r="S2043" s="745">
        <v>1</v>
      </c>
      <c r="T2043" s="812">
        <v>1</v>
      </c>
      <c r="U2043" s="768">
        <v>1</v>
      </c>
    </row>
    <row r="2044" spans="1:21" ht="14.4" customHeight="1" x14ac:dyDescent="0.3">
      <c r="A2044" s="726">
        <v>4</v>
      </c>
      <c r="B2044" s="727" t="s">
        <v>2287</v>
      </c>
      <c r="C2044" s="727" t="s">
        <v>2294</v>
      </c>
      <c r="D2044" s="810" t="s">
        <v>4735</v>
      </c>
      <c r="E2044" s="811" t="s">
        <v>2352</v>
      </c>
      <c r="F2044" s="727" t="s">
        <v>2290</v>
      </c>
      <c r="G2044" s="727" t="s">
        <v>2523</v>
      </c>
      <c r="H2044" s="727" t="s">
        <v>571</v>
      </c>
      <c r="I2044" s="727" t="s">
        <v>3681</v>
      </c>
      <c r="J2044" s="727" t="s">
        <v>3682</v>
      </c>
      <c r="K2044" s="727" t="s">
        <v>3683</v>
      </c>
      <c r="L2044" s="728">
        <v>3000</v>
      </c>
      <c r="M2044" s="728">
        <v>9000</v>
      </c>
      <c r="N2044" s="727">
        <v>3</v>
      </c>
      <c r="O2044" s="812">
        <v>1</v>
      </c>
      <c r="P2044" s="728">
        <v>9000</v>
      </c>
      <c r="Q2044" s="745">
        <v>1</v>
      </c>
      <c r="R2044" s="727">
        <v>3</v>
      </c>
      <c r="S2044" s="745">
        <v>1</v>
      </c>
      <c r="T2044" s="812">
        <v>1</v>
      </c>
      <c r="U2044" s="768">
        <v>1</v>
      </c>
    </row>
    <row r="2045" spans="1:21" ht="14.4" customHeight="1" x14ac:dyDescent="0.3">
      <c r="A2045" s="726">
        <v>4</v>
      </c>
      <c r="B2045" s="727" t="s">
        <v>2287</v>
      </c>
      <c r="C2045" s="727" t="s">
        <v>2294</v>
      </c>
      <c r="D2045" s="810" t="s">
        <v>4735</v>
      </c>
      <c r="E2045" s="811" t="s">
        <v>2352</v>
      </c>
      <c r="F2045" s="727" t="s">
        <v>2290</v>
      </c>
      <c r="G2045" s="727" t="s">
        <v>2523</v>
      </c>
      <c r="H2045" s="727" t="s">
        <v>571</v>
      </c>
      <c r="I2045" s="727" t="s">
        <v>3073</v>
      </c>
      <c r="J2045" s="727" t="s">
        <v>3074</v>
      </c>
      <c r="K2045" s="727" t="s">
        <v>3075</v>
      </c>
      <c r="L2045" s="728">
        <v>761.3</v>
      </c>
      <c r="M2045" s="728">
        <v>18271.199999999997</v>
      </c>
      <c r="N2045" s="727">
        <v>24</v>
      </c>
      <c r="O2045" s="812">
        <v>4</v>
      </c>
      <c r="P2045" s="728">
        <v>18271.199999999997</v>
      </c>
      <c r="Q2045" s="745">
        <v>1</v>
      </c>
      <c r="R2045" s="727">
        <v>24</v>
      </c>
      <c r="S2045" s="745">
        <v>1</v>
      </c>
      <c r="T2045" s="812">
        <v>4</v>
      </c>
      <c r="U2045" s="768">
        <v>1</v>
      </c>
    </row>
    <row r="2046" spans="1:21" ht="14.4" customHeight="1" x14ac:dyDescent="0.3">
      <c r="A2046" s="726">
        <v>4</v>
      </c>
      <c r="B2046" s="727" t="s">
        <v>2287</v>
      </c>
      <c r="C2046" s="727" t="s">
        <v>2294</v>
      </c>
      <c r="D2046" s="810" t="s">
        <v>4735</v>
      </c>
      <c r="E2046" s="811" t="s">
        <v>2352</v>
      </c>
      <c r="F2046" s="727" t="s">
        <v>2290</v>
      </c>
      <c r="G2046" s="727" t="s">
        <v>2523</v>
      </c>
      <c r="H2046" s="727" t="s">
        <v>571</v>
      </c>
      <c r="I2046" s="727" t="s">
        <v>3085</v>
      </c>
      <c r="J2046" s="727" t="s">
        <v>3083</v>
      </c>
      <c r="K2046" s="727" t="s">
        <v>3086</v>
      </c>
      <c r="L2046" s="728">
        <v>1500</v>
      </c>
      <c r="M2046" s="728">
        <v>63000</v>
      </c>
      <c r="N2046" s="727">
        <v>42</v>
      </c>
      <c r="O2046" s="812">
        <v>6</v>
      </c>
      <c r="P2046" s="728">
        <v>63000</v>
      </c>
      <c r="Q2046" s="745">
        <v>1</v>
      </c>
      <c r="R2046" s="727">
        <v>42</v>
      </c>
      <c r="S2046" s="745">
        <v>1</v>
      </c>
      <c r="T2046" s="812">
        <v>6</v>
      </c>
      <c r="U2046" s="768">
        <v>1</v>
      </c>
    </row>
    <row r="2047" spans="1:21" ht="14.4" customHeight="1" x14ac:dyDescent="0.3">
      <c r="A2047" s="726">
        <v>4</v>
      </c>
      <c r="B2047" s="727" t="s">
        <v>2287</v>
      </c>
      <c r="C2047" s="727" t="s">
        <v>2294</v>
      </c>
      <c r="D2047" s="810" t="s">
        <v>4735</v>
      </c>
      <c r="E2047" s="811" t="s">
        <v>2352</v>
      </c>
      <c r="F2047" s="727" t="s">
        <v>2290</v>
      </c>
      <c r="G2047" s="727" t="s">
        <v>2523</v>
      </c>
      <c r="H2047" s="727" t="s">
        <v>571</v>
      </c>
      <c r="I2047" s="727" t="s">
        <v>3087</v>
      </c>
      <c r="J2047" s="727" t="s">
        <v>3088</v>
      </c>
      <c r="K2047" s="727" t="s">
        <v>3089</v>
      </c>
      <c r="L2047" s="728">
        <v>159.5</v>
      </c>
      <c r="M2047" s="728">
        <v>159.5</v>
      </c>
      <c r="N2047" s="727">
        <v>1</v>
      </c>
      <c r="O2047" s="812">
        <v>1</v>
      </c>
      <c r="P2047" s="728">
        <v>159.5</v>
      </c>
      <c r="Q2047" s="745">
        <v>1</v>
      </c>
      <c r="R2047" s="727">
        <v>1</v>
      </c>
      <c r="S2047" s="745">
        <v>1</v>
      </c>
      <c r="T2047" s="812">
        <v>1</v>
      </c>
      <c r="U2047" s="768">
        <v>1</v>
      </c>
    </row>
    <row r="2048" spans="1:21" ht="14.4" customHeight="1" x14ac:dyDescent="0.3">
      <c r="A2048" s="726">
        <v>4</v>
      </c>
      <c r="B2048" s="727" t="s">
        <v>2287</v>
      </c>
      <c r="C2048" s="727" t="s">
        <v>2294</v>
      </c>
      <c r="D2048" s="810" t="s">
        <v>4735</v>
      </c>
      <c r="E2048" s="811" t="s">
        <v>2352</v>
      </c>
      <c r="F2048" s="727" t="s">
        <v>2290</v>
      </c>
      <c r="G2048" s="727" t="s">
        <v>2523</v>
      </c>
      <c r="H2048" s="727" t="s">
        <v>571</v>
      </c>
      <c r="I2048" s="727" t="s">
        <v>3093</v>
      </c>
      <c r="J2048" s="727" t="s">
        <v>3094</v>
      </c>
      <c r="K2048" s="727" t="s">
        <v>3095</v>
      </c>
      <c r="L2048" s="728">
        <v>540</v>
      </c>
      <c r="M2048" s="728">
        <v>1080</v>
      </c>
      <c r="N2048" s="727">
        <v>2</v>
      </c>
      <c r="O2048" s="812">
        <v>2</v>
      </c>
      <c r="P2048" s="728">
        <v>1080</v>
      </c>
      <c r="Q2048" s="745">
        <v>1</v>
      </c>
      <c r="R2048" s="727">
        <v>2</v>
      </c>
      <c r="S2048" s="745">
        <v>1</v>
      </c>
      <c r="T2048" s="812">
        <v>2</v>
      </c>
      <c r="U2048" s="768">
        <v>1</v>
      </c>
    </row>
    <row r="2049" spans="1:21" ht="14.4" customHeight="1" x14ac:dyDescent="0.3">
      <c r="A2049" s="726">
        <v>4</v>
      </c>
      <c r="B2049" s="727" t="s">
        <v>2287</v>
      </c>
      <c r="C2049" s="727" t="s">
        <v>2294</v>
      </c>
      <c r="D2049" s="810" t="s">
        <v>4735</v>
      </c>
      <c r="E2049" s="811" t="s">
        <v>2352</v>
      </c>
      <c r="F2049" s="727" t="s">
        <v>2290</v>
      </c>
      <c r="G2049" s="727" t="s">
        <v>2523</v>
      </c>
      <c r="H2049" s="727" t="s">
        <v>571</v>
      </c>
      <c r="I2049" s="727" t="s">
        <v>3096</v>
      </c>
      <c r="J2049" s="727" t="s">
        <v>3097</v>
      </c>
      <c r="K2049" s="727" t="s">
        <v>3098</v>
      </c>
      <c r="L2049" s="728">
        <v>2816</v>
      </c>
      <c r="M2049" s="728">
        <v>42240</v>
      </c>
      <c r="N2049" s="727">
        <v>15</v>
      </c>
      <c r="O2049" s="812">
        <v>2</v>
      </c>
      <c r="P2049" s="728">
        <v>42240</v>
      </c>
      <c r="Q2049" s="745">
        <v>1</v>
      </c>
      <c r="R2049" s="727">
        <v>15</v>
      </c>
      <c r="S2049" s="745">
        <v>1</v>
      </c>
      <c r="T2049" s="812">
        <v>2</v>
      </c>
      <c r="U2049" s="768">
        <v>1</v>
      </c>
    </row>
    <row r="2050" spans="1:21" ht="14.4" customHeight="1" x14ac:dyDescent="0.3">
      <c r="A2050" s="726">
        <v>4</v>
      </c>
      <c r="B2050" s="727" t="s">
        <v>2287</v>
      </c>
      <c r="C2050" s="727" t="s">
        <v>2294</v>
      </c>
      <c r="D2050" s="810" t="s">
        <v>4735</v>
      </c>
      <c r="E2050" s="811" t="s">
        <v>2352</v>
      </c>
      <c r="F2050" s="727" t="s">
        <v>2290</v>
      </c>
      <c r="G2050" s="727" t="s">
        <v>2523</v>
      </c>
      <c r="H2050" s="727" t="s">
        <v>571</v>
      </c>
      <c r="I2050" s="727" t="s">
        <v>3099</v>
      </c>
      <c r="J2050" s="727" t="s">
        <v>3100</v>
      </c>
      <c r="K2050" s="727" t="s">
        <v>3101</v>
      </c>
      <c r="L2050" s="728">
        <v>319</v>
      </c>
      <c r="M2050" s="728">
        <v>957</v>
      </c>
      <c r="N2050" s="727">
        <v>3</v>
      </c>
      <c r="O2050" s="812">
        <v>3</v>
      </c>
      <c r="P2050" s="728">
        <v>957</v>
      </c>
      <c r="Q2050" s="745">
        <v>1</v>
      </c>
      <c r="R2050" s="727">
        <v>3</v>
      </c>
      <c r="S2050" s="745">
        <v>1</v>
      </c>
      <c r="T2050" s="812">
        <v>3</v>
      </c>
      <c r="U2050" s="768">
        <v>1</v>
      </c>
    </row>
    <row r="2051" spans="1:21" ht="14.4" customHeight="1" x14ac:dyDescent="0.3">
      <c r="A2051" s="726">
        <v>4</v>
      </c>
      <c r="B2051" s="727" t="s">
        <v>2287</v>
      </c>
      <c r="C2051" s="727" t="s">
        <v>2294</v>
      </c>
      <c r="D2051" s="810" t="s">
        <v>4735</v>
      </c>
      <c r="E2051" s="811" t="s">
        <v>2352</v>
      </c>
      <c r="F2051" s="727" t="s">
        <v>2290</v>
      </c>
      <c r="G2051" s="727" t="s">
        <v>2523</v>
      </c>
      <c r="H2051" s="727" t="s">
        <v>571</v>
      </c>
      <c r="I2051" s="727" t="s">
        <v>3102</v>
      </c>
      <c r="J2051" s="727" t="s">
        <v>3103</v>
      </c>
      <c r="K2051" s="727" t="s">
        <v>3104</v>
      </c>
      <c r="L2051" s="728">
        <v>1781.3</v>
      </c>
      <c r="M2051" s="728">
        <v>26719.5</v>
      </c>
      <c r="N2051" s="727">
        <v>15</v>
      </c>
      <c r="O2051" s="812">
        <v>2</v>
      </c>
      <c r="P2051" s="728">
        <v>26719.5</v>
      </c>
      <c r="Q2051" s="745">
        <v>1</v>
      </c>
      <c r="R2051" s="727">
        <v>15</v>
      </c>
      <c r="S2051" s="745">
        <v>1</v>
      </c>
      <c r="T2051" s="812">
        <v>2</v>
      </c>
      <c r="U2051" s="768">
        <v>1</v>
      </c>
    </row>
    <row r="2052" spans="1:21" ht="14.4" customHeight="1" x14ac:dyDescent="0.3">
      <c r="A2052" s="726">
        <v>4</v>
      </c>
      <c r="B2052" s="727" t="s">
        <v>2287</v>
      </c>
      <c r="C2052" s="727" t="s">
        <v>2294</v>
      </c>
      <c r="D2052" s="810" t="s">
        <v>4735</v>
      </c>
      <c r="E2052" s="811" t="s">
        <v>2352</v>
      </c>
      <c r="F2052" s="727" t="s">
        <v>2290</v>
      </c>
      <c r="G2052" s="727" t="s">
        <v>2523</v>
      </c>
      <c r="H2052" s="727" t="s">
        <v>571</v>
      </c>
      <c r="I2052" s="727" t="s">
        <v>3105</v>
      </c>
      <c r="J2052" s="727" t="s">
        <v>3014</v>
      </c>
      <c r="K2052" s="727" t="s">
        <v>3106</v>
      </c>
      <c r="L2052" s="728">
        <v>1987.45</v>
      </c>
      <c r="M2052" s="728">
        <v>5962.35</v>
      </c>
      <c r="N2052" s="727">
        <v>3</v>
      </c>
      <c r="O2052" s="812">
        <v>1</v>
      </c>
      <c r="P2052" s="728">
        <v>5962.35</v>
      </c>
      <c r="Q2052" s="745">
        <v>1</v>
      </c>
      <c r="R2052" s="727">
        <v>3</v>
      </c>
      <c r="S2052" s="745">
        <v>1</v>
      </c>
      <c r="T2052" s="812">
        <v>1</v>
      </c>
      <c r="U2052" s="768">
        <v>1</v>
      </c>
    </row>
    <row r="2053" spans="1:21" ht="14.4" customHeight="1" x14ac:dyDescent="0.3">
      <c r="A2053" s="726">
        <v>4</v>
      </c>
      <c r="B2053" s="727" t="s">
        <v>2287</v>
      </c>
      <c r="C2053" s="727" t="s">
        <v>2294</v>
      </c>
      <c r="D2053" s="810" t="s">
        <v>4735</v>
      </c>
      <c r="E2053" s="811" t="s">
        <v>2352</v>
      </c>
      <c r="F2053" s="727" t="s">
        <v>2290</v>
      </c>
      <c r="G2053" s="727" t="s">
        <v>2523</v>
      </c>
      <c r="H2053" s="727" t="s">
        <v>571</v>
      </c>
      <c r="I2053" s="727" t="s">
        <v>3110</v>
      </c>
      <c r="J2053" s="727" t="s">
        <v>3111</v>
      </c>
      <c r="K2053" s="727" t="s">
        <v>3112</v>
      </c>
      <c r="L2053" s="728">
        <v>3000</v>
      </c>
      <c r="M2053" s="728">
        <v>9000</v>
      </c>
      <c r="N2053" s="727">
        <v>3</v>
      </c>
      <c r="O2053" s="812">
        <v>1</v>
      </c>
      <c r="P2053" s="728">
        <v>9000</v>
      </c>
      <c r="Q2053" s="745">
        <v>1</v>
      </c>
      <c r="R2053" s="727">
        <v>3</v>
      </c>
      <c r="S2053" s="745">
        <v>1</v>
      </c>
      <c r="T2053" s="812">
        <v>1</v>
      </c>
      <c r="U2053" s="768">
        <v>1</v>
      </c>
    </row>
    <row r="2054" spans="1:21" ht="14.4" customHeight="1" x14ac:dyDescent="0.3">
      <c r="A2054" s="726">
        <v>4</v>
      </c>
      <c r="B2054" s="727" t="s">
        <v>2287</v>
      </c>
      <c r="C2054" s="727" t="s">
        <v>2294</v>
      </c>
      <c r="D2054" s="810" t="s">
        <v>4735</v>
      </c>
      <c r="E2054" s="811" t="s">
        <v>2352</v>
      </c>
      <c r="F2054" s="727" t="s">
        <v>2290</v>
      </c>
      <c r="G2054" s="727" t="s">
        <v>2523</v>
      </c>
      <c r="H2054" s="727" t="s">
        <v>571</v>
      </c>
      <c r="I2054" s="727" t="s">
        <v>3115</v>
      </c>
      <c r="J2054" s="727" t="s">
        <v>3116</v>
      </c>
      <c r="K2054" s="727" t="s">
        <v>3117</v>
      </c>
      <c r="L2054" s="728">
        <v>1248</v>
      </c>
      <c r="M2054" s="728">
        <v>2496</v>
      </c>
      <c r="N2054" s="727">
        <v>2</v>
      </c>
      <c r="O2054" s="812">
        <v>2</v>
      </c>
      <c r="P2054" s="728">
        <v>2496</v>
      </c>
      <c r="Q2054" s="745">
        <v>1</v>
      </c>
      <c r="R2054" s="727">
        <v>2</v>
      </c>
      <c r="S2054" s="745">
        <v>1</v>
      </c>
      <c r="T2054" s="812">
        <v>2</v>
      </c>
      <c r="U2054" s="768">
        <v>1</v>
      </c>
    </row>
    <row r="2055" spans="1:21" ht="14.4" customHeight="1" x14ac:dyDescent="0.3">
      <c r="A2055" s="726">
        <v>4</v>
      </c>
      <c r="B2055" s="727" t="s">
        <v>2287</v>
      </c>
      <c r="C2055" s="727" t="s">
        <v>2294</v>
      </c>
      <c r="D2055" s="810" t="s">
        <v>4735</v>
      </c>
      <c r="E2055" s="811" t="s">
        <v>2352</v>
      </c>
      <c r="F2055" s="727" t="s">
        <v>2290</v>
      </c>
      <c r="G2055" s="727" t="s">
        <v>2523</v>
      </c>
      <c r="H2055" s="727" t="s">
        <v>571</v>
      </c>
      <c r="I2055" s="727" t="s">
        <v>3687</v>
      </c>
      <c r="J2055" s="727" t="s">
        <v>3688</v>
      </c>
      <c r="K2055" s="727" t="s">
        <v>3689</v>
      </c>
      <c r="L2055" s="728">
        <v>3000</v>
      </c>
      <c r="M2055" s="728">
        <v>9000</v>
      </c>
      <c r="N2055" s="727">
        <v>3</v>
      </c>
      <c r="O2055" s="812">
        <v>1</v>
      </c>
      <c r="P2055" s="728">
        <v>9000</v>
      </c>
      <c r="Q2055" s="745">
        <v>1</v>
      </c>
      <c r="R2055" s="727">
        <v>3</v>
      </c>
      <c r="S2055" s="745">
        <v>1</v>
      </c>
      <c r="T2055" s="812">
        <v>1</v>
      </c>
      <c r="U2055" s="768">
        <v>1</v>
      </c>
    </row>
    <row r="2056" spans="1:21" ht="14.4" customHeight="1" x14ac:dyDescent="0.3">
      <c r="A2056" s="726">
        <v>4</v>
      </c>
      <c r="B2056" s="727" t="s">
        <v>2287</v>
      </c>
      <c r="C2056" s="727" t="s">
        <v>2294</v>
      </c>
      <c r="D2056" s="810" t="s">
        <v>4735</v>
      </c>
      <c r="E2056" s="811" t="s">
        <v>2352</v>
      </c>
      <c r="F2056" s="727" t="s">
        <v>2290</v>
      </c>
      <c r="G2056" s="727" t="s">
        <v>2523</v>
      </c>
      <c r="H2056" s="727" t="s">
        <v>571</v>
      </c>
      <c r="I2056" s="727" t="s">
        <v>3126</v>
      </c>
      <c r="J2056" s="727" t="s">
        <v>3127</v>
      </c>
      <c r="K2056" s="727" t="s">
        <v>1389</v>
      </c>
      <c r="L2056" s="728">
        <v>1124.9000000000001</v>
      </c>
      <c r="M2056" s="728">
        <v>28122.499999999996</v>
      </c>
      <c r="N2056" s="727">
        <v>25</v>
      </c>
      <c r="O2056" s="812">
        <v>10</v>
      </c>
      <c r="P2056" s="728">
        <v>28122.499999999996</v>
      </c>
      <c r="Q2056" s="745">
        <v>1</v>
      </c>
      <c r="R2056" s="727">
        <v>25</v>
      </c>
      <c r="S2056" s="745">
        <v>1</v>
      </c>
      <c r="T2056" s="812">
        <v>10</v>
      </c>
      <c r="U2056" s="768">
        <v>1</v>
      </c>
    </row>
    <row r="2057" spans="1:21" ht="14.4" customHeight="1" x14ac:dyDescent="0.3">
      <c r="A2057" s="726">
        <v>4</v>
      </c>
      <c r="B2057" s="727" t="s">
        <v>2287</v>
      </c>
      <c r="C2057" s="727" t="s">
        <v>2294</v>
      </c>
      <c r="D2057" s="810" t="s">
        <v>4735</v>
      </c>
      <c r="E2057" s="811" t="s">
        <v>2352</v>
      </c>
      <c r="F2057" s="727" t="s">
        <v>2290</v>
      </c>
      <c r="G2057" s="727" t="s">
        <v>2523</v>
      </c>
      <c r="H2057" s="727" t="s">
        <v>571</v>
      </c>
      <c r="I2057" s="727" t="s">
        <v>3130</v>
      </c>
      <c r="J2057" s="727" t="s">
        <v>3131</v>
      </c>
      <c r="K2057" s="727" t="s">
        <v>3132</v>
      </c>
      <c r="L2057" s="728">
        <v>299.25</v>
      </c>
      <c r="M2057" s="728">
        <v>897.75</v>
      </c>
      <c r="N2057" s="727">
        <v>3</v>
      </c>
      <c r="O2057" s="812">
        <v>1</v>
      </c>
      <c r="P2057" s="728">
        <v>897.75</v>
      </c>
      <c r="Q2057" s="745">
        <v>1</v>
      </c>
      <c r="R2057" s="727">
        <v>3</v>
      </c>
      <c r="S2057" s="745">
        <v>1</v>
      </c>
      <c r="T2057" s="812">
        <v>1</v>
      </c>
      <c r="U2057" s="768">
        <v>1</v>
      </c>
    </row>
    <row r="2058" spans="1:21" ht="14.4" customHeight="1" x14ac:dyDescent="0.3">
      <c r="A2058" s="726">
        <v>4</v>
      </c>
      <c r="B2058" s="727" t="s">
        <v>2287</v>
      </c>
      <c r="C2058" s="727" t="s">
        <v>2294</v>
      </c>
      <c r="D2058" s="810" t="s">
        <v>4735</v>
      </c>
      <c r="E2058" s="811" t="s">
        <v>2352</v>
      </c>
      <c r="F2058" s="727" t="s">
        <v>2290</v>
      </c>
      <c r="G2058" s="727" t="s">
        <v>2523</v>
      </c>
      <c r="H2058" s="727" t="s">
        <v>571</v>
      </c>
      <c r="I2058" s="727" t="s">
        <v>3133</v>
      </c>
      <c r="J2058" s="727" t="s">
        <v>3051</v>
      </c>
      <c r="K2058" s="727" t="s">
        <v>3134</v>
      </c>
      <c r="L2058" s="728">
        <v>3000</v>
      </c>
      <c r="M2058" s="728">
        <v>9000</v>
      </c>
      <c r="N2058" s="727">
        <v>3</v>
      </c>
      <c r="O2058" s="812">
        <v>1</v>
      </c>
      <c r="P2058" s="728">
        <v>9000</v>
      </c>
      <c r="Q2058" s="745">
        <v>1</v>
      </c>
      <c r="R2058" s="727">
        <v>3</v>
      </c>
      <c r="S2058" s="745">
        <v>1</v>
      </c>
      <c r="T2058" s="812">
        <v>1</v>
      </c>
      <c r="U2058" s="768">
        <v>1</v>
      </c>
    </row>
    <row r="2059" spans="1:21" ht="14.4" customHeight="1" x14ac:dyDescent="0.3">
      <c r="A2059" s="726">
        <v>4</v>
      </c>
      <c r="B2059" s="727" t="s">
        <v>2287</v>
      </c>
      <c r="C2059" s="727" t="s">
        <v>2294</v>
      </c>
      <c r="D2059" s="810" t="s">
        <v>4735</v>
      </c>
      <c r="E2059" s="811" t="s">
        <v>2352</v>
      </c>
      <c r="F2059" s="727" t="s">
        <v>2290</v>
      </c>
      <c r="G2059" s="727" t="s">
        <v>2523</v>
      </c>
      <c r="H2059" s="727" t="s">
        <v>571</v>
      </c>
      <c r="I2059" s="727" t="s">
        <v>3135</v>
      </c>
      <c r="J2059" s="727" t="s">
        <v>3136</v>
      </c>
      <c r="K2059" s="727" t="s">
        <v>2950</v>
      </c>
      <c r="L2059" s="728">
        <v>311</v>
      </c>
      <c r="M2059" s="728">
        <v>4665</v>
      </c>
      <c r="N2059" s="727">
        <v>15</v>
      </c>
      <c r="O2059" s="812">
        <v>7</v>
      </c>
      <c r="P2059" s="728">
        <v>4665</v>
      </c>
      <c r="Q2059" s="745">
        <v>1</v>
      </c>
      <c r="R2059" s="727">
        <v>15</v>
      </c>
      <c r="S2059" s="745">
        <v>1</v>
      </c>
      <c r="T2059" s="812">
        <v>7</v>
      </c>
      <c r="U2059" s="768">
        <v>1</v>
      </c>
    </row>
    <row r="2060" spans="1:21" ht="14.4" customHeight="1" x14ac:dyDescent="0.3">
      <c r="A2060" s="726">
        <v>4</v>
      </c>
      <c r="B2060" s="727" t="s">
        <v>2287</v>
      </c>
      <c r="C2060" s="727" t="s">
        <v>2294</v>
      </c>
      <c r="D2060" s="810" t="s">
        <v>4735</v>
      </c>
      <c r="E2060" s="811" t="s">
        <v>2352</v>
      </c>
      <c r="F2060" s="727" t="s">
        <v>2290</v>
      </c>
      <c r="G2060" s="727" t="s">
        <v>2523</v>
      </c>
      <c r="H2060" s="727" t="s">
        <v>571</v>
      </c>
      <c r="I2060" s="727" t="s">
        <v>4180</v>
      </c>
      <c r="J2060" s="727" t="s">
        <v>3008</v>
      </c>
      <c r="K2060" s="727" t="s">
        <v>4181</v>
      </c>
      <c r="L2060" s="728">
        <v>2412.9</v>
      </c>
      <c r="M2060" s="728">
        <v>7238.7000000000007</v>
      </c>
      <c r="N2060" s="727">
        <v>3</v>
      </c>
      <c r="O2060" s="812">
        <v>1</v>
      </c>
      <c r="P2060" s="728">
        <v>7238.7000000000007</v>
      </c>
      <c r="Q2060" s="745">
        <v>1</v>
      </c>
      <c r="R2060" s="727">
        <v>3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4</v>
      </c>
      <c r="B2061" s="727" t="s">
        <v>2287</v>
      </c>
      <c r="C2061" s="727" t="s">
        <v>2294</v>
      </c>
      <c r="D2061" s="810" t="s">
        <v>4735</v>
      </c>
      <c r="E2061" s="811" t="s">
        <v>2352</v>
      </c>
      <c r="F2061" s="727" t="s">
        <v>2290</v>
      </c>
      <c r="G2061" s="727" t="s">
        <v>2523</v>
      </c>
      <c r="H2061" s="727" t="s">
        <v>571</v>
      </c>
      <c r="I2061" s="727" t="s">
        <v>3137</v>
      </c>
      <c r="J2061" s="727" t="s">
        <v>3138</v>
      </c>
      <c r="K2061" s="727" t="s">
        <v>3139</v>
      </c>
      <c r="L2061" s="728">
        <v>2815.92</v>
      </c>
      <c r="M2061" s="728">
        <v>42238.8</v>
      </c>
      <c r="N2061" s="727">
        <v>15</v>
      </c>
      <c r="O2061" s="812">
        <v>2</v>
      </c>
      <c r="P2061" s="728">
        <v>42238.8</v>
      </c>
      <c r="Q2061" s="745">
        <v>1</v>
      </c>
      <c r="R2061" s="727">
        <v>15</v>
      </c>
      <c r="S2061" s="745">
        <v>1</v>
      </c>
      <c r="T2061" s="812">
        <v>2</v>
      </c>
      <c r="U2061" s="768">
        <v>1</v>
      </c>
    </row>
    <row r="2062" spans="1:21" ht="14.4" customHeight="1" x14ac:dyDescent="0.3">
      <c r="A2062" s="726">
        <v>4</v>
      </c>
      <c r="B2062" s="727" t="s">
        <v>2287</v>
      </c>
      <c r="C2062" s="727" t="s">
        <v>2294</v>
      </c>
      <c r="D2062" s="810" t="s">
        <v>4735</v>
      </c>
      <c r="E2062" s="811" t="s">
        <v>2352</v>
      </c>
      <c r="F2062" s="727" t="s">
        <v>2290</v>
      </c>
      <c r="G2062" s="727" t="s">
        <v>2523</v>
      </c>
      <c r="H2062" s="727" t="s">
        <v>571</v>
      </c>
      <c r="I2062" s="727" t="s">
        <v>3698</v>
      </c>
      <c r="J2062" s="727" t="s">
        <v>3186</v>
      </c>
      <c r="K2062" s="727" t="s">
        <v>3699</v>
      </c>
      <c r="L2062" s="728">
        <v>1449.99</v>
      </c>
      <c r="M2062" s="728">
        <v>17399.88</v>
      </c>
      <c r="N2062" s="727">
        <v>12</v>
      </c>
      <c r="O2062" s="812">
        <v>2</v>
      </c>
      <c r="P2062" s="728">
        <v>17399.88</v>
      </c>
      <c r="Q2062" s="745">
        <v>1</v>
      </c>
      <c r="R2062" s="727">
        <v>12</v>
      </c>
      <c r="S2062" s="745">
        <v>1</v>
      </c>
      <c r="T2062" s="812">
        <v>2</v>
      </c>
      <c r="U2062" s="768">
        <v>1</v>
      </c>
    </row>
    <row r="2063" spans="1:21" ht="14.4" customHeight="1" x14ac:dyDescent="0.3">
      <c r="A2063" s="726">
        <v>4</v>
      </c>
      <c r="B2063" s="727" t="s">
        <v>2287</v>
      </c>
      <c r="C2063" s="727" t="s">
        <v>2294</v>
      </c>
      <c r="D2063" s="810" t="s">
        <v>4735</v>
      </c>
      <c r="E2063" s="811" t="s">
        <v>2352</v>
      </c>
      <c r="F2063" s="727" t="s">
        <v>2290</v>
      </c>
      <c r="G2063" s="727" t="s">
        <v>2523</v>
      </c>
      <c r="H2063" s="727" t="s">
        <v>571</v>
      </c>
      <c r="I2063" s="727" t="s">
        <v>3149</v>
      </c>
      <c r="J2063" s="727" t="s">
        <v>3150</v>
      </c>
      <c r="K2063" s="727" t="s">
        <v>3151</v>
      </c>
      <c r="L2063" s="728">
        <v>1435.97</v>
      </c>
      <c r="M2063" s="728">
        <v>2871.94</v>
      </c>
      <c r="N2063" s="727">
        <v>2</v>
      </c>
      <c r="O2063" s="812">
        <v>1</v>
      </c>
      <c r="P2063" s="728">
        <v>2871.94</v>
      </c>
      <c r="Q2063" s="745">
        <v>1</v>
      </c>
      <c r="R2063" s="727">
        <v>2</v>
      </c>
      <c r="S2063" s="745">
        <v>1</v>
      </c>
      <c r="T2063" s="812">
        <v>1</v>
      </c>
      <c r="U2063" s="768">
        <v>1</v>
      </c>
    </row>
    <row r="2064" spans="1:21" ht="14.4" customHeight="1" x14ac:dyDescent="0.3">
      <c r="A2064" s="726">
        <v>4</v>
      </c>
      <c r="B2064" s="727" t="s">
        <v>2287</v>
      </c>
      <c r="C2064" s="727" t="s">
        <v>2294</v>
      </c>
      <c r="D2064" s="810" t="s">
        <v>4735</v>
      </c>
      <c r="E2064" s="811" t="s">
        <v>2352</v>
      </c>
      <c r="F2064" s="727" t="s">
        <v>2290</v>
      </c>
      <c r="G2064" s="727" t="s">
        <v>2523</v>
      </c>
      <c r="H2064" s="727" t="s">
        <v>571</v>
      </c>
      <c r="I2064" s="727" t="s">
        <v>3152</v>
      </c>
      <c r="J2064" s="727" t="s">
        <v>3153</v>
      </c>
      <c r="K2064" s="727" t="s">
        <v>3154</v>
      </c>
      <c r="L2064" s="728">
        <v>517</v>
      </c>
      <c r="M2064" s="728">
        <v>4653</v>
      </c>
      <c r="N2064" s="727">
        <v>9</v>
      </c>
      <c r="O2064" s="812">
        <v>3</v>
      </c>
      <c r="P2064" s="728">
        <v>4653</v>
      </c>
      <c r="Q2064" s="745">
        <v>1</v>
      </c>
      <c r="R2064" s="727">
        <v>9</v>
      </c>
      <c r="S2064" s="745">
        <v>1</v>
      </c>
      <c r="T2064" s="812">
        <v>3</v>
      </c>
      <c r="U2064" s="768">
        <v>1</v>
      </c>
    </row>
    <row r="2065" spans="1:21" ht="14.4" customHeight="1" x14ac:dyDescent="0.3">
      <c r="A2065" s="726">
        <v>4</v>
      </c>
      <c r="B2065" s="727" t="s">
        <v>2287</v>
      </c>
      <c r="C2065" s="727" t="s">
        <v>2294</v>
      </c>
      <c r="D2065" s="810" t="s">
        <v>4735</v>
      </c>
      <c r="E2065" s="811" t="s">
        <v>2352</v>
      </c>
      <c r="F2065" s="727" t="s">
        <v>2290</v>
      </c>
      <c r="G2065" s="727" t="s">
        <v>2523</v>
      </c>
      <c r="H2065" s="727" t="s">
        <v>571</v>
      </c>
      <c r="I2065" s="727" t="s">
        <v>3164</v>
      </c>
      <c r="J2065" s="727" t="s">
        <v>3165</v>
      </c>
      <c r="K2065" s="727" t="s">
        <v>3166</v>
      </c>
      <c r="L2065" s="728">
        <v>1500</v>
      </c>
      <c r="M2065" s="728">
        <v>7500</v>
      </c>
      <c r="N2065" s="727">
        <v>5</v>
      </c>
      <c r="O2065" s="812">
        <v>2</v>
      </c>
      <c r="P2065" s="728">
        <v>7500</v>
      </c>
      <c r="Q2065" s="745">
        <v>1</v>
      </c>
      <c r="R2065" s="727">
        <v>5</v>
      </c>
      <c r="S2065" s="745">
        <v>1</v>
      </c>
      <c r="T2065" s="812">
        <v>2</v>
      </c>
      <c r="U2065" s="768">
        <v>1</v>
      </c>
    </row>
    <row r="2066" spans="1:21" ht="14.4" customHeight="1" x14ac:dyDescent="0.3">
      <c r="A2066" s="726">
        <v>4</v>
      </c>
      <c r="B2066" s="727" t="s">
        <v>2287</v>
      </c>
      <c r="C2066" s="727" t="s">
        <v>2294</v>
      </c>
      <c r="D2066" s="810" t="s">
        <v>4735</v>
      </c>
      <c r="E2066" s="811" t="s">
        <v>2352</v>
      </c>
      <c r="F2066" s="727" t="s">
        <v>2290</v>
      </c>
      <c r="G2066" s="727" t="s">
        <v>2523</v>
      </c>
      <c r="H2066" s="727" t="s">
        <v>571</v>
      </c>
      <c r="I2066" s="727" t="s">
        <v>3703</v>
      </c>
      <c r="J2066" s="727" t="s">
        <v>3704</v>
      </c>
      <c r="K2066" s="727" t="s">
        <v>3705</v>
      </c>
      <c r="L2066" s="728">
        <v>1500.3</v>
      </c>
      <c r="M2066" s="728">
        <v>9001.7999999999993</v>
      </c>
      <c r="N2066" s="727">
        <v>6</v>
      </c>
      <c r="O2066" s="812">
        <v>1</v>
      </c>
      <c r="P2066" s="728">
        <v>9001.7999999999993</v>
      </c>
      <c r="Q2066" s="745">
        <v>1</v>
      </c>
      <c r="R2066" s="727">
        <v>6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4</v>
      </c>
      <c r="B2067" s="727" t="s">
        <v>2287</v>
      </c>
      <c r="C2067" s="727" t="s">
        <v>2294</v>
      </c>
      <c r="D2067" s="810" t="s">
        <v>4735</v>
      </c>
      <c r="E2067" s="811" t="s">
        <v>2352</v>
      </c>
      <c r="F2067" s="727" t="s">
        <v>2290</v>
      </c>
      <c r="G2067" s="727" t="s">
        <v>2523</v>
      </c>
      <c r="H2067" s="727" t="s">
        <v>571</v>
      </c>
      <c r="I2067" s="727" t="s">
        <v>3706</v>
      </c>
      <c r="J2067" s="727" t="s">
        <v>3183</v>
      </c>
      <c r="K2067" s="727" t="s">
        <v>3707</v>
      </c>
      <c r="L2067" s="728">
        <v>1499.54</v>
      </c>
      <c r="M2067" s="728">
        <v>14995.4</v>
      </c>
      <c r="N2067" s="727">
        <v>10</v>
      </c>
      <c r="O2067" s="812">
        <v>2</v>
      </c>
      <c r="P2067" s="728">
        <v>14995.4</v>
      </c>
      <c r="Q2067" s="745">
        <v>1</v>
      </c>
      <c r="R2067" s="727">
        <v>10</v>
      </c>
      <c r="S2067" s="745">
        <v>1</v>
      </c>
      <c r="T2067" s="812">
        <v>2</v>
      </c>
      <c r="U2067" s="768">
        <v>1</v>
      </c>
    </row>
    <row r="2068" spans="1:21" ht="14.4" customHeight="1" x14ac:dyDescent="0.3">
      <c r="A2068" s="726">
        <v>4</v>
      </c>
      <c r="B2068" s="727" t="s">
        <v>2287</v>
      </c>
      <c r="C2068" s="727" t="s">
        <v>2294</v>
      </c>
      <c r="D2068" s="810" t="s">
        <v>4735</v>
      </c>
      <c r="E2068" s="811" t="s">
        <v>2352</v>
      </c>
      <c r="F2068" s="727" t="s">
        <v>2290</v>
      </c>
      <c r="G2068" s="727" t="s">
        <v>2523</v>
      </c>
      <c r="H2068" s="727" t="s">
        <v>571</v>
      </c>
      <c r="I2068" s="727" t="s">
        <v>3174</v>
      </c>
      <c r="J2068" s="727" t="s">
        <v>3175</v>
      </c>
      <c r="K2068" s="727" t="s">
        <v>3176</v>
      </c>
      <c r="L2068" s="728">
        <v>1781.3</v>
      </c>
      <c r="M2068" s="728">
        <v>10687.8</v>
      </c>
      <c r="N2068" s="727">
        <v>6</v>
      </c>
      <c r="O2068" s="812">
        <v>1</v>
      </c>
      <c r="P2068" s="728">
        <v>10687.8</v>
      </c>
      <c r="Q2068" s="745">
        <v>1</v>
      </c>
      <c r="R2068" s="727">
        <v>6</v>
      </c>
      <c r="S2068" s="745">
        <v>1</v>
      </c>
      <c r="T2068" s="812">
        <v>1</v>
      </c>
      <c r="U2068" s="768">
        <v>1</v>
      </c>
    </row>
    <row r="2069" spans="1:21" ht="14.4" customHeight="1" x14ac:dyDescent="0.3">
      <c r="A2069" s="726">
        <v>4</v>
      </c>
      <c r="B2069" s="727" t="s">
        <v>2287</v>
      </c>
      <c r="C2069" s="727" t="s">
        <v>2294</v>
      </c>
      <c r="D2069" s="810" t="s">
        <v>4735</v>
      </c>
      <c r="E2069" s="811" t="s">
        <v>2352</v>
      </c>
      <c r="F2069" s="727" t="s">
        <v>2290</v>
      </c>
      <c r="G2069" s="727" t="s">
        <v>2523</v>
      </c>
      <c r="H2069" s="727" t="s">
        <v>571</v>
      </c>
      <c r="I2069" s="727" t="s">
        <v>4413</v>
      </c>
      <c r="J2069" s="727" t="s">
        <v>3175</v>
      </c>
      <c r="K2069" s="727" t="s">
        <v>4414</v>
      </c>
      <c r="L2069" s="728">
        <v>1781.3</v>
      </c>
      <c r="M2069" s="728">
        <v>16031.699999999999</v>
      </c>
      <c r="N2069" s="727">
        <v>9</v>
      </c>
      <c r="O2069" s="812">
        <v>1</v>
      </c>
      <c r="P2069" s="728">
        <v>16031.699999999999</v>
      </c>
      <c r="Q2069" s="745">
        <v>1</v>
      </c>
      <c r="R2069" s="727">
        <v>9</v>
      </c>
      <c r="S2069" s="745">
        <v>1</v>
      </c>
      <c r="T2069" s="812">
        <v>1</v>
      </c>
      <c r="U2069" s="768">
        <v>1</v>
      </c>
    </row>
    <row r="2070" spans="1:21" ht="14.4" customHeight="1" x14ac:dyDescent="0.3">
      <c r="A2070" s="726">
        <v>4</v>
      </c>
      <c r="B2070" s="727" t="s">
        <v>2287</v>
      </c>
      <c r="C2070" s="727" t="s">
        <v>2294</v>
      </c>
      <c r="D2070" s="810" t="s">
        <v>4735</v>
      </c>
      <c r="E2070" s="811" t="s">
        <v>2352</v>
      </c>
      <c r="F2070" s="727" t="s">
        <v>2290</v>
      </c>
      <c r="G2070" s="727" t="s">
        <v>2523</v>
      </c>
      <c r="H2070" s="727" t="s">
        <v>571</v>
      </c>
      <c r="I2070" s="727" t="s">
        <v>3180</v>
      </c>
      <c r="J2070" s="727" t="s">
        <v>3178</v>
      </c>
      <c r="K2070" s="727" t="s">
        <v>3181</v>
      </c>
      <c r="L2070" s="728">
        <v>2814.63</v>
      </c>
      <c r="M2070" s="728">
        <v>16887.78</v>
      </c>
      <c r="N2070" s="727">
        <v>6</v>
      </c>
      <c r="O2070" s="812">
        <v>1</v>
      </c>
      <c r="P2070" s="728">
        <v>16887.78</v>
      </c>
      <c r="Q2070" s="745">
        <v>1</v>
      </c>
      <c r="R2070" s="727">
        <v>6</v>
      </c>
      <c r="S2070" s="745">
        <v>1</v>
      </c>
      <c r="T2070" s="812">
        <v>1</v>
      </c>
      <c r="U2070" s="768">
        <v>1</v>
      </c>
    </row>
    <row r="2071" spans="1:21" ht="14.4" customHeight="1" x14ac:dyDescent="0.3">
      <c r="A2071" s="726">
        <v>4</v>
      </c>
      <c r="B2071" s="727" t="s">
        <v>2287</v>
      </c>
      <c r="C2071" s="727" t="s">
        <v>2294</v>
      </c>
      <c r="D2071" s="810" t="s">
        <v>4735</v>
      </c>
      <c r="E2071" s="811" t="s">
        <v>2352</v>
      </c>
      <c r="F2071" s="727" t="s">
        <v>2290</v>
      </c>
      <c r="G2071" s="727" t="s">
        <v>2523</v>
      </c>
      <c r="H2071" s="727" t="s">
        <v>571</v>
      </c>
      <c r="I2071" s="727" t="s">
        <v>3728</v>
      </c>
      <c r="J2071" s="727" t="s">
        <v>3729</v>
      </c>
      <c r="K2071" s="727" t="s">
        <v>3730</v>
      </c>
      <c r="L2071" s="728">
        <v>1472.67</v>
      </c>
      <c r="M2071" s="728">
        <v>17672.04</v>
      </c>
      <c r="N2071" s="727">
        <v>12</v>
      </c>
      <c r="O2071" s="812">
        <v>2</v>
      </c>
      <c r="P2071" s="728">
        <v>17672.04</v>
      </c>
      <c r="Q2071" s="745">
        <v>1</v>
      </c>
      <c r="R2071" s="727">
        <v>12</v>
      </c>
      <c r="S2071" s="745">
        <v>1</v>
      </c>
      <c r="T2071" s="812">
        <v>2</v>
      </c>
      <c r="U2071" s="768">
        <v>1</v>
      </c>
    </row>
    <row r="2072" spans="1:21" ht="14.4" customHeight="1" x14ac:dyDescent="0.3">
      <c r="A2072" s="726">
        <v>4</v>
      </c>
      <c r="B2072" s="727" t="s">
        <v>2287</v>
      </c>
      <c r="C2072" s="727" t="s">
        <v>2294</v>
      </c>
      <c r="D2072" s="810" t="s">
        <v>4735</v>
      </c>
      <c r="E2072" s="811" t="s">
        <v>2352</v>
      </c>
      <c r="F2072" s="727" t="s">
        <v>2290</v>
      </c>
      <c r="G2072" s="727" t="s">
        <v>2523</v>
      </c>
      <c r="H2072" s="727" t="s">
        <v>571</v>
      </c>
      <c r="I2072" s="727" t="s">
        <v>4182</v>
      </c>
      <c r="J2072" s="727" t="s">
        <v>3198</v>
      </c>
      <c r="K2072" s="727" t="s">
        <v>4183</v>
      </c>
      <c r="L2072" s="728">
        <v>1023.03</v>
      </c>
      <c r="M2072" s="728">
        <v>2046.06</v>
      </c>
      <c r="N2072" s="727">
        <v>2</v>
      </c>
      <c r="O2072" s="812">
        <v>1</v>
      </c>
      <c r="P2072" s="728">
        <v>2046.06</v>
      </c>
      <c r="Q2072" s="745">
        <v>1</v>
      </c>
      <c r="R2072" s="727">
        <v>2</v>
      </c>
      <c r="S2072" s="745">
        <v>1</v>
      </c>
      <c r="T2072" s="812">
        <v>1</v>
      </c>
      <c r="U2072" s="768">
        <v>1</v>
      </c>
    </row>
    <row r="2073" spans="1:21" ht="14.4" customHeight="1" x14ac:dyDescent="0.3">
      <c r="A2073" s="726">
        <v>4</v>
      </c>
      <c r="B2073" s="727" t="s">
        <v>2287</v>
      </c>
      <c r="C2073" s="727" t="s">
        <v>2294</v>
      </c>
      <c r="D2073" s="810" t="s">
        <v>4735</v>
      </c>
      <c r="E2073" s="811" t="s">
        <v>2352</v>
      </c>
      <c r="F2073" s="727" t="s">
        <v>2290</v>
      </c>
      <c r="G2073" s="727" t="s">
        <v>2523</v>
      </c>
      <c r="H2073" s="727" t="s">
        <v>571</v>
      </c>
      <c r="I2073" s="727" t="s">
        <v>4184</v>
      </c>
      <c r="J2073" s="727" t="s">
        <v>3201</v>
      </c>
      <c r="K2073" s="727" t="s">
        <v>4185</v>
      </c>
      <c r="L2073" s="728">
        <v>1137.67</v>
      </c>
      <c r="M2073" s="728">
        <v>2275.34</v>
      </c>
      <c r="N2073" s="727">
        <v>2</v>
      </c>
      <c r="O2073" s="812">
        <v>1</v>
      </c>
      <c r="P2073" s="728">
        <v>2275.34</v>
      </c>
      <c r="Q2073" s="745">
        <v>1</v>
      </c>
      <c r="R2073" s="727">
        <v>2</v>
      </c>
      <c r="S2073" s="745">
        <v>1</v>
      </c>
      <c r="T2073" s="812">
        <v>1</v>
      </c>
      <c r="U2073" s="768">
        <v>1</v>
      </c>
    </row>
    <row r="2074" spans="1:21" ht="14.4" customHeight="1" x14ac:dyDescent="0.3">
      <c r="A2074" s="726">
        <v>4</v>
      </c>
      <c r="B2074" s="727" t="s">
        <v>2287</v>
      </c>
      <c r="C2074" s="727" t="s">
        <v>2294</v>
      </c>
      <c r="D2074" s="810" t="s">
        <v>4735</v>
      </c>
      <c r="E2074" s="811" t="s">
        <v>2352</v>
      </c>
      <c r="F2074" s="727" t="s">
        <v>2290</v>
      </c>
      <c r="G2074" s="727" t="s">
        <v>2523</v>
      </c>
      <c r="H2074" s="727" t="s">
        <v>571</v>
      </c>
      <c r="I2074" s="727" t="s">
        <v>3203</v>
      </c>
      <c r="J2074" s="727" t="s">
        <v>3204</v>
      </c>
      <c r="K2074" s="727" t="s">
        <v>3205</v>
      </c>
      <c r="L2074" s="728">
        <v>984.16</v>
      </c>
      <c r="M2074" s="728">
        <v>984.16</v>
      </c>
      <c r="N2074" s="727">
        <v>1</v>
      </c>
      <c r="O2074" s="812">
        <v>1</v>
      </c>
      <c r="P2074" s="728">
        <v>984.16</v>
      </c>
      <c r="Q2074" s="745">
        <v>1</v>
      </c>
      <c r="R2074" s="727">
        <v>1</v>
      </c>
      <c r="S2074" s="745">
        <v>1</v>
      </c>
      <c r="T2074" s="812">
        <v>1</v>
      </c>
      <c r="U2074" s="768">
        <v>1</v>
      </c>
    </row>
    <row r="2075" spans="1:21" ht="14.4" customHeight="1" x14ac:dyDescent="0.3">
      <c r="A2075" s="726">
        <v>4</v>
      </c>
      <c r="B2075" s="727" t="s">
        <v>2287</v>
      </c>
      <c r="C2075" s="727" t="s">
        <v>2294</v>
      </c>
      <c r="D2075" s="810" t="s">
        <v>4735</v>
      </c>
      <c r="E2075" s="811" t="s">
        <v>2352</v>
      </c>
      <c r="F2075" s="727" t="s">
        <v>2290</v>
      </c>
      <c r="G2075" s="727" t="s">
        <v>2523</v>
      </c>
      <c r="H2075" s="727" t="s">
        <v>571</v>
      </c>
      <c r="I2075" s="727" t="s">
        <v>3223</v>
      </c>
      <c r="J2075" s="727" t="s">
        <v>3224</v>
      </c>
      <c r="K2075" s="727" t="s">
        <v>3225</v>
      </c>
      <c r="L2075" s="728">
        <v>300</v>
      </c>
      <c r="M2075" s="728">
        <v>3000</v>
      </c>
      <c r="N2075" s="727">
        <v>10</v>
      </c>
      <c r="O2075" s="812">
        <v>4</v>
      </c>
      <c r="P2075" s="728">
        <v>2100</v>
      </c>
      <c r="Q2075" s="745">
        <v>0.7</v>
      </c>
      <c r="R2075" s="727">
        <v>7</v>
      </c>
      <c r="S2075" s="745">
        <v>0.7</v>
      </c>
      <c r="T2075" s="812">
        <v>3</v>
      </c>
      <c r="U2075" s="768">
        <v>0.75</v>
      </c>
    </row>
    <row r="2076" spans="1:21" ht="14.4" customHeight="1" x14ac:dyDescent="0.3">
      <c r="A2076" s="726">
        <v>4</v>
      </c>
      <c r="B2076" s="727" t="s">
        <v>2287</v>
      </c>
      <c r="C2076" s="727" t="s">
        <v>2294</v>
      </c>
      <c r="D2076" s="810" t="s">
        <v>4735</v>
      </c>
      <c r="E2076" s="811" t="s">
        <v>2352</v>
      </c>
      <c r="F2076" s="727" t="s">
        <v>2290</v>
      </c>
      <c r="G2076" s="727" t="s">
        <v>2523</v>
      </c>
      <c r="H2076" s="727" t="s">
        <v>571</v>
      </c>
      <c r="I2076" s="727" t="s">
        <v>3738</v>
      </c>
      <c r="J2076" s="727" t="s">
        <v>3198</v>
      </c>
      <c r="K2076" s="727" t="s">
        <v>3739</v>
      </c>
      <c r="L2076" s="728">
        <v>1023.03</v>
      </c>
      <c r="M2076" s="728">
        <v>2046.06</v>
      </c>
      <c r="N2076" s="727">
        <v>2</v>
      </c>
      <c r="O2076" s="812">
        <v>1</v>
      </c>
      <c r="P2076" s="728">
        <v>2046.06</v>
      </c>
      <c r="Q2076" s="745">
        <v>1</v>
      </c>
      <c r="R2076" s="727">
        <v>2</v>
      </c>
      <c r="S2076" s="745">
        <v>1</v>
      </c>
      <c r="T2076" s="812">
        <v>1</v>
      </c>
      <c r="U2076" s="768">
        <v>1</v>
      </c>
    </row>
    <row r="2077" spans="1:21" ht="14.4" customHeight="1" x14ac:dyDescent="0.3">
      <c r="A2077" s="726">
        <v>4</v>
      </c>
      <c r="B2077" s="727" t="s">
        <v>2287</v>
      </c>
      <c r="C2077" s="727" t="s">
        <v>2294</v>
      </c>
      <c r="D2077" s="810" t="s">
        <v>4735</v>
      </c>
      <c r="E2077" s="811" t="s">
        <v>2352</v>
      </c>
      <c r="F2077" s="727" t="s">
        <v>2290</v>
      </c>
      <c r="G2077" s="727" t="s">
        <v>2523</v>
      </c>
      <c r="H2077" s="727" t="s">
        <v>571</v>
      </c>
      <c r="I2077" s="727" t="s">
        <v>3740</v>
      </c>
      <c r="J2077" s="727" t="s">
        <v>3201</v>
      </c>
      <c r="K2077" s="727" t="s">
        <v>3741</v>
      </c>
      <c r="L2077" s="728">
        <v>1137.67</v>
      </c>
      <c r="M2077" s="728">
        <v>2275.34</v>
      </c>
      <c r="N2077" s="727">
        <v>2</v>
      </c>
      <c r="O2077" s="812">
        <v>1</v>
      </c>
      <c r="P2077" s="728">
        <v>2275.34</v>
      </c>
      <c r="Q2077" s="745">
        <v>1</v>
      </c>
      <c r="R2077" s="727">
        <v>2</v>
      </c>
      <c r="S2077" s="745">
        <v>1</v>
      </c>
      <c r="T2077" s="812">
        <v>1</v>
      </c>
      <c r="U2077" s="768">
        <v>1</v>
      </c>
    </row>
    <row r="2078" spans="1:21" ht="14.4" customHeight="1" x14ac:dyDescent="0.3">
      <c r="A2078" s="726">
        <v>4</v>
      </c>
      <c r="B2078" s="727" t="s">
        <v>2287</v>
      </c>
      <c r="C2078" s="727" t="s">
        <v>2294</v>
      </c>
      <c r="D2078" s="810" t="s">
        <v>4735</v>
      </c>
      <c r="E2078" s="811" t="s">
        <v>2352</v>
      </c>
      <c r="F2078" s="727" t="s">
        <v>2290</v>
      </c>
      <c r="G2078" s="727" t="s">
        <v>2523</v>
      </c>
      <c r="H2078" s="727" t="s">
        <v>571</v>
      </c>
      <c r="I2078" s="727" t="s">
        <v>3742</v>
      </c>
      <c r="J2078" s="727" t="s">
        <v>3743</v>
      </c>
      <c r="K2078" s="727" t="s">
        <v>3744</v>
      </c>
      <c r="L2078" s="728">
        <v>2833</v>
      </c>
      <c r="M2078" s="728">
        <v>2833</v>
      </c>
      <c r="N2078" s="727">
        <v>1</v>
      </c>
      <c r="O2078" s="812">
        <v>1</v>
      </c>
      <c r="P2078" s="728">
        <v>2833</v>
      </c>
      <c r="Q2078" s="745">
        <v>1</v>
      </c>
      <c r="R2078" s="727">
        <v>1</v>
      </c>
      <c r="S2078" s="745">
        <v>1</v>
      </c>
      <c r="T2078" s="812">
        <v>1</v>
      </c>
      <c r="U2078" s="768">
        <v>1</v>
      </c>
    </row>
    <row r="2079" spans="1:21" ht="14.4" customHeight="1" x14ac:dyDescent="0.3">
      <c r="A2079" s="726">
        <v>4</v>
      </c>
      <c r="B2079" s="727" t="s">
        <v>2287</v>
      </c>
      <c r="C2079" s="727" t="s">
        <v>2294</v>
      </c>
      <c r="D2079" s="810" t="s">
        <v>4735</v>
      </c>
      <c r="E2079" s="811" t="s">
        <v>2352</v>
      </c>
      <c r="F2079" s="727" t="s">
        <v>2290</v>
      </c>
      <c r="G2079" s="727" t="s">
        <v>2523</v>
      </c>
      <c r="H2079" s="727" t="s">
        <v>571</v>
      </c>
      <c r="I2079" s="727" t="s">
        <v>3745</v>
      </c>
      <c r="J2079" s="727" t="s">
        <v>3746</v>
      </c>
      <c r="K2079" s="727" t="s">
        <v>3747</v>
      </c>
      <c r="L2079" s="728">
        <v>3000</v>
      </c>
      <c r="M2079" s="728">
        <v>3000</v>
      </c>
      <c r="N2079" s="727">
        <v>1</v>
      </c>
      <c r="O2079" s="812">
        <v>1</v>
      </c>
      <c r="P2079" s="728"/>
      <c r="Q2079" s="745">
        <v>0</v>
      </c>
      <c r="R2079" s="727"/>
      <c r="S2079" s="745">
        <v>0</v>
      </c>
      <c r="T2079" s="812"/>
      <c r="U2079" s="768">
        <v>0</v>
      </c>
    </row>
    <row r="2080" spans="1:21" ht="14.4" customHeight="1" x14ac:dyDescent="0.3">
      <c r="A2080" s="726">
        <v>4</v>
      </c>
      <c r="B2080" s="727" t="s">
        <v>2287</v>
      </c>
      <c r="C2080" s="727" t="s">
        <v>2294</v>
      </c>
      <c r="D2080" s="810" t="s">
        <v>4735</v>
      </c>
      <c r="E2080" s="811" t="s">
        <v>2352</v>
      </c>
      <c r="F2080" s="727" t="s">
        <v>2290</v>
      </c>
      <c r="G2080" s="727" t="s">
        <v>2523</v>
      </c>
      <c r="H2080" s="727" t="s">
        <v>571</v>
      </c>
      <c r="I2080" s="727" t="s">
        <v>3234</v>
      </c>
      <c r="J2080" s="727" t="s">
        <v>3147</v>
      </c>
      <c r="K2080" s="727" t="s">
        <v>3235</v>
      </c>
      <c r="L2080" s="728">
        <v>2250</v>
      </c>
      <c r="M2080" s="728">
        <v>4500</v>
      </c>
      <c r="N2080" s="727">
        <v>2</v>
      </c>
      <c r="O2080" s="812">
        <v>1</v>
      </c>
      <c r="P2080" s="728">
        <v>4500</v>
      </c>
      <c r="Q2080" s="745">
        <v>1</v>
      </c>
      <c r="R2080" s="727">
        <v>2</v>
      </c>
      <c r="S2080" s="745">
        <v>1</v>
      </c>
      <c r="T2080" s="812">
        <v>1</v>
      </c>
      <c r="U2080" s="768">
        <v>1</v>
      </c>
    </row>
    <row r="2081" spans="1:21" ht="14.4" customHeight="1" x14ac:dyDescent="0.3">
      <c r="A2081" s="726">
        <v>4</v>
      </c>
      <c r="B2081" s="727" t="s">
        <v>2287</v>
      </c>
      <c r="C2081" s="727" t="s">
        <v>2294</v>
      </c>
      <c r="D2081" s="810" t="s">
        <v>4735</v>
      </c>
      <c r="E2081" s="811" t="s">
        <v>2352</v>
      </c>
      <c r="F2081" s="727" t="s">
        <v>2290</v>
      </c>
      <c r="G2081" s="727" t="s">
        <v>2523</v>
      </c>
      <c r="H2081" s="727" t="s">
        <v>571</v>
      </c>
      <c r="I2081" s="727" t="s">
        <v>3239</v>
      </c>
      <c r="J2081" s="727" t="s">
        <v>3175</v>
      </c>
      <c r="K2081" s="727" t="s">
        <v>3240</v>
      </c>
      <c r="L2081" s="728">
        <v>1781.3</v>
      </c>
      <c r="M2081" s="728">
        <v>10687.8</v>
      </c>
      <c r="N2081" s="727">
        <v>6</v>
      </c>
      <c r="O2081" s="812">
        <v>1</v>
      </c>
      <c r="P2081" s="728">
        <v>10687.8</v>
      </c>
      <c r="Q2081" s="745">
        <v>1</v>
      </c>
      <c r="R2081" s="727">
        <v>6</v>
      </c>
      <c r="S2081" s="745">
        <v>1</v>
      </c>
      <c r="T2081" s="812">
        <v>1</v>
      </c>
      <c r="U2081" s="768">
        <v>1</v>
      </c>
    </row>
    <row r="2082" spans="1:21" ht="14.4" customHeight="1" x14ac:dyDescent="0.3">
      <c r="A2082" s="726">
        <v>4</v>
      </c>
      <c r="B2082" s="727" t="s">
        <v>2287</v>
      </c>
      <c r="C2082" s="727" t="s">
        <v>2294</v>
      </c>
      <c r="D2082" s="810" t="s">
        <v>4735</v>
      </c>
      <c r="E2082" s="811" t="s">
        <v>2352</v>
      </c>
      <c r="F2082" s="727" t="s">
        <v>2290</v>
      </c>
      <c r="G2082" s="727" t="s">
        <v>2523</v>
      </c>
      <c r="H2082" s="727" t="s">
        <v>571</v>
      </c>
      <c r="I2082" s="727" t="s">
        <v>3246</v>
      </c>
      <c r="J2082" s="727" t="s">
        <v>3247</v>
      </c>
      <c r="K2082" s="727" t="s">
        <v>3248</v>
      </c>
      <c r="L2082" s="728">
        <v>537.87</v>
      </c>
      <c r="M2082" s="728">
        <v>1075.74</v>
      </c>
      <c r="N2082" s="727">
        <v>2</v>
      </c>
      <c r="O2082" s="812">
        <v>2</v>
      </c>
      <c r="P2082" s="728">
        <v>1075.74</v>
      </c>
      <c r="Q2082" s="745">
        <v>1</v>
      </c>
      <c r="R2082" s="727">
        <v>2</v>
      </c>
      <c r="S2082" s="745">
        <v>1</v>
      </c>
      <c r="T2082" s="812">
        <v>2</v>
      </c>
      <c r="U2082" s="768">
        <v>1</v>
      </c>
    </row>
    <row r="2083" spans="1:21" ht="14.4" customHeight="1" x14ac:dyDescent="0.3">
      <c r="A2083" s="726">
        <v>4</v>
      </c>
      <c r="B2083" s="727" t="s">
        <v>2287</v>
      </c>
      <c r="C2083" s="727" t="s">
        <v>2294</v>
      </c>
      <c r="D2083" s="810" t="s">
        <v>4735</v>
      </c>
      <c r="E2083" s="811" t="s">
        <v>2352</v>
      </c>
      <c r="F2083" s="727" t="s">
        <v>2290</v>
      </c>
      <c r="G2083" s="727" t="s">
        <v>2523</v>
      </c>
      <c r="H2083" s="727" t="s">
        <v>571</v>
      </c>
      <c r="I2083" s="727" t="s">
        <v>3252</v>
      </c>
      <c r="J2083" s="727" t="s">
        <v>3253</v>
      </c>
      <c r="K2083" s="727" t="s">
        <v>3254</v>
      </c>
      <c r="L2083" s="728">
        <v>128</v>
      </c>
      <c r="M2083" s="728">
        <v>384</v>
      </c>
      <c r="N2083" s="727">
        <v>3</v>
      </c>
      <c r="O2083" s="812">
        <v>3</v>
      </c>
      <c r="P2083" s="728">
        <v>384</v>
      </c>
      <c r="Q2083" s="745">
        <v>1</v>
      </c>
      <c r="R2083" s="727">
        <v>3</v>
      </c>
      <c r="S2083" s="745">
        <v>1</v>
      </c>
      <c r="T2083" s="812">
        <v>3</v>
      </c>
      <c r="U2083" s="768">
        <v>1</v>
      </c>
    </row>
    <row r="2084" spans="1:21" ht="14.4" customHeight="1" x14ac:dyDescent="0.3">
      <c r="A2084" s="726">
        <v>4</v>
      </c>
      <c r="B2084" s="727" t="s">
        <v>2287</v>
      </c>
      <c r="C2084" s="727" t="s">
        <v>2294</v>
      </c>
      <c r="D2084" s="810" t="s">
        <v>4735</v>
      </c>
      <c r="E2084" s="811" t="s">
        <v>2352</v>
      </c>
      <c r="F2084" s="727" t="s">
        <v>2290</v>
      </c>
      <c r="G2084" s="727" t="s">
        <v>2523</v>
      </c>
      <c r="H2084" s="727" t="s">
        <v>571</v>
      </c>
      <c r="I2084" s="727" t="s">
        <v>4415</v>
      </c>
      <c r="J2084" s="727" t="s">
        <v>4416</v>
      </c>
      <c r="K2084" s="727" t="s">
        <v>4417</v>
      </c>
      <c r="L2084" s="728">
        <v>1234.57</v>
      </c>
      <c r="M2084" s="728">
        <v>2469.14</v>
      </c>
      <c r="N2084" s="727">
        <v>2</v>
      </c>
      <c r="O2084" s="812">
        <v>1</v>
      </c>
      <c r="P2084" s="728">
        <v>2469.14</v>
      </c>
      <c r="Q2084" s="745">
        <v>1</v>
      </c>
      <c r="R2084" s="727">
        <v>2</v>
      </c>
      <c r="S2084" s="745">
        <v>1</v>
      </c>
      <c r="T2084" s="812">
        <v>1</v>
      </c>
      <c r="U2084" s="768">
        <v>1</v>
      </c>
    </row>
    <row r="2085" spans="1:21" ht="14.4" customHeight="1" x14ac:dyDescent="0.3">
      <c r="A2085" s="726">
        <v>4</v>
      </c>
      <c r="B2085" s="727" t="s">
        <v>2287</v>
      </c>
      <c r="C2085" s="727" t="s">
        <v>2294</v>
      </c>
      <c r="D2085" s="810" t="s">
        <v>4735</v>
      </c>
      <c r="E2085" s="811" t="s">
        <v>2352</v>
      </c>
      <c r="F2085" s="727" t="s">
        <v>2290</v>
      </c>
      <c r="G2085" s="727" t="s">
        <v>2523</v>
      </c>
      <c r="H2085" s="727" t="s">
        <v>571</v>
      </c>
      <c r="I2085" s="727" t="s">
        <v>3257</v>
      </c>
      <c r="J2085" s="727" t="s">
        <v>3121</v>
      </c>
      <c r="K2085" s="727" t="s">
        <v>3258</v>
      </c>
      <c r="L2085" s="728">
        <v>1070</v>
      </c>
      <c r="M2085" s="728">
        <v>6420</v>
      </c>
      <c r="N2085" s="727">
        <v>6</v>
      </c>
      <c r="O2085" s="812">
        <v>1</v>
      </c>
      <c r="P2085" s="728"/>
      <c r="Q2085" s="745">
        <v>0</v>
      </c>
      <c r="R2085" s="727"/>
      <c r="S2085" s="745">
        <v>0</v>
      </c>
      <c r="T2085" s="812"/>
      <c r="U2085" s="768">
        <v>0</v>
      </c>
    </row>
    <row r="2086" spans="1:21" ht="14.4" customHeight="1" x14ac:dyDescent="0.3">
      <c r="A2086" s="726">
        <v>4</v>
      </c>
      <c r="B2086" s="727" t="s">
        <v>2287</v>
      </c>
      <c r="C2086" s="727" t="s">
        <v>2294</v>
      </c>
      <c r="D2086" s="810" t="s">
        <v>4735</v>
      </c>
      <c r="E2086" s="811" t="s">
        <v>2352</v>
      </c>
      <c r="F2086" s="727" t="s">
        <v>2290</v>
      </c>
      <c r="G2086" s="727" t="s">
        <v>2523</v>
      </c>
      <c r="H2086" s="727" t="s">
        <v>571</v>
      </c>
      <c r="I2086" s="727" t="s">
        <v>3261</v>
      </c>
      <c r="J2086" s="727" t="s">
        <v>3262</v>
      </c>
      <c r="K2086" s="727" t="s">
        <v>3263</v>
      </c>
      <c r="L2086" s="728">
        <v>175</v>
      </c>
      <c r="M2086" s="728">
        <v>2800</v>
      </c>
      <c r="N2086" s="727">
        <v>16</v>
      </c>
      <c r="O2086" s="812">
        <v>8</v>
      </c>
      <c r="P2086" s="728">
        <v>2800</v>
      </c>
      <c r="Q2086" s="745">
        <v>1</v>
      </c>
      <c r="R2086" s="727">
        <v>16</v>
      </c>
      <c r="S2086" s="745">
        <v>1</v>
      </c>
      <c r="T2086" s="812">
        <v>8</v>
      </c>
      <c r="U2086" s="768">
        <v>1</v>
      </c>
    </row>
    <row r="2087" spans="1:21" ht="14.4" customHeight="1" x14ac:dyDescent="0.3">
      <c r="A2087" s="726">
        <v>4</v>
      </c>
      <c r="B2087" s="727" t="s">
        <v>2287</v>
      </c>
      <c r="C2087" s="727" t="s">
        <v>2294</v>
      </c>
      <c r="D2087" s="810" t="s">
        <v>4735</v>
      </c>
      <c r="E2087" s="811" t="s">
        <v>2352</v>
      </c>
      <c r="F2087" s="727" t="s">
        <v>2290</v>
      </c>
      <c r="G2087" s="727" t="s">
        <v>2523</v>
      </c>
      <c r="H2087" s="727" t="s">
        <v>571</v>
      </c>
      <c r="I2087" s="727" t="s">
        <v>3268</v>
      </c>
      <c r="J2087" s="727" t="s">
        <v>3269</v>
      </c>
      <c r="K2087" s="727" t="s">
        <v>1390</v>
      </c>
      <c r="L2087" s="728">
        <v>1526.74</v>
      </c>
      <c r="M2087" s="728">
        <v>4580.22</v>
      </c>
      <c r="N2087" s="727">
        <v>3</v>
      </c>
      <c r="O2087" s="812">
        <v>2</v>
      </c>
      <c r="P2087" s="728">
        <v>3053.48</v>
      </c>
      <c r="Q2087" s="745">
        <v>0.66666666666666663</v>
      </c>
      <c r="R2087" s="727">
        <v>2</v>
      </c>
      <c r="S2087" s="745">
        <v>0.66666666666666663</v>
      </c>
      <c r="T2087" s="812">
        <v>1</v>
      </c>
      <c r="U2087" s="768">
        <v>0.5</v>
      </c>
    </row>
    <row r="2088" spans="1:21" ht="14.4" customHeight="1" x14ac:dyDescent="0.3">
      <c r="A2088" s="726">
        <v>4</v>
      </c>
      <c r="B2088" s="727" t="s">
        <v>2287</v>
      </c>
      <c r="C2088" s="727" t="s">
        <v>2294</v>
      </c>
      <c r="D2088" s="810" t="s">
        <v>4735</v>
      </c>
      <c r="E2088" s="811" t="s">
        <v>2352</v>
      </c>
      <c r="F2088" s="727" t="s">
        <v>2290</v>
      </c>
      <c r="G2088" s="727" t="s">
        <v>2523</v>
      </c>
      <c r="H2088" s="727" t="s">
        <v>571</v>
      </c>
      <c r="I2088" s="727" t="s">
        <v>3759</v>
      </c>
      <c r="J2088" s="727" t="s">
        <v>3760</v>
      </c>
      <c r="K2088" s="727" t="s">
        <v>3761</v>
      </c>
      <c r="L2088" s="728">
        <v>188.16</v>
      </c>
      <c r="M2088" s="728">
        <v>188.16</v>
      </c>
      <c r="N2088" s="727">
        <v>1</v>
      </c>
      <c r="O2088" s="812">
        <v>1</v>
      </c>
      <c r="P2088" s="728">
        <v>188.16</v>
      </c>
      <c r="Q2088" s="745">
        <v>1</v>
      </c>
      <c r="R2088" s="727">
        <v>1</v>
      </c>
      <c r="S2088" s="745">
        <v>1</v>
      </c>
      <c r="T2088" s="812">
        <v>1</v>
      </c>
      <c r="U2088" s="768">
        <v>1</v>
      </c>
    </row>
    <row r="2089" spans="1:21" ht="14.4" customHeight="1" x14ac:dyDescent="0.3">
      <c r="A2089" s="726">
        <v>4</v>
      </c>
      <c r="B2089" s="727" t="s">
        <v>2287</v>
      </c>
      <c r="C2089" s="727" t="s">
        <v>2294</v>
      </c>
      <c r="D2089" s="810" t="s">
        <v>4735</v>
      </c>
      <c r="E2089" s="811" t="s">
        <v>2352</v>
      </c>
      <c r="F2089" s="727" t="s">
        <v>2290</v>
      </c>
      <c r="G2089" s="727" t="s">
        <v>2523</v>
      </c>
      <c r="H2089" s="727" t="s">
        <v>571</v>
      </c>
      <c r="I2089" s="727" t="s">
        <v>3762</v>
      </c>
      <c r="J2089" s="727" t="s">
        <v>3141</v>
      </c>
      <c r="K2089" s="727" t="s">
        <v>3763</v>
      </c>
      <c r="L2089" s="728">
        <v>5343.9</v>
      </c>
      <c r="M2089" s="728">
        <v>16031.699999999999</v>
      </c>
      <c r="N2089" s="727">
        <v>3</v>
      </c>
      <c r="O2089" s="812">
        <v>1</v>
      </c>
      <c r="P2089" s="728">
        <v>16031.699999999999</v>
      </c>
      <c r="Q2089" s="745">
        <v>1</v>
      </c>
      <c r="R2089" s="727">
        <v>3</v>
      </c>
      <c r="S2089" s="745">
        <v>1</v>
      </c>
      <c r="T2089" s="812">
        <v>1</v>
      </c>
      <c r="U2089" s="768">
        <v>1</v>
      </c>
    </row>
    <row r="2090" spans="1:21" ht="14.4" customHeight="1" x14ac:dyDescent="0.3">
      <c r="A2090" s="726">
        <v>4</v>
      </c>
      <c r="B2090" s="727" t="s">
        <v>2287</v>
      </c>
      <c r="C2090" s="727" t="s">
        <v>2294</v>
      </c>
      <c r="D2090" s="810" t="s">
        <v>4735</v>
      </c>
      <c r="E2090" s="811" t="s">
        <v>2352</v>
      </c>
      <c r="F2090" s="727" t="s">
        <v>2290</v>
      </c>
      <c r="G2090" s="727" t="s">
        <v>2523</v>
      </c>
      <c r="H2090" s="727" t="s">
        <v>571</v>
      </c>
      <c r="I2090" s="727" t="s">
        <v>4418</v>
      </c>
      <c r="J2090" s="727" t="s">
        <v>4419</v>
      </c>
      <c r="K2090" s="727" t="s">
        <v>4420</v>
      </c>
      <c r="L2090" s="728">
        <v>2412.9</v>
      </c>
      <c r="M2090" s="728">
        <v>7238.7000000000007</v>
      </c>
      <c r="N2090" s="727">
        <v>3</v>
      </c>
      <c r="O2090" s="812">
        <v>1</v>
      </c>
      <c r="P2090" s="728">
        <v>7238.7000000000007</v>
      </c>
      <c r="Q2090" s="745">
        <v>1</v>
      </c>
      <c r="R2090" s="727">
        <v>3</v>
      </c>
      <c r="S2090" s="745">
        <v>1</v>
      </c>
      <c r="T2090" s="812">
        <v>1</v>
      </c>
      <c r="U2090" s="768">
        <v>1</v>
      </c>
    </row>
    <row r="2091" spans="1:21" ht="14.4" customHeight="1" x14ac:dyDescent="0.3">
      <c r="A2091" s="726">
        <v>4</v>
      </c>
      <c r="B2091" s="727" t="s">
        <v>2287</v>
      </c>
      <c r="C2091" s="727" t="s">
        <v>2294</v>
      </c>
      <c r="D2091" s="810" t="s">
        <v>4735</v>
      </c>
      <c r="E2091" s="811" t="s">
        <v>2352</v>
      </c>
      <c r="F2091" s="727" t="s">
        <v>2290</v>
      </c>
      <c r="G2091" s="727" t="s">
        <v>2523</v>
      </c>
      <c r="H2091" s="727" t="s">
        <v>571</v>
      </c>
      <c r="I2091" s="727" t="s">
        <v>3272</v>
      </c>
      <c r="J2091" s="727" t="s">
        <v>3273</v>
      </c>
      <c r="K2091" s="727" t="s">
        <v>3274</v>
      </c>
      <c r="L2091" s="728">
        <v>2939</v>
      </c>
      <c r="M2091" s="728">
        <v>11756</v>
      </c>
      <c r="N2091" s="727">
        <v>4</v>
      </c>
      <c r="O2091" s="812">
        <v>3</v>
      </c>
      <c r="P2091" s="728">
        <v>11756</v>
      </c>
      <c r="Q2091" s="745">
        <v>1</v>
      </c>
      <c r="R2091" s="727">
        <v>4</v>
      </c>
      <c r="S2091" s="745">
        <v>1</v>
      </c>
      <c r="T2091" s="812">
        <v>3</v>
      </c>
      <c r="U2091" s="768">
        <v>1</v>
      </c>
    </row>
    <row r="2092" spans="1:21" ht="14.4" customHeight="1" x14ac:dyDescent="0.3">
      <c r="A2092" s="726">
        <v>4</v>
      </c>
      <c r="B2092" s="727" t="s">
        <v>2287</v>
      </c>
      <c r="C2092" s="727" t="s">
        <v>2294</v>
      </c>
      <c r="D2092" s="810" t="s">
        <v>4735</v>
      </c>
      <c r="E2092" s="811" t="s">
        <v>2352</v>
      </c>
      <c r="F2092" s="727" t="s">
        <v>2290</v>
      </c>
      <c r="G2092" s="727" t="s">
        <v>2523</v>
      </c>
      <c r="H2092" s="727" t="s">
        <v>571</v>
      </c>
      <c r="I2092" s="727" t="s">
        <v>3766</v>
      </c>
      <c r="J2092" s="727" t="s">
        <v>3767</v>
      </c>
      <c r="K2092" s="727" t="s">
        <v>3768</v>
      </c>
      <c r="L2092" s="728">
        <v>1249.73</v>
      </c>
      <c r="M2092" s="728">
        <v>11247.57</v>
      </c>
      <c r="N2092" s="727">
        <v>9</v>
      </c>
      <c r="O2092" s="812">
        <v>1</v>
      </c>
      <c r="P2092" s="728">
        <v>11247.57</v>
      </c>
      <c r="Q2092" s="745">
        <v>1</v>
      </c>
      <c r="R2092" s="727">
        <v>9</v>
      </c>
      <c r="S2092" s="745">
        <v>1</v>
      </c>
      <c r="T2092" s="812">
        <v>1</v>
      </c>
      <c r="U2092" s="768">
        <v>1</v>
      </c>
    </row>
    <row r="2093" spans="1:21" ht="14.4" customHeight="1" x14ac:dyDescent="0.3">
      <c r="A2093" s="726">
        <v>4</v>
      </c>
      <c r="B2093" s="727" t="s">
        <v>2287</v>
      </c>
      <c r="C2093" s="727" t="s">
        <v>2294</v>
      </c>
      <c r="D2093" s="810" t="s">
        <v>4735</v>
      </c>
      <c r="E2093" s="811" t="s">
        <v>2352</v>
      </c>
      <c r="F2093" s="727" t="s">
        <v>2290</v>
      </c>
      <c r="G2093" s="727" t="s">
        <v>2523</v>
      </c>
      <c r="H2093" s="727" t="s">
        <v>571</v>
      </c>
      <c r="I2093" s="727" t="s">
        <v>3275</v>
      </c>
      <c r="J2093" s="727" t="s">
        <v>3276</v>
      </c>
      <c r="K2093" s="727" t="s">
        <v>3277</v>
      </c>
      <c r="L2093" s="728">
        <v>1500.3</v>
      </c>
      <c r="M2093" s="728">
        <v>9001.7999999999993</v>
      </c>
      <c r="N2093" s="727">
        <v>6</v>
      </c>
      <c r="O2093" s="812">
        <v>1</v>
      </c>
      <c r="P2093" s="728">
        <v>9001.7999999999993</v>
      </c>
      <c r="Q2093" s="745">
        <v>1</v>
      </c>
      <c r="R2093" s="727">
        <v>6</v>
      </c>
      <c r="S2093" s="745">
        <v>1</v>
      </c>
      <c r="T2093" s="812">
        <v>1</v>
      </c>
      <c r="U2093" s="768">
        <v>1</v>
      </c>
    </row>
    <row r="2094" spans="1:21" ht="14.4" customHeight="1" x14ac:dyDescent="0.3">
      <c r="A2094" s="726">
        <v>4</v>
      </c>
      <c r="B2094" s="727" t="s">
        <v>2287</v>
      </c>
      <c r="C2094" s="727" t="s">
        <v>2294</v>
      </c>
      <c r="D2094" s="810" t="s">
        <v>4735</v>
      </c>
      <c r="E2094" s="811" t="s">
        <v>2352</v>
      </c>
      <c r="F2094" s="727" t="s">
        <v>2290</v>
      </c>
      <c r="G2094" s="727" t="s">
        <v>2523</v>
      </c>
      <c r="H2094" s="727" t="s">
        <v>571</v>
      </c>
      <c r="I2094" s="727" t="s">
        <v>3769</v>
      </c>
      <c r="J2094" s="727" t="s">
        <v>3770</v>
      </c>
      <c r="K2094" s="727" t="s">
        <v>3771</v>
      </c>
      <c r="L2094" s="728">
        <v>296.39999999999998</v>
      </c>
      <c r="M2094" s="728">
        <v>296.39999999999998</v>
      </c>
      <c r="N2094" s="727">
        <v>1</v>
      </c>
      <c r="O2094" s="812">
        <v>1</v>
      </c>
      <c r="P2094" s="728"/>
      <c r="Q2094" s="745">
        <v>0</v>
      </c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4</v>
      </c>
      <c r="B2095" s="727" t="s">
        <v>2287</v>
      </c>
      <c r="C2095" s="727" t="s">
        <v>2294</v>
      </c>
      <c r="D2095" s="810" t="s">
        <v>4735</v>
      </c>
      <c r="E2095" s="811" t="s">
        <v>2352</v>
      </c>
      <c r="F2095" s="727" t="s">
        <v>2290</v>
      </c>
      <c r="G2095" s="727" t="s">
        <v>2523</v>
      </c>
      <c r="H2095" s="727" t="s">
        <v>571</v>
      </c>
      <c r="I2095" s="727" t="s">
        <v>4421</v>
      </c>
      <c r="J2095" s="727" t="s">
        <v>4422</v>
      </c>
      <c r="K2095" s="727" t="s">
        <v>4423</v>
      </c>
      <c r="L2095" s="728">
        <v>539.6</v>
      </c>
      <c r="M2095" s="728">
        <v>539.6</v>
      </c>
      <c r="N2095" s="727">
        <v>1</v>
      </c>
      <c r="O2095" s="812">
        <v>1</v>
      </c>
      <c r="P2095" s="728">
        <v>539.6</v>
      </c>
      <c r="Q2095" s="745">
        <v>1</v>
      </c>
      <c r="R2095" s="727">
        <v>1</v>
      </c>
      <c r="S2095" s="745">
        <v>1</v>
      </c>
      <c r="T2095" s="812">
        <v>1</v>
      </c>
      <c r="U2095" s="768">
        <v>1</v>
      </c>
    </row>
    <row r="2096" spans="1:21" ht="14.4" customHeight="1" x14ac:dyDescent="0.3">
      <c r="A2096" s="726">
        <v>4</v>
      </c>
      <c r="B2096" s="727" t="s">
        <v>2287</v>
      </c>
      <c r="C2096" s="727" t="s">
        <v>2294</v>
      </c>
      <c r="D2096" s="810" t="s">
        <v>4735</v>
      </c>
      <c r="E2096" s="811" t="s">
        <v>2352</v>
      </c>
      <c r="F2096" s="727" t="s">
        <v>2290</v>
      </c>
      <c r="G2096" s="727" t="s">
        <v>2523</v>
      </c>
      <c r="H2096" s="727" t="s">
        <v>571</v>
      </c>
      <c r="I2096" s="727" t="s">
        <v>3281</v>
      </c>
      <c r="J2096" s="727" t="s">
        <v>3282</v>
      </c>
      <c r="K2096" s="727" t="s">
        <v>3283</v>
      </c>
      <c r="L2096" s="728">
        <v>175</v>
      </c>
      <c r="M2096" s="728">
        <v>875</v>
      </c>
      <c r="N2096" s="727">
        <v>5</v>
      </c>
      <c r="O2096" s="812">
        <v>4</v>
      </c>
      <c r="P2096" s="728">
        <v>875</v>
      </c>
      <c r="Q2096" s="745">
        <v>1</v>
      </c>
      <c r="R2096" s="727">
        <v>5</v>
      </c>
      <c r="S2096" s="745">
        <v>1</v>
      </c>
      <c r="T2096" s="812">
        <v>4</v>
      </c>
      <c r="U2096" s="768">
        <v>1</v>
      </c>
    </row>
    <row r="2097" spans="1:21" ht="14.4" customHeight="1" x14ac:dyDescent="0.3">
      <c r="A2097" s="726">
        <v>4</v>
      </c>
      <c r="B2097" s="727" t="s">
        <v>2287</v>
      </c>
      <c r="C2097" s="727" t="s">
        <v>2294</v>
      </c>
      <c r="D2097" s="810" t="s">
        <v>4735</v>
      </c>
      <c r="E2097" s="811" t="s">
        <v>2352</v>
      </c>
      <c r="F2097" s="727" t="s">
        <v>2290</v>
      </c>
      <c r="G2097" s="727" t="s">
        <v>2523</v>
      </c>
      <c r="H2097" s="727" t="s">
        <v>571</v>
      </c>
      <c r="I2097" s="727" t="s">
        <v>3786</v>
      </c>
      <c r="J2097" s="727" t="s">
        <v>2971</v>
      </c>
      <c r="K2097" s="727" t="s">
        <v>3787</v>
      </c>
      <c r="L2097" s="728">
        <v>1221.4000000000001</v>
      </c>
      <c r="M2097" s="728">
        <v>4885.6000000000004</v>
      </c>
      <c r="N2097" s="727">
        <v>4</v>
      </c>
      <c r="O2097" s="812">
        <v>2</v>
      </c>
      <c r="P2097" s="728">
        <v>4885.6000000000004</v>
      </c>
      <c r="Q2097" s="745">
        <v>1</v>
      </c>
      <c r="R2097" s="727">
        <v>4</v>
      </c>
      <c r="S2097" s="745">
        <v>1</v>
      </c>
      <c r="T2097" s="812">
        <v>2</v>
      </c>
      <c r="U2097" s="768">
        <v>1</v>
      </c>
    </row>
    <row r="2098" spans="1:21" ht="14.4" customHeight="1" x14ac:dyDescent="0.3">
      <c r="A2098" s="726">
        <v>4</v>
      </c>
      <c r="B2098" s="727" t="s">
        <v>2287</v>
      </c>
      <c r="C2098" s="727" t="s">
        <v>2294</v>
      </c>
      <c r="D2098" s="810" t="s">
        <v>4735</v>
      </c>
      <c r="E2098" s="811" t="s">
        <v>2352</v>
      </c>
      <c r="F2098" s="727" t="s">
        <v>2290</v>
      </c>
      <c r="G2098" s="727" t="s">
        <v>2523</v>
      </c>
      <c r="H2098" s="727" t="s">
        <v>571</v>
      </c>
      <c r="I2098" s="727" t="s">
        <v>4424</v>
      </c>
      <c r="J2098" s="727" t="s">
        <v>3789</v>
      </c>
      <c r="K2098" s="727" t="s">
        <v>4425</v>
      </c>
      <c r="L2098" s="728">
        <v>1017.8</v>
      </c>
      <c r="M2098" s="728">
        <v>4071.2</v>
      </c>
      <c r="N2098" s="727">
        <v>4</v>
      </c>
      <c r="O2098" s="812">
        <v>1</v>
      </c>
      <c r="P2098" s="728">
        <v>4071.2</v>
      </c>
      <c r="Q2098" s="745">
        <v>1</v>
      </c>
      <c r="R2098" s="727">
        <v>4</v>
      </c>
      <c r="S2098" s="745">
        <v>1</v>
      </c>
      <c r="T2098" s="812">
        <v>1</v>
      </c>
      <c r="U2098" s="768">
        <v>1</v>
      </c>
    </row>
    <row r="2099" spans="1:21" ht="14.4" customHeight="1" x14ac:dyDescent="0.3">
      <c r="A2099" s="726">
        <v>4</v>
      </c>
      <c r="B2099" s="727" t="s">
        <v>2287</v>
      </c>
      <c r="C2099" s="727" t="s">
        <v>2294</v>
      </c>
      <c r="D2099" s="810" t="s">
        <v>4735</v>
      </c>
      <c r="E2099" s="811" t="s">
        <v>2352</v>
      </c>
      <c r="F2099" s="727" t="s">
        <v>2290</v>
      </c>
      <c r="G2099" s="727" t="s">
        <v>2523</v>
      </c>
      <c r="H2099" s="727" t="s">
        <v>571</v>
      </c>
      <c r="I2099" s="727" t="s">
        <v>3791</v>
      </c>
      <c r="J2099" s="727" t="s">
        <v>3792</v>
      </c>
      <c r="K2099" s="727" t="s">
        <v>3793</v>
      </c>
      <c r="L2099" s="728">
        <v>804.22</v>
      </c>
      <c r="M2099" s="728">
        <v>14475.960000000001</v>
      </c>
      <c r="N2099" s="727">
        <v>18</v>
      </c>
      <c r="O2099" s="812">
        <v>2</v>
      </c>
      <c r="P2099" s="728">
        <v>14475.960000000001</v>
      </c>
      <c r="Q2099" s="745">
        <v>1</v>
      </c>
      <c r="R2099" s="727">
        <v>18</v>
      </c>
      <c r="S2099" s="745">
        <v>1</v>
      </c>
      <c r="T2099" s="812">
        <v>2</v>
      </c>
      <c r="U2099" s="768">
        <v>1</v>
      </c>
    </row>
    <row r="2100" spans="1:21" ht="14.4" customHeight="1" x14ac:dyDescent="0.3">
      <c r="A2100" s="726">
        <v>4</v>
      </c>
      <c r="B2100" s="727" t="s">
        <v>2287</v>
      </c>
      <c r="C2100" s="727" t="s">
        <v>2294</v>
      </c>
      <c r="D2100" s="810" t="s">
        <v>4735</v>
      </c>
      <c r="E2100" s="811" t="s">
        <v>2352</v>
      </c>
      <c r="F2100" s="727" t="s">
        <v>2290</v>
      </c>
      <c r="G2100" s="727" t="s">
        <v>2523</v>
      </c>
      <c r="H2100" s="727" t="s">
        <v>571</v>
      </c>
      <c r="I2100" s="727" t="s">
        <v>3293</v>
      </c>
      <c r="J2100" s="727" t="s">
        <v>3294</v>
      </c>
      <c r="K2100" s="727" t="s">
        <v>3295</v>
      </c>
      <c r="L2100" s="728">
        <v>4748.2</v>
      </c>
      <c r="M2100" s="728">
        <v>14244.599999999999</v>
      </c>
      <c r="N2100" s="727">
        <v>3</v>
      </c>
      <c r="O2100" s="812">
        <v>2</v>
      </c>
      <c r="P2100" s="728">
        <v>14244.599999999999</v>
      </c>
      <c r="Q2100" s="745">
        <v>1</v>
      </c>
      <c r="R2100" s="727">
        <v>3</v>
      </c>
      <c r="S2100" s="745">
        <v>1</v>
      </c>
      <c r="T2100" s="812">
        <v>2</v>
      </c>
      <c r="U2100" s="768">
        <v>1</v>
      </c>
    </row>
    <row r="2101" spans="1:21" ht="14.4" customHeight="1" x14ac:dyDescent="0.3">
      <c r="A2101" s="726">
        <v>4</v>
      </c>
      <c r="B2101" s="727" t="s">
        <v>2287</v>
      </c>
      <c r="C2101" s="727" t="s">
        <v>2294</v>
      </c>
      <c r="D2101" s="810" t="s">
        <v>4735</v>
      </c>
      <c r="E2101" s="811" t="s">
        <v>2352</v>
      </c>
      <c r="F2101" s="727" t="s">
        <v>2290</v>
      </c>
      <c r="G2101" s="727" t="s">
        <v>2523</v>
      </c>
      <c r="H2101" s="727" t="s">
        <v>571</v>
      </c>
      <c r="I2101" s="727" t="s">
        <v>4426</v>
      </c>
      <c r="J2101" s="727" t="s">
        <v>3691</v>
      </c>
      <c r="K2101" s="727" t="s">
        <v>4427</v>
      </c>
      <c r="L2101" s="728">
        <v>1081</v>
      </c>
      <c r="M2101" s="728">
        <v>4324</v>
      </c>
      <c r="N2101" s="727">
        <v>4</v>
      </c>
      <c r="O2101" s="812">
        <v>1</v>
      </c>
      <c r="P2101" s="728">
        <v>4324</v>
      </c>
      <c r="Q2101" s="745">
        <v>1</v>
      </c>
      <c r="R2101" s="727">
        <v>4</v>
      </c>
      <c r="S2101" s="745">
        <v>1</v>
      </c>
      <c r="T2101" s="812">
        <v>1</v>
      </c>
      <c r="U2101" s="768">
        <v>1</v>
      </c>
    </row>
    <row r="2102" spans="1:21" ht="14.4" customHeight="1" x14ac:dyDescent="0.3">
      <c r="A2102" s="726">
        <v>4</v>
      </c>
      <c r="B2102" s="727" t="s">
        <v>2287</v>
      </c>
      <c r="C2102" s="727" t="s">
        <v>2294</v>
      </c>
      <c r="D2102" s="810" t="s">
        <v>4735</v>
      </c>
      <c r="E2102" s="811" t="s">
        <v>2352</v>
      </c>
      <c r="F2102" s="727" t="s">
        <v>2290</v>
      </c>
      <c r="G2102" s="727" t="s">
        <v>2523</v>
      </c>
      <c r="H2102" s="727" t="s">
        <v>571</v>
      </c>
      <c r="I2102" s="727" t="s">
        <v>4428</v>
      </c>
      <c r="J2102" s="727" t="s">
        <v>4429</v>
      </c>
      <c r="K2102" s="727" t="s">
        <v>4430</v>
      </c>
      <c r="L2102" s="728">
        <v>1450</v>
      </c>
      <c r="M2102" s="728">
        <v>2900</v>
      </c>
      <c r="N2102" s="727">
        <v>2</v>
      </c>
      <c r="O2102" s="812">
        <v>1</v>
      </c>
      <c r="P2102" s="728">
        <v>2900</v>
      </c>
      <c r="Q2102" s="745">
        <v>1</v>
      </c>
      <c r="R2102" s="727">
        <v>2</v>
      </c>
      <c r="S2102" s="745">
        <v>1</v>
      </c>
      <c r="T2102" s="812">
        <v>1</v>
      </c>
      <c r="U2102" s="768">
        <v>1</v>
      </c>
    </row>
    <row r="2103" spans="1:21" ht="14.4" customHeight="1" x14ac:dyDescent="0.3">
      <c r="A2103" s="726">
        <v>4</v>
      </c>
      <c r="B2103" s="727" t="s">
        <v>2287</v>
      </c>
      <c r="C2103" s="727" t="s">
        <v>2294</v>
      </c>
      <c r="D2103" s="810" t="s">
        <v>4735</v>
      </c>
      <c r="E2103" s="811" t="s">
        <v>2352</v>
      </c>
      <c r="F2103" s="727" t="s">
        <v>2290</v>
      </c>
      <c r="G2103" s="727" t="s">
        <v>2523</v>
      </c>
      <c r="H2103" s="727" t="s">
        <v>571</v>
      </c>
      <c r="I2103" s="727" t="s">
        <v>4431</v>
      </c>
      <c r="J2103" s="727" t="s">
        <v>3230</v>
      </c>
      <c r="K2103" s="727" t="s">
        <v>4432</v>
      </c>
      <c r="L2103" s="728">
        <v>2184.6799999999998</v>
      </c>
      <c r="M2103" s="728">
        <v>2184.6799999999998</v>
      </c>
      <c r="N2103" s="727">
        <v>1</v>
      </c>
      <c r="O2103" s="812">
        <v>1</v>
      </c>
      <c r="P2103" s="728">
        <v>2184.6799999999998</v>
      </c>
      <c r="Q2103" s="745">
        <v>1</v>
      </c>
      <c r="R2103" s="727">
        <v>1</v>
      </c>
      <c r="S2103" s="745">
        <v>1</v>
      </c>
      <c r="T2103" s="812">
        <v>1</v>
      </c>
      <c r="U2103" s="768">
        <v>1</v>
      </c>
    </row>
    <row r="2104" spans="1:21" ht="14.4" customHeight="1" x14ac:dyDescent="0.3">
      <c r="A2104" s="726">
        <v>4</v>
      </c>
      <c r="B2104" s="727" t="s">
        <v>2287</v>
      </c>
      <c r="C2104" s="727" t="s">
        <v>2294</v>
      </c>
      <c r="D2104" s="810" t="s">
        <v>4735</v>
      </c>
      <c r="E2104" s="811" t="s">
        <v>2352</v>
      </c>
      <c r="F2104" s="727" t="s">
        <v>2290</v>
      </c>
      <c r="G2104" s="727" t="s">
        <v>2523</v>
      </c>
      <c r="H2104" s="727" t="s">
        <v>571</v>
      </c>
      <c r="I2104" s="727" t="s">
        <v>4433</v>
      </c>
      <c r="J2104" s="727" t="s">
        <v>3003</v>
      </c>
      <c r="K2104" s="727" t="s">
        <v>3765</v>
      </c>
      <c r="L2104" s="728">
        <v>1954.7</v>
      </c>
      <c r="M2104" s="728">
        <v>3909.4</v>
      </c>
      <c r="N2104" s="727">
        <v>2</v>
      </c>
      <c r="O2104" s="812">
        <v>1</v>
      </c>
      <c r="P2104" s="728">
        <v>3909.4</v>
      </c>
      <c r="Q2104" s="745">
        <v>1</v>
      </c>
      <c r="R2104" s="727">
        <v>2</v>
      </c>
      <c r="S2104" s="745">
        <v>1</v>
      </c>
      <c r="T2104" s="812">
        <v>1</v>
      </c>
      <c r="U2104" s="768">
        <v>1</v>
      </c>
    </row>
    <row r="2105" spans="1:21" ht="14.4" customHeight="1" x14ac:dyDescent="0.3">
      <c r="A2105" s="726">
        <v>4</v>
      </c>
      <c r="B2105" s="727" t="s">
        <v>2287</v>
      </c>
      <c r="C2105" s="727" t="s">
        <v>2294</v>
      </c>
      <c r="D2105" s="810" t="s">
        <v>4735</v>
      </c>
      <c r="E2105" s="811" t="s">
        <v>2352</v>
      </c>
      <c r="F2105" s="727" t="s">
        <v>2290</v>
      </c>
      <c r="G2105" s="727" t="s">
        <v>2523</v>
      </c>
      <c r="H2105" s="727" t="s">
        <v>571</v>
      </c>
      <c r="I2105" s="727" t="s">
        <v>4434</v>
      </c>
      <c r="J2105" s="727" t="s">
        <v>4435</v>
      </c>
      <c r="K2105" s="727" t="s">
        <v>4436</v>
      </c>
      <c r="L2105" s="728">
        <v>2158.12</v>
      </c>
      <c r="M2105" s="728">
        <v>6474.36</v>
      </c>
      <c r="N2105" s="727">
        <v>3</v>
      </c>
      <c r="O2105" s="812">
        <v>1</v>
      </c>
      <c r="P2105" s="728">
        <v>6474.36</v>
      </c>
      <c r="Q2105" s="745">
        <v>1</v>
      </c>
      <c r="R2105" s="727">
        <v>3</v>
      </c>
      <c r="S2105" s="745">
        <v>1</v>
      </c>
      <c r="T2105" s="812">
        <v>1</v>
      </c>
      <c r="U2105" s="768">
        <v>1</v>
      </c>
    </row>
    <row r="2106" spans="1:21" ht="14.4" customHeight="1" x14ac:dyDescent="0.3">
      <c r="A2106" s="726">
        <v>4</v>
      </c>
      <c r="B2106" s="727" t="s">
        <v>2287</v>
      </c>
      <c r="C2106" s="727" t="s">
        <v>2294</v>
      </c>
      <c r="D2106" s="810" t="s">
        <v>4735</v>
      </c>
      <c r="E2106" s="811" t="s">
        <v>2352</v>
      </c>
      <c r="F2106" s="727" t="s">
        <v>2290</v>
      </c>
      <c r="G2106" s="727" t="s">
        <v>2523</v>
      </c>
      <c r="H2106" s="727" t="s">
        <v>571</v>
      </c>
      <c r="I2106" s="727" t="s">
        <v>3331</v>
      </c>
      <c r="J2106" s="727" t="s">
        <v>3332</v>
      </c>
      <c r="K2106" s="727" t="s">
        <v>3333</v>
      </c>
      <c r="L2106" s="728">
        <v>299.89999999999998</v>
      </c>
      <c r="M2106" s="728">
        <v>299.89999999999998</v>
      </c>
      <c r="N2106" s="727">
        <v>1</v>
      </c>
      <c r="O2106" s="812">
        <v>1</v>
      </c>
      <c r="P2106" s="728">
        <v>299.89999999999998</v>
      </c>
      <c r="Q2106" s="745">
        <v>1</v>
      </c>
      <c r="R2106" s="727">
        <v>1</v>
      </c>
      <c r="S2106" s="745">
        <v>1</v>
      </c>
      <c r="T2106" s="812">
        <v>1</v>
      </c>
      <c r="U2106" s="768">
        <v>1</v>
      </c>
    </row>
    <row r="2107" spans="1:21" ht="14.4" customHeight="1" x14ac:dyDescent="0.3">
      <c r="A2107" s="726">
        <v>4</v>
      </c>
      <c r="B2107" s="727" t="s">
        <v>2287</v>
      </c>
      <c r="C2107" s="727" t="s">
        <v>2294</v>
      </c>
      <c r="D2107" s="810" t="s">
        <v>4735</v>
      </c>
      <c r="E2107" s="811" t="s">
        <v>2352</v>
      </c>
      <c r="F2107" s="727" t="s">
        <v>2290</v>
      </c>
      <c r="G2107" s="727" t="s">
        <v>2523</v>
      </c>
      <c r="H2107" s="727" t="s">
        <v>571</v>
      </c>
      <c r="I2107" s="727" t="s">
        <v>3334</v>
      </c>
      <c r="J2107" s="727" t="s">
        <v>3332</v>
      </c>
      <c r="K2107" s="727" t="s">
        <v>3335</v>
      </c>
      <c r="L2107" s="728">
        <v>599.79999999999995</v>
      </c>
      <c r="M2107" s="728">
        <v>599.79999999999995</v>
      </c>
      <c r="N2107" s="727">
        <v>1</v>
      </c>
      <c r="O2107" s="812">
        <v>1</v>
      </c>
      <c r="P2107" s="728">
        <v>599.79999999999995</v>
      </c>
      <c r="Q2107" s="745">
        <v>1</v>
      </c>
      <c r="R2107" s="727">
        <v>1</v>
      </c>
      <c r="S2107" s="745">
        <v>1</v>
      </c>
      <c r="T2107" s="812">
        <v>1</v>
      </c>
      <c r="U2107" s="768">
        <v>1</v>
      </c>
    </row>
    <row r="2108" spans="1:21" ht="14.4" customHeight="1" x14ac:dyDescent="0.3">
      <c r="A2108" s="726">
        <v>4</v>
      </c>
      <c r="B2108" s="727" t="s">
        <v>2287</v>
      </c>
      <c r="C2108" s="727" t="s">
        <v>2294</v>
      </c>
      <c r="D2108" s="810" t="s">
        <v>4735</v>
      </c>
      <c r="E2108" s="811" t="s">
        <v>2352</v>
      </c>
      <c r="F2108" s="727" t="s">
        <v>2290</v>
      </c>
      <c r="G2108" s="727" t="s">
        <v>2807</v>
      </c>
      <c r="H2108" s="727" t="s">
        <v>571</v>
      </c>
      <c r="I2108" s="727" t="s">
        <v>2808</v>
      </c>
      <c r="J2108" s="727" t="s">
        <v>2809</v>
      </c>
      <c r="K2108" s="727" t="s">
        <v>2810</v>
      </c>
      <c r="L2108" s="728">
        <v>410</v>
      </c>
      <c r="M2108" s="728">
        <v>27880</v>
      </c>
      <c r="N2108" s="727">
        <v>68</v>
      </c>
      <c r="O2108" s="812">
        <v>68</v>
      </c>
      <c r="P2108" s="728">
        <v>26240</v>
      </c>
      <c r="Q2108" s="745">
        <v>0.94117647058823528</v>
      </c>
      <c r="R2108" s="727">
        <v>64</v>
      </c>
      <c r="S2108" s="745">
        <v>0.94117647058823528</v>
      </c>
      <c r="T2108" s="812">
        <v>64</v>
      </c>
      <c r="U2108" s="768">
        <v>0.94117647058823528</v>
      </c>
    </row>
    <row r="2109" spans="1:21" ht="14.4" customHeight="1" x14ac:dyDescent="0.3">
      <c r="A2109" s="726">
        <v>4</v>
      </c>
      <c r="B2109" s="727" t="s">
        <v>2287</v>
      </c>
      <c r="C2109" s="727" t="s">
        <v>2294</v>
      </c>
      <c r="D2109" s="810" t="s">
        <v>4735</v>
      </c>
      <c r="E2109" s="811" t="s">
        <v>2352</v>
      </c>
      <c r="F2109" s="727" t="s">
        <v>2290</v>
      </c>
      <c r="G2109" s="727" t="s">
        <v>2807</v>
      </c>
      <c r="H2109" s="727" t="s">
        <v>571</v>
      </c>
      <c r="I2109" s="727" t="s">
        <v>3352</v>
      </c>
      <c r="J2109" s="727" t="s">
        <v>2853</v>
      </c>
      <c r="K2109" s="727" t="s">
        <v>3353</v>
      </c>
      <c r="L2109" s="728">
        <v>566</v>
      </c>
      <c r="M2109" s="728">
        <v>566</v>
      </c>
      <c r="N2109" s="727">
        <v>1</v>
      </c>
      <c r="O2109" s="812">
        <v>1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4</v>
      </c>
      <c r="B2110" s="727" t="s">
        <v>2287</v>
      </c>
      <c r="C2110" s="727" t="s">
        <v>2294</v>
      </c>
      <c r="D2110" s="810" t="s">
        <v>4735</v>
      </c>
      <c r="E2110" s="811" t="s">
        <v>2352</v>
      </c>
      <c r="F2110" s="727" t="s">
        <v>2290</v>
      </c>
      <c r="G2110" s="727" t="s">
        <v>2406</v>
      </c>
      <c r="H2110" s="727" t="s">
        <v>571</v>
      </c>
      <c r="I2110" s="727" t="s">
        <v>2407</v>
      </c>
      <c r="J2110" s="727" t="s">
        <v>2408</v>
      </c>
      <c r="K2110" s="727" t="s">
        <v>2409</v>
      </c>
      <c r="L2110" s="728">
        <v>900</v>
      </c>
      <c r="M2110" s="728">
        <v>1800</v>
      </c>
      <c r="N2110" s="727">
        <v>2</v>
      </c>
      <c r="O2110" s="812">
        <v>2</v>
      </c>
      <c r="P2110" s="728">
        <v>900</v>
      </c>
      <c r="Q2110" s="745">
        <v>0.5</v>
      </c>
      <c r="R2110" s="727">
        <v>1</v>
      </c>
      <c r="S2110" s="745">
        <v>0.5</v>
      </c>
      <c r="T2110" s="812">
        <v>1</v>
      </c>
      <c r="U2110" s="768">
        <v>0.5</v>
      </c>
    </row>
    <row r="2111" spans="1:21" ht="14.4" customHeight="1" x14ac:dyDescent="0.3">
      <c r="A2111" s="726">
        <v>4</v>
      </c>
      <c r="B2111" s="727" t="s">
        <v>2287</v>
      </c>
      <c r="C2111" s="727" t="s">
        <v>2294</v>
      </c>
      <c r="D2111" s="810" t="s">
        <v>4735</v>
      </c>
      <c r="E2111" s="811" t="s">
        <v>2352</v>
      </c>
      <c r="F2111" s="727" t="s">
        <v>2290</v>
      </c>
      <c r="G2111" s="727" t="s">
        <v>2406</v>
      </c>
      <c r="H2111" s="727" t="s">
        <v>571</v>
      </c>
      <c r="I2111" s="727" t="s">
        <v>3441</v>
      </c>
      <c r="J2111" s="727" t="s">
        <v>3442</v>
      </c>
      <c r="K2111" s="727" t="s">
        <v>3443</v>
      </c>
      <c r="L2111" s="728">
        <v>378.48</v>
      </c>
      <c r="M2111" s="728">
        <v>378.48</v>
      </c>
      <c r="N2111" s="727">
        <v>1</v>
      </c>
      <c r="O2111" s="812">
        <v>1</v>
      </c>
      <c r="P2111" s="728">
        <v>378.48</v>
      </c>
      <c r="Q2111" s="745">
        <v>1</v>
      </c>
      <c r="R2111" s="727">
        <v>1</v>
      </c>
      <c r="S2111" s="745">
        <v>1</v>
      </c>
      <c r="T2111" s="812">
        <v>1</v>
      </c>
      <c r="U2111" s="768">
        <v>1</v>
      </c>
    </row>
    <row r="2112" spans="1:21" ht="14.4" customHeight="1" x14ac:dyDescent="0.3">
      <c r="A2112" s="726">
        <v>4</v>
      </c>
      <c r="B2112" s="727" t="s">
        <v>2287</v>
      </c>
      <c r="C2112" s="727" t="s">
        <v>2294</v>
      </c>
      <c r="D2112" s="810" t="s">
        <v>4735</v>
      </c>
      <c r="E2112" s="811" t="s">
        <v>2352</v>
      </c>
      <c r="F2112" s="727" t="s">
        <v>2290</v>
      </c>
      <c r="G2112" s="727" t="s">
        <v>2406</v>
      </c>
      <c r="H2112" s="727" t="s">
        <v>571</v>
      </c>
      <c r="I2112" s="727" t="s">
        <v>3444</v>
      </c>
      <c r="J2112" s="727" t="s">
        <v>3445</v>
      </c>
      <c r="K2112" s="727" t="s">
        <v>3446</v>
      </c>
      <c r="L2112" s="728">
        <v>378.48</v>
      </c>
      <c r="M2112" s="728">
        <v>378.48</v>
      </c>
      <c r="N2112" s="727">
        <v>1</v>
      </c>
      <c r="O2112" s="812">
        <v>1</v>
      </c>
      <c r="P2112" s="728">
        <v>378.48</v>
      </c>
      <c r="Q2112" s="745">
        <v>1</v>
      </c>
      <c r="R2112" s="727">
        <v>1</v>
      </c>
      <c r="S2112" s="745">
        <v>1</v>
      </c>
      <c r="T2112" s="812">
        <v>1</v>
      </c>
      <c r="U2112" s="768">
        <v>1</v>
      </c>
    </row>
    <row r="2113" spans="1:21" ht="14.4" customHeight="1" x14ac:dyDescent="0.3">
      <c r="A2113" s="726">
        <v>4</v>
      </c>
      <c r="B2113" s="727" t="s">
        <v>2287</v>
      </c>
      <c r="C2113" s="727" t="s">
        <v>2294</v>
      </c>
      <c r="D2113" s="810" t="s">
        <v>4735</v>
      </c>
      <c r="E2113" s="811" t="s">
        <v>2352</v>
      </c>
      <c r="F2113" s="727" t="s">
        <v>2290</v>
      </c>
      <c r="G2113" s="727" t="s">
        <v>2406</v>
      </c>
      <c r="H2113" s="727" t="s">
        <v>571</v>
      </c>
      <c r="I2113" s="727" t="s">
        <v>3447</v>
      </c>
      <c r="J2113" s="727" t="s">
        <v>3448</v>
      </c>
      <c r="K2113" s="727" t="s">
        <v>3449</v>
      </c>
      <c r="L2113" s="728">
        <v>378.48</v>
      </c>
      <c r="M2113" s="728">
        <v>756.96</v>
      </c>
      <c r="N2113" s="727">
        <v>2</v>
      </c>
      <c r="O2113" s="812">
        <v>2</v>
      </c>
      <c r="P2113" s="728">
        <v>756.96</v>
      </c>
      <c r="Q2113" s="745">
        <v>1</v>
      </c>
      <c r="R2113" s="727">
        <v>2</v>
      </c>
      <c r="S2113" s="745">
        <v>1</v>
      </c>
      <c r="T2113" s="812">
        <v>2</v>
      </c>
      <c r="U2113" s="768">
        <v>1</v>
      </c>
    </row>
    <row r="2114" spans="1:21" ht="14.4" customHeight="1" x14ac:dyDescent="0.3">
      <c r="A2114" s="726">
        <v>4</v>
      </c>
      <c r="B2114" s="727" t="s">
        <v>2287</v>
      </c>
      <c r="C2114" s="727" t="s">
        <v>2294</v>
      </c>
      <c r="D2114" s="810" t="s">
        <v>4735</v>
      </c>
      <c r="E2114" s="811" t="s">
        <v>2353</v>
      </c>
      <c r="F2114" s="727" t="s">
        <v>2288</v>
      </c>
      <c r="G2114" s="727" t="s">
        <v>2855</v>
      </c>
      <c r="H2114" s="727" t="s">
        <v>571</v>
      </c>
      <c r="I2114" s="727" t="s">
        <v>2856</v>
      </c>
      <c r="J2114" s="727" t="s">
        <v>2857</v>
      </c>
      <c r="K2114" s="727" t="s">
        <v>2858</v>
      </c>
      <c r="L2114" s="728">
        <v>1295.6400000000001</v>
      </c>
      <c r="M2114" s="728">
        <v>2591.2800000000002</v>
      </c>
      <c r="N2114" s="727">
        <v>2</v>
      </c>
      <c r="O2114" s="812">
        <v>1</v>
      </c>
      <c r="P2114" s="728">
        <v>1295.6400000000001</v>
      </c>
      <c r="Q2114" s="745">
        <v>0.5</v>
      </c>
      <c r="R2114" s="727">
        <v>1</v>
      </c>
      <c r="S2114" s="745">
        <v>0.5</v>
      </c>
      <c r="T2114" s="812">
        <v>0.5</v>
      </c>
      <c r="U2114" s="768">
        <v>0.5</v>
      </c>
    </row>
    <row r="2115" spans="1:21" ht="14.4" customHeight="1" x14ac:dyDescent="0.3">
      <c r="A2115" s="726">
        <v>4</v>
      </c>
      <c r="B2115" s="727" t="s">
        <v>2287</v>
      </c>
      <c r="C2115" s="727" t="s">
        <v>2294</v>
      </c>
      <c r="D2115" s="810" t="s">
        <v>4735</v>
      </c>
      <c r="E2115" s="811" t="s">
        <v>2353</v>
      </c>
      <c r="F2115" s="727" t="s">
        <v>2288</v>
      </c>
      <c r="G2115" s="727" t="s">
        <v>2855</v>
      </c>
      <c r="H2115" s="727" t="s">
        <v>571</v>
      </c>
      <c r="I2115" s="727" t="s">
        <v>4437</v>
      </c>
      <c r="J2115" s="727" t="s">
        <v>4438</v>
      </c>
      <c r="K2115" s="727" t="s">
        <v>4439</v>
      </c>
      <c r="L2115" s="728">
        <v>0</v>
      </c>
      <c r="M2115" s="728">
        <v>0</v>
      </c>
      <c r="N2115" s="727">
        <v>1</v>
      </c>
      <c r="O2115" s="812">
        <v>0.5</v>
      </c>
      <c r="P2115" s="728">
        <v>0</v>
      </c>
      <c r="Q2115" s="745"/>
      <c r="R2115" s="727">
        <v>1</v>
      </c>
      <c r="S2115" s="745">
        <v>1</v>
      </c>
      <c r="T2115" s="812">
        <v>0.5</v>
      </c>
      <c r="U2115" s="768">
        <v>1</v>
      </c>
    </row>
    <row r="2116" spans="1:21" ht="14.4" customHeight="1" x14ac:dyDescent="0.3">
      <c r="A2116" s="726">
        <v>4</v>
      </c>
      <c r="B2116" s="727" t="s">
        <v>2287</v>
      </c>
      <c r="C2116" s="727" t="s">
        <v>2294</v>
      </c>
      <c r="D2116" s="810" t="s">
        <v>4735</v>
      </c>
      <c r="E2116" s="811" t="s">
        <v>2353</v>
      </c>
      <c r="F2116" s="727" t="s">
        <v>2288</v>
      </c>
      <c r="G2116" s="727" t="s">
        <v>2704</v>
      </c>
      <c r="H2116" s="727" t="s">
        <v>571</v>
      </c>
      <c r="I2116" s="727" t="s">
        <v>4440</v>
      </c>
      <c r="J2116" s="727" t="s">
        <v>630</v>
      </c>
      <c r="K2116" s="727" t="s">
        <v>4441</v>
      </c>
      <c r="L2116" s="728">
        <v>0</v>
      </c>
      <c r="M2116" s="728">
        <v>0</v>
      </c>
      <c r="N2116" s="727">
        <v>2</v>
      </c>
      <c r="O2116" s="812">
        <v>1.5</v>
      </c>
      <c r="P2116" s="728"/>
      <c r="Q2116" s="745"/>
      <c r="R2116" s="727"/>
      <c r="S2116" s="745">
        <v>0</v>
      </c>
      <c r="T2116" s="812"/>
      <c r="U2116" s="768">
        <v>0</v>
      </c>
    </row>
    <row r="2117" spans="1:21" ht="14.4" customHeight="1" x14ac:dyDescent="0.3">
      <c r="A2117" s="726">
        <v>4</v>
      </c>
      <c r="B2117" s="727" t="s">
        <v>2287</v>
      </c>
      <c r="C2117" s="727" t="s">
        <v>2294</v>
      </c>
      <c r="D2117" s="810" t="s">
        <v>4735</v>
      </c>
      <c r="E2117" s="811" t="s">
        <v>2353</v>
      </c>
      <c r="F2117" s="727" t="s">
        <v>2288</v>
      </c>
      <c r="G2117" s="727" t="s">
        <v>2704</v>
      </c>
      <c r="H2117" s="727" t="s">
        <v>571</v>
      </c>
      <c r="I2117" s="727" t="s">
        <v>2750</v>
      </c>
      <c r="J2117" s="727" t="s">
        <v>630</v>
      </c>
      <c r="K2117" s="727" t="s">
        <v>2697</v>
      </c>
      <c r="L2117" s="728">
        <v>122.87</v>
      </c>
      <c r="M2117" s="728">
        <v>245.74</v>
      </c>
      <c r="N2117" s="727">
        <v>2</v>
      </c>
      <c r="O2117" s="812">
        <v>1</v>
      </c>
      <c r="P2117" s="728">
        <v>122.87</v>
      </c>
      <c r="Q2117" s="745">
        <v>0.5</v>
      </c>
      <c r="R2117" s="727">
        <v>1</v>
      </c>
      <c r="S2117" s="745">
        <v>0.5</v>
      </c>
      <c r="T2117" s="812">
        <v>0.5</v>
      </c>
      <c r="U2117" s="768">
        <v>0.5</v>
      </c>
    </row>
    <row r="2118" spans="1:21" ht="14.4" customHeight="1" x14ac:dyDescent="0.3">
      <c r="A2118" s="726">
        <v>4</v>
      </c>
      <c r="B2118" s="727" t="s">
        <v>2287</v>
      </c>
      <c r="C2118" s="727" t="s">
        <v>2294</v>
      </c>
      <c r="D2118" s="810" t="s">
        <v>4735</v>
      </c>
      <c r="E2118" s="811" t="s">
        <v>2353</v>
      </c>
      <c r="F2118" s="727" t="s">
        <v>2288</v>
      </c>
      <c r="G2118" s="727" t="s">
        <v>4442</v>
      </c>
      <c r="H2118" s="727" t="s">
        <v>571</v>
      </c>
      <c r="I2118" s="727" t="s">
        <v>4443</v>
      </c>
      <c r="J2118" s="727" t="s">
        <v>4444</v>
      </c>
      <c r="K2118" s="727" t="s">
        <v>2179</v>
      </c>
      <c r="L2118" s="728">
        <v>234.07</v>
      </c>
      <c r="M2118" s="728">
        <v>468.14</v>
      </c>
      <c r="N2118" s="727">
        <v>2</v>
      </c>
      <c r="O2118" s="812">
        <v>1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4</v>
      </c>
      <c r="B2119" s="727" t="s">
        <v>2287</v>
      </c>
      <c r="C2119" s="727" t="s">
        <v>2294</v>
      </c>
      <c r="D2119" s="810" t="s">
        <v>4735</v>
      </c>
      <c r="E2119" s="811" t="s">
        <v>2353</v>
      </c>
      <c r="F2119" s="727" t="s">
        <v>2288</v>
      </c>
      <c r="G2119" s="727" t="s">
        <v>4445</v>
      </c>
      <c r="H2119" s="727" t="s">
        <v>571</v>
      </c>
      <c r="I2119" s="727" t="s">
        <v>4446</v>
      </c>
      <c r="J2119" s="727" t="s">
        <v>4447</v>
      </c>
      <c r="K2119" s="727" t="s">
        <v>4448</v>
      </c>
      <c r="L2119" s="728">
        <v>0</v>
      </c>
      <c r="M2119" s="728">
        <v>0</v>
      </c>
      <c r="N2119" s="727">
        <v>1</v>
      </c>
      <c r="O2119" s="812">
        <v>1</v>
      </c>
      <c r="P2119" s="728"/>
      <c r="Q2119" s="745"/>
      <c r="R2119" s="727"/>
      <c r="S2119" s="745">
        <v>0</v>
      </c>
      <c r="T2119" s="812"/>
      <c r="U2119" s="768">
        <v>0</v>
      </c>
    </row>
    <row r="2120" spans="1:21" ht="14.4" customHeight="1" x14ac:dyDescent="0.3">
      <c r="A2120" s="726">
        <v>4</v>
      </c>
      <c r="B2120" s="727" t="s">
        <v>2287</v>
      </c>
      <c r="C2120" s="727" t="s">
        <v>2294</v>
      </c>
      <c r="D2120" s="810" t="s">
        <v>4735</v>
      </c>
      <c r="E2120" s="811" t="s">
        <v>2353</v>
      </c>
      <c r="F2120" s="727" t="s">
        <v>2288</v>
      </c>
      <c r="G2120" s="727" t="s">
        <v>2605</v>
      </c>
      <c r="H2120" s="727" t="s">
        <v>571</v>
      </c>
      <c r="I2120" s="727" t="s">
        <v>4262</v>
      </c>
      <c r="J2120" s="727" t="s">
        <v>681</v>
      </c>
      <c r="K2120" s="727" t="s">
        <v>4263</v>
      </c>
      <c r="L2120" s="728">
        <v>18.809999999999999</v>
      </c>
      <c r="M2120" s="728">
        <v>37.619999999999997</v>
      </c>
      <c r="N2120" s="727">
        <v>2</v>
      </c>
      <c r="O2120" s="812">
        <v>2</v>
      </c>
      <c r="P2120" s="728">
        <v>18.809999999999999</v>
      </c>
      <c r="Q2120" s="745">
        <v>0.5</v>
      </c>
      <c r="R2120" s="727">
        <v>1</v>
      </c>
      <c r="S2120" s="745">
        <v>0.5</v>
      </c>
      <c r="T2120" s="812">
        <v>1</v>
      </c>
      <c r="U2120" s="768">
        <v>0.5</v>
      </c>
    </row>
    <row r="2121" spans="1:21" ht="14.4" customHeight="1" x14ac:dyDescent="0.3">
      <c r="A2121" s="726">
        <v>4</v>
      </c>
      <c r="B2121" s="727" t="s">
        <v>2287</v>
      </c>
      <c r="C2121" s="727" t="s">
        <v>2294</v>
      </c>
      <c r="D2121" s="810" t="s">
        <v>4735</v>
      </c>
      <c r="E2121" s="811" t="s">
        <v>2353</v>
      </c>
      <c r="F2121" s="727" t="s">
        <v>2288</v>
      </c>
      <c r="G2121" s="727" t="s">
        <v>4449</v>
      </c>
      <c r="H2121" s="727" t="s">
        <v>571</v>
      </c>
      <c r="I2121" s="727" t="s">
        <v>4450</v>
      </c>
      <c r="J2121" s="727" t="s">
        <v>4451</v>
      </c>
      <c r="K2121" s="727" t="s">
        <v>4452</v>
      </c>
      <c r="L2121" s="728">
        <v>0</v>
      </c>
      <c r="M2121" s="728">
        <v>0</v>
      </c>
      <c r="N2121" s="727">
        <v>1</v>
      </c>
      <c r="O2121" s="812">
        <v>0.5</v>
      </c>
      <c r="P2121" s="728"/>
      <c r="Q2121" s="745"/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4</v>
      </c>
      <c r="B2122" s="727" t="s">
        <v>2287</v>
      </c>
      <c r="C2122" s="727" t="s">
        <v>2294</v>
      </c>
      <c r="D2122" s="810" t="s">
        <v>4735</v>
      </c>
      <c r="E2122" s="811" t="s">
        <v>2353</v>
      </c>
      <c r="F2122" s="727" t="s">
        <v>2288</v>
      </c>
      <c r="G2122" s="727" t="s">
        <v>2376</v>
      </c>
      <c r="H2122" s="727" t="s">
        <v>571</v>
      </c>
      <c r="I2122" s="727" t="s">
        <v>4134</v>
      </c>
      <c r="J2122" s="727" t="s">
        <v>4135</v>
      </c>
      <c r="K2122" s="727" t="s">
        <v>4136</v>
      </c>
      <c r="L2122" s="728">
        <v>300.33</v>
      </c>
      <c r="M2122" s="728">
        <v>300.33</v>
      </c>
      <c r="N2122" s="727">
        <v>1</v>
      </c>
      <c r="O2122" s="812">
        <v>1</v>
      </c>
      <c r="P2122" s="728"/>
      <c r="Q2122" s="745">
        <v>0</v>
      </c>
      <c r="R2122" s="727"/>
      <c r="S2122" s="745">
        <v>0</v>
      </c>
      <c r="T2122" s="812"/>
      <c r="U2122" s="768">
        <v>0</v>
      </c>
    </row>
    <row r="2123" spans="1:21" ht="14.4" customHeight="1" x14ac:dyDescent="0.3">
      <c r="A2123" s="726">
        <v>4</v>
      </c>
      <c r="B2123" s="727" t="s">
        <v>2287</v>
      </c>
      <c r="C2123" s="727" t="s">
        <v>2294</v>
      </c>
      <c r="D2123" s="810" t="s">
        <v>4735</v>
      </c>
      <c r="E2123" s="811" t="s">
        <v>2353</v>
      </c>
      <c r="F2123" s="727" t="s">
        <v>2288</v>
      </c>
      <c r="G2123" s="727" t="s">
        <v>3512</v>
      </c>
      <c r="H2123" s="727" t="s">
        <v>571</v>
      </c>
      <c r="I2123" s="727" t="s">
        <v>4453</v>
      </c>
      <c r="J2123" s="727" t="s">
        <v>4454</v>
      </c>
      <c r="K2123" s="727" t="s">
        <v>2818</v>
      </c>
      <c r="L2123" s="728">
        <v>0</v>
      </c>
      <c r="M2123" s="728">
        <v>0</v>
      </c>
      <c r="N2123" s="727">
        <v>1</v>
      </c>
      <c r="O2123" s="812">
        <v>1</v>
      </c>
      <c r="P2123" s="728"/>
      <c r="Q2123" s="745"/>
      <c r="R2123" s="727"/>
      <c r="S2123" s="745">
        <v>0</v>
      </c>
      <c r="T2123" s="812"/>
      <c r="U2123" s="768">
        <v>0</v>
      </c>
    </row>
    <row r="2124" spans="1:21" ht="14.4" customHeight="1" x14ac:dyDescent="0.3">
      <c r="A2124" s="726">
        <v>4</v>
      </c>
      <c r="B2124" s="727" t="s">
        <v>2287</v>
      </c>
      <c r="C2124" s="727" t="s">
        <v>2294</v>
      </c>
      <c r="D2124" s="810" t="s">
        <v>4735</v>
      </c>
      <c r="E2124" s="811" t="s">
        <v>2353</v>
      </c>
      <c r="F2124" s="727" t="s">
        <v>2288</v>
      </c>
      <c r="G2124" s="727" t="s">
        <v>4455</v>
      </c>
      <c r="H2124" s="727" t="s">
        <v>571</v>
      </c>
      <c r="I2124" s="727" t="s">
        <v>4456</v>
      </c>
      <c r="J2124" s="727" t="s">
        <v>4457</v>
      </c>
      <c r="K2124" s="727" t="s">
        <v>2179</v>
      </c>
      <c r="L2124" s="728">
        <v>0</v>
      </c>
      <c r="M2124" s="728">
        <v>0</v>
      </c>
      <c r="N2124" s="727">
        <v>1</v>
      </c>
      <c r="O2124" s="812">
        <v>0.5</v>
      </c>
      <c r="P2124" s="728"/>
      <c r="Q2124" s="745"/>
      <c r="R2124" s="727"/>
      <c r="S2124" s="745">
        <v>0</v>
      </c>
      <c r="T2124" s="812"/>
      <c r="U2124" s="768">
        <v>0</v>
      </c>
    </row>
    <row r="2125" spans="1:21" ht="14.4" customHeight="1" x14ac:dyDescent="0.3">
      <c r="A2125" s="726">
        <v>4</v>
      </c>
      <c r="B2125" s="727" t="s">
        <v>2287</v>
      </c>
      <c r="C2125" s="727" t="s">
        <v>2294</v>
      </c>
      <c r="D2125" s="810" t="s">
        <v>4735</v>
      </c>
      <c r="E2125" s="811" t="s">
        <v>2353</v>
      </c>
      <c r="F2125" s="727" t="s">
        <v>2288</v>
      </c>
      <c r="G2125" s="727" t="s">
        <v>4455</v>
      </c>
      <c r="H2125" s="727" t="s">
        <v>571</v>
      </c>
      <c r="I2125" s="727" t="s">
        <v>4458</v>
      </c>
      <c r="J2125" s="727" t="s">
        <v>4457</v>
      </c>
      <c r="K2125" s="727" t="s">
        <v>1958</v>
      </c>
      <c r="L2125" s="728">
        <v>794.68</v>
      </c>
      <c r="M2125" s="728">
        <v>2384.04</v>
      </c>
      <c r="N2125" s="727">
        <v>3</v>
      </c>
      <c r="O2125" s="812">
        <v>0.5</v>
      </c>
      <c r="P2125" s="728"/>
      <c r="Q2125" s="745">
        <v>0</v>
      </c>
      <c r="R2125" s="727"/>
      <c r="S2125" s="745">
        <v>0</v>
      </c>
      <c r="T2125" s="812"/>
      <c r="U2125" s="768">
        <v>0</v>
      </c>
    </row>
    <row r="2126" spans="1:21" ht="14.4" customHeight="1" x14ac:dyDescent="0.3">
      <c r="A2126" s="726">
        <v>4</v>
      </c>
      <c r="B2126" s="727" t="s">
        <v>2287</v>
      </c>
      <c r="C2126" s="727" t="s">
        <v>2294</v>
      </c>
      <c r="D2126" s="810" t="s">
        <v>4735</v>
      </c>
      <c r="E2126" s="811" t="s">
        <v>2353</v>
      </c>
      <c r="F2126" s="727" t="s">
        <v>2288</v>
      </c>
      <c r="G2126" s="727" t="s">
        <v>3598</v>
      </c>
      <c r="H2126" s="727" t="s">
        <v>571</v>
      </c>
      <c r="I2126" s="727" t="s">
        <v>4459</v>
      </c>
      <c r="J2126" s="727" t="s">
        <v>4460</v>
      </c>
      <c r="K2126" s="727" t="s">
        <v>4461</v>
      </c>
      <c r="L2126" s="728">
        <v>207.45</v>
      </c>
      <c r="M2126" s="728">
        <v>414.9</v>
      </c>
      <c r="N2126" s="727">
        <v>2</v>
      </c>
      <c r="O2126" s="812">
        <v>1.5</v>
      </c>
      <c r="P2126" s="728"/>
      <c r="Q2126" s="745">
        <v>0</v>
      </c>
      <c r="R2126" s="727"/>
      <c r="S2126" s="745">
        <v>0</v>
      </c>
      <c r="T2126" s="812"/>
      <c r="U2126" s="768">
        <v>0</v>
      </c>
    </row>
    <row r="2127" spans="1:21" ht="14.4" customHeight="1" x14ac:dyDescent="0.3">
      <c r="A2127" s="726">
        <v>4</v>
      </c>
      <c r="B2127" s="727" t="s">
        <v>2287</v>
      </c>
      <c r="C2127" s="727" t="s">
        <v>2294</v>
      </c>
      <c r="D2127" s="810" t="s">
        <v>4735</v>
      </c>
      <c r="E2127" s="811" t="s">
        <v>2353</v>
      </c>
      <c r="F2127" s="727" t="s">
        <v>2288</v>
      </c>
      <c r="G2127" s="727" t="s">
        <v>3598</v>
      </c>
      <c r="H2127" s="727" t="s">
        <v>571</v>
      </c>
      <c r="I2127" s="727" t="s">
        <v>4462</v>
      </c>
      <c r="J2127" s="727" t="s">
        <v>4460</v>
      </c>
      <c r="K2127" s="727" t="s">
        <v>4463</v>
      </c>
      <c r="L2127" s="728">
        <v>0</v>
      </c>
      <c r="M2127" s="728">
        <v>0</v>
      </c>
      <c r="N2127" s="727">
        <v>1</v>
      </c>
      <c r="O2127" s="812">
        <v>1</v>
      </c>
      <c r="P2127" s="728">
        <v>0</v>
      </c>
      <c r="Q2127" s="745"/>
      <c r="R2127" s="727">
        <v>1</v>
      </c>
      <c r="S2127" s="745">
        <v>1</v>
      </c>
      <c r="T2127" s="812">
        <v>1</v>
      </c>
      <c r="U2127" s="768">
        <v>1</v>
      </c>
    </row>
    <row r="2128" spans="1:21" ht="14.4" customHeight="1" x14ac:dyDescent="0.3">
      <c r="A2128" s="726">
        <v>4</v>
      </c>
      <c r="B2128" s="727" t="s">
        <v>2287</v>
      </c>
      <c r="C2128" s="727" t="s">
        <v>2294</v>
      </c>
      <c r="D2128" s="810" t="s">
        <v>4735</v>
      </c>
      <c r="E2128" s="811" t="s">
        <v>2353</v>
      </c>
      <c r="F2128" s="727" t="s">
        <v>2288</v>
      </c>
      <c r="G2128" s="727" t="s">
        <v>3894</v>
      </c>
      <c r="H2128" s="727" t="s">
        <v>642</v>
      </c>
      <c r="I2128" s="727" t="s">
        <v>4222</v>
      </c>
      <c r="J2128" s="727" t="s">
        <v>1848</v>
      </c>
      <c r="K2128" s="727" t="s">
        <v>2042</v>
      </c>
      <c r="L2128" s="728">
        <v>118.54</v>
      </c>
      <c r="M2128" s="728">
        <v>237.08</v>
      </c>
      <c r="N2128" s="727">
        <v>2</v>
      </c>
      <c r="O2128" s="812">
        <v>0.5</v>
      </c>
      <c r="P2128" s="728">
        <v>237.08</v>
      </c>
      <c r="Q2128" s="745">
        <v>1</v>
      </c>
      <c r="R2128" s="727">
        <v>2</v>
      </c>
      <c r="S2128" s="745">
        <v>1</v>
      </c>
      <c r="T2128" s="812">
        <v>0.5</v>
      </c>
      <c r="U2128" s="768">
        <v>1</v>
      </c>
    </row>
    <row r="2129" spans="1:21" ht="14.4" customHeight="1" x14ac:dyDescent="0.3">
      <c r="A2129" s="726">
        <v>4</v>
      </c>
      <c r="B2129" s="727" t="s">
        <v>2287</v>
      </c>
      <c r="C2129" s="727" t="s">
        <v>2294</v>
      </c>
      <c r="D2129" s="810" t="s">
        <v>4735</v>
      </c>
      <c r="E2129" s="811" t="s">
        <v>2353</v>
      </c>
      <c r="F2129" s="727" t="s">
        <v>2288</v>
      </c>
      <c r="G2129" s="727" t="s">
        <v>2724</v>
      </c>
      <c r="H2129" s="727" t="s">
        <v>642</v>
      </c>
      <c r="I2129" s="727" t="s">
        <v>2035</v>
      </c>
      <c r="J2129" s="727" t="s">
        <v>2036</v>
      </c>
      <c r="K2129" s="727" t="s">
        <v>2037</v>
      </c>
      <c r="L2129" s="728">
        <v>32.869999999999997</v>
      </c>
      <c r="M2129" s="728">
        <v>65.739999999999995</v>
      </c>
      <c r="N2129" s="727">
        <v>2</v>
      </c>
      <c r="O2129" s="812">
        <v>0.5</v>
      </c>
      <c r="P2129" s="728"/>
      <c r="Q2129" s="745">
        <v>0</v>
      </c>
      <c r="R2129" s="727"/>
      <c r="S2129" s="745">
        <v>0</v>
      </c>
      <c r="T2129" s="812"/>
      <c r="U2129" s="768">
        <v>0</v>
      </c>
    </row>
    <row r="2130" spans="1:21" ht="14.4" customHeight="1" x14ac:dyDescent="0.3">
      <c r="A2130" s="726">
        <v>4</v>
      </c>
      <c r="B2130" s="727" t="s">
        <v>2287</v>
      </c>
      <c r="C2130" s="727" t="s">
        <v>2294</v>
      </c>
      <c r="D2130" s="810" t="s">
        <v>4735</v>
      </c>
      <c r="E2130" s="811" t="s">
        <v>2353</v>
      </c>
      <c r="F2130" s="727" t="s">
        <v>2288</v>
      </c>
      <c r="G2130" s="727" t="s">
        <v>2724</v>
      </c>
      <c r="H2130" s="727" t="s">
        <v>642</v>
      </c>
      <c r="I2130" s="727" t="s">
        <v>2035</v>
      </c>
      <c r="J2130" s="727" t="s">
        <v>2036</v>
      </c>
      <c r="K2130" s="727" t="s">
        <v>2037</v>
      </c>
      <c r="L2130" s="728">
        <v>37.159999999999997</v>
      </c>
      <c r="M2130" s="728">
        <v>111.47999999999999</v>
      </c>
      <c r="N2130" s="727">
        <v>3</v>
      </c>
      <c r="O2130" s="812">
        <v>1</v>
      </c>
      <c r="P2130" s="728">
        <v>111.47999999999999</v>
      </c>
      <c r="Q2130" s="745">
        <v>1</v>
      </c>
      <c r="R2130" s="727">
        <v>3</v>
      </c>
      <c r="S2130" s="745">
        <v>1</v>
      </c>
      <c r="T2130" s="812">
        <v>1</v>
      </c>
      <c r="U2130" s="768">
        <v>1</v>
      </c>
    </row>
    <row r="2131" spans="1:21" ht="14.4" customHeight="1" x14ac:dyDescent="0.3">
      <c r="A2131" s="726">
        <v>4</v>
      </c>
      <c r="B2131" s="727" t="s">
        <v>2287</v>
      </c>
      <c r="C2131" s="727" t="s">
        <v>2294</v>
      </c>
      <c r="D2131" s="810" t="s">
        <v>4735</v>
      </c>
      <c r="E2131" s="811" t="s">
        <v>2353</v>
      </c>
      <c r="F2131" s="727" t="s">
        <v>2288</v>
      </c>
      <c r="G2131" s="727" t="s">
        <v>2535</v>
      </c>
      <c r="H2131" s="727" t="s">
        <v>642</v>
      </c>
      <c r="I2131" s="727" t="s">
        <v>2554</v>
      </c>
      <c r="J2131" s="727" t="s">
        <v>2537</v>
      </c>
      <c r="K2131" s="727" t="s">
        <v>2555</v>
      </c>
      <c r="L2131" s="728">
        <v>38.04</v>
      </c>
      <c r="M2131" s="728">
        <v>76.08</v>
      </c>
      <c r="N2131" s="727">
        <v>2</v>
      </c>
      <c r="O2131" s="812">
        <v>1.5</v>
      </c>
      <c r="P2131" s="728">
        <v>38.04</v>
      </c>
      <c r="Q2131" s="745">
        <v>0.5</v>
      </c>
      <c r="R2131" s="727">
        <v>1</v>
      </c>
      <c r="S2131" s="745">
        <v>0.5</v>
      </c>
      <c r="T2131" s="812">
        <v>1</v>
      </c>
      <c r="U2131" s="768">
        <v>0.66666666666666663</v>
      </c>
    </row>
    <row r="2132" spans="1:21" ht="14.4" customHeight="1" x14ac:dyDescent="0.3">
      <c r="A2132" s="726">
        <v>4</v>
      </c>
      <c r="B2132" s="727" t="s">
        <v>2287</v>
      </c>
      <c r="C2132" s="727" t="s">
        <v>2294</v>
      </c>
      <c r="D2132" s="810" t="s">
        <v>4735</v>
      </c>
      <c r="E2132" s="811" t="s">
        <v>2353</v>
      </c>
      <c r="F2132" s="727" t="s">
        <v>2288</v>
      </c>
      <c r="G2132" s="727" t="s">
        <v>2777</v>
      </c>
      <c r="H2132" s="727" t="s">
        <v>571</v>
      </c>
      <c r="I2132" s="727" t="s">
        <v>2827</v>
      </c>
      <c r="J2132" s="727" t="s">
        <v>2828</v>
      </c>
      <c r="K2132" s="727" t="s">
        <v>2829</v>
      </c>
      <c r="L2132" s="728">
        <v>141.25</v>
      </c>
      <c r="M2132" s="728">
        <v>282.5</v>
      </c>
      <c r="N2132" s="727">
        <v>2</v>
      </c>
      <c r="O2132" s="812">
        <v>1</v>
      </c>
      <c r="P2132" s="728"/>
      <c r="Q2132" s="745">
        <v>0</v>
      </c>
      <c r="R2132" s="727"/>
      <c r="S2132" s="745">
        <v>0</v>
      </c>
      <c r="T2132" s="812"/>
      <c r="U2132" s="768">
        <v>0</v>
      </c>
    </row>
    <row r="2133" spans="1:21" ht="14.4" customHeight="1" x14ac:dyDescent="0.3">
      <c r="A2133" s="726">
        <v>4</v>
      </c>
      <c r="B2133" s="727" t="s">
        <v>2287</v>
      </c>
      <c r="C2133" s="727" t="s">
        <v>2294</v>
      </c>
      <c r="D2133" s="810" t="s">
        <v>4735</v>
      </c>
      <c r="E2133" s="811" t="s">
        <v>2353</v>
      </c>
      <c r="F2133" s="727" t="s">
        <v>2288</v>
      </c>
      <c r="G2133" s="727" t="s">
        <v>2730</v>
      </c>
      <c r="H2133" s="727" t="s">
        <v>571</v>
      </c>
      <c r="I2133" s="727" t="s">
        <v>4464</v>
      </c>
      <c r="J2133" s="727" t="s">
        <v>1055</v>
      </c>
      <c r="K2133" s="727" t="s">
        <v>3625</v>
      </c>
      <c r="L2133" s="728">
        <v>48.42</v>
      </c>
      <c r="M2133" s="728">
        <v>48.42</v>
      </c>
      <c r="N2133" s="727">
        <v>1</v>
      </c>
      <c r="O2133" s="812">
        <v>0.5</v>
      </c>
      <c r="P2133" s="728">
        <v>48.42</v>
      </c>
      <c r="Q2133" s="745">
        <v>1</v>
      </c>
      <c r="R2133" s="727">
        <v>1</v>
      </c>
      <c r="S2133" s="745">
        <v>1</v>
      </c>
      <c r="T2133" s="812">
        <v>0.5</v>
      </c>
      <c r="U2133" s="768">
        <v>1</v>
      </c>
    </row>
    <row r="2134" spans="1:21" ht="14.4" customHeight="1" x14ac:dyDescent="0.3">
      <c r="A2134" s="726">
        <v>4</v>
      </c>
      <c r="B2134" s="727" t="s">
        <v>2287</v>
      </c>
      <c r="C2134" s="727" t="s">
        <v>2294</v>
      </c>
      <c r="D2134" s="810" t="s">
        <v>4735</v>
      </c>
      <c r="E2134" s="811" t="s">
        <v>2353</v>
      </c>
      <c r="F2134" s="727" t="s">
        <v>2288</v>
      </c>
      <c r="G2134" s="727" t="s">
        <v>4362</v>
      </c>
      <c r="H2134" s="727" t="s">
        <v>571</v>
      </c>
      <c r="I2134" s="727" t="s">
        <v>4363</v>
      </c>
      <c r="J2134" s="727" t="s">
        <v>4364</v>
      </c>
      <c r="K2134" s="727" t="s">
        <v>1523</v>
      </c>
      <c r="L2134" s="728">
        <v>88.1</v>
      </c>
      <c r="M2134" s="728">
        <v>88.1</v>
      </c>
      <c r="N2134" s="727">
        <v>1</v>
      </c>
      <c r="O2134" s="812">
        <v>0.5</v>
      </c>
      <c r="P2134" s="728">
        <v>88.1</v>
      </c>
      <c r="Q2134" s="745">
        <v>1</v>
      </c>
      <c r="R2134" s="727">
        <v>1</v>
      </c>
      <c r="S2134" s="745">
        <v>1</v>
      </c>
      <c r="T2134" s="812">
        <v>0.5</v>
      </c>
      <c r="U2134" s="768">
        <v>1</v>
      </c>
    </row>
    <row r="2135" spans="1:21" ht="14.4" customHeight="1" x14ac:dyDescent="0.3">
      <c r="A2135" s="726">
        <v>4</v>
      </c>
      <c r="B2135" s="727" t="s">
        <v>2287</v>
      </c>
      <c r="C2135" s="727" t="s">
        <v>2294</v>
      </c>
      <c r="D2135" s="810" t="s">
        <v>4735</v>
      </c>
      <c r="E2135" s="811" t="s">
        <v>2353</v>
      </c>
      <c r="F2135" s="727" t="s">
        <v>2288</v>
      </c>
      <c r="G2135" s="727" t="s">
        <v>2798</v>
      </c>
      <c r="H2135" s="727" t="s">
        <v>571</v>
      </c>
      <c r="I2135" s="727" t="s">
        <v>4465</v>
      </c>
      <c r="J2135" s="727" t="s">
        <v>2031</v>
      </c>
      <c r="K2135" s="727" t="s">
        <v>4466</v>
      </c>
      <c r="L2135" s="728">
        <v>0</v>
      </c>
      <c r="M2135" s="728">
        <v>0</v>
      </c>
      <c r="N2135" s="727">
        <v>1</v>
      </c>
      <c r="O2135" s="812">
        <v>0.5</v>
      </c>
      <c r="P2135" s="728"/>
      <c r="Q2135" s="745"/>
      <c r="R2135" s="727"/>
      <c r="S2135" s="745">
        <v>0</v>
      </c>
      <c r="T2135" s="812"/>
      <c r="U2135" s="768">
        <v>0</v>
      </c>
    </row>
    <row r="2136" spans="1:21" ht="14.4" customHeight="1" x14ac:dyDescent="0.3">
      <c r="A2136" s="726">
        <v>4</v>
      </c>
      <c r="B2136" s="727" t="s">
        <v>2287</v>
      </c>
      <c r="C2136" s="727" t="s">
        <v>2294</v>
      </c>
      <c r="D2136" s="810" t="s">
        <v>4735</v>
      </c>
      <c r="E2136" s="811" t="s">
        <v>2353</v>
      </c>
      <c r="F2136" s="727" t="s">
        <v>2288</v>
      </c>
      <c r="G2136" s="727" t="s">
        <v>2390</v>
      </c>
      <c r="H2136" s="727" t="s">
        <v>571</v>
      </c>
      <c r="I2136" s="727" t="s">
        <v>4467</v>
      </c>
      <c r="J2136" s="727" t="s">
        <v>1249</v>
      </c>
      <c r="K2136" s="727" t="s">
        <v>4468</v>
      </c>
      <c r="L2136" s="728">
        <v>194.19</v>
      </c>
      <c r="M2136" s="728">
        <v>194.19</v>
      </c>
      <c r="N2136" s="727">
        <v>1</v>
      </c>
      <c r="O2136" s="812">
        <v>0.5</v>
      </c>
      <c r="P2136" s="728"/>
      <c r="Q2136" s="745">
        <v>0</v>
      </c>
      <c r="R2136" s="727"/>
      <c r="S2136" s="745">
        <v>0</v>
      </c>
      <c r="T2136" s="812"/>
      <c r="U2136" s="768">
        <v>0</v>
      </c>
    </row>
    <row r="2137" spans="1:21" ht="14.4" customHeight="1" x14ac:dyDescent="0.3">
      <c r="A2137" s="726">
        <v>4</v>
      </c>
      <c r="B2137" s="727" t="s">
        <v>2287</v>
      </c>
      <c r="C2137" s="727" t="s">
        <v>2294</v>
      </c>
      <c r="D2137" s="810" t="s">
        <v>4735</v>
      </c>
      <c r="E2137" s="811" t="s">
        <v>2353</v>
      </c>
      <c r="F2137" s="727" t="s">
        <v>2288</v>
      </c>
      <c r="G2137" s="727" t="s">
        <v>4469</v>
      </c>
      <c r="H2137" s="727" t="s">
        <v>571</v>
      </c>
      <c r="I2137" s="727" t="s">
        <v>4470</v>
      </c>
      <c r="J2137" s="727" t="s">
        <v>4471</v>
      </c>
      <c r="K2137" s="727" t="s">
        <v>4472</v>
      </c>
      <c r="L2137" s="728">
        <v>43.61</v>
      </c>
      <c r="M2137" s="728">
        <v>43.61</v>
      </c>
      <c r="N2137" s="727">
        <v>1</v>
      </c>
      <c r="O2137" s="812">
        <v>1</v>
      </c>
      <c r="P2137" s="728">
        <v>43.61</v>
      </c>
      <c r="Q2137" s="745">
        <v>1</v>
      </c>
      <c r="R2137" s="727">
        <v>1</v>
      </c>
      <c r="S2137" s="745">
        <v>1</v>
      </c>
      <c r="T2137" s="812">
        <v>1</v>
      </c>
      <c r="U2137" s="768">
        <v>1</v>
      </c>
    </row>
    <row r="2138" spans="1:21" ht="14.4" customHeight="1" x14ac:dyDescent="0.3">
      <c r="A2138" s="726">
        <v>4</v>
      </c>
      <c r="B2138" s="727" t="s">
        <v>2287</v>
      </c>
      <c r="C2138" s="727" t="s">
        <v>2294</v>
      </c>
      <c r="D2138" s="810" t="s">
        <v>4735</v>
      </c>
      <c r="E2138" s="811" t="s">
        <v>2353</v>
      </c>
      <c r="F2138" s="727" t="s">
        <v>2288</v>
      </c>
      <c r="G2138" s="727" t="s">
        <v>2519</v>
      </c>
      <c r="H2138" s="727" t="s">
        <v>571</v>
      </c>
      <c r="I2138" s="727" t="s">
        <v>4473</v>
      </c>
      <c r="J2138" s="727" t="s">
        <v>2521</v>
      </c>
      <c r="K2138" s="727" t="s">
        <v>4474</v>
      </c>
      <c r="L2138" s="728">
        <v>0</v>
      </c>
      <c r="M2138" s="728">
        <v>0</v>
      </c>
      <c r="N2138" s="727">
        <v>1</v>
      </c>
      <c r="O2138" s="812">
        <v>0.5</v>
      </c>
      <c r="P2138" s="728"/>
      <c r="Q2138" s="745"/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4</v>
      </c>
      <c r="B2139" s="727" t="s">
        <v>2287</v>
      </c>
      <c r="C2139" s="727" t="s">
        <v>2294</v>
      </c>
      <c r="D2139" s="810" t="s">
        <v>4735</v>
      </c>
      <c r="E2139" s="811" t="s">
        <v>2353</v>
      </c>
      <c r="F2139" s="727" t="s">
        <v>2288</v>
      </c>
      <c r="G2139" s="727" t="s">
        <v>2519</v>
      </c>
      <c r="H2139" s="727" t="s">
        <v>571</v>
      </c>
      <c r="I2139" s="727" t="s">
        <v>4475</v>
      </c>
      <c r="J2139" s="727" t="s">
        <v>4476</v>
      </c>
      <c r="K2139" s="727" t="s">
        <v>4477</v>
      </c>
      <c r="L2139" s="728">
        <v>167.88</v>
      </c>
      <c r="M2139" s="728">
        <v>335.76</v>
      </c>
      <c r="N2139" s="727">
        <v>2</v>
      </c>
      <c r="O2139" s="812">
        <v>0.5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4</v>
      </c>
      <c r="B2140" s="727" t="s">
        <v>2287</v>
      </c>
      <c r="C2140" s="727" t="s">
        <v>2294</v>
      </c>
      <c r="D2140" s="810" t="s">
        <v>4735</v>
      </c>
      <c r="E2140" s="811" t="s">
        <v>2353</v>
      </c>
      <c r="F2140" s="727" t="s">
        <v>2288</v>
      </c>
      <c r="G2140" s="727" t="s">
        <v>4304</v>
      </c>
      <c r="H2140" s="727" t="s">
        <v>571</v>
      </c>
      <c r="I2140" s="727" t="s">
        <v>4478</v>
      </c>
      <c r="J2140" s="727" t="s">
        <v>4479</v>
      </c>
      <c r="K2140" s="727" t="s">
        <v>4480</v>
      </c>
      <c r="L2140" s="728">
        <v>57.19</v>
      </c>
      <c r="M2140" s="728">
        <v>57.19</v>
      </c>
      <c r="N2140" s="727">
        <v>1</v>
      </c>
      <c r="O2140" s="812">
        <v>1</v>
      </c>
      <c r="P2140" s="728"/>
      <c r="Q2140" s="745">
        <v>0</v>
      </c>
      <c r="R2140" s="727"/>
      <c r="S2140" s="745">
        <v>0</v>
      </c>
      <c r="T2140" s="812"/>
      <c r="U2140" s="768">
        <v>0</v>
      </c>
    </row>
    <row r="2141" spans="1:21" ht="14.4" customHeight="1" x14ac:dyDescent="0.3">
      <c r="A2141" s="726">
        <v>4</v>
      </c>
      <c r="B2141" s="727" t="s">
        <v>2287</v>
      </c>
      <c r="C2141" s="727" t="s">
        <v>2294</v>
      </c>
      <c r="D2141" s="810" t="s">
        <v>4735</v>
      </c>
      <c r="E2141" s="811" t="s">
        <v>2353</v>
      </c>
      <c r="F2141" s="727" t="s">
        <v>2288</v>
      </c>
      <c r="G2141" s="727" t="s">
        <v>1250</v>
      </c>
      <c r="H2141" s="727" t="s">
        <v>642</v>
      </c>
      <c r="I2141" s="727" t="s">
        <v>2004</v>
      </c>
      <c r="J2141" s="727" t="s">
        <v>2005</v>
      </c>
      <c r="K2141" s="727" t="s">
        <v>2006</v>
      </c>
      <c r="L2141" s="728">
        <v>120.61</v>
      </c>
      <c r="M2141" s="728">
        <v>241.22</v>
      </c>
      <c r="N2141" s="727">
        <v>2</v>
      </c>
      <c r="O2141" s="812">
        <v>1</v>
      </c>
      <c r="P2141" s="728">
        <v>120.61</v>
      </c>
      <c r="Q2141" s="745">
        <v>0.5</v>
      </c>
      <c r="R2141" s="727">
        <v>1</v>
      </c>
      <c r="S2141" s="745">
        <v>0.5</v>
      </c>
      <c r="T2141" s="812">
        <v>0.5</v>
      </c>
      <c r="U2141" s="768">
        <v>0.5</v>
      </c>
    </row>
    <row r="2142" spans="1:21" ht="14.4" customHeight="1" x14ac:dyDescent="0.3">
      <c r="A2142" s="726">
        <v>4</v>
      </c>
      <c r="B2142" s="727" t="s">
        <v>2287</v>
      </c>
      <c r="C2142" s="727" t="s">
        <v>2294</v>
      </c>
      <c r="D2142" s="810" t="s">
        <v>4735</v>
      </c>
      <c r="E2142" s="811" t="s">
        <v>2353</v>
      </c>
      <c r="F2142" s="727" t="s">
        <v>2288</v>
      </c>
      <c r="G2142" s="727" t="s">
        <v>2913</v>
      </c>
      <c r="H2142" s="727" t="s">
        <v>642</v>
      </c>
      <c r="I2142" s="727" t="s">
        <v>1949</v>
      </c>
      <c r="J2142" s="727" t="s">
        <v>916</v>
      </c>
      <c r="K2142" s="727" t="s">
        <v>1950</v>
      </c>
      <c r="L2142" s="728">
        <v>0</v>
      </c>
      <c r="M2142" s="728">
        <v>0</v>
      </c>
      <c r="N2142" s="727">
        <v>2</v>
      </c>
      <c r="O2142" s="812">
        <v>1</v>
      </c>
      <c r="P2142" s="728">
        <v>0</v>
      </c>
      <c r="Q2142" s="745"/>
      <c r="R2142" s="727">
        <v>1</v>
      </c>
      <c r="S2142" s="745">
        <v>0.5</v>
      </c>
      <c r="T2142" s="812">
        <v>0.5</v>
      </c>
      <c r="U2142" s="768">
        <v>0.5</v>
      </c>
    </row>
    <row r="2143" spans="1:21" ht="14.4" customHeight="1" x14ac:dyDescent="0.3">
      <c r="A2143" s="726">
        <v>4</v>
      </c>
      <c r="B2143" s="727" t="s">
        <v>2287</v>
      </c>
      <c r="C2143" s="727" t="s">
        <v>2294</v>
      </c>
      <c r="D2143" s="810" t="s">
        <v>4735</v>
      </c>
      <c r="E2143" s="811" t="s">
        <v>2353</v>
      </c>
      <c r="F2143" s="727" t="s">
        <v>2288</v>
      </c>
      <c r="G2143" s="727" t="s">
        <v>2913</v>
      </c>
      <c r="H2143" s="727" t="s">
        <v>642</v>
      </c>
      <c r="I2143" s="727" t="s">
        <v>1951</v>
      </c>
      <c r="J2143" s="727" t="s">
        <v>916</v>
      </c>
      <c r="K2143" s="727" t="s">
        <v>1952</v>
      </c>
      <c r="L2143" s="728">
        <v>0</v>
      </c>
      <c r="M2143" s="728">
        <v>0</v>
      </c>
      <c r="N2143" s="727">
        <v>1</v>
      </c>
      <c r="O2143" s="812">
        <v>0.5</v>
      </c>
      <c r="P2143" s="728"/>
      <c r="Q2143" s="745"/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4</v>
      </c>
      <c r="B2144" s="727" t="s">
        <v>2287</v>
      </c>
      <c r="C2144" s="727" t="s">
        <v>2294</v>
      </c>
      <c r="D2144" s="810" t="s">
        <v>4735</v>
      </c>
      <c r="E2144" s="811" t="s">
        <v>2354</v>
      </c>
      <c r="F2144" s="727" t="s">
        <v>2288</v>
      </c>
      <c r="G2144" s="727" t="s">
        <v>2355</v>
      </c>
      <c r="H2144" s="727" t="s">
        <v>642</v>
      </c>
      <c r="I2144" s="727" t="s">
        <v>1858</v>
      </c>
      <c r="J2144" s="727" t="s">
        <v>965</v>
      </c>
      <c r="K2144" s="727" t="s">
        <v>1859</v>
      </c>
      <c r="L2144" s="728">
        <v>225.06</v>
      </c>
      <c r="M2144" s="728">
        <v>675.18000000000006</v>
      </c>
      <c r="N2144" s="727">
        <v>3</v>
      </c>
      <c r="O2144" s="812">
        <v>3</v>
      </c>
      <c r="P2144" s="728">
        <v>450.12</v>
      </c>
      <c r="Q2144" s="745">
        <v>0.66666666666666663</v>
      </c>
      <c r="R2144" s="727">
        <v>2</v>
      </c>
      <c r="S2144" s="745">
        <v>0.66666666666666663</v>
      </c>
      <c r="T2144" s="812">
        <v>2</v>
      </c>
      <c r="U2144" s="768">
        <v>0.66666666666666663</v>
      </c>
    </row>
    <row r="2145" spans="1:21" ht="14.4" customHeight="1" x14ac:dyDescent="0.3">
      <c r="A2145" s="726">
        <v>4</v>
      </c>
      <c r="B2145" s="727" t="s">
        <v>2287</v>
      </c>
      <c r="C2145" s="727" t="s">
        <v>2294</v>
      </c>
      <c r="D2145" s="810" t="s">
        <v>4735</v>
      </c>
      <c r="E2145" s="811" t="s">
        <v>2354</v>
      </c>
      <c r="F2145" s="727" t="s">
        <v>2288</v>
      </c>
      <c r="G2145" s="727" t="s">
        <v>2410</v>
      </c>
      <c r="H2145" s="727" t="s">
        <v>571</v>
      </c>
      <c r="I2145" s="727" t="s">
        <v>2411</v>
      </c>
      <c r="J2145" s="727" t="s">
        <v>1869</v>
      </c>
      <c r="K2145" s="727" t="s">
        <v>2412</v>
      </c>
      <c r="L2145" s="728">
        <v>238.72</v>
      </c>
      <c r="M2145" s="728">
        <v>238.72</v>
      </c>
      <c r="N2145" s="727">
        <v>1</v>
      </c>
      <c r="O2145" s="812">
        <v>1</v>
      </c>
      <c r="P2145" s="728">
        <v>238.72</v>
      </c>
      <c r="Q2145" s="745">
        <v>1</v>
      </c>
      <c r="R2145" s="727">
        <v>1</v>
      </c>
      <c r="S2145" s="745">
        <v>1</v>
      </c>
      <c r="T2145" s="812">
        <v>1</v>
      </c>
      <c r="U2145" s="768">
        <v>1</v>
      </c>
    </row>
    <row r="2146" spans="1:21" ht="14.4" customHeight="1" x14ac:dyDescent="0.3">
      <c r="A2146" s="726">
        <v>4</v>
      </c>
      <c r="B2146" s="727" t="s">
        <v>2287</v>
      </c>
      <c r="C2146" s="727" t="s">
        <v>2294</v>
      </c>
      <c r="D2146" s="810" t="s">
        <v>4735</v>
      </c>
      <c r="E2146" s="811" t="s">
        <v>2354</v>
      </c>
      <c r="F2146" s="727" t="s">
        <v>2288</v>
      </c>
      <c r="G2146" s="727" t="s">
        <v>4481</v>
      </c>
      <c r="H2146" s="727" t="s">
        <v>571</v>
      </c>
      <c r="I2146" s="727" t="s">
        <v>4482</v>
      </c>
      <c r="J2146" s="727" t="s">
        <v>4483</v>
      </c>
      <c r="K2146" s="727" t="s">
        <v>4484</v>
      </c>
      <c r="L2146" s="728">
        <v>153.41999999999999</v>
      </c>
      <c r="M2146" s="728">
        <v>153.41999999999999</v>
      </c>
      <c r="N2146" s="727">
        <v>1</v>
      </c>
      <c r="O2146" s="812">
        <v>1</v>
      </c>
      <c r="P2146" s="728"/>
      <c r="Q2146" s="745">
        <v>0</v>
      </c>
      <c r="R2146" s="727"/>
      <c r="S2146" s="745">
        <v>0</v>
      </c>
      <c r="T2146" s="812"/>
      <c r="U2146" s="768">
        <v>0</v>
      </c>
    </row>
    <row r="2147" spans="1:21" ht="14.4" customHeight="1" x14ac:dyDescent="0.3">
      <c r="A2147" s="726">
        <v>4</v>
      </c>
      <c r="B2147" s="727" t="s">
        <v>2287</v>
      </c>
      <c r="C2147" s="727" t="s">
        <v>2294</v>
      </c>
      <c r="D2147" s="810" t="s">
        <v>4735</v>
      </c>
      <c r="E2147" s="811" t="s">
        <v>2354</v>
      </c>
      <c r="F2147" s="727" t="s">
        <v>2288</v>
      </c>
      <c r="G2147" s="727" t="s">
        <v>3613</v>
      </c>
      <c r="H2147" s="727" t="s">
        <v>642</v>
      </c>
      <c r="I2147" s="727" t="s">
        <v>4485</v>
      </c>
      <c r="J2147" s="727" t="s">
        <v>4486</v>
      </c>
      <c r="K2147" s="727" t="s">
        <v>4487</v>
      </c>
      <c r="L2147" s="728">
        <v>73.45</v>
      </c>
      <c r="M2147" s="728">
        <v>73.45</v>
      </c>
      <c r="N2147" s="727">
        <v>1</v>
      </c>
      <c r="O2147" s="812">
        <v>0.5</v>
      </c>
      <c r="P2147" s="728"/>
      <c r="Q2147" s="745">
        <v>0</v>
      </c>
      <c r="R2147" s="727"/>
      <c r="S2147" s="745">
        <v>0</v>
      </c>
      <c r="T2147" s="812"/>
      <c r="U2147" s="768">
        <v>0</v>
      </c>
    </row>
    <row r="2148" spans="1:21" ht="14.4" customHeight="1" x14ac:dyDescent="0.3">
      <c r="A2148" s="726">
        <v>4</v>
      </c>
      <c r="B2148" s="727" t="s">
        <v>2287</v>
      </c>
      <c r="C2148" s="727" t="s">
        <v>2294</v>
      </c>
      <c r="D2148" s="810" t="s">
        <v>4735</v>
      </c>
      <c r="E2148" s="811" t="s">
        <v>2354</v>
      </c>
      <c r="F2148" s="727" t="s">
        <v>2288</v>
      </c>
      <c r="G2148" s="727" t="s">
        <v>2777</v>
      </c>
      <c r="H2148" s="727" t="s">
        <v>571</v>
      </c>
      <c r="I2148" s="727" t="s">
        <v>2827</v>
      </c>
      <c r="J2148" s="727" t="s">
        <v>2828</v>
      </c>
      <c r="K2148" s="727" t="s">
        <v>2829</v>
      </c>
      <c r="L2148" s="728">
        <v>141.25</v>
      </c>
      <c r="M2148" s="728">
        <v>282.5</v>
      </c>
      <c r="N2148" s="727">
        <v>2</v>
      </c>
      <c r="O2148" s="812">
        <v>1</v>
      </c>
      <c r="P2148" s="728">
        <v>282.5</v>
      </c>
      <c r="Q2148" s="745">
        <v>1</v>
      </c>
      <c r="R2148" s="727">
        <v>2</v>
      </c>
      <c r="S2148" s="745">
        <v>1</v>
      </c>
      <c r="T2148" s="812">
        <v>1</v>
      </c>
      <c r="U2148" s="768">
        <v>1</v>
      </c>
    </row>
    <row r="2149" spans="1:21" ht="14.4" customHeight="1" x14ac:dyDescent="0.3">
      <c r="A2149" s="726">
        <v>4</v>
      </c>
      <c r="B2149" s="727" t="s">
        <v>2287</v>
      </c>
      <c r="C2149" s="727" t="s">
        <v>2294</v>
      </c>
      <c r="D2149" s="810" t="s">
        <v>4735</v>
      </c>
      <c r="E2149" s="811" t="s">
        <v>2354</v>
      </c>
      <c r="F2149" s="727" t="s">
        <v>2288</v>
      </c>
      <c r="G2149" s="727" t="s">
        <v>2370</v>
      </c>
      <c r="H2149" s="727" t="s">
        <v>642</v>
      </c>
      <c r="I2149" s="727" t="s">
        <v>2371</v>
      </c>
      <c r="J2149" s="727" t="s">
        <v>725</v>
      </c>
      <c r="K2149" s="727" t="s">
        <v>1794</v>
      </c>
      <c r="L2149" s="728">
        <v>490.89</v>
      </c>
      <c r="M2149" s="728">
        <v>490.89</v>
      </c>
      <c r="N2149" s="727">
        <v>1</v>
      </c>
      <c r="O2149" s="812">
        <v>1</v>
      </c>
      <c r="P2149" s="728">
        <v>490.89</v>
      </c>
      <c r="Q2149" s="745">
        <v>1</v>
      </c>
      <c r="R2149" s="727">
        <v>1</v>
      </c>
      <c r="S2149" s="745">
        <v>1</v>
      </c>
      <c r="T2149" s="812">
        <v>1</v>
      </c>
      <c r="U2149" s="768">
        <v>1</v>
      </c>
    </row>
    <row r="2150" spans="1:21" ht="14.4" customHeight="1" x14ac:dyDescent="0.3">
      <c r="A2150" s="726">
        <v>4</v>
      </c>
      <c r="B2150" s="727" t="s">
        <v>2287</v>
      </c>
      <c r="C2150" s="727" t="s">
        <v>2294</v>
      </c>
      <c r="D2150" s="810" t="s">
        <v>4735</v>
      </c>
      <c r="E2150" s="811" t="s">
        <v>2354</v>
      </c>
      <c r="F2150" s="727" t="s">
        <v>2288</v>
      </c>
      <c r="G2150" s="727" t="s">
        <v>2370</v>
      </c>
      <c r="H2150" s="727" t="s">
        <v>642</v>
      </c>
      <c r="I2150" s="727" t="s">
        <v>2377</v>
      </c>
      <c r="J2150" s="727" t="s">
        <v>725</v>
      </c>
      <c r="K2150" s="727" t="s">
        <v>1792</v>
      </c>
      <c r="L2150" s="728">
        <v>736.33</v>
      </c>
      <c r="M2150" s="728">
        <v>736.33</v>
      </c>
      <c r="N2150" s="727">
        <v>1</v>
      </c>
      <c r="O2150" s="812">
        <v>1</v>
      </c>
      <c r="P2150" s="728"/>
      <c r="Q2150" s="745">
        <v>0</v>
      </c>
      <c r="R2150" s="727"/>
      <c r="S2150" s="745">
        <v>0</v>
      </c>
      <c r="T2150" s="812"/>
      <c r="U2150" s="768">
        <v>0</v>
      </c>
    </row>
    <row r="2151" spans="1:21" ht="14.4" customHeight="1" x14ac:dyDescent="0.3">
      <c r="A2151" s="726">
        <v>4</v>
      </c>
      <c r="B2151" s="727" t="s">
        <v>2287</v>
      </c>
      <c r="C2151" s="727" t="s">
        <v>2294</v>
      </c>
      <c r="D2151" s="810" t="s">
        <v>4735</v>
      </c>
      <c r="E2151" s="811" t="s">
        <v>2354</v>
      </c>
      <c r="F2151" s="727" t="s">
        <v>2288</v>
      </c>
      <c r="G2151" s="727" t="s">
        <v>2730</v>
      </c>
      <c r="H2151" s="727" t="s">
        <v>571</v>
      </c>
      <c r="I2151" s="727" t="s">
        <v>3623</v>
      </c>
      <c r="J2151" s="727" t="s">
        <v>3624</v>
      </c>
      <c r="K2151" s="727" t="s">
        <v>3625</v>
      </c>
      <c r="L2151" s="728">
        <v>48.42</v>
      </c>
      <c r="M2151" s="728">
        <v>96.84</v>
      </c>
      <c r="N2151" s="727">
        <v>2</v>
      </c>
      <c r="O2151" s="812">
        <v>1</v>
      </c>
      <c r="P2151" s="728">
        <v>48.42</v>
      </c>
      <c r="Q2151" s="745">
        <v>0.5</v>
      </c>
      <c r="R2151" s="727">
        <v>1</v>
      </c>
      <c r="S2151" s="745">
        <v>0.5</v>
      </c>
      <c r="T2151" s="812">
        <v>0.5</v>
      </c>
      <c r="U2151" s="768">
        <v>0.5</v>
      </c>
    </row>
    <row r="2152" spans="1:21" ht="14.4" customHeight="1" x14ac:dyDescent="0.3">
      <c r="A2152" s="726">
        <v>4</v>
      </c>
      <c r="B2152" s="727" t="s">
        <v>2287</v>
      </c>
      <c r="C2152" s="727" t="s">
        <v>2294</v>
      </c>
      <c r="D2152" s="810" t="s">
        <v>4735</v>
      </c>
      <c r="E2152" s="811" t="s">
        <v>2354</v>
      </c>
      <c r="F2152" s="727" t="s">
        <v>2288</v>
      </c>
      <c r="G2152" s="727" t="s">
        <v>2582</v>
      </c>
      <c r="H2152" s="727" t="s">
        <v>571</v>
      </c>
      <c r="I2152" s="727" t="s">
        <v>3636</v>
      </c>
      <c r="J2152" s="727" t="s">
        <v>704</v>
      </c>
      <c r="K2152" s="727" t="s">
        <v>3637</v>
      </c>
      <c r="L2152" s="728">
        <v>0</v>
      </c>
      <c r="M2152" s="728">
        <v>0</v>
      </c>
      <c r="N2152" s="727">
        <v>1</v>
      </c>
      <c r="O2152" s="812">
        <v>1</v>
      </c>
      <c r="P2152" s="728">
        <v>0</v>
      </c>
      <c r="Q2152" s="745"/>
      <c r="R2152" s="727">
        <v>1</v>
      </c>
      <c r="S2152" s="745">
        <v>1</v>
      </c>
      <c r="T2152" s="812">
        <v>1</v>
      </c>
      <c r="U2152" s="768">
        <v>1</v>
      </c>
    </row>
    <row r="2153" spans="1:21" ht="14.4" customHeight="1" x14ac:dyDescent="0.3">
      <c r="A2153" s="726">
        <v>4</v>
      </c>
      <c r="B2153" s="727" t="s">
        <v>2287</v>
      </c>
      <c r="C2153" s="727" t="s">
        <v>2294</v>
      </c>
      <c r="D2153" s="810" t="s">
        <v>4735</v>
      </c>
      <c r="E2153" s="811" t="s">
        <v>2354</v>
      </c>
      <c r="F2153" s="727" t="s">
        <v>2288</v>
      </c>
      <c r="G2153" s="727" t="s">
        <v>2390</v>
      </c>
      <c r="H2153" s="727" t="s">
        <v>571</v>
      </c>
      <c r="I2153" s="727" t="s">
        <v>2558</v>
      </c>
      <c r="J2153" s="727" t="s">
        <v>1249</v>
      </c>
      <c r="K2153" s="727" t="s">
        <v>2559</v>
      </c>
      <c r="L2153" s="728">
        <v>210.38</v>
      </c>
      <c r="M2153" s="728">
        <v>1262.28</v>
      </c>
      <c r="N2153" s="727">
        <v>6</v>
      </c>
      <c r="O2153" s="812">
        <v>1.5</v>
      </c>
      <c r="P2153" s="728">
        <v>1262.28</v>
      </c>
      <c r="Q2153" s="745">
        <v>1</v>
      </c>
      <c r="R2153" s="727">
        <v>6</v>
      </c>
      <c r="S2153" s="745">
        <v>1</v>
      </c>
      <c r="T2153" s="812">
        <v>1.5</v>
      </c>
      <c r="U2153" s="768">
        <v>1</v>
      </c>
    </row>
    <row r="2154" spans="1:21" ht="14.4" customHeight="1" x14ac:dyDescent="0.3">
      <c r="A2154" s="726">
        <v>4</v>
      </c>
      <c r="B2154" s="727" t="s">
        <v>2287</v>
      </c>
      <c r="C2154" s="727" t="s">
        <v>2294</v>
      </c>
      <c r="D2154" s="810" t="s">
        <v>4735</v>
      </c>
      <c r="E2154" s="811" t="s">
        <v>2354</v>
      </c>
      <c r="F2154" s="727" t="s">
        <v>2288</v>
      </c>
      <c r="G2154" s="727" t="s">
        <v>2390</v>
      </c>
      <c r="H2154" s="727" t="s">
        <v>571</v>
      </c>
      <c r="I2154" s="727" t="s">
        <v>4467</v>
      </c>
      <c r="J2154" s="727" t="s">
        <v>1249</v>
      </c>
      <c r="K2154" s="727" t="s">
        <v>4468</v>
      </c>
      <c r="L2154" s="728">
        <v>194.19</v>
      </c>
      <c r="M2154" s="728">
        <v>2912.8499999999995</v>
      </c>
      <c r="N2154" s="727">
        <v>15</v>
      </c>
      <c r="O2154" s="812">
        <v>4</v>
      </c>
      <c r="P2154" s="728">
        <v>2330.2799999999997</v>
      </c>
      <c r="Q2154" s="745">
        <v>0.8</v>
      </c>
      <c r="R2154" s="727">
        <v>12</v>
      </c>
      <c r="S2154" s="745">
        <v>0.8</v>
      </c>
      <c r="T2154" s="812">
        <v>3</v>
      </c>
      <c r="U2154" s="768">
        <v>0.75</v>
      </c>
    </row>
    <row r="2155" spans="1:21" ht="14.4" customHeight="1" x14ac:dyDescent="0.3">
      <c r="A2155" s="726">
        <v>4</v>
      </c>
      <c r="B2155" s="727" t="s">
        <v>2287</v>
      </c>
      <c r="C2155" s="727" t="s">
        <v>2294</v>
      </c>
      <c r="D2155" s="810" t="s">
        <v>4735</v>
      </c>
      <c r="E2155" s="811" t="s">
        <v>2354</v>
      </c>
      <c r="F2155" s="727" t="s">
        <v>2288</v>
      </c>
      <c r="G2155" s="727" t="s">
        <v>2549</v>
      </c>
      <c r="H2155" s="727" t="s">
        <v>571</v>
      </c>
      <c r="I2155" s="727" t="s">
        <v>4488</v>
      </c>
      <c r="J2155" s="727" t="s">
        <v>2655</v>
      </c>
      <c r="K2155" s="727" t="s">
        <v>4489</v>
      </c>
      <c r="L2155" s="728">
        <v>50.32</v>
      </c>
      <c r="M2155" s="728">
        <v>50.32</v>
      </c>
      <c r="N2155" s="727">
        <v>1</v>
      </c>
      <c r="O2155" s="812">
        <v>1</v>
      </c>
      <c r="P2155" s="728"/>
      <c r="Q2155" s="745">
        <v>0</v>
      </c>
      <c r="R2155" s="727"/>
      <c r="S2155" s="745">
        <v>0</v>
      </c>
      <c r="T2155" s="812"/>
      <c r="U2155" s="768">
        <v>0</v>
      </c>
    </row>
    <row r="2156" spans="1:21" ht="14.4" customHeight="1" x14ac:dyDescent="0.3">
      <c r="A2156" s="726">
        <v>4</v>
      </c>
      <c r="B2156" s="727" t="s">
        <v>2287</v>
      </c>
      <c r="C2156" s="727" t="s">
        <v>2294</v>
      </c>
      <c r="D2156" s="810" t="s">
        <v>4735</v>
      </c>
      <c r="E2156" s="811" t="s">
        <v>2354</v>
      </c>
      <c r="F2156" s="727" t="s">
        <v>2289</v>
      </c>
      <c r="G2156" s="727" t="s">
        <v>2364</v>
      </c>
      <c r="H2156" s="727" t="s">
        <v>571</v>
      </c>
      <c r="I2156" s="727" t="s">
        <v>2454</v>
      </c>
      <c r="J2156" s="727" t="s">
        <v>2366</v>
      </c>
      <c r="K2156" s="727"/>
      <c r="L2156" s="728">
        <v>0</v>
      </c>
      <c r="M2156" s="728">
        <v>0</v>
      </c>
      <c r="N2156" s="727">
        <v>1</v>
      </c>
      <c r="O2156" s="812">
        <v>1</v>
      </c>
      <c r="P2156" s="728">
        <v>0</v>
      </c>
      <c r="Q2156" s="745"/>
      <c r="R2156" s="727">
        <v>1</v>
      </c>
      <c r="S2156" s="745">
        <v>1</v>
      </c>
      <c r="T2156" s="812">
        <v>1</v>
      </c>
      <c r="U2156" s="768">
        <v>1</v>
      </c>
    </row>
    <row r="2157" spans="1:21" ht="14.4" customHeight="1" x14ac:dyDescent="0.3">
      <c r="A2157" s="726">
        <v>4</v>
      </c>
      <c r="B2157" s="727" t="s">
        <v>2287</v>
      </c>
      <c r="C2157" s="727" t="s">
        <v>2294</v>
      </c>
      <c r="D2157" s="810" t="s">
        <v>4735</v>
      </c>
      <c r="E2157" s="811" t="s">
        <v>2354</v>
      </c>
      <c r="F2157" s="727" t="s">
        <v>2290</v>
      </c>
      <c r="G2157" s="727" t="s">
        <v>2399</v>
      </c>
      <c r="H2157" s="727" t="s">
        <v>571</v>
      </c>
      <c r="I2157" s="727" t="s">
        <v>3421</v>
      </c>
      <c r="J2157" s="727" t="s">
        <v>3422</v>
      </c>
      <c r="K2157" s="727" t="s">
        <v>3423</v>
      </c>
      <c r="L2157" s="728">
        <v>50</v>
      </c>
      <c r="M2157" s="728">
        <v>400</v>
      </c>
      <c r="N2157" s="727">
        <v>8</v>
      </c>
      <c r="O2157" s="812">
        <v>5</v>
      </c>
      <c r="P2157" s="728">
        <v>300</v>
      </c>
      <c r="Q2157" s="745">
        <v>0.75</v>
      </c>
      <c r="R2157" s="727">
        <v>6</v>
      </c>
      <c r="S2157" s="745">
        <v>0.75</v>
      </c>
      <c r="T2157" s="812">
        <v>3</v>
      </c>
      <c r="U2157" s="768">
        <v>0.6</v>
      </c>
    </row>
    <row r="2158" spans="1:21" ht="14.4" customHeight="1" x14ac:dyDescent="0.3">
      <c r="A2158" s="726">
        <v>4</v>
      </c>
      <c r="B2158" s="727" t="s">
        <v>2287</v>
      </c>
      <c r="C2158" s="727" t="s">
        <v>2294</v>
      </c>
      <c r="D2158" s="810" t="s">
        <v>4735</v>
      </c>
      <c r="E2158" s="811" t="s">
        <v>2354</v>
      </c>
      <c r="F2158" s="727" t="s">
        <v>2290</v>
      </c>
      <c r="G2158" s="727" t="s">
        <v>2399</v>
      </c>
      <c r="H2158" s="727" t="s">
        <v>571</v>
      </c>
      <c r="I2158" s="727" t="s">
        <v>4490</v>
      </c>
      <c r="J2158" s="727" t="s">
        <v>3422</v>
      </c>
      <c r="K2158" s="727" t="s">
        <v>4491</v>
      </c>
      <c r="L2158" s="728">
        <v>50</v>
      </c>
      <c r="M2158" s="728">
        <v>200</v>
      </c>
      <c r="N2158" s="727">
        <v>4</v>
      </c>
      <c r="O2158" s="812">
        <v>2</v>
      </c>
      <c r="P2158" s="728">
        <v>200</v>
      </c>
      <c r="Q2158" s="745">
        <v>1</v>
      </c>
      <c r="R2158" s="727">
        <v>4</v>
      </c>
      <c r="S2158" s="745">
        <v>1</v>
      </c>
      <c r="T2158" s="812">
        <v>2</v>
      </c>
      <c r="U2158" s="768">
        <v>1</v>
      </c>
    </row>
    <row r="2159" spans="1:21" ht="14.4" customHeight="1" x14ac:dyDescent="0.3">
      <c r="A2159" s="726">
        <v>4</v>
      </c>
      <c r="B2159" s="727" t="s">
        <v>2287</v>
      </c>
      <c r="C2159" s="727" t="s">
        <v>2294</v>
      </c>
      <c r="D2159" s="810" t="s">
        <v>4735</v>
      </c>
      <c r="E2159" s="811" t="s">
        <v>2354</v>
      </c>
      <c r="F2159" s="727" t="s">
        <v>2290</v>
      </c>
      <c r="G2159" s="727" t="s">
        <v>2399</v>
      </c>
      <c r="H2159" s="727" t="s">
        <v>571</v>
      </c>
      <c r="I2159" s="727" t="s">
        <v>2403</v>
      </c>
      <c r="J2159" s="727" t="s">
        <v>2404</v>
      </c>
      <c r="K2159" s="727" t="s">
        <v>2405</v>
      </c>
      <c r="L2159" s="728">
        <v>120</v>
      </c>
      <c r="M2159" s="728">
        <v>120</v>
      </c>
      <c r="N2159" s="727">
        <v>1</v>
      </c>
      <c r="O2159" s="812">
        <v>1</v>
      </c>
      <c r="P2159" s="728">
        <v>120</v>
      </c>
      <c r="Q2159" s="745">
        <v>1</v>
      </c>
      <c r="R2159" s="727">
        <v>1</v>
      </c>
      <c r="S2159" s="745">
        <v>1</v>
      </c>
      <c r="T2159" s="812">
        <v>1</v>
      </c>
      <c r="U2159" s="768">
        <v>1</v>
      </c>
    </row>
    <row r="2160" spans="1:21" ht="14.4" customHeight="1" x14ac:dyDescent="0.3">
      <c r="A2160" s="726">
        <v>4</v>
      </c>
      <c r="B2160" s="727" t="s">
        <v>2287</v>
      </c>
      <c r="C2160" s="727" t="s">
        <v>2294</v>
      </c>
      <c r="D2160" s="810" t="s">
        <v>4735</v>
      </c>
      <c r="E2160" s="811" t="s">
        <v>2354</v>
      </c>
      <c r="F2160" s="727" t="s">
        <v>2290</v>
      </c>
      <c r="G2160" s="727" t="s">
        <v>2807</v>
      </c>
      <c r="H2160" s="727" t="s">
        <v>571</v>
      </c>
      <c r="I2160" s="727" t="s">
        <v>2808</v>
      </c>
      <c r="J2160" s="727" t="s">
        <v>2809</v>
      </c>
      <c r="K2160" s="727" t="s">
        <v>2810</v>
      </c>
      <c r="L2160" s="728">
        <v>410</v>
      </c>
      <c r="M2160" s="728">
        <v>29930</v>
      </c>
      <c r="N2160" s="727">
        <v>73</v>
      </c>
      <c r="O2160" s="812">
        <v>73</v>
      </c>
      <c r="P2160" s="728">
        <v>25830</v>
      </c>
      <c r="Q2160" s="745">
        <v>0.86301369863013699</v>
      </c>
      <c r="R2160" s="727">
        <v>63</v>
      </c>
      <c r="S2160" s="745">
        <v>0.86301369863013699</v>
      </c>
      <c r="T2160" s="812">
        <v>63</v>
      </c>
      <c r="U2160" s="768">
        <v>0.86301369863013699</v>
      </c>
    </row>
    <row r="2161" spans="1:21" ht="14.4" customHeight="1" x14ac:dyDescent="0.3">
      <c r="A2161" s="726">
        <v>4</v>
      </c>
      <c r="B2161" s="727" t="s">
        <v>2287</v>
      </c>
      <c r="C2161" s="727" t="s">
        <v>2294</v>
      </c>
      <c r="D2161" s="810" t="s">
        <v>4735</v>
      </c>
      <c r="E2161" s="811" t="s">
        <v>2354</v>
      </c>
      <c r="F2161" s="727" t="s">
        <v>2290</v>
      </c>
      <c r="G2161" s="727" t="s">
        <v>2807</v>
      </c>
      <c r="H2161" s="727" t="s">
        <v>571</v>
      </c>
      <c r="I2161" s="727" t="s">
        <v>3352</v>
      </c>
      <c r="J2161" s="727" t="s">
        <v>2853</v>
      </c>
      <c r="K2161" s="727" t="s">
        <v>3353</v>
      </c>
      <c r="L2161" s="728">
        <v>566</v>
      </c>
      <c r="M2161" s="728">
        <v>3962</v>
      </c>
      <c r="N2161" s="727">
        <v>7</v>
      </c>
      <c r="O2161" s="812">
        <v>7</v>
      </c>
      <c r="P2161" s="728">
        <v>1698</v>
      </c>
      <c r="Q2161" s="745">
        <v>0.42857142857142855</v>
      </c>
      <c r="R2161" s="727">
        <v>3</v>
      </c>
      <c r="S2161" s="745">
        <v>0.42857142857142855</v>
      </c>
      <c r="T2161" s="812">
        <v>3</v>
      </c>
      <c r="U2161" s="768">
        <v>0.42857142857142855</v>
      </c>
    </row>
    <row r="2162" spans="1:21" ht="14.4" customHeight="1" x14ac:dyDescent="0.3">
      <c r="A2162" s="726">
        <v>4</v>
      </c>
      <c r="B2162" s="727" t="s">
        <v>2287</v>
      </c>
      <c r="C2162" s="727" t="s">
        <v>2294</v>
      </c>
      <c r="D2162" s="810" t="s">
        <v>4735</v>
      </c>
      <c r="E2162" s="811" t="s">
        <v>2354</v>
      </c>
      <c r="F2162" s="727" t="s">
        <v>2290</v>
      </c>
      <c r="G2162" s="727" t="s">
        <v>2406</v>
      </c>
      <c r="H2162" s="727" t="s">
        <v>571</v>
      </c>
      <c r="I2162" s="727" t="s">
        <v>4315</v>
      </c>
      <c r="J2162" s="727" t="s">
        <v>4316</v>
      </c>
      <c r="K2162" s="727" t="s">
        <v>4317</v>
      </c>
      <c r="L2162" s="728">
        <v>1800</v>
      </c>
      <c r="M2162" s="728">
        <v>45000</v>
      </c>
      <c r="N2162" s="727">
        <v>25</v>
      </c>
      <c r="O2162" s="812">
        <v>22</v>
      </c>
      <c r="P2162" s="728">
        <v>9000</v>
      </c>
      <c r="Q2162" s="745">
        <v>0.2</v>
      </c>
      <c r="R2162" s="727">
        <v>5</v>
      </c>
      <c r="S2162" s="745">
        <v>0.2</v>
      </c>
      <c r="T2162" s="812">
        <v>5</v>
      </c>
      <c r="U2162" s="768">
        <v>0.22727272727272727</v>
      </c>
    </row>
    <row r="2163" spans="1:21" ht="14.4" customHeight="1" x14ac:dyDescent="0.3">
      <c r="A2163" s="726">
        <v>4</v>
      </c>
      <c r="B2163" s="727" t="s">
        <v>2287</v>
      </c>
      <c r="C2163" s="727" t="s">
        <v>2294</v>
      </c>
      <c r="D2163" s="810" t="s">
        <v>4735</v>
      </c>
      <c r="E2163" s="811" t="s">
        <v>2354</v>
      </c>
      <c r="F2163" s="727" t="s">
        <v>2290</v>
      </c>
      <c r="G2163" s="727" t="s">
        <v>2406</v>
      </c>
      <c r="H2163" s="727" t="s">
        <v>571</v>
      </c>
      <c r="I2163" s="727" t="s">
        <v>4318</v>
      </c>
      <c r="J2163" s="727" t="s">
        <v>4319</v>
      </c>
      <c r="K2163" s="727" t="s">
        <v>4320</v>
      </c>
      <c r="L2163" s="728">
        <v>500</v>
      </c>
      <c r="M2163" s="728">
        <v>5500</v>
      </c>
      <c r="N2163" s="727">
        <v>11</v>
      </c>
      <c r="O2163" s="812">
        <v>10</v>
      </c>
      <c r="P2163" s="728">
        <v>4500</v>
      </c>
      <c r="Q2163" s="745">
        <v>0.81818181818181823</v>
      </c>
      <c r="R2163" s="727">
        <v>9</v>
      </c>
      <c r="S2163" s="745">
        <v>0.81818181818181823</v>
      </c>
      <c r="T2163" s="812">
        <v>9</v>
      </c>
      <c r="U2163" s="768">
        <v>0.9</v>
      </c>
    </row>
    <row r="2164" spans="1:21" ht="14.4" customHeight="1" x14ac:dyDescent="0.3">
      <c r="A2164" s="726">
        <v>4</v>
      </c>
      <c r="B2164" s="727" t="s">
        <v>2287</v>
      </c>
      <c r="C2164" s="727" t="s">
        <v>2294</v>
      </c>
      <c r="D2164" s="810" t="s">
        <v>4735</v>
      </c>
      <c r="E2164" s="811" t="s">
        <v>2354</v>
      </c>
      <c r="F2164" s="727" t="s">
        <v>2290</v>
      </c>
      <c r="G2164" s="727" t="s">
        <v>2406</v>
      </c>
      <c r="H2164" s="727" t="s">
        <v>571</v>
      </c>
      <c r="I2164" s="727" t="s">
        <v>3441</v>
      </c>
      <c r="J2164" s="727" t="s">
        <v>3442</v>
      </c>
      <c r="K2164" s="727" t="s">
        <v>3443</v>
      </c>
      <c r="L2164" s="728">
        <v>378.48</v>
      </c>
      <c r="M2164" s="728">
        <v>378.48</v>
      </c>
      <c r="N2164" s="727">
        <v>1</v>
      </c>
      <c r="O2164" s="812">
        <v>1</v>
      </c>
      <c r="P2164" s="728"/>
      <c r="Q2164" s="745">
        <v>0</v>
      </c>
      <c r="R2164" s="727"/>
      <c r="S2164" s="745">
        <v>0</v>
      </c>
      <c r="T2164" s="812"/>
      <c r="U2164" s="768">
        <v>0</v>
      </c>
    </row>
    <row r="2165" spans="1:21" ht="14.4" customHeight="1" x14ac:dyDescent="0.3">
      <c r="A2165" s="726">
        <v>4</v>
      </c>
      <c r="B2165" s="727" t="s">
        <v>2287</v>
      </c>
      <c r="C2165" s="727" t="s">
        <v>2294</v>
      </c>
      <c r="D2165" s="810" t="s">
        <v>4735</v>
      </c>
      <c r="E2165" s="811" t="s">
        <v>2354</v>
      </c>
      <c r="F2165" s="727" t="s">
        <v>2290</v>
      </c>
      <c r="G2165" s="727" t="s">
        <v>3456</v>
      </c>
      <c r="H2165" s="727" t="s">
        <v>571</v>
      </c>
      <c r="I2165" s="727" t="s">
        <v>4492</v>
      </c>
      <c r="J2165" s="727" t="s">
        <v>4493</v>
      </c>
      <c r="K2165" s="727" t="s">
        <v>4494</v>
      </c>
      <c r="L2165" s="728">
        <v>260</v>
      </c>
      <c r="M2165" s="728">
        <v>520</v>
      </c>
      <c r="N2165" s="727">
        <v>2</v>
      </c>
      <c r="O2165" s="812">
        <v>1</v>
      </c>
      <c r="P2165" s="728">
        <v>520</v>
      </c>
      <c r="Q2165" s="745">
        <v>1</v>
      </c>
      <c r="R2165" s="727">
        <v>2</v>
      </c>
      <c r="S2165" s="745">
        <v>1</v>
      </c>
      <c r="T2165" s="812">
        <v>1</v>
      </c>
      <c r="U2165" s="768">
        <v>1</v>
      </c>
    </row>
    <row r="2166" spans="1:21" ht="14.4" customHeight="1" x14ac:dyDescent="0.3">
      <c r="A2166" s="726">
        <v>4</v>
      </c>
      <c r="B2166" s="727" t="s">
        <v>2287</v>
      </c>
      <c r="C2166" s="727" t="s">
        <v>2294</v>
      </c>
      <c r="D2166" s="810" t="s">
        <v>4735</v>
      </c>
      <c r="E2166" s="811" t="s">
        <v>2347</v>
      </c>
      <c r="F2166" s="727" t="s">
        <v>2288</v>
      </c>
      <c r="G2166" s="727" t="s">
        <v>2855</v>
      </c>
      <c r="H2166" s="727" t="s">
        <v>571</v>
      </c>
      <c r="I2166" s="727" t="s">
        <v>4495</v>
      </c>
      <c r="J2166" s="727" t="s">
        <v>4496</v>
      </c>
      <c r="K2166" s="727" t="s">
        <v>4497</v>
      </c>
      <c r="L2166" s="728">
        <v>0</v>
      </c>
      <c r="M2166" s="728">
        <v>0</v>
      </c>
      <c r="N2166" s="727">
        <v>1</v>
      </c>
      <c r="O2166" s="812">
        <v>1</v>
      </c>
      <c r="P2166" s="728">
        <v>0</v>
      </c>
      <c r="Q2166" s="745"/>
      <c r="R2166" s="727">
        <v>1</v>
      </c>
      <c r="S2166" s="745">
        <v>1</v>
      </c>
      <c r="T2166" s="812">
        <v>1</v>
      </c>
      <c r="U2166" s="768">
        <v>1</v>
      </c>
    </row>
    <row r="2167" spans="1:21" ht="14.4" customHeight="1" x14ac:dyDescent="0.3">
      <c r="A2167" s="726">
        <v>4</v>
      </c>
      <c r="B2167" s="727" t="s">
        <v>2287</v>
      </c>
      <c r="C2167" s="727" t="s">
        <v>2294</v>
      </c>
      <c r="D2167" s="810" t="s">
        <v>4735</v>
      </c>
      <c r="E2167" s="811" t="s">
        <v>2347</v>
      </c>
      <c r="F2167" s="727" t="s">
        <v>2288</v>
      </c>
      <c r="G2167" s="727" t="s">
        <v>2861</v>
      </c>
      <c r="H2167" s="727" t="s">
        <v>642</v>
      </c>
      <c r="I2167" s="727" t="s">
        <v>2203</v>
      </c>
      <c r="J2167" s="727" t="s">
        <v>2204</v>
      </c>
      <c r="K2167" s="727" t="s">
        <v>2205</v>
      </c>
      <c r="L2167" s="728">
        <v>9.4</v>
      </c>
      <c r="M2167" s="728">
        <v>9.4</v>
      </c>
      <c r="N2167" s="727">
        <v>1</v>
      </c>
      <c r="O2167" s="812">
        <v>1</v>
      </c>
      <c r="P2167" s="728"/>
      <c r="Q2167" s="745">
        <v>0</v>
      </c>
      <c r="R2167" s="727"/>
      <c r="S2167" s="745">
        <v>0</v>
      </c>
      <c r="T2167" s="812"/>
      <c r="U2167" s="768">
        <v>0</v>
      </c>
    </row>
    <row r="2168" spans="1:21" ht="14.4" customHeight="1" x14ac:dyDescent="0.3">
      <c r="A2168" s="726">
        <v>4</v>
      </c>
      <c r="B2168" s="727" t="s">
        <v>2287</v>
      </c>
      <c r="C2168" s="727" t="s">
        <v>2294</v>
      </c>
      <c r="D2168" s="810" t="s">
        <v>4735</v>
      </c>
      <c r="E2168" s="811" t="s">
        <v>2347</v>
      </c>
      <c r="F2168" s="727" t="s">
        <v>2288</v>
      </c>
      <c r="G2168" s="727" t="s">
        <v>2355</v>
      </c>
      <c r="H2168" s="727" t="s">
        <v>642</v>
      </c>
      <c r="I2168" s="727" t="s">
        <v>2043</v>
      </c>
      <c r="J2168" s="727" t="s">
        <v>965</v>
      </c>
      <c r="K2168" s="727" t="s">
        <v>2044</v>
      </c>
      <c r="L2168" s="728">
        <v>154.36000000000001</v>
      </c>
      <c r="M2168" s="728">
        <v>308.72000000000003</v>
      </c>
      <c r="N2168" s="727">
        <v>2</v>
      </c>
      <c r="O2168" s="812">
        <v>1.5</v>
      </c>
      <c r="P2168" s="728">
        <v>154.36000000000001</v>
      </c>
      <c r="Q2168" s="745">
        <v>0.5</v>
      </c>
      <c r="R2168" s="727">
        <v>1</v>
      </c>
      <c r="S2168" s="745">
        <v>0.5</v>
      </c>
      <c r="T2168" s="812">
        <v>1</v>
      </c>
      <c r="U2168" s="768">
        <v>0.66666666666666663</v>
      </c>
    </row>
    <row r="2169" spans="1:21" ht="14.4" customHeight="1" x14ac:dyDescent="0.3">
      <c r="A2169" s="726">
        <v>4</v>
      </c>
      <c r="B2169" s="727" t="s">
        <v>2287</v>
      </c>
      <c r="C2169" s="727" t="s">
        <v>2294</v>
      </c>
      <c r="D2169" s="810" t="s">
        <v>4735</v>
      </c>
      <c r="E2169" s="811" t="s">
        <v>2347</v>
      </c>
      <c r="F2169" s="727" t="s">
        <v>2288</v>
      </c>
      <c r="G2169" s="727" t="s">
        <v>2355</v>
      </c>
      <c r="H2169" s="727" t="s">
        <v>571</v>
      </c>
      <c r="I2169" s="727" t="s">
        <v>2677</v>
      </c>
      <c r="J2169" s="727" t="s">
        <v>965</v>
      </c>
      <c r="K2169" s="727" t="s">
        <v>2044</v>
      </c>
      <c r="L2169" s="728">
        <v>154.36000000000001</v>
      </c>
      <c r="M2169" s="728">
        <v>463.08000000000004</v>
      </c>
      <c r="N2169" s="727">
        <v>3</v>
      </c>
      <c r="O2169" s="812">
        <v>3</v>
      </c>
      <c r="P2169" s="728">
        <v>154.36000000000001</v>
      </c>
      <c r="Q2169" s="745">
        <v>0.33333333333333331</v>
      </c>
      <c r="R2169" s="727">
        <v>1</v>
      </c>
      <c r="S2169" s="745">
        <v>0.33333333333333331</v>
      </c>
      <c r="T2169" s="812">
        <v>1</v>
      </c>
      <c r="U2169" s="768">
        <v>0.33333333333333331</v>
      </c>
    </row>
    <row r="2170" spans="1:21" ht="14.4" customHeight="1" x14ac:dyDescent="0.3">
      <c r="A2170" s="726">
        <v>4</v>
      </c>
      <c r="B2170" s="727" t="s">
        <v>2287</v>
      </c>
      <c r="C2170" s="727" t="s">
        <v>2294</v>
      </c>
      <c r="D2170" s="810" t="s">
        <v>4735</v>
      </c>
      <c r="E2170" s="811" t="s">
        <v>2347</v>
      </c>
      <c r="F2170" s="727" t="s">
        <v>2288</v>
      </c>
      <c r="G2170" s="727" t="s">
        <v>2355</v>
      </c>
      <c r="H2170" s="727" t="s">
        <v>642</v>
      </c>
      <c r="I2170" s="727" t="s">
        <v>1858</v>
      </c>
      <c r="J2170" s="727" t="s">
        <v>965</v>
      </c>
      <c r="K2170" s="727" t="s">
        <v>1859</v>
      </c>
      <c r="L2170" s="728">
        <v>225.06</v>
      </c>
      <c r="M2170" s="728">
        <v>675.18000000000006</v>
      </c>
      <c r="N2170" s="727">
        <v>3</v>
      </c>
      <c r="O2170" s="812">
        <v>3</v>
      </c>
      <c r="P2170" s="728">
        <v>225.06</v>
      </c>
      <c r="Q2170" s="745">
        <v>0.33333333333333331</v>
      </c>
      <c r="R2170" s="727">
        <v>1</v>
      </c>
      <c r="S2170" s="745">
        <v>0.33333333333333331</v>
      </c>
      <c r="T2170" s="812">
        <v>1</v>
      </c>
      <c r="U2170" s="768">
        <v>0.33333333333333331</v>
      </c>
    </row>
    <row r="2171" spans="1:21" ht="14.4" customHeight="1" x14ac:dyDescent="0.3">
      <c r="A2171" s="726">
        <v>4</v>
      </c>
      <c r="B2171" s="727" t="s">
        <v>2287</v>
      </c>
      <c r="C2171" s="727" t="s">
        <v>2294</v>
      </c>
      <c r="D2171" s="810" t="s">
        <v>4735</v>
      </c>
      <c r="E2171" s="811" t="s">
        <v>2347</v>
      </c>
      <c r="F2171" s="727" t="s">
        <v>2288</v>
      </c>
      <c r="G2171" s="727" t="s">
        <v>2751</v>
      </c>
      <c r="H2171" s="727" t="s">
        <v>642</v>
      </c>
      <c r="I2171" s="727" t="s">
        <v>2752</v>
      </c>
      <c r="J2171" s="727" t="s">
        <v>1887</v>
      </c>
      <c r="K2171" s="727" t="s">
        <v>2753</v>
      </c>
      <c r="L2171" s="728">
        <v>70.540000000000006</v>
      </c>
      <c r="M2171" s="728">
        <v>70.540000000000006</v>
      </c>
      <c r="N2171" s="727">
        <v>1</v>
      </c>
      <c r="O2171" s="812">
        <v>1</v>
      </c>
      <c r="P2171" s="728">
        <v>70.540000000000006</v>
      </c>
      <c r="Q2171" s="745">
        <v>1</v>
      </c>
      <c r="R2171" s="727">
        <v>1</v>
      </c>
      <c r="S2171" s="745">
        <v>1</v>
      </c>
      <c r="T2171" s="812">
        <v>1</v>
      </c>
      <c r="U2171" s="768">
        <v>1</v>
      </c>
    </row>
    <row r="2172" spans="1:21" ht="14.4" customHeight="1" x14ac:dyDescent="0.3">
      <c r="A2172" s="726">
        <v>4</v>
      </c>
      <c r="B2172" s="727" t="s">
        <v>2287</v>
      </c>
      <c r="C2172" s="727" t="s">
        <v>2294</v>
      </c>
      <c r="D2172" s="810" t="s">
        <v>4735</v>
      </c>
      <c r="E2172" s="811" t="s">
        <v>2347</v>
      </c>
      <c r="F2172" s="727" t="s">
        <v>2288</v>
      </c>
      <c r="G2172" s="727" t="s">
        <v>3497</v>
      </c>
      <c r="H2172" s="727" t="s">
        <v>571</v>
      </c>
      <c r="I2172" s="727" t="s">
        <v>4498</v>
      </c>
      <c r="J2172" s="727" t="s">
        <v>1058</v>
      </c>
      <c r="K2172" s="727" t="s">
        <v>4499</v>
      </c>
      <c r="L2172" s="728">
        <v>47.41</v>
      </c>
      <c r="M2172" s="728">
        <v>47.41</v>
      </c>
      <c r="N2172" s="727">
        <v>1</v>
      </c>
      <c r="O2172" s="812">
        <v>1</v>
      </c>
      <c r="P2172" s="728">
        <v>47.41</v>
      </c>
      <c r="Q2172" s="745">
        <v>1</v>
      </c>
      <c r="R2172" s="727">
        <v>1</v>
      </c>
      <c r="S2172" s="745">
        <v>1</v>
      </c>
      <c r="T2172" s="812">
        <v>1</v>
      </c>
      <c r="U2172" s="768">
        <v>1</v>
      </c>
    </row>
    <row r="2173" spans="1:21" ht="14.4" customHeight="1" x14ac:dyDescent="0.3">
      <c r="A2173" s="726">
        <v>4</v>
      </c>
      <c r="B2173" s="727" t="s">
        <v>2287</v>
      </c>
      <c r="C2173" s="727" t="s">
        <v>2294</v>
      </c>
      <c r="D2173" s="810" t="s">
        <v>4735</v>
      </c>
      <c r="E2173" s="811" t="s">
        <v>2347</v>
      </c>
      <c r="F2173" s="727" t="s">
        <v>2288</v>
      </c>
      <c r="G2173" s="727" t="s">
        <v>2682</v>
      </c>
      <c r="H2173" s="727" t="s">
        <v>642</v>
      </c>
      <c r="I2173" s="727" t="s">
        <v>4500</v>
      </c>
      <c r="J2173" s="727" t="s">
        <v>914</v>
      </c>
      <c r="K2173" s="727" t="s">
        <v>4501</v>
      </c>
      <c r="L2173" s="728">
        <v>0</v>
      </c>
      <c r="M2173" s="728">
        <v>0</v>
      </c>
      <c r="N2173" s="727">
        <v>1</v>
      </c>
      <c r="O2173" s="812">
        <v>1</v>
      </c>
      <c r="P2173" s="728"/>
      <c r="Q2173" s="745"/>
      <c r="R2173" s="727"/>
      <c r="S2173" s="745">
        <v>0</v>
      </c>
      <c r="T2173" s="812"/>
      <c r="U2173" s="768">
        <v>0</v>
      </c>
    </row>
    <row r="2174" spans="1:21" ht="14.4" customHeight="1" x14ac:dyDescent="0.3">
      <c r="A2174" s="726">
        <v>4</v>
      </c>
      <c r="B2174" s="727" t="s">
        <v>2287</v>
      </c>
      <c r="C2174" s="727" t="s">
        <v>2294</v>
      </c>
      <c r="D2174" s="810" t="s">
        <v>4735</v>
      </c>
      <c r="E2174" s="811" t="s">
        <v>2347</v>
      </c>
      <c r="F2174" s="727" t="s">
        <v>2288</v>
      </c>
      <c r="G2174" s="727" t="s">
        <v>3557</v>
      </c>
      <c r="H2174" s="727" t="s">
        <v>571</v>
      </c>
      <c r="I2174" s="727" t="s">
        <v>4502</v>
      </c>
      <c r="J2174" s="727" t="s">
        <v>3559</v>
      </c>
      <c r="K2174" s="727" t="s">
        <v>3560</v>
      </c>
      <c r="L2174" s="728">
        <v>0</v>
      </c>
      <c r="M2174" s="728">
        <v>0</v>
      </c>
      <c r="N2174" s="727">
        <v>1</v>
      </c>
      <c r="O2174" s="812">
        <v>0.5</v>
      </c>
      <c r="P2174" s="728"/>
      <c r="Q2174" s="745"/>
      <c r="R2174" s="727"/>
      <c r="S2174" s="745">
        <v>0</v>
      </c>
      <c r="T2174" s="812"/>
      <c r="U2174" s="768">
        <v>0</v>
      </c>
    </row>
    <row r="2175" spans="1:21" ht="14.4" customHeight="1" x14ac:dyDescent="0.3">
      <c r="A2175" s="726">
        <v>4</v>
      </c>
      <c r="B2175" s="727" t="s">
        <v>2287</v>
      </c>
      <c r="C2175" s="727" t="s">
        <v>2294</v>
      </c>
      <c r="D2175" s="810" t="s">
        <v>4735</v>
      </c>
      <c r="E2175" s="811" t="s">
        <v>2347</v>
      </c>
      <c r="F2175" s="727" t="s">
        <v>2288</v>
      </c>
      <c r="G2175" s="727" t="s">
        <v>2819</v>
      </c>
      <c r="H2175" s="727" t="s">
        <v>571</v>
      </c>
      <c r="I2175" s="727" t="s">
        <v>4503</v>
      </c>
      <c r="J2175" s="727" t="s">
        <v>2821</v>
      </c>
      <c r="K2175" s="727" t="s">
        <v>4504</v>
      </c>
      <c r="L2175" s="728">
        <v>27.67</v>
      </c>
      <c r="M2175" s="728">
        <v>27.67</v>
      </c>
      <c r="N2175" s="727">
        <v>1</v>
      </c>
      <c r="O2175" s="812">
        <v>1</v>
      </c>
      <c r="P2175" s="728"/>
      <c r="Q2175" s="745">
        <v>0</v>
      </c>
      <c r="R2175" s="727"/>
      <c r="S2175" s="745">
        <v>0</v>
      </c>
      <c r="T2175" s="812"/>
      <c r="U2175" s="768">
        <v>0</v>
      </c>
    </row>
    <row r="2176" spans="1:21" ht="14.4" customHeight="1" x14ac:dyDescent="0.3">
      <c r="A2176" s="726">
        <v>4</v>
      </c>
      <c r="B2176" s="727" t="s">
        <v>2287</v>
      </c>
      <c r="C2176" s="727" t="s">
        <v>2294</v>
      </c>
      <c r="D2176" s="810" t="s">
        <v>4735</v>
      </c>
      <c r="E2176" s="811" t="s">
        <v>2347</v>
      </c>
      <c r="F2176" s="727" t="s">
        <v>2288</v>
      </c>
      <c r="G2176" s="727" t="s">
        <v>2427</v>
      </c>
      <c r="H2176" s="727" t="s">
        <v>571</v>
      </c>
      <c r="I2176" s="727" t="s">
        <v>3871</v>
      </c>
      <c r="J2176" s="727" t="s">
        <v>3872</v>
      </c>
      <c r="K2176" s="727" t="s">
        <v>2832</v>
      </c>
      <c r="L2176" s="728">
        <v>161.4</v>
      </c>
      <c r="M2176" s="728">
        <v>161.4</v>
      </c>
      <c r="N2176" s="727">
        <v>1</v>
      </c>
      <c r="O2176" s="812">
        <v>0.5</v>
      </c>
      <c r="P2176" s="728">
        <v>161.4</v>
      </c>
      <c r="Q2176" s="745">
        <v>1</v>
      </c>
      <c r="R2176" s="727">
        <v>1</v>
      </c>
      <c r="S2176" s="745">
        <v>1</v>
      </c>
      <c r="T2176" s="812">
        <v>0.5</v>
      </c>
      <c r="U2176" s="768">
        <v>1</v>
      </c>
    </row>
    <row r="2177" spans="1:21" ht="14.4" customHeight="1" x14ac:dyDescent="0.3">
      <c r="A2177" s="726">
        <v>4</v>
      </c>
      <c r="B2177" s="727" t="s">
        <v>2287</v>
      </c>
      <c r="C2177" s="727" t="s">
        <v>2294</v>
      </c>
      <c r="D2177" s="810" t="s">
        <v>4735</v>
      </c>
      <c r="E2177" s="811" t="s">
        <v>2347</v>
      </c>
      <c r="F2177" s="727" t="s">
        <v>2288</v>
      </c>
      <c r="G2177" s="727" t="s">
        <v>2875</v>
      </c>
      <c r="H2177" s="727" t="s">
        <v>571</v>
      </c>
      <c r="I2177" s="727" t="s">
        <v>3936</v>
      </c>
      <c r="J2177" s="727" t="s">
        <v>1067</v>
      </c>
      <c r="K2177" s="727" t="s">
        <v>3568</v>
      </c>
      <c r="L2177" s="728">
        <v>182.22</v>
      </c>
      <c r="M2177" s="728">
        <v>182.22</v>
      </c>
      <c r="N2177" s="727">
        <v>1</v>
      </c>
      <c r="O2177" s="812">
        <v>0.5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4</v>
      </c>
      <c r="B2178" s="727" t="s">
        <v>2287</v>
      </c>
      <c r="C2178" s="727" t="s">
        <v>2294</v>
      </c>
      <c r="D2178" s="810" t="s">
        <v>4735</v>
      </c>
      <c r="E2178" s="811" t="s">
        <v>2347</v>
      </c>
      <c r="F2178" s="727" t="s">
        <v>2288</v>
      </c>
      <c r="G2178" s="727" t="s">
        <v>2875</v>
      </c>
      <c r="H2178" s="727" t="s">
        <v>571</v>
      </c>
      <c r="I2178" s="727" t="s">
        <v>4505</v>
      </c>
      <c r="J2178" s="727" t="s">
        <v>1067</v>
      </c>
      <c r="K2178" s="727" t="s">
        <v>2877</v>
      </c>
      <c r="L2178" s="728">
        <v>91.11</v>
      </c>
      <c r="M2178" s="728">
        <v>182.22</v>
      </c>
      <c r="N2178" s="727">
        <v>2</v>
      </c>
      <c r="O2178" s="812">
        <v>1</v>
      </c>
      <c r="P2178" s="728">
        <v>182.22</v>
      </c>
      <c r="Q2178" s="745">
        <v>1</v>
      </c>
      <c r="R2178" s="727">
        <v>2</v>
      </c>
      <c r="S2178" s="745">
        <v>1</v>
      </c>
      <c r="T2178" s="812">
        <v>1</v>
      </c>
      <c r="U2178" s="768">
        <v>1</v>
      </c>
    </row>
    <row r="2179" spans="1:21" ht="14.4" customHeight="1" x14ac:dyDescent="0.3">
      <c r="A2179" s="726">
        <v>4</v>
      </c>
      <c r="B2179" s="727" t="s">
        <v>2287</v>
      </c>
      <c r="C2179" s="727" t="s">
        <v>2294</v>
      </c>
      <c r="D2179" s="810" t="s">
        <v>4735</v>
      </c>
      <c r="E2179" s="811" t="s">
        <v>2347</v>
      </c>
      <c r="F2179" s="727" t="s">
        <v>2288</v>
      </c>
      <c r="G2179" s="727" t="s">
        <v>2875</v>
      </c>
      <c r="H2179" s="727" t="s">
        <v>571</v>
      </c>
      <c r="I2179" s="727" t="s">
        <v>3567</v>
      </c>
      <c r="J2179" s="727" t="s">
        <v>1067</v>
      </c>
      <c r="K2179" s="727" t="s">
        <v>3568</v>
      </c>
      <c r="L2179" s="728">
        <v>182.22</v>
      </c>
      <c r="M2179" s="728">
        <v>182.22</v>
      </c>
      <c r="N2179" s="727">
        <v>1</v>
      </c>
      <c r="O2179" s="812">
        <v>0.5</v>
      </c>
      <c r="P2179" s="728"/>
      <c r="Q2179" s="745">
        <v>0</v>
      </c>
      <c r="R2179" s="727"/>
      <c r="S2179" s="745">
        <v>0</v>
      </c>
      <c r="T2179" s="812"/>
      <c r="U2179" s="768">
        <v>0</v>
      </c>
    </row>
    <row r="2180" spans="1:21" ht="14.4" customHeight="1" x14ac:dyDescent="0.3">
      <c r="A2180" s="726">
        <v>4</v>
      </c>
      <c r="B2180" s="727" t="s">
        <v>2287</v>
      </c>
      <c r="C2180" s="727" t="s">
        <v>2294</v>
      </c>
      <c r="D2180" s="810" t="s">
        <v>4735</v>
      </c>
      <c r="E2180" s="811" t="s">
        <v>2347</v>
      </c>
      <c r="F2180" s="727" t="s">
        <v>2288</v>
      </c>
      <c r="G2180" s="727" t="s">
        <v>2875</v>
      </c>
      <c r="H2180" s="727" t="s">
        <v>571</v>
      </c>
      <c r="I2180" s="727" t="s">
        <v>3569</v>
      </c>
      <c r="J2180" s="727" t="s">
        <v>1067</v>
      </c>
      <c r="K2180" s="727" t="s">
        <v>2877</v>
      </c>
      <c r="L2180" s="728">
        <v>91.11</v>
      </c>
      <c r="M2180" s="728">
        <v>182.22</v>
      </c>
      <c r="N2180" s="727">
        <v>2</v>
      </c>
      <c r="O2180" s="812">
        <v>1</v>
      </c>
      <c r="P2180" s="728"/>
      <c r="Q2180" s="745">
        <v>0</v>
      </c>
      <c r="R2180" s="727"/>
      <c r="S2180" s="745">
        <v>0</v>
      </c>
      <c r="T2180" s="812"/>
      <c r="U2180" s="768">
        <v>0</v>
      </c>
    </row>
    <row r="2181" spans="1:21" ht="14.4" customHeight="1" x14ac:dyDescent="0.3">
      <c r="A2181" s="726">
        <v>4</v>
      </c>
      <c r="B2181" s="727" t="s">
        <v>2287</v>
      </c>
      <c r="C2181" s="727" t="s">
        <v>2294</v>
      </c>
      <c r="D2181" s="810" t="s">
        <v>4735</v>
      </c>
      <c r="E2181" s="811" t="s">
        <v>2347</v>
      </c>
      <c r="F2181" s="727" t="s">
        <v>2288</v>
      </c>
      <c r="G2181" s="727" t="s">
        <v>2758</v>
      </c>
      <c r="H2181" s="727" t="s">
        <v>571</v>
      </c>
      <c r="I2181" s="727" t="s">
        <v>3960</v>
      </c>
      <c r="J2181" s="727" t="s">
        <v>2760</v>
      </c>
      <c r="K2181" s="727" t="s">
        <v>3961</v>
      </c>
      <c r="L2181" s="728">
        <v>92.85</v>
      </c>
      <c r="M2181" s="728">
        <v>92.85</v>
      </c>
      <c r="N2181" s="727">
        <v>1</v>
      </c>
      <c r="O2181" s="812">
        <v>1</v>
      </c>
      <c r="P2181" s="728">
        <v>92.85</v>
      </c>
      <c r="Q2181" s="745">
        <v>1</v>
      </c>
      <c r="R2181" s="727">
        <v>1</v>
      </c>
      <c r="S2181" s="745">
        <v>1</v>
      </c>
      <c r="T2181" s="812">
        <v>1</v>
      </c>
      <c r="U2181" s="768">
        <v>1</v>
      </c>
    </row>
    <row r="2182" spans="1:21" ht="14.4" customHeight="1" x14ac:dyDescent="0.3">
      <c r="A2182" s="726">
        <v>4</v>
      </c>
      <c r="B2182" s="727" t="s">
        <v>2287</v>
      </c>
      <c r="C2182" s="727" t="s">
        <v>2294</v>
      </c>
      <c r="D2182" s="810" t="s">
        <v>4735</v>
      </c>
      <c r="E2182" s="811" t="s">
        <v>2347</v>
      </c>
      <c r="F2182" s="727" t="s">
        <v>2288</v>
      </c>
      <c r="G2182" s="727" t="s">
        <v>2758</v>
      </c>
      <c r="H2182" s="727" t="s">
        <v>571</v>
      </c>
      <c r="I2182" s="727" t="s">
        <v>2759</v>
      </c>
      <c r="J2182" s="727" t="s">
        <v>2760</v>
      </c>
      <c r="K2182" s="727" t="s">
        <v>2761</v>
      </c>
      <c r="L2182" s="728">
        <v>159.16999999999999</v>
      </c>
      <c r="M2182" s="728">
        <v>159.16999999999999</v>
      </c>
      <c r="N2182" s="727">
        <v>1</v>
      </c>
      <c r="O2182" s="812">
        <v>0.5</v>
      </c>
      <c r="P2182" s="728">
        <v>159.16999999999999</v>
      </c>
      <c r="Q2182" s="745">
        <v>1</v>
      </c>
      <c r="R2182" s="727">
        <v>1</v>
      </c>
      <c r="S2182" s="745">
        <v>1</v>
      </c>
      <c r="T2182" s="812">
        <v>0.5</v>
      </c>
      <c r="U2182" s="768">
        <v>1</v>
      </c>
    </row>
    <row r="2183" spans="1:21" ht="14.4" customHeight="1" x14ac:dyDescent="0.3">
      <c r="A2183" s="726">
        <v>4</v>
      </c>
      <c r="B2183" s="727" t="s">
        <v>2287</v>
      </c>
      <c r="C2183" s="727" t="s">
        <v>2294</v>
      </c>
      <c r="D2183" s="810" t="s">
        <v>4735</v>
      </c>
      <c r="E2183" s="811" t="s">
        <v>2347</v>
      </c>
      <c r="F2183" s="727" t="s">
        <v>2288</v>
      </c>
      <c r="G2183" s="727" t="s">
        <v>2878</v>
      </c>
      <c r="H2183" s="727" t="s">
        <v>571</v>
      </c>
      <c r="I2183" s="727" t="s">
        <v>4506</v>
      </c>
      <c r="J2183" s="727" t="s">
        <v>4507</v>
      </c>
      <c r="K2183" s="727" t="s">
        <v>4508</v>
      </c>
      <c r="L2183" s="728">
        <v>0</v>
      </c>
      <c r="M2183" s="728">
        <v>0</v>
      </c>
      <c r="N2183" s="727">
        <v>2</v>
      </c>
      <c r="O2183" s="812">
        <v>1</v>
      </c>
      <c r="P2183" s="728">
        <v>0</v>
      </c>
      <c r="Q2183" s="745"/>
      <c r="R2183" s="727">
        <v>2</v>
      </c>
      <c r="S2183" s="745">
        <v>1</v>
      </c>
      <c r="T2183" s="812">
        <v>1</v>
      </c>
      <c r="U2183" s="768">
        <v>1</v>
      </c>
    </row>
    <row r="2184" spans="1:21" ht="14.4" customHeight="1" x14ac:dyDescent="0.3">
      <c r="A2184" s="726">
        <v>4</v>
      </c>
      <c r="B2184" s="727" t="s">
        <v>2287</v>
      </c>
      <c r="C2184" s="727" t="s">
        <v>2294</v>
      </c>
      <c r="D2184" s="810" t="s">
        <v>4735</v>
      </c>
      <c r="E2184" s="811" t="s">
        <v>2347</v>
      </c>
      <c r="F2184" s="727" t="s">
        <v>2288</v>
      </c>
      <c r="G2184" s="727" t="s">
        <v>2878</v>
      </c>
      <c r="H2184" s="727" t="s">
        <v>571</v>
      </c>
      <c r="I2184" s="727" t="s">
        <v>4509</v>
      </c>
      <c r="J2184" s="727" t="s">
        <v>2880</v>
      </c>
      <c r="K2184" s="727" t="s">
        <v>4510</v>
      </c>
      <c r="L2184" s="728">
        <v>0</v>
      </c>
      <c r="M2184" s="728">
        <v>0</v>
      </c>
      <c r="N2184" s="727">
        <v>1</v>
      </c>
      <c r="O2184" s="812">
        <v>1</v>
      </c>
      <c r="P2184" s="728"/>
      <c r="Q2184" s="745"/>
      <c r="R2184" s="727"/>
      <c r="S2184" s="745">
        <v>0</v>
      </c>
      <c r="T2184" s="812"/>
      <c r="U2184" s="768">
        <v>0</v>
      </c>
    </row>
    <row r="2185" spans="1:21" ht="14.4" customHeight="1" x14ac:dyDescent="0.3">
      <c r="A2185" s="726">
        <v>4</v>
      </c>
      <c r="B2185" s="727" t="s">
        <v>2287</v>
      </c>
      <c r="C2185" s="727" t="s">
        <v>2294</v>
      </c>
      <c r="D2185" s="810" t="s">
        <v>4735</v>
      </c>
      <c r="E2185" s="811" t="s">
        <v>2347</v>
      </c>
      <c r="F2185" s="727" t="s">
        <v>2288</v>
      </c>
      <c r="G2185" s="727" t="s">
        <v>2766</v>
      </c>
      <c r="H2185" s="727" t="s">
        <v>571</v>
      </c>
      <c r="I2185" s="727" t="s">
        <v>2767</v>
      </c>
      <c r="J2185" s="727" t="s">
        <v>2768</v>
      </c>
      <c r="K2185" s="727" t="s">
        <v>2769</v>
      </c>
      <c r="L2185" s="728">
        <v>107.27</v>
      </c>
      <c r="M2185" s="728">
        <v>107.27</v>
      </c>
      <c r="N2185" s="727">
        <v>1</v>
      </c>
      <c r="O2185" s="812">
        <v>1</v>
      </c>
      <c r="P2185" s="728">
        <v>107.27</v>
      </c>
      <c r="Q2185" s="745">
        <v>1</v>
      </c>
      <c r="R2185" s="727">
        <v>1</v>
      </c>
      <c r="S2185" s="745">
        <v>1</v>
      </c>
      <c r="T2185" s="812">
        <v>1</v>
      </c>
      <c r="U2185" s="768">
        <v>1</v>
      </c>
    </row>
    <row r="2186" spans="1:21" ht="14.4" customHeight="1" x14ac:dyDescent="0.3">
      <c r="A2186" s="726">
        <v>4</v>
      </c>
      <c r="B2186" s="727" t="s">
        <v>2287</v>
      </c>
      <c r="C2186" s="727" t="s">
        <v>2294</v>
      </c>
      <c r="D2186" s="810" t="s">
        <v>4735</v>
      </c>
      <c r="E2186" s="811" t="s">
        <v>2347</v>
      </c>
      <c r="F2186" s="727" t="s">
        <v>2288</v>
      </c>
      <c r="G2186" s="727" t="s">
        <v>2511</v>
      </c>
      <c r="H2186" s="727" t="s">
        <v>571</v>
      </c>
      <c r="I2186" s="727" t="s">
        <v>2512</v>
      </c>
      <c r="J2186" s="727" t="s">
        <v>776</v>
      </c>
      <c r="K2186" s="727" t="s">
        <v>2513</v>
      </c>
      <c r="L2186" s="728">
        <v>0</v>
      </c>
      <c r="M2186" s="728">
        <v>0</v>
      </c>
      <c r="N2186" s="727">
        <v>1</v>
      </c>
      <c r="O2186" s="812">
        <v>0.5</v>
      </c>
      <c r="P2186" s="728">
        <v>0</v>
      </c>
      <c r="Q2186" s="745"/>
      <c r="R2186" s="727">
        <v>1</v>
      </c>
      <c r="S2186" s="745">
        <v>1</v>
      </c>
      <c r="T2186" s="812">
        <v>0.5</v>
      </c>
      <c r="U2186" s="768">
        <v>1</v>
      </c>
    </row>
    <row r="2187" spans="1:21" ht="14.4" customHeight="1" x14ac:dyDescent="0.3">
      <c r="A2187" s="726">
        <v>4</v>
      </c>
      <c r="B2187" s="727" t="s">
        <v>2287</v>
      </c>
      <c r="C2187" s="727" t="s">
        <v>2294</v>
      </c>
      <c r="D2187" s="810" t="s">
        <v>4735</v>
      </c>
      <c r="E2187" s="811" t="s">
        <v>2347</v>
      </c>
      <c r="F2187" s="727" t="s">
        <v>2288</v>
      </c>
      <c r="G2187" s="727" t="s">
        <v>2373</v>
      </c>
      <c r="H2187" s="727" t="s">
        <v>571</v>
      </c>
      <c r="I2187" s="727" t="s">
        <v>2374</v>
      </c>
      <c r="J2187" s="727" t="s">
        <v>614</v>
      </c>
      <c r="K2187" s="727" t="s">
        <v>2375</v>
      </c>
      <c r="L2187" s="728">
        <v>0</v>
      </c>
      <c r="M2187" s="728">
        <v>0</v>
      </c>
      <c r="N2187" s="727">
        <v>1</v>
      </c>
      <c r="O2187" s="812">
        <v>0.5</v>
      </c>
      <c r="P2187" s="728">
        <v>0</v>
      </c>
      <c r="Q2187" s="745"/>
      <c r="R2187" s="727">
        <v>1</v>
      </c>
      <c r="S2187" s="745">
        <v>1</v>
      </c>
      <c r="T2187" s="812">
        <v>0.5</v>
      </c>
      <c r="U2187" s="768">
        <v>1</v>
      </c>
    </row>
    <row r="2188" spans="1:21" ht="14.4" customHeight="1" x14ac:dyDescent="0.3">
      <c r="A2188" s="726">
        <v>4</v>
      </c>
      <c r="B2188" s="727" t="s">
        <v>2287</v>
      </c>
      <c r="C2188" s="727" t="s">
        <v>2294</v>
      </c>
      <c r="D2188" s="810" t="s">
        <v>4735</v>
      </c>
      <c r="E2188" s="811" t="s">
        <v>2347</v>
      </c>
      <c r="F2188" s="727" t="s">
        <v>2288</v>
      </c>
      <c r="G2188" s="727" t="s">
        <v>2373</v>
      </c>
      <c r="H2188" s="727" t="s">
        <v>571</v>
      </c>
      <c r="I2188" s="727" t="s">
        <v>2481</v>
      </c>
      <c r="J2188" s="727" t="s">
        <v>614</v>
      </c>
      <c r="K2188" s="727" t="s">
        <v>2482</v>
      </c>
      <c r="L2188" s="728">
        <v>0</v>
      </c>
      <c r="M2188" s="728">
        <v>0</v>
      </c>
      <c r="N2188" s="727">
        <v>1</v>
      </c>
      <c r="O2188" s="812">
        <v>0.5</v>
      </c>
      <c r="P2188" s="728">
        <v>0</v>
      </c>
      <c r="Q2188" s="745"/>
      <c r="R2188" s="727">
        <v>1</v>
      </c>
      <c r="S2188" s="745">
        <v>1</v>
      </c>
      <c r="T2188" s="812">
        <v>0.5</v>
      </c>
      <c r="U2188" s="768">
        <v>1</v>
      </c>
    </row>
    <row r="2189" spans="1:21" ht="14.4" customHeight="1" x14ac:dyDescent="0.3">
      <c r="A2189" s="726">
        <v>4</v>
      </c>
      <c r="B2189" s="727" t="s">
        <v>2287</v>
      </c>
      <c r="C2189" s="727" t="s">
        <v>2294</v>
      </c>
      <c r="D2189" s="810" t="s">
        <v>4735</v>
      </c>
      <c r="E2189" s="811" t="s">
        <v>2347</v>
      </c>
      <c r="F2189" s="727" t="s">
        <v>2288</v>
      </c>
      <c r="G2189" s="727" t="s">
        <v>2771</v>
      </c>
      <c r="H2189" s="727" t="s">
        <v>571</v>
      </c>
      <c r="I2189" s="727" t="s">
        <v>2772</v>
      </c>
      <c r="J2189" s="727" t="s">
        <v>1297</v>
      </c>
      <c r="K2189" s="727" t="s">
        <v>2412</v>
      </c>
      <c r="L2189" s="728">
        <v>98.75</v>
      </c>
      <c r="M2189" s="728">
        <v>98.75</v>
      </c>
      <c r="N2189" s="727">
        <v>1</v>
      </c>
      <c r="O2189" s="812">
        <v>0.5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4</v>
      </c>
      <c r="B2190" s="727" t="s">
        <v>2287</v>
      </c>
      <c r="C2190" s="727" t="s">
        <v>2294</v>
      </c>
      <c r="D2190" s="810" t="s">
        <v>4735</v>
      </c>
      <c r="E2190" s="811" t="s">
        <v>2347</v>
      </c>
      <c r="F2190" s="727" t="s">
        <v>2288</v>
      </c>
      <c r="G2190" s="727" t="s">
        <v>2771</v>
      </c>
      <c r="H2190" s="727" t="s">
        <v>571</v>
      </c>
      <c r="I2190" s="727" t="s">
        <v>4026</v>
      </c>
      <c r="J2190" s="727" t="s">
        <v>1297</v>
      </c>
      <c r="K2190" s="727" t="s">
        <v>2412</v>
      </c>
      <c r="L2190" s="728">
        <v>98.75</v>
      </c>
      <c r="M2190" s="728">
        <v>98.75</v>
      </c>
      <c r="N2190" s="727">
        <v>1</v>
      </c>
      <c r="O2190" s="812">
        <v>1</v>
      </c>
      <c r="P2190" s="728">
        <v>98.75</v>
      </c>
      <c r="Q2190" s="745">
        <v>1</v>
      </c>
      <c r="R2190" s="727">
        <v>1</v>
      </c>
      <c r="S2190" s="745">
        <v>1</v>
      </c>
      <c r="T2190" s="812">
        <v>1</v>
      </c>
      <c r="U2190" s="768">
        <v>1</v>
      </c>
    </row>
    <row r="2191" spans="1:21" ht="14.4" customHeight="1" x14ac:dyDescent="0.3">
      <c r="A2191" s="726">
        <v>4</v>
      </c>
      <c r="B2191" s="727" t="s">
        <v>2287</v>
      </c>
      <c r="C2191" s="727" t="s">
        <v>2294</v>
      </c>
      <c r="D2191" s="810" t="s">
        <v>4735</v>
      </c>
      <c r="E2191" s="811" t="s">
        <v>2347</v>
      </c>
      <c r="F2191" s="727" t="s">
        <v>2288</v>
      </c>
      <c r="G2191" s="727" t="s">
        <v>3387</v>
      </c>
      <c r="H2191" s="727" t="s">
        <v>571</v>
      </c>
      <c r="I2191" s="727" t="s">
        <v>3388</v>
      </c>
      <c r="J2191" s="727" t="s">
        <v>3389</v>
      </c>
      <c r="K2191" s="727" t="s">
        <v>3390</v>
      </c>
      <c r="L2191" s="728">
        <v>132.97999999999999</v>
      </c>
      <c r="M2191" s="728">
        <v>664.9</v>
      </c>
      <c r="N2191" s="727">
        <v>5</v>
      </c>
      <c r="O2191" s="812">
        <v>3</v>
      </c>
      <c r="P2191" s="728">
        <v>531.91999999999996</v>
      </c>
      <c r="Q2191" s="745">
        <v>0.79999999999999993</v>
      </c>
      <c r="R2191" s="727">
        <v>4</v>
      </c>
      <c r="S2191" s="745">
        <v>0.8</v>
      </c>
      <c r="T2191" s="812">
        <v>2</v>
      </c>
      <c r="U2191" s="768">
        <v>0.66666666666666663</v>
      </c>
    </row>
    <row r="2192" spans="1:21" ht="14.4" customHeight="1" x14ac:dyDescent="0.3">
      <c r="A2192" s="726">
        <v>4</v>
      </c>
      <c r="B2192" s="727" t="s">
        <v>2287</v>
      </c>
      <c r="C2192" s="727" t="s">
        <v>2294</v>
      </c>
      <c r="D2192" s="810" t="s">
        <v>4735</v>
      </c>
      <c r="E2192" s="811" t="s">
        <v>2347</v>
      </c>
      <c r="F2192" s="727" t="s">
        <v>2288</v>
      </c>
      <c r="G2192" s="727" t="s">
        <v>3512</v>
      </c>
      <c r="H2192" s="727" t="s">
        <v>571</v>
      </c>
      <c r="I2192" s="727" t="s">
        <v>4453</v>
      </c>
      <c r="J2192" s="727" t="s">
        <v>4454</v>
      </c>
      <c r="K2192" s="727" t="s">
        <v>2818</v>
      </c>
      <c r="L2192" s="728">
        <v>0</v>
      </c>
      <c r="M2192" s="728">
        <v>0</v>
      </c>
      <c r="N2192" s="727">
        <v>2</v>
      </c>
      <c r="O2192" s="812">
        <v>0.5</v>
      </c>
      <c r="P2192" s="728"/>
      <c r="Q2192" s="745"/>
      <c r="R2192" s="727"/>
      <c r="S2192" s="745">
        <v>0</v>
      </c>
      <c r="T2192" s="812"/>
      <c r="U2192" s="768">
        <v>0</v>
      </c>
    </row>
    <row r="2193" spans="1:21" ht="14.4" customHeight="1" x14ac:dyDescent="0.3">
      <c r="A2193" s="726">
        <v>4</v>
      </c>
      <c r="B2193" s="727" t="s">
        <v>2287</v>
      </c>
      <c r="C2193" s="727" t="s">
        <v>2294</v>
      </c>
      <c r="D2193" s="810" t="s">
        <v>4735</v>
      </c>
      <c r="E2193" s="811" t="s">
        <v>2347</v>
      </c>
      <c r="F2193" s="727" t="s">
        <v>2288</v>
      </c>
      <c r="G2193" s="727" t="s">
        <v>4511</v>
      </c>
      <c r="H2193" s="727" t="s">
        <v>571</v>
      </c>
      <c r="I2193" s="727" t="s">
        <v>4512</v>
      </c>
      <c r="J2193" s="727" t="s">
        <v>4513</v>
      </c>
      <c r="K2193" s="727" t="s">
        <v>4514</v>
      </c>
      <c r="L2193" s="728">
        <v>0</v>
      </c>
      <c r="M2193" s="728">
        <v>0</v>
      </c>
      <c r="N2193" s="727">
        <v>1</v>
      </c>
      <c r="O2193" s="812">
        <v>0.5</v>
      </c>
      <c r="P2193" s="728">
        <v>0</v>
      </c>
      <c r="Q2193" s="745"/>
      <c r="R2193" s="727">
        <v>1</v>
      </c>
      <c r="S2193" s="745">
        <v>1</v>
      </c>
      <c r="T2193" s="812">
        <v>0.5</v>
      </c>
      <c r="U2193" s="768">
        <v>1</v>
      </c>
    </row>
    <row r="2194" spans="1:21" ht="14.4" customHeight="1" x14ac:dyDescent="0.3">
      <c r="A2194" s="726">
        <v>4</v>
      </c>
      <c r="B2194" s="727" t="s">
        <v>2287</v>
      </c>
      <c r="C2194" s="727" t="s">
        <v>2294</v>
      </c>
      <c r="D2194" s="810" t="s">
        <v>4735</v>
      </c>
      <c r="E2194" s="811" t="s">
        <v>2347</v>
      </c>
      <c r="F2194" s="727" t="s">
        <v>2288</v>
      </c>
      <c r="G2194" s="727" t="s">
        <v>2882</v>
      </c>
      <c r="H2194" s="727" t="s">
        <v>571</v>
      </c>
      <c r="I2194" s="727" t="s">
        <v>2883</v>
      </c>
      <c r="J2194" s="727" t="s">
        <v>721</v>
      </c>
      <c r="K2194" s="727" t="s">
        <v>2884</v>
      </c>
      <c r="L2194" s="728">
        <v>256.67</v>
      </c>
      <c r="M2194" s="728">
        <v>256.67</v>
      </c>
      <c r="N2194" s="727">
        <v>1</v>
      </c>
      <c r="O2194" s="812">
        <v>1</v>
      </c>
      <c r="P2194" s="728">
        <v>256.67</v>
      </c>
      <c r="Q2194" s="745">
        <v>1</v>
      </c>
      <c r="R2194" s="727">
        <v>1</v>
      </c>
      <c r="S2194" s="745">
        <v>1</v>
      </c>
      <c r="T2194" s="812">
        <v>1</v>
      </c>
      <c r="U2194" s="768">
        <v>1</v>
      </c>
    </row>
    <row r="2195" spans="1:21" ht="14.4" customHeight="1" x14ac:dyDescent="0.3">
      <c r="A2195" s="726">
        <v>4</v>
      </c>
      <c r="B2195" s="727" t="s">
        <v>2287</v>
      </c>
      <c r="C2195" s="727" t="s">
        <v>2294</v>
      </c>
      <c r="D2195" s="810" t="s">
        <v>4735</v>
      </c>
      <c r="E2195" s="811" t="s">
        <v>2347</v>
      </c>
      <c r="F2195" s="727" t="s">
        <v>2288</v>
      </c>
      <c r="G2195" s="727" t="s">
        <v>3613</v>
      </c>
      <c r="H2195" s="727" t="s">
        <v>571</v>
      </c>
      <c r="I2195" s="727" t="s">
        <v>4515</v>
      </c>
      <c r="J2195" s="727" t="s">
        <v>4516</v>
      </c>
      <c r="K2195" s="727" t="s">
        <v>4517</v>
      </c>
      <c r="L2195" s="728">
        <v>64.819999999999993</v>
      </c>
      <c r="M2195" s="728">
        <v>64.819999999999993</v>
      </c>
      <c r="N2195" s="727">
        <v>1</v>
      </c>
      <c r="O2195" s="812">
        <v>1</v>
      </c>
      <c r="P2195" s="728"/>
      <c r="Q2195" s="745">
        <v>0</v>
      </c>
      <c r="R2195" s="727"/>
      <c r="S2195" s="745">
        <v>0</v>
      </c>
      <c r="T2195" s="812"/>
      <c r="U2195" s="768">
        <v>0</v>
      </c>
    </row>
    <row r="2196" spans="1:21" ht="14.4" customHeight="1" x14ac:dyDescent="0.3">
      <c r="A2196" s="726">
        <v>4</v>
      </c>
      <c r="B2196" s="727" t="s">
        <v>2287</v>
      </c>
      <c r="C2196" s="727" t="s">
        <v>2294</v>
      </c>
      <c r="D2196" s="810" t="s">
        <v>4735</v>
      </c>
      <c r="E2196" s="811" t="s">
        <v>2347</v>
      </c>
      <c r="F2196" s="727" t="s">
        <v>2288</v>
      </c>
      <c r="G2196" s="727" t="s">
        <v>3613</v>
      </c>
      <c r="H2196" s="727" t="s">
        <v>571</v>
      </c>
      <c r="I2196" s="727" t="s">
        <v>4518</v>
      </c>
      <c r="J2196" s="727" t="s">
        <v>4519</v>
      </c>
      <c r="K2196" s="727" t="s">
        <v>4520</v>
      </c>
      <c r="L2196" s="728">
        <v>73.45</v>
      </c>
      <c r="M2196" s="728">
        <v>146.9</v>
      </c>
      <c r="N2196" s="727">
        <v>2</v>
      </c>
      <c r="O2196" s="812">
        <v>1</v>
      </c>
      <c r="P2196" s="728"/>
      <c r="Q2196" s="745">
        <v>0</v>
      </c>
      <c r="R2196" s="727"/>
      <c r="S2196" s="745">
        <v>0</v>
      </c>
      <c r="T2196" s="812"/>
      <c r="U2196" s="768">
        <v>0</v>
      </c>
    </row>
    <row r="2197" spans="1:21" ht="14.4" customHeight="1" x14ac:dyDescent="0.3">
      <c r="A2197" s="726">
        <v>4</v>
      </c>
      <c r="B2197" s="727" t="s">
        <v>2287</v>
      </c>
      <c r="C2197" s="727" t="s">
        <v>2294</v>
      </c>
      <c r="D2197" s="810" t="s">
        <v>4735</v>
      </c>
      <c r="E2197" s="811" t="s">
        <v>2347</v>
      </c>
      <c r="F2197" s="727" t="s">
        <v>2288</v>
      </c>
      <c r="G2197" s="727" t="s">
        <v>2570</v>
      </c>
      <c r="H2197" s="727" t="s">
        <v>571</v>
      </c>
      <c r="I2197" s="727" t="s">
        <v>2571</v>
      </c>
      <c r="J2197" s="727" t="s">
        <v>1496</v>
      </c>
      <c r="K2197" s="727" t="s">
        <v>2146</v>
      </c>
      <c r="L2197" s="728">
        <v>34.19</v>
      </c>
      <c r="M2197" s="728">
        <v>34.19</v>
      </c>
      <c r="N2197" s="727">
        <v>1</v>
      </c>
      <c r="O2197" s="812">
        <v>1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4</v>
      </c>
      <c r="B2198" s="727" t="s">
        <v>2287</v>
      </c>
      <c r="C2198" s="727" t="s">
        <v>2294</v>
      </c>
      <c r="D2198" s="810" t="s">
        <v>4735</v>
      </c>
      <c r="E2198" s="811" t="s">
        <v>2347</v>
      </c>
      <c r="F2198" s="727" t="s">
        <v>2288</v>
      </c>
      <c r="G2198" s="727" t="s">
        <v>2367</v>
      </c>
      <c r="H2198" s="727" t="s">
        <v>571</v>
      </c>
      <c r="I2198" s="727" t="s">
        <v>2455</v>
      </c>
      <c r="J2198" s="727" t="s">
        <v>1157</v>
      </c>
      <c r="K2198" s="727" t="s">
        <v>2369</v>
      </c>
      <c r="L2198" s="728">
        <v>374.79</v>
      </c>
      <c r="M2198" s="728">
        <v>1499.16</v>
      </c>
      <c r="N2198" s="727">
        <v>4</v>
      </c>
      <c r="O2198" s="812">
        <v>0.5</v>
      </c>
      <c r="P2198" s="728"/>
      <c r="Q2198" s="745">
        <v>0</v>
      </c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4</v>
      </c>
      <c r="B2199" s="727" t="s">
        <v>2287</v>
      </c>
      <c r="C2199" s="727" t="s">
        <v>2294</v>
      </c>
      <c r="D2199" s="810" t="s">
        <v>4735</v>
      </c>
      <c r="E2199" s="811" t="s">
        <v>2347</v>
      </c>
      <c r="F2199" s="727" t="s">
        <v>2288</v>
      </c>
      <c r="G2199" s="727" t="s">
        <v>4521</v>
      </c>
      <c r="H2199" s="727" t="s">
        <v>571</v>
      </c>
      <c r="I2199" s="727" t="s">
        <v>4522</v>
      </c>
      <c r="J2199" s="727" t="s">
        <v>4523</v>
      </c>
      <c r="K2199" s="727" t="s">
        <v>4524</v>
      </c>
      <c r="L2199" s="728">
        <v>69.59</v>
      </c>
      <c r="M2199" s="728">
        <v>69.59</v>
      </c>
      <c r="N2199" s="727">
        <v>1</v>
      </c>
      <c r="O2199" s="812">
        <v>1</v>
      </c>
      <c r="P2199" s="728">
        <v>69.59</v>
      </c>
      <c r="Q2199" s="745">
        <v>1</v>
      </c>
      <c r="R2199" s="727">
        <v>1</v>
      </c>
      <c r="S2199" s="745">
        <v>1</v>
      </c>
      <c r="T2199" s="812">
        <v>1</v>
      </c>
      <c r="U2199" s="768">
        <v>1</v>
      </c>
    </row>
    <row r="2200" spans="1:21" ht="14.4" customHeight="1" x14ac:dyDescent="0.3">
      <c r="A2200" s="726">
        <v>4</v>
      </c>
      <c r="B2200" s="727" t="s">
        <v>2287</v>
      </c>
      <c r="C2200" s="727" t="s">
        <v>2294</v>
      </c>
      <c r="D2200" s="810" t="s">
        <v>4735</v>
      </c>
      <c r="E2200" s="811" t="s">
        <v>2347</v>
      </c>
      <c r="F2200" s="727" t="s">
        <v>2288</v>
      </c>
      <c r="G2200" s="727" t="s">
        <v>2730</v>
      </c>
      <c r="H2200" s="727" t="s">
        <v>571</v>
      </c>
      <c r="I2200" s="727" t="s">
        <v>2731</v>
      </c>
      <c r="J2200" s="727" t="s">
        <v>1055</v>
      </c>
      <c r="K2200" s="727" t="s">
        <v>2732</v>
      </c>
      <c r="L2200" s="728">
        <v>48.42</v>
      </c>
      <c r="M2200" s="728">
        <v>677.88</v>
      </c>
      <c r="N2200" s="727">
        <v>14</v>
      </c>
      <c r="O2200" s="812">
        <v>6.5</v>
      </c>
      <c r="P2200" s="728">
        <v>387.36</v>
      </c>
      <c r="Q2200" s="745">
        <v>0.57142857142857151</v>
      </c>
      <c r="R2200" s="727">
        <v>8</v>
      </c>
      <c r="S2200" s="745">
        <v>0.5714285714285714</v>
      </c>
      <c r="T2200" s="812">
        <v>3</v>
      </c>
      <c r="U2200" s="768">
        <v>0.46153846153846156</v>
      </c>
    </row>
    <row r="2201" spans="1:21" ht="14.4" customHeight="1" x14ac:dyDescent="0.3">
      <c r="A2201" s="726">
        <v>4</v>
      </c>
      <c r="B2201" s="727" t="s">
        <v>2287</v>
      </c>
      <c r="C2201" s="727" t="s">
        <v>2294</v>
      </c>
      <c r="D2201" s="810" t="s">
        <v>4735</v>
      </c>
      <c r="E2201" s="811" t="s">
        <v>2347</v>
      </c>
      <c r="F2201" s="727" t="s">
        <v>2288</v>
      </c>
      <c r="G2201" s="727" t="s">
        <v>2787</v>
      </c>
      <c r="H2201" s="727" t="s">
        <v>571</v>
      </c>
      <c r="I2201" s="727" t="s">
        <v>2788</v>
      </c>
      <c r="J2201" s="727" t="s">
        <v>2789</v>
      </c>
      <c r="K2201" s="727" t="s">
        <v>2790</v>
      </c>
      <c r="L2201" s="728">
        <v>78.33</v>
      </c>
      <c r="M2201" s="728">
        <v>156.66</v>
      </c>
      <c r="N2201" s="727">
        <v>2</v>
      </c>
      <c r="O2201" s="812">
        <v>1</v>
      </c>
      <c r="P2201" s="728">
        <v>156.66</v>
      </c>
      <c r="Q2201" s="745">
        <v>1</v>
      </c>
      <c r="R2201" s="727">
        <v>2</v>
      </c>
      <c r="S2201" s="745">
        <v>1</v>
      </c>
      <c r="T2201" s="812">
        <v>1</v>
      </c>
      <c r="U2201" s="768">
        <v>1</v>
      </c>
    </row>
    <row r="2202" spans="1:21" ht="14.4" customHeight="1" x14ac:dyDescent="0.3">
      <c r="A2202" s="726">
        <v>4</v>
      </c>
      <c r="B2202" s="727" t="s">
        <v>2287</v>
      </c>
      <c r="C2202" s="727" t="s">
        <v>2294</v>
      </c>
      <c r="D2202" s="810" t="s">
        <v>4735</v>
      </c>
      <c r="E2202" s="811" t="s">
        <v>2347</v>
      </c>
      <c r="F2202" s="727" t="s">
        <v>2288</v>
      </c>
      <c r="G2202" s="727" t="s">
        <v>2421</v>
      </c>
      <c r="H2202" s="727" t="s">
        <v>571</v>
      </c>
      <c r="I2202" s="727" t="s">
        <v>2459</v>
      </c>
      <c r="J2202" s="727" t="s">
        <v>1121</v>
      </c>
      <c r="K2202" s="727" t="s">
        <v>2423</v>
      </c>
      <c r="L2202" s="728">
        <v>103.67</v>
      </c>
      <c r="M2202" s="728">
        <v>311.01</v>
      </c>
      <c r="N2202" s="727">
        <v>3</v>
      </c>
      <c r="O2202" s="812">
        <v>2</v>
      </c>
      <c r="P2202" s="728">
        <v>103.67</v>
      </c>
      <c r="Q2202" s="745">
        <v>0.33333333333333337</v>
      </c>
      <c r="R2202" s="727">
        <v>1</v>
      </c>
      <c r="S2202" s="745">
        <v>0.33333333333333331</v>
      </c>
      <c r="T2202" s="812">
        <v>1</v>
      </c>
      <c r="U2202" s="768">
        <v>0.5</v>
      </c>
    </row>
    <row r="2203" spans="1:21" ht="14.4" customHeight="1" x14ac:dyDescent="0.3">
      <c r="A2203" s="726">
        <v>4</v>
      </c>
      <c r="B2203" s="727" t="s">
        <v>2287</v>
      </c>
      <c r="C2203" s="727" t="s">
        <v>2294</v>
      </c>
      <c r="D2203" s="810" t="s">
        <v>4735</v>
      </c>
      <c r="E2203" s="811" t="s">
        <v>2347</v>
      </c>
      <c r="F2203" s="727" t="s">
        <v>2288</v>
      </c>
      <c r="G2203" s="727" t="s">
        <v>2694</v>
      </c>
      <c r="H2203" s="727" t="s">
        <v>571</v>
      </c>
      <c r="I2203" s="727" t="s">
        <v>2243</v>
      </c>
      <c r="J2203" s="727" t="s">
        <v>2244</v>
      </c>
      <c r="K2203" s="727" t="s">
        <v>2245</v>
      </c>
      <c r="L2203" s="728">
        <v>0</v>
      </c>
      <c r="M2203" s="728">
        <v>0</v>
      </c>
      <c r="N2203" s="727">
        <v>2</v>
      </c>
      <c r="O2203" s="812">
        <v>2</v>
      </c>
      <c r="P2203" s="728">
        <v>0</v>
      </c>
      <c r="Q2203" s="745"/>
      <c r="R2203" s="727">
        <v>2</v>
      </c>
      <c r="S2203" s="745">
        <v>1</v>
      </c>
      <c r="T2203" s="812">
        <v>2</v>
      </c>
      <c r="U2203" s="768">
        <v>1</v>
      </c>
    </row>
    <row r="2204" spans="1:21" ht="14.4" customHeight="1" x14ac:dyDescent="0.3">
      <c r="A2204" s="726">
        <v>4</v>
      </c>
      <c r="B2204" s="727" t="s">
        <v>2287</v>
      </c>
      <c r="C2204" s="727" t="s">
        <v>2294</v>
      </c>
      <c r="D2204" s="810" t="s">
        <v>4735</v>
      </c>
      <c r="E2204" s="811" t="s">
        <v>2347</v>
      </c>
      <c r="F2204" s="727" t="s">
        <v>2288</v>
      </c>
      <c r="G2204" s="727" t="s">
        <v>2383</v>
      </c>
      <c r="H2204" s="727" t="s">
        <v>571</v>
      </c>
      <c r="I2204" s="727" t="s">
        <v>2384</v>
      </c>
      <c r="J2204" s="727" t="s">
        <v>616</v>
      </c>
      <c r="K2204" s="727" t="s">
        <v>2385</v>
      </c>
      <c r="L2204" s="728">
        <v>108.44</v>
      </c>
      <c r="M2204" s="728">
        <v>216.88</v>
      </c>
      <c r="N2204" s="727">
        <v>2</v>
      </c>
      <c r="O2204" s="812">
        <v>1</v>
      </c>
      <c r="P2204" s="728">
        <v>108.44</v>
      </c>
      <c r="Q2204" s="745">
        <v>0.5</v>
      </c>
      <c r="R2204" s="727">
        <v>1</v>
      </c>
      <c r="S2204" s="745">
        <v>0.5</v>
      </c>
      <c r="T2204" s="812">
        <v>0.5</v>
      </c>
      <c r="U2204" s="768">
        <v>0.5</v>
      </c>
    </row>
    <row r="2205" spans="1:21" ht="14.4" customHeight="1" x14ac:dyDescent="0.3">
      <c r="A2205" s="726">
        <v>4</v>
      </c>
      <c r="B2205" s="727" t="s">
        <v>2287</v>
      </c>
      <c r="C2205" s="727" t="s">
        <v>2294</v>
      </c>
      <c r="D2205" s="810" t="s">
        <v>4735</v>
      </c>
      <c r="E2205" s="811" t="s">
        <v>2347</v>
      </c>
      <c r="F2205" s="727" t="s">
        <v>2288</v>
      </c>
      <c r="G2205" s="727" t="s">
        <v>2491</v>
      </c>
      <c r="H2205" s="727" t="s">
        <v>571</v>
      </c>
      <c r="I2205" s="727" t="s">
        <v>2495</v>
      </c>
      <c r="J2205" s="727" t="s">
        <v>2496</v>
      </c>
      <c r="K2205" s="727" t="s">
        <v>2497</v>
      </c>
      <c r="L2205" s="728">
        <v>99.11</v>
      </c>
      <c r="M2205" s="728">
        <v>99.11</v>
      </c>
      <c r="N2205" s="727">
        <v>1</v>
      </c>
      <c r="O2205" s="812">
        <v>1</v>
      </c>
      <c r="P2205" s="728"/>
      <c r="Q2205" s="745">
        <v>0</v>
      </c>
      <c r="R2205" s="727"/>
      <c r="S2205" s="745">
        <v>0</v>
      </c>
      <c r="T2205" s="812"/>
      <c r="U2205" s="768">
        <v>0</v>
      </c>
    </row>
    <row r="2206" spans="1:21" ht="14.4" customHeight="1" x14ac:dyDescent="0.3">
      <c r="A2206" s="726">
        <v>4</v>
      </c>
      <c r="B2206" s="727" t="s">
        <v>2287</v>
      </c>
      <c r="C2206" s="727" t="s">
        <v>2294</v>
      </c>
      <c r="D2206" s="810" t="s">
        <v>4735</v>
      </c>
      <c r="E2206" s="811" t="s">
        <v>2347</v>
      </c>
      <c r="F2206" s="727" t="s">
        <v>2288</v>
      </c>
      <c r="G2206" s="727" t="s">
        <v>4525</v>
      </c>
      <c r="H2206" s="727" t="s">
        <v>571</v>
      </c>
      <c r="I2206" s="727" t="s">
        <v>4526</v>
      </c>
      <c r="J2206" s="727" t="s">
        <v>4527</v>
      </c>
      <c r="K2206" s="727" t="s">
        <v>4528</v>
      </c>
      <c r="L2206" s="728">
        <v>0</v>
      </c>
      <c r="M2206" s="728">
        <v>0</v>
      </c>
      <c r="N2206" s="727">
        <v>1</v>
      </c>
      <c r="O2206" s="812">
        <v>0.5</v>
      </c>
      <c r="P2206" s="728">
        <v>0</v>
      </c>
      <c r="Q2206" s="745"/>
      <c r="R2206" s="727">
        <v>1</v>
      </c>
      <c r="S2206" s="745">
        <v>1</v>
      </c>
      <c r="T2206" s="812">
        <v>0.5</v>
      </c>
      <c r="U2206" s="768">
        <v>1</v>
      </c>
    </row>
    <row r="2207" spans="1:21" ht="14.4" customHeight="1" x14ac:dyDescent="0.3">
      <c r="A2207" s="726">
        <v>4</v>
      </c>
      <c r="B2207" s="727" t="s">
        <v>2287</v>
      </c>
      <c r="C2207" s="727" t="s">
        <v>2294</v>
      </c>
      <c r="D2207" s="810" t="s">
        <v>4735</v>
      </c>
      <c r="E2207" s="811" t="s">
        <v>2347</v>
      </c>
      <c r="F2207" s="727" t="s">
        <v>2288</v>
      </c>
      <c r="G2207" s="727" t="s">
        <v>4167</v>
      </c>
      <c r="H2207" s="727" t="s">
        <v>642</v>
      </c>
      <c r="I2207" s="727" t="s">
        <v>4168</v>
      </c>
      <c r="J2207" s="727" t="s">
        <v>849</v>
      </c>
      <c r="K2207" s="727" t="s">
        <v>4009</v>
      </c>
      <c r="L2207" s="728">
        <v>41.63</v>
      </c>
      <c r="M2207" s="728">
        <v>41.63</v>
      </c>
      <c r="N2207" s="727">
        <v>1</v>
      </c>
      <c r="O2207" s="812">
        <v>0.5</v>
      </c>
      <c r="P2207" s="728"/>
      <c r="Q2207" s="745">
        <v>0</v>
      </c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4</v>
      </c>
      <c r="B2208" s="727" t="s">
        <v>2287</v>
      </c>
      <c r="C2208" s="727" t="s">
        <v>2294</v>
      </c>
      <c r="D2208" s="810" t="s">
        <v>4735</v>
      </c>
      <c r="E2208" s="811" t="s">
        <v>2347</v>
      </c>
      <c r="F2208" s="727" t="s">
        <v>2288</v>
      </c>
      <c r="G2208" s="727" t="s">
        <v>2710</v>
      </c>
      <c r="H2208" s="727" t="s">
        <v>571</v>
      </c>
      <c r="I2208" s="727" t="s">
        <v>2711</v>
      </c>
      <c r="J2208" s="727" t="s">
        <v>1497</v>
      </c>
      <c r="K2208" s="727" t="s">
        <v>2712</v>
      </c>
      <c r="L2208" s="728">
        <v>453.8</v>
      </c>
      <c r="M2208" s="728">
        <v>1361.4</v>
      </c>
      <c r="N2208" s="727">
        <v>3</v>
      </c>
      <c r="O2208" s="812">
        <v>2</v>
      </c>
      <c r="P2208" s="728">
        <v>1361.4</v>
      </c>
      <c r="Q2208" s="745">
        <v>1</v>
      </c>
      <c r="R2208" s="727">
        <v>3</v>
      </c>
      <c r="S2208" s="745">
        <v>1</v>
      </c>
      <c r="T2208" s="812">
        <v>2</v>
      </c>
      <c r="U2208" s="768">
        <v>1</v>
      </c>
    </row>
    <row r="2209" spans="1:21" ht="14.4" customHeight="1" x14ac:dyDescent="0.3">
      <c r="A2209" s="726">
        <v>4</v>
      </c>
      <c r="B2209" s="727" t="s">
        <v>2287</v>
      </c>
      <c r="C2209" s="727" t="s">
        <v>2294</v>
      </c>
      <c r="D2209" s="810" t="s">
        <v>4735</v>
      </c>
      <c r="E2209" s="811" t="s">
        <v>2347</v>
      </c>
      <c r="F2209" s="727" t="s">
        <v>2288</v>
      </c>
      <c r="G2209" s="727" t="s">
        <v>2356</v>
      </c>
      <c r="H2209" s="727" t="s">
        <v>571</v>
      </c>
      <c r="I2209" s="727" t="s">
        <v>4529</v>
      </c>
      <c r="J2209" s="727" t="s">
        <v>4530</v>
      </c>
      <c r="K2209" s="727" t="s">
        <v>4531</v>
      </c>
      <c r="L2209" s="728">
        <v>0</v>
      </c>
      <c r="M2209" s="728">
        <v>0</v>
      </c>
      <c r="N2209" s="727">
        <v>1</v>
      </c>
      <c r="O2209" s="812">
        <v>0.5</v>
      </c>
      <c r="P2209" s="728"/>
      <c r="Q2209" s="745"/>
      <c r="R2209" s="727"/>
      <c r="S2209" s="745">
        <v>0</v>
      </c>
      <c r="T2209" s="812"/>
      <c r="U2209" s="768">
        <v>0</v>
      </c>
    </row>
    <row r="2210" spans="1:21" ht="14.4" customHeight="1" x14ac:dyDescent="0.3">
      <c r="A2210" s="726">
        <v>4</v>
      </c>
      <c r="B2210" s="727" t="s">
        <v>2287</v>
      </c>
      <c r="C2210" s="727" t="s">
        <v>2294</v>
      </c>
      <c r="D2210" s="810" t="s">
        <v>4735</v>
      </c>
      <c r="E2210" s="811" t="s">
        <v>2347</v>
      </c>
      <c r="F2210" s="727" t="s">
        <v>2288</v>
      </c>
      <c r="G2210" s="727" t="s">
        <v>2582</v>
      </c>
      <c r="H2210" s="727" t="s">
        <v>571</v>
      </c>
      <c r="I2210" s="727" t="s">
        <v>3636</v>
      </c>
      <c r="J2210" s="727" t="s">
        <v>704</v>
      </c>
      <c r="K2210" s="727" t="s">
        <v>3637</v>
      </c>
      <c r="L2210" s="728">
        <v>0</v>
      </c>
      <c r="M2210" s="728">
        <v>0</v>
      </c>
      <c r="N2210" s="727">
        <v>1</v>
      </c>
      <c r="O2210" s="812">
        <v>0.5</v>
      </c>
      <c r="P2210" s="728">
        <v>0</v>
      </c>
      <c r="Q2210" s="745"/>
      <c r="R2210" s="727">
        <v>1</v>
      </c>
      <c r="S2210" s="745">
        <v>1</v>
      </c>
      <c r="T2210" s="812">
        <v>0.5</v>
      </c>
      <c r="U2210" s="768">
        <v>1</v>
      </c>
    </row>
    <row r="2211" spans="1:21" ht="14.4" customHeight="1" x14ac:dyDescent="0.3">
      <c r="A2211" s="726">
        <v>4</v>
      </c>
      <c r="B2211" s="727" t="s">
        <v>2287</v>
      </c>
      <c r="C2211" s="727" t="s">
        <v>2294</v>
      </c>
      <c r="D2211" s="810" t="s">
        <v>4735</v>
      </c>
      <c r="E2211" s="811" t="s">
        <v>2347</v>
      </c>
      <c r="F2211" s="727" t="s">
        <v>2288</v>
      </c>
      <c r="G2211" s="727" t="s">
        <v>4532</v>
      </c>
      <c r="H2211" s="727" t="s">
        <v>571</v>
      </c>
      <c r="I2211" s="727" t="s">
        <v>4533</v>
      </c>
      <c r="J2211" s="727" t="s">
        <v>4534</v>
      </c>
      <c r="K2211" s="727" t="s">
        <v>4535</v>
      </c>
      <c r="L2211" s="728">
        <v>54.13</v>
      </c>
      <c r="M2211" s="728">
        <v>108.26</v>
      </c>
      <c r="N2211" s="727">
        <v>2</v>
      </c>
      <c r="O2211" s="812">
        <v>0.5</v>
      </c>
      <c r="P2211" s="728">
        <v>108.26</v>
      </c>
      <c r="Q2211" s="745">
        <v>1</v>
      </c>
      <c r="R2211" s="727">
        <v>2</v>
      </c>
      <c r="S2211" s="745">
        <v>1</v>
      </c>
      <c r="T2211" s="812">
        <v>0.5</v>
      </c>
      <c r="U2211" s="768">
        <v>1</v>
      </c>
    </row>
    <row r="2212" spans="1:21" ht="14.4" customHeight="1" x14ac:dyDescent="0.3">
      <c r="A2212" s="726">
        <v>4</v>
      </c>
      <c r="B2212" s="727" t="s">
        <v>2287</v>
      </c>
      <c r="C2212" s="727" t="s">
        <v>2294</v>
      </c>
      <c r="D2212" s="810" t="s">
        <v>4735</v>
      </c>
      <c r="E2212" s="811" t="s">
        <v>2347</v>
      </c>
      <c r="F2212" s="727" t="s">
        <v>2288</v>
      </c>
      <c r="G2212" s="727" t="s">
        <v>2359</v>
      </c>
      <c r="H2212" s="727" t="s">
        <v>642</v>
      </c>
      <c r="I2212" s="727" t="s">
        <v>1934</v>
      </c>
      <c r="J2212" s="727" t="s">
        <v>1935</v>
      </c>
      <c r="K2212" s="727" t="s">
        <v>1936</v>
      </c>
      <c r="L2212" s="728">
        <v>0</v>
      </c>
      <c r="M2212" s="728">
        <v>0</v>
      </c>
      <c r="N2212" s="727">
        <v>1</v>
      </c>
      <c r="O2212" s="812">
        <v>0.5</v>
      </c>
      <c r="P2212" s="728">
        <v>0</v>
      </c>
      <c r="Q2212" s="745"/>
      <c r="R2212" s="727">
        <v>1</v>
      </c>
      <c r="S2212" s="745">
        <v>1</v>
      </c>
      <c r="T2212" s="812">
        <v>0.5</v>
      </c>
      <c r="U2212" s="768">
        <v>1</v>
      </c>
    </row>
    <row r="2213" spans="1:21" ht="14.4" customHeight="1" x14ac:dyDescent="0.3">
      <c r="A2213" s="726">
        <v>4</v>
      </c>
      <c r="B2213" s="727" t="s">
        <v>2287</v>
      </c>
      <c r="C2213" s="727" t="s">
        <v>2294</v>
      </c>
      <c r="D2213" s="810" t="s">
        <v>4735</v>
      </c>
      <c r="E2213" s="811" t="s">
        <v>2347</v>
      </c>
      <c r="F2213" s="727" t="s">
        <v>2288</v>
      </c>
      <c r="G2213" s="727" t="s">
        <v>2447</v>
      </c>
      <c r="H2213" s="727" t="s">
        <v>571</v>
      </c>
      <c r="I2213" s="727" t="s">
        <v>2518</v>
      </c>
      <c r="J2213" s="727" t="s">
        <v>976</v>
      </c>
      <c r="K2213" s="727" t="s">
        <v>2449</v>
      </c>
      <c r="L2213" s="728">
        <v>42.54</v>
      </c>
      <c r="M2213" s="728">
        <v>42.54</v>
      </c>
      <c r="N2213" s="727">
        <v>1</v>
      </c>
      <c r="O2213" s="812">
        <v>0.5</v>
      </c>
      <c r="P2213" s="728">
        <v>42.54</v>
      </c>
      <c r="Q2213" s="745">
        <v>1</v>
      </c>
      <c r="R2213" s="727">
        <v>1</v>
      </c>
      <c r="S2213" s="745">
        <v>1</v>
      </c>
      <c r="T2213" s="812">
        <v>0.5</v>
      </c>
      <c r="U2213" s="768">
        <v>1</v>
      </c>
    </row>
    <row r="2214" spans="1:21" ht="14.4" customHeight="1" x14ac:dyDescent="0.3">
      <c r="A2214" s="726">
        <v>4</v>
      </c>
      <c r="B2214" s="727" t="s">
        <v>2287</v>
      </c>
      <c r="C2214" s="727" t="s">
        <v>2294</v>
      </c>
      <c r="D2214" s="810" t="s">
        <v>4735</v>
      </c>
      <c r="E2214" s="811" t="s">
        <v>2347</v>
      </c>
      <c r="F2214" s="727" t="s">
        <v>2288</v>
      </c>
      <c r="G2214" s="727" t="s">
        <v>2447</v>
      </c>
      <c r="H2214" s="727" t="s">
        <v>571</v>
      </c>
      <c r="I2214" s="727" t="s">
        <v>2464</v>
      </c>
      <c r="J2214" s="727" t="s">
        <v>976</v>
      </c>
      <c r="K2214" s="727" t="s">
        <v>2465</v>
      </c>
      <c r="L2214" s="728">
        <v>59.56</v>
      </c>
      <c r="M2214" s="728">
        <v>178.68</v>
      </c>
      <c r="N2214" s="727">
        <v>3</v>
      </c>
      <c r="O2214" s="812">
        <v>1</v>
      </c>
      <c r="P2214" s="728">
        <v>178.68</v>
      </c>
      <c r="Q2214" s="745">
        <v>1</v>
      </c>
      <c r="R2214" s="727">
        <v>3</v>
      </c>
      <c r="S2214" s="745">
        <v>1</v>
      </c>
      <c r="T2214" s="812">
        <v>1</v>
      </c>
      <c r="U2214" s="768">
        <v>1</v>
      </c>
    </row>
    <row r="2215" spans="1:21" ht="14.4" customHeight="1" x14ac:dyDescent="0.3">
      <c r="A2215" s="726">
        <v>4</v>
      </c>
      <c r="B2215" s="727" t="s">
        <v>2287</v>
      </c>
      <c r="C2215" s="727" t="s">
        <v>2294</v>
      </c>
      <c r="D2215" s="810" t="s">
        <v>4735</v>
      </c>
      <c r="E2215" s="811" t="s">
        <v>2347</v>
      </c>
      <c r="F2215" s="727" t="s">
        <v>2288</v>
      </c>
      <c r="G2215" s="727" t="s">
        <v>4003</v>
      </c>
      <c r="H2215" s="727" t="s">
        <v>571</v>
      </c>
      <c r="I2215" s="727" t="s">
        <v>4004</v>
      </c>
      <c r="J2215" s="727" t="s">
        <v>887</v>
      </c>
      <c r="K2215" s="727" t="s">
        <v>4005</v>
      </c>
      <c r="L2215" s="728">
        <v>55.16</v>
      </c>
      <c r="M2215" s="728">
        <v>55.16</v>
      </c>
      <c r="N2215" s="727">
        <v>1</v>
      </c>
      <c r="O2215" s="812">
        <v>0.5</v>
      </c>
      <c r="P2215" s="728">
        <v>55.16</v>
      </c>
      <c r="Q2215" s="745">
        <v>1</v>
      </c>
      <c r="R2215" s="727">
        <v>1</v>
      </c>
      <c r="S2215" s="745">
        <v>1</v>
      </c>
      <c r="T2215" s="812">
        <v>0.5</v>
      </c>
      <c r="U2215" s="768">
        <v>1</v>
      </c>
    </row>
    <row r="2216" spans="1:21" ht="14.4" customHeight="1" x14ac:dyDescent="0.3">
      <c r="A2216" s="726">
        <v>4</v>
      </c>
      <c r="B2216" s="727" t="s">
        <v>2287</v>
      </c>
      <c r="C2216" s="727" t="s">
        <v>2294</v>
      </c>
      <c r="D2216" s="810" t="s">
        <v>4735</v>
      </c>
      <c r="E2216" s="811" t="s">
        <v>2347</v>
      </c>
      <c r="F2216" s="727" t="s">
        <v>2288</v>
      </c>
      <c r="G2216" s="727" t="s">
        <v>4536</v>
      </c>
      <c r="H2216" s="727" t="s">
        <v>571</v>
      </c>
      <c r="I2216" s="727" t="s">
        <v>4537</v>
      </c>
      <c r="J2216" s="727" t="s">
        <v>4538</v>
      </c>
      <c r="K2216" s="727" t="s">
        <v>4539</v>
      </c>
      <c r="L2216" s="728">
        <v>271.94</v>
      </c>
      <c r="M2216" s="728">
        <v>543.88</v>
      </c>
      <c r="N2216" s="727">
        <v>2</v>
      </c>
      <c r="O2216" s="812">
        <v>2</v>
      </c>
      <c r="P2216" s="728">
        <v>271.94</v>
      </c>
      <c r="Q2216" s="745">
        <v>0.5</v>
      </c>
      <c r="R2216" s="727">
        <v>1</v>
      </c>
      <c r="S2216" s="745">
        <v>0.5</v>
      </c>
      <c r="T2216" s="812">
        <v>1</v>
      </c>
      <c r="U2216" s="768">
        <v>0.5</v>
      </c>
    </row>
    <row r="2217" spans="1:21" ht="14.4" customHeight="1" x14ac:dyDescent="0.3">
      <c r="A2217" s="726">
        <v>4</v>
      </c>
      <c r="B2217" s="727" t="s">
        <v>2287</v>
      </c>
      <c r="C2217" s="727" t="s">
        <v>2294</v>
      </c>
      <c r="D2217" s="810" t="s">
        <v>4735</v>
      </c>
      <c r="E2217" s="811" t="s">
        <v>2347</v>
      </c>
      <c r="F2217" s="727" t="s">
        <v>2288</v>
      </c>
      <c r="G2217" s="727" t="s">
        <v>2913</v>
      </c>
      <c r="H2217" s="727" t="s">
        <v>642</v>
      </c>
      <c r="I2217" s="727" t="s">
        <v>1949</v>
      </c>
      <c r="J2217" s="727" t="s">
        <v>916</v>
      </c>
      <c r="K2217" s="727" t="s">
        <v>1950</v>
      </c>
      <c r="L2217" s="728">
        <v>0</v>
      </c>
      <c r="M2217" s="728">
        <v>0</v>
      </c>
      <c r="N2217" s="727">
        <v>3</v>
      </c>
      <c r="O2217" s="812">
        <v>2</v>
      </c>
      <c r="P2217" s="728">
        <v>0</v>
      </c>
      <c r="Q2217" s="745"/>
      <c r="R2217" s="727">
        <v>3</v>
      </c>
      <c r="S2217" s="745">
        <v>1</v>
      </c>
      <c r="T2217" s="812">
        <v>2</v>
      </c>
      <c r="U2217" s="768">
        <v>1</v>
      </c>
    </row>
    <row r="2218" spans="1:21" ht="14.4" customHeight="1" x14ac:dyDescent="0.3">
      <c r="A2218" s="726">
        <v>4</v>
      </c>
      <c r="B2218" s="727" t="s">
        <v>2287</v>
      </c>
      <c r="C2218" s="727" t="s">
        <v>2294</v>
      </c>
      <c r="D2218" s="810" t="s">
        <v>4735</v>
      </c>
      <c r="E2218" s="811" t="s">
        <v>2347</v>
      </c>
      <c r="F2218" s="727" t="s">
        <v>2288</v>
      </c>
      <c r="G2218" s="727" t="s">
        <v>2913</v>
      </c>
      <c r="H2218" s="727" t="s">
        <v>642</v>
      </c>
      <c r="I2218" s="727" t="s">
        <v>1951</v>
      </c>
      <c r="J2218" s="727" t="s">
        <v>916</v>
      </c>
      <c r="K2218" s="727" t="s">
        <v>1952</v>
      </c>
      <c r="L2218" s="728">
        <v>0</v>
      </c>
      <c r="M2218" s="728">
        <v>0</v>
      </c>
      <c r="N2218" s="727">
        <v>1</v>
      </c>
      <c r="O2218" s="812">
        <v>1</v>
      </c>
      <c r="P2218" s="728">
        <v>0</v>
      </c>
      <c r="Q2218" s="745"/>
      <c r="R2218" s="727">
        <v>1</v>
      </c>
      <c r="S2218" s="745">
        <v>1</v>
      </c>
      <c r="T2218" s="812">
        <v>1</v>
      </c>
      <c r="U2218" s="768">
        <v>1</v>
      </c>
    </row>
    <row r="2219" spans="1:21" ht="14.4" customHeight="1" x14ac:dyDescent="0.3">
      <c r="A2219" s="726">
        <v>4</v>
      </c>
      <c r="B2219" s="727" t="s">
        <v>2287</v>
      </c>
      <c r="C2219" s="727" t="s">
        <v>2294</v>
      </c>
      <c r="D2219" s="810" t="s">
        <v>4735</v>
      </c>
      <c r="E2219" s="811" t="s">
        <v>2347</v>
      </c>
      <c r="F2219" s="727" t="s">
        <v>2288</v>
      </c>
      <c r="G2219" s="727" t="s">
        <v>2417</v>
      </c>
      <c r="H2219" s="727" t="s">
        <v>571</v>
      </c>
      <c r="I2219" s="727" t="s">
        <v>3537</v>
      </c>
      <c r="J2219" s="727" t="s">
        <v>3416</v>
      </c>
      <c r="K2219" s="727" t="s">
        <v>3538</v>
      </c>
      <c r="L2219" s="728">
        <v>133.94</v>
      </c>
      <c r="M2219" s="728">
        <v>133.94</v>
      </c>
      <c r="N2219" s="727">
        <v>1</v>
      </c>
      <c r="O2219" s="812">
        <v>0.5</v>
      </c>
      <c r="P2219" s="728"/>
      <c r="Q2219" s="745">
        <v>0</v>
      </c>
      <c r="R2219" s="727"/>
      <c r="S2219" s="745">
        <v>0</v>
      </c>
      <c r="T2219" s="812"/>
      <c r="U2219" s="768">
        <v>0</v>
      </c>
    </row>
    <row r="2220" spans="1:21" ht="14.4" customHeight="1" x14ac:dyDescent="0.3">
      <c r="A2220" s="726">
        <v>4</v>
      </c>
      <c r="B2220" s="727" t="s">
        <v>2287</v>
      </c>
      <c r="C2220" s="727" t="s">
        <v>2294</v>
      </c>
      <c r="D2220" s="810" t="s">
        <v>4735</v>
      </c>
      <c r="E2220" s="811" t="s">
        <v>2347</v>
      </c>
      <c r="F2220" s="727" t="s">
        <v>2288</v>
      </c>
      <c r="G2220" s="727" t="s">
        <v>2549</v>
      </c>
      <c r="H2220" s="727" t="s">
        <v>571</v>
      </c>
      <c r="I2220" s="727" t="s">
        <v>4540</v>
      </c>
      <c r="J2220" s="727" t="s">
        <v>2655</v>
      </c>
      <c r="K2220" s="727" t="s">
        <v>4541</v>
      </c>
      <c r="L2220" s="728">
        <v>33.31</v>
      </c>
      <c r="M2220" s="728">
        <v>33.31</v>
      </c>
      <c r="N2220" s="727">
        <v>1</v>
      </c>
      <c r="O2220" s="812">
        <v>0.5</v>
      </c>
      <c r="P2220" s="728">
        <v>33.31</v>
      </c>
      <c r="Q2220" s="745">
        <v>1</v>
      </c>
      <c r="R2220" s="727">
        <v>1</v>
      </c>
      <c r="S2220" s="745">
        <v>1</v>
      </c>
      <c r="T2220" s="812">
        <v>0.5</v>
      </c>
      <c r="U2220" s="768">
        <v>1</v>
      </c>
    </row>
    <row r="2221" spans="1:21" ht="14.4" customHeight="1" x14ac:dyDescent="0.3">
      <c r="A2221" s="726">
        <v>4</v>
      </c>
      <c r="B2221" s="727" t="s">
        <v>2287</v>
      </c>
      <c r="C2221" s="727" t="s">
        <v>2294</v>
      </c>
      <c r="D2221" s="810" t="s">
        <v>4735</v>
      </c>
      <c r="E2221" s="811" t="s">
        <v>2347</v>
      </c>
      <c r="F2221" s="727" t="s">
        <v>2289</v>
      </c>
      <c r="G2221" s="727" t="s">
        <v>2364</v>
      </c>
      <c r="H2221" s="727" t="s">
        <v>571</v>
      </c>
      <c r="I2221" s="727" t="s">
        <v>2365</v>
      </c>
      <c r="J2221" s="727" t="s">
        <v>2366</v>
      </c>
      <c r="K2221" s="727"/>
      <c r="L2221" s="728">
        <v>0</v>
      </c>
      <c r="M2221" s="728">
        <v>0</v>
      </c>
      <c r="N2221" s="727">
        <v>2</v>
      </c>
      <c r="O2221" s="812">
        <v>2</v>
      </c>
      <c r="P2221" s="728">
        <v>0</v>
      </c>
      <c r="Q2221" s="745"/>
      <c r="R2221" s="727">
        <v>2</v>
      </c>
      <c r="S2221" s="745">
        <v>1</v>
      </c>
      <c r="T2221" s="812">
        <v>2</v>
      </c>
      <c r="U2221" s="768">
        <v>1</v>
      </c>
    </row>
    <row r="2222" spans="1:21" ht="14.4" customHeight="1" x14ac:dyDescent="0.3">
      <c r="A2222" s="726">
        <v>4</v>
      </c>
      <c r="B2222" s="727" t="s">
        <v>2287</v>
      </c>
      <c r="C2222" s="727" t="s">
        <v>2294</v>
      </c>
      <c r="D2222" s="810" t="s">
        <v>4735</v>
      </c>
      <c r="E2222" s="811" t="s">
        <v>2347</v>
      </c>
      <c r="F2222" s="727" t="s">
        <v>2290</v>
      </c>
      <c r="G2222" s="727" t="s">
        <v>4542</v>
      </c>
      <c r="H2222" s="727" t="s">
        <v>571</v>
      </c>
      <c r="I2222" s="727" t="s">
        <v>4543</v>
      </c>
      <c r="J2222" s="727" t="s">
        <v>4544</v>
      </c>
      <c r="K2222" s="727" t="s">
        <v>4545</v>
      </c>
      <c r="L2222" s="728">
        <v>740</v>
      </c>
      <c r="M2222" s="728">
        <v>740</v>
      </c>
      <c r="N2222" s="727">
        <v>1</v>
      </c>
      <c r="O2222" s="812">
        <v>1</v>
      </c>
      <c r="P2222" s="728"/>
      <c r="Q2222" s="745">
        <v>0</v>
      </c>
      <c r="R2222" s="727"/>
      <c r="S2222" s="745">
        <v>0</v>
      </c>
      <c r="T2222" s="812"/>
      <c r="U2222" s="768">
        <v>0</v>
      </c>
    </row>
    <row r="2223" spans="1:21" ht="14.4" customHeight="1" x14ac:dyDescent="0.3">
      <c r="A2223" s="726">
        <v>4</v>
      </c>
      <c r="B2223" s="727" t="s">
        <v>2287</v>
      </c>
      <c r="C2223" s="727" t="s">
        <v>2294</v>
      </c>
      <c r="D2223" s="810" t="s">
        <v>4735</v>
      </c>
      <c r="E2223" s="811" t="s">
        <v>2347</v>
      </c>
      <c r="F2223" s="727" t="s">
        <v>2290</v>
      </c>
      <c r="G2223" s="727" t="s">
        <v>2399</v>
      </c>
      <c r="H2223" s="727" t="s">
        <v>571</v>
      </c>
      <c r="I2223" s="727" t="s">
        <v>2400</v>
      </c>
      <c r="J2223" s="727" t="s">
        <v>2401</v>
      </c>
      <c r="K2223" s="727" t="s">
        <v>2402</v>
      </c>
      <c r="L2223" s="728">
        <v>100</v>
      </c>
      <c r="M2223" s="728">
        <v>1200</v>
      </c>
      <c r="N2223" s="727">
        <v>12</v>
      </c>
      <c r="O2223" s="812">
        <v>5</v>
      </c>
      <c r="P2223" s="728">
        <v>1200</v>
      </c>
      <c r="Q2223" s="745">
        <v>1</v>
      </c>
      <c r="R2223" s="727">
        <v>12</v>
      </c>
      <c r="S2223" s="745">
        <v>1</v>
      </c>
      <c r="T2223" s="812">
        <v>5</v>
      </c>
      <c r="U2223" s="768">
        <v>1</v>
      </c>
    </row>
    <row r="2224" spans="1:21" ht="14.4" customHeight="1" x14ac:dyDescent="0.3">
      <c r="A2224" s="726">
        <v>4</v>
      </c>
      <c r="B2224" s="727" t="s">
        <v>2287</v>
      </c>
      <c r="C2224" s="727" t="s">
        <v>2294</v>
      </c>
      <c r="D2224" s="810" t="s">
        <v>4735</v>
      </c>
      <c r="E2224" s="811" t="s">
        <v>2347</v>
      </c>
      <c r="F2224" s="727" t="s">
        <v>2290</v>
      </c>
      <c r="G2224" s="727" t="s">
        <v>2399</v>
      </c>
      <c r="H2224" s="727" t="s">
        <v>571</v>
      </c>
      <c r="I2224" s="727" t="s">
        <v>4546</v>
      </c>
      <c r="J2224" s="727" t="s">
        <v>4547</v>
      </c>
      <c r="K2224" s="727" t="s">
        <v>4548</v>
      </c>
      <c r="L2224" s="728">
        <v>282.75</v>
      </c>
      <c r="M2224" s="728">
        <v>282.75</v>
      </c>
      <c r="N2224" s="727">
        <v>1</v>
      </c>
      <c r="O2224" s="812">
        <v>1</v>
      </c>
      <c r="P2224" s="728">
        <v>282.75</v>
      </c>
      <c r="Q2224" s="745">
        <v>1</v>
      </c>
      <c r="R2224" s="727">
        <v>1</v>
      </c>
      <c r="S2224" s="745">
        <v>1</v>
      </c>
      <c r="T2224" s="812">
        <v>1</v>
      </c>
      <c r="U2224" s="768">
        <v>1</v>
      </c>
    </row>
    <row r="2225" spans="1:21" ht="14.4" customHeight="1" x14ac:dyDescent="0.3">
      <c r="A2225" s="726">
        <v>4</v>
      </c>
      <c r="B2225" s="727" t="s">
        <v>2287</v>
      </c>
      <c r="C2225" s="727" t="s">
        <v>2294</v>
      </c>
      <c r="D2225" s="810" t="s">
        <v>4735</v>
      </c>
      <c r="E2225" s="811" t="s">
        <v>2347</v>
      </c>
      <c r="F2225" s="727" t="s">
        <v>2290</v>
      </c>
      <c r="G2225" s="727" t="s">
        <v>2807</v>
      </c>
      <c r="H2225" s="727" t="s">
        <v>571</v>
      </c>
      <c r="I2225" s="727" t="s">
        <v>2808</v>
      </c>
      <c r="J2225" s="727" t="s">
        <v>2809</v>
      </c>
      <c r="K2225" s="727" t="s">
        <v>2810</v>
      </c>
      <c r="L2225" s="728">
        <v>410</v>
      </c>
      <c r="M2225" s="728">
        <v>6970</v>
      </c>
      <c r="N2225" s="727">
        <v>17</v>
      </c>
      <c r="O2225" s="812">
        <v>17</v>
      </c>
      <c r="P2225" s="728">
        <v>6560</v>
      </c>
      <c r="Q2225" s="745">
        <v>0.94117647058823528</v>
      </c>
      <c r="R2225" s="727">
        <v>16</v>
      </c>
      <c r="S2225" s="745">
        <v>0.94117647058823528</v>
      </c>
      <c r="T2225" s="812">
        <v>16</v>
      </c>
      <c r="U2225" s="768">
        <v>0.94117647058823528</v>
      </c>
    </row>
    <row r="2226" spans="1:21" ht="14.4" customHeight="1" x14ac:dyDescent="0.3">
      <c r="A2226" s="726">
        <v>4</v>
      </c>
      <c r="B2226" s="727" t="s">
        <v>2287</v>
      </c>
      <c r="C2226" s="727" t="s">
        <v>2294</v>
      </c>
      <c r="D2226" s="810" t="s">
        <v>4735</v>
      </c>
      <c r="E2226" s="811" t="s">
        <v>2347</v>
      </c>
      <c r="F2226" s="727" t="s">
        <v>2290</v>
      </c>
      <c r="G2226" s="727" t="s">
        <v>2807</v>
      </c>
      <c r="H2226" s="727" t="s">
        <v>571</v>
      </c>
      <c r="I2226" s="727" t="s">
        <v>3352</v>
      </c>
      <c r="J2226" s="727" t="s">
        <v>2853</v>
      </c>
      <c r="K2226" s="727" t="s">
        <v>3353</v>
      </c>
      <c r="L2226" s="728">
        <v>566</v>
      </c>
      <c r="M2226" s="728">
        <v>566</v>
      </c>
      <c r="N2226" s="727">
        <v>1</v>
      </c>
      <c r="O2226" s="812">
        <v>1</v>
      </c>
      <c r="P2226" s="728">
        <v>566</v>
      </c>
      <c r="Q2226" s="745">
        <v>1</v>
      </c>
      <c r="R2226" s="727">
        <v>1</v>
      </c>
      <c r="S2226" s="745">
        <v>1</v>
      </c>
      <c r="T2226" s="812">
        <v>1</v>
      </c>
      <c r="U2226" s="768">
        <v>1</v>
      </c>
    </row>
    <row r="2227" spans="1:21" ht="14.4" customHeight="1" x14ac:dyDescent="0.3">
      <c r="A2227" s="726">
        <v>4</v>
      </c>
      <c r="B2227" s="727" t="s">
        <v>2287</v>
      </c>
      <c r="C2227" s="727" t="s">
        <v>2294</v>
      </c>
      <c r="D2227" s="810" t="s">
        <v>4735</v>
      </c>
      <c r="E2227" s="811" t="s">
        <v>2347</v>
      </c>
      <c r="F2227" s="727" t="s">
        <v>2290</v>
      </c>
      <c r="G2227" s="727" t="s">
        <v>2406</v>
      </c>
      <c r="H2227" s="727" t="s">
        <v>571</v>
      </c>
      <c r="I2227" s="727" t="s">
        <v>2407</v>
      </c>
      <c r="J2227" s="727" t="s">
        <v>2408</v>
      </c>
      <c r="K2227" s="727" t="s">
        <v>2409</v>
      </c>
      <c r="L2227" s="728">
        <v>900</v>
      </c>
      <c r="M2227" s="728">
        <v>13500</v>
      </c>
      <c r="N2227" s="727">
        <v>15</v>
      </c>
      <c r="O2227" s="812">
        <v>15</v>
      </c>
      <c r="P2227" s="728">
        <v>13500</v>
      </c>
      <c r="Q2227" s="745">
        <v>1</v>
      </c>
      <c r="R2227" s="727">
        <v>15</v>
      </c>
      <c r="S2227" s="745">
        <v>1</v>
      </c>
      <c r="T2227" s="812">
        <v>15</v>
      </c>
      <c r="U2227" s="768">
        <v>1</v>
      </c>
    </row>
    <row r="2228" spans="1:21" ht="14.4" customHeight="1" x14ac:dyDescent="0.3">
      <c r="A2228" s="726">
        <v>4</v>
      </c>
      <c r="B2228" s="727" t="s">
        <v>2287</v>
      </c>
      <c r="C2228" s="727" t="s">
        <v>2294</v>
      </c>
      <c r="D2228" s="810" t="s">
        <v>4735</v>
      </c>
      <c r="E2228" s="811" t="s">
        <v>2347</v>
      </c>
      <c r="F2228" s="727" t="s">
        <v>2290</v>
      </c>
      <c r="G2228" s="727" t="s">
        <v>2406</v>
      </c>
      <c r="H2228" s="727" t="s">
        <v>571</v>
      </c>
      <c r="I2228" s="727" t="s">
        <v>3441</v>
      </c>
      <c r="J2228" s="727" t="s">
        <v>3442</v>
      </c>
      <c r="K2228" s="727" t="s">
        <v>3443</v>
      </c>
      <c r="L2228" s="728">
        <v>378.48</v>
      </c>
      <c r="M2228" s="728">
        <v>378.48</v>
      </c>
      <c r="N2228" s="727">
        <v>1</v>
      </c>
      <c r="O2228" s="812">
        <v>1</v>
      </c>
      <c r="P2228" s="728">
        <v>378.48</v>
      </c>
      <c r="Q2228" s="745">
        <v>1</v>
      </c>
      <c r="R2228" s="727">
        <v>1</v>
      </c>
      <c r="S2228" s="745">
        <v>1</v>
      </c>
      <c r="T2228" s="812">
        <v>1</v>
      </c>
      <c r="U2228" s="768">
        <v>1</v>
      </c>
    </row>
    <row r="2229" spans="1:21" ht="14.4" customHeight="1" x14ac:dyDescent="0.3">
      <c r="A2229" s="726">
        <v>4</v>
      </c>
      <c r="B2229" s="727" t="s">
        <v>2287</v>
      </c>
      <c r="C2229" s="727" t="s">
        <v>2294</v>
      </c>
      <c r="D2229" s="810" t="s">
        <v>4735</v>
      </c>
      <c r="E2229" s="811" t="s">
        <v>2347</v>
      </c>
      <c r="F2229" s="727" t="s">
        <v>2290</v>
      </c>
      <c r="G2229" s="727" t="s">
        <v>2406</v>
      </c>
      <c r="H2229" s="727" t="s">
        <v>571</v>
      </c>
      <c r="I2229" s="727" t="s">
        <v>3444</v>
      </c>
      <c r="J2229" s="727" t="s">
        <v>3445</v>
      </c>
      <c r="K2229" s="727" t="s">
        <v>3446</v>
      </c>
      <c r="L2229" s="728">
        <v>378.48</v>
      </c>
      <c r="M2229" s="728">
        <v>1135.44</v>
      </c>
      <c r="N2229" s="727">
        <v>3</v>
      </c>
      <c r="O2229" s="812">
        <v>3</v>
      </c>
      <c r="P2229" s="728">
        <v>1135.44</v>
      </c>
      <c r="Q2229" s="745">
        <v>1</v>
      </c>
      <c r="R2229" s="727">
        <v>3</v>
      </c>
      <c r="S2229" s="745">
        <v>1</v>
      </c>
      <c r="T2229" s="812">
        <v>3</v>
      </c>
      <c r="U2229" s="768">
        <v>1</v>
      </c>
    </row>
    <row r="2230" spans="1:21" ht="14.4" customHeight="1" x14ac:dyDescent="0.3">
      <c r="A2230" s="726">
        <v>4</v>
      </c>
      <c r="B2230" s="727" t="s">
        <v>2287</v>
      </c>
      <c r="C2230" s="727" t="s">
        <v>2294</v>
      </c>
      <c r="D2230" s="810" t="s">
        <v>4735</v>
      </c>
      <c r="E2230" s="811" t="s">
        <v>2347</v>
      </c>
      <c r="F2230" s="727" t="s">
        <v>2290</v>
      </c>
      <c r="G2230" s="727" t="s">
        <v>2406</v>
      </c>
      <c r="H2230" s="727" t="s">
        <v>571</v>
      </c>
      <c r="I2230" s="727" t="s">
        <v>3450</v>
      </c>
      <c r="J2230" s="727" t="s">
        <v>3451</v>
      </c>
      <c r="K2230" s="727" t="s">
        <v>3452</v>
      </c>
      <c r="L2230" s="728">
        <v>906.78</v>
      </c>
      <c r="M2230" s="728">
        <v>906.78</v>
      </c>
      <c r="N2230" s="727">
        <v>1</v>
      </c>
      <c r="O2230" s="812">
        <v>1</v>
      </c>
      <c r="P2230" s="728">
        <v>906.78</v>
      </c>
      <c r="Q2230" s="745">
        <v>1</v>
      </c>
      <c r="R2230" s="727">
        <v>1</v>
      </c>
      <c r="S2230" s="745">
        <v>1</v>
      </c>
      <c r="T2230" s="812">
        <v>1</v>
      </c>
      <c r="U2230" s="768">
        <v>1</v>
      </c>
    </row>
    <row r="2231" spans="1:21" ht="14.4" customHeight="1" x14ac:dyDescent="0.3">
      <c r="A2231" s="726">
        <v>4</v>
      </c>
      <c r="B2231" s="727" t="s">
        <v>2287</v>
      </c>
      <c r="C2231" s="727" t="s">
        <v>2294</v>
      </c>
      <c r="D2231" s="810" t="s">
        <v>4735</v>
      </c>
      <c r="E2231" s="811" t="s">
        <v>2320</v>
      </c>
      <c r="F2231" s="727" t="s">
        <v>2290</v>
      </c>
      <c r="G2231" s="727" t="s">
        <v>2523</v>
      </c>
      <c r="H2231" s="727" t="s">
        <v>571</v>
      </c>
      <c r="I2231" s="727" t="s">
        <v>2921</v>
      </c>
      <c r="J2231" s="727" t="s">
        <v>2922</v>
      </c>
      <c r="K2231" s="727" t="s">
        <v>2923</v>
      </c>
      <c r="L2231" s="728">
        <v>287</v>
      </c>
      <c r="M2231" s="728">
        <v>287</v>
      </c>
      <c r="N2231" s="727">
        <v>1</v>
      </c>
      <c r="O2231" s="812">
        <v>1</v>
      </c>
      <c r="P2231" s="728"/>
      <c r="Q2231" s="745">
        <v>0</v>
      </c>
      <c r="R2231" s="727"/>
      <c r="S2231" s="745">
        <v>0</v>
      </c>
      <c r="T2231" s="812"/>
      <c r="U2231" s="768">
        <v>0</v>
      </c>
    </row>
    <row r="2232" spans="1:21" ht="14.4" customHeight="1" x14ac:dyDescent="0.3">
      <c r="A2232" s="726">
        <v>4</v>
      </c>
      <c r="B2232" s="727" t="s">
        <v>2287</v>
      </c>
      <c r="C2232" s="727" t="s">
        <v>2294</v>
      </c>
      <c r="D2232" s="810" t="s">
        <v>4735</v>
      </c>
      <c r="E2232" s="811" t="s">
        <v>2320</v>
      </c>
      <c r="F2232" s="727" t="s">
        <v>2290</v>
      </c>
      <c r="G2232" s="727" t="s">
        <v>2523</v>
      </c>
      <c r="H2232" s="727" t="s">
        <v>571</v>
      </c>
      <c r="I2232" s="727" t="s">
        <v>3033</v>
      </c>
      <c r="J2232" s="727" t="s">
        <v>3034</v>
      </c>
      <c r="K2232" s="727" t="s">
        <v>2938</v>
      </c>
      <c r="L2232" s="728">
        <v>500</v>
      </c>
      <c r="M2232" s="728">
        <v>500</v>
      </c>
      <c r="N2232" s="727">
        <v>1</v>
      </c>
      <c r="O2232" s="812">
        <v>1</v>
      </c>
      <c r="P2232" s="728">
        <v>500</v>
      </c>
      <c r="Q2232" s="745">
        <v>1</v>
      </c>
      <c r="R2232" s="727">
        <v>1</v>
      </c>
      <c r="S2232" s="745">
        <v>1</v>
      </c>
      <c r="T2232" s="812">
        <v>1</v>
      </c>
      <c r="U2232" s="768">
        <v>1</v>
      </c>
    </row>
    <row r="2233" spans="1:21" ht="14.4" customHeight="1" x14ac:dyDescent="0.3">
      <c r="A2233" s="726">
        <v>4</v>
      </c>
      <c r="B2233" s="727" t="s">
        <v>2287</v>
      </c>
      <c r="C2233" s="727" t="s">
        <v>2294</v>
      </c>
      <c r="D2233" s="810" t="s">
        <v>4735</v>
      </c>
      <c r="E2233" s="811" t="s">
        <v>2320</v>
      </c>
      <c r="F2233" s="727" t="s">
        <v>2290</v>
      </c>
      <c r="G2233" s="727" t="s">
        <v>2523</v>
      </c>
      <c r="H2233" s="727" t="s">
        <v>571</v>
      </c>
      <c r="I2233" s="727" t="s">
        <v>3085</v>
      </c>
      <c r="J2233" s="727" t="s">
        <v>3083</v>
      </c>
      <c r="K2233" s="727" t="s">
        <v>3086</v>
      </c>
      <c r="L2233" s="728">
        <v>1500</v>
      </c>
      <c r="M2233" s="728">
        <v>9000</v>
      </c>
      <c r="N2233" s="727">
        <v>6</v>
      </c>
      <c r="O2233" s="812">
        <v>1</v>
      </c>
      <c r="P2233" s="728">
        <v>9000</v>
      </c>
      <c r="Q2233" s="745">
        <v>1</v>
      </c>
      <c r="R2233" s="727">
        <v>6</v>
      </c>
      <c r="S2233" s="745">
        <v>1</v>
      </c>
      <c r="T2233" s="812">
        <v>1</v>
      </c>
      <c r="U2233" s="768">
        <v>1</v>
      </c>
    </row>
    <row r="2234" spans="1:21" ht="14.4" customHeight="1" x14ac:dyDescent="0.3">
      <c r="A2234" s="726">
        <v>4</v>
      </c>
      <c r="B2234" s="727" t="s">
        <v>2287</v>
      </c>
      <c r="C2234" s="727" t="s">
        <v>2294</v>
      </c>
      <c r="D2234" s="810" t="s">
        <v>4735</v>
      </c>
      <c r="E2234" s="811" t="s">
        <v>2320</v>
      </c>
      <c r="F2234" s="727" t="s">
        <v>2290</v>
      </c>
      <c r="G2234" s="727" t="s">
        <v>2523</v>
      </c>
      <c r="H2234" s="727" t="s">
        <v>571</v>
      </c>
      <c r="I2234" s="727" t="s">
        <v>3149</v>
      </c>
      <c r="J2234" s="727" t="s">
        <v>3150</v>
      </c>
      <c r="K2234" s="727" t="s">
        <v>3151</v>
      </c>
      <c r="L2234" s="728">
        <v>1435.97</v>
      </c>
      <c r="M2234" s="728">
        <v>2871.94</v>
      </c>
      <c r="N2234" s="727">
        <v>2</v>
      </c>
      <c r="O2234" s="812">
        <v>1</v>
      </c>
      <c r="P2234" s="728">
        <v>2871.94</v>
      </c>
      <c r="Q2234" s="745">
        <v>1</v>
      </c>
      <c r="R2234" s="727">
        <v>2</v>
      </c>
      <c r="S2234" s="745">
        <v>1</v>
      </c>
      <c r="T2234" s="812">
        <v>1</v>
      </c>
      <c r="U2234" s="768">
        <v>1</v>
      </c>
    </row>
    <row r="2235" spans="1:21" ht="14.4" customHeight="1" x14ac:dyDescent="0.3">
      <c r="A2235" s="726">
        <v>4</v>
      </c>
      <c r="B2235" s="727" t="s">
        <v>2287</v>
      </c>
      <c r="C2235" s="727" t="s">
        <v>2294</v>
      </c>
      <c r="D2235" s="810" t="s">
        <v>4735</v>
      </c>
      <c r="E2235" s="811" t="s">
        <v>2320</v>
      </c>
      <c r="F2235" s="727" t="s">
        <v>2290</v>
      </c>
      <c r="G2235" s="727" t="s">
        <v>2523</v>
      </c>
      <c r="H2235" s="727" t="s">
        <v>571</v>
      </c>
      <c r="I2235" s="727" t="s">
        <v>3197</v>
      </c>
      <c r="J2235" s="727" t="s">
        <v>3198</v>
      </c>
      <c r="K2235" s="727" t="s">
        <v>3199</v>
      </c>
      <c r="L2235" s="728">
        <v>1023.03</v>
      </c>
      <c r="M2235" s="728">
        <v>6138.18</v>
      </c>
      <c r="N2235" s="727">
        <v>6</v>
      </c>
      <c r="O2235" s="812">
        <v>1</v>
      </c>
      <c r="P2235" s="728">
        <v>6138.18</v>
      </c>
      <c r="Q2235" s="745">
        <v>1</v>
      </c>
      <c r="R2235" s="727">
        <v>6</v>
      </c>
      <c r="S2235" s="745">
        <v>1</v>
      </c>
      <c r="T2235" s="812">
        <v>1</v>
      </c>
      <c r="U2235" s="768">
        <v>1</v>
      </c>
    </row>
    <row r="2236" spans="1:21" ht="14.4" customHeight="1" x14ac:dyDescent="0.3">
      <c r="A2236" s="726">
        <v>4</v>
      </c>
      <c r="B2236" s="727" t="s">
        <v>2287</v>
      </c>
      <c r="C2236" s="727" t="s">
        <v>2294</v>
      </c>
      <c r="D2236" s="810" t="s">
        <v>4735</v>
      </c>
      <c r="E2236" s="811" t="s">
        <v>2320</v>
      </c>
      <c r="F2236" s="727" t="s">
        <v>2290</v>
      </c>
      <c r="G2236" s="727" t="s">
        <v>2523</v>
      </c>
      <c r="H2236" s="727" t="s">
        <v>571</v>
      </c>
      <c r="I2236" s="727" t="s">
        <v>3200</v>
      </c>
      <c r="J2236" s="727" t="s">
        <v>3201</v>
      </c>
      <c r="K2236" s="727" t="s">
        <v>3202</v>
      </c>
      <c r="L2236" s="728">
        <v>1137.67</v>
      </c>
      <c r="M2236" s="728">
        <v>3413.01</v>
      </c>
      <c r="N2236" s="727">
        <v>3</v>
      </c>
      <c r="O2236" s="812">
        <v>1</v>
      </c>
      <c r="P2236" s="728">
        <v>3413.01</v>
      </c>
      <c r="Q2236" s="745">
        <v>1</v>
      </c>
      <c r="R2236" s="727">
        <v>3</v>
      </c>
      <c r="S2236" s="745">
        <v>1</v>
      </c>
      <c r="T2236" s="812">
        <v>1</v>
      </c>
      <c r="U2236" s="768">
        <v>1</v>
      </c>
    </row>
    <row r="2237" spans="1:21" ht="14.4" customHeight="1" x14ac:dyDescent="0.3">
      <c r="A2237" s="726">
        <v>4</v>
      </c>
      <c r="B2237" s="727" t="s">
        <v>2287</v>
      </c>
      <c r="C2237" s="727" t="s">
        <v>2294</v>
      </c>
      <c r="D2237" s="810" t="s">
        <v>4735</v>
      </c>
      <c r="E2237" s="811" t="s">
        <v>2320</v>
      </c>
      <c r="F2237" s="727" t="s">
        <v>2290</v>
      </c>
      <c r="G2237" s="727" t="s">
        <v>2523</v>
      </c>
      <c r="H2237" s="727" t="s">
        <v>571</v>
      </c>
      <c r="I2237" s="727" t="s">
        <v>3261</v>
      </c>
      <c r="J2237" s="727" t="s">
        <v>3262</v>
      </c>
      <c r="K2237" s="727" t="s">
        <v>3263</v>
      </c>
      <c r="L2237" s="728">
        <v>175</v>
      </c>
      <c r="M2237" s="728">
        <v>525</v>
      </c>
      <c r="N2237" s="727">
        <v>3</v>
      </c>
      <c r="O2237" s="812">
        <v>1</v>
      </c>
      <c r="P2237" s="728"/>
      <c r="Q2237" s="745">
        <v>0</v>
      </c>
      <c r="R2237" s="727"/>
      <c r="S2237" s="745">
        <v>0</v>
      </c>
      <c r="T2237" s="812"/>
      <c r="U2237" s="768">
        <v>0</v>
      </c>
    </row>
    <row r="2238" spans="1:21" ht="14.4" customHeight="1" x14ac:dyDescent="0.3">
      <c r="A2238" s="726">
        <v>4</v>
      </c>
      <c r="B2238" s="727" t="s">
        <v>2287</v>
      </c>
      <c r="C2238" s="727" t="s">
        <v>2294</v>
      </c>
      <c r="D2238" s="810" t="s">
        <v>4735</v>
      </c>
      <c r="E2238" s="811" t="s">
        <v>2310</v>
      </c>
      <c r="F2238" s="727" t="s">
        <v>2288</v>
      </c>
      <c r="G2238" s="727" t="s">
        <v>2861</v>
      </c>
      <c r="H2238" s="727" t="s">
        <v>642</v>
      </c>
      <c r="I2238" s="727" t="s">
        <v>2087</v>
      </c>
      <c r="J2238" s="727" t="s">
        <v>2088</v>
      </c>
      <c r="K2238" s="727" t="s">
        <v>2089</v>
      </c>
      <c r="L2238" s="728">
        <v>4.7</v>
      </c>
      <c r="M2238" s="728">
        <v>9.4</v>
      </c>
      <c r="N2238" s="727">
        <v>2</v>
      </c>
      <c r="O2238" s="812">
        <v>0.5</v>
      </c>
      <c r="P2238" s="728">
        <v>9.4</v>
      </c>
      <c r="Q2238" s="745">
        <v>1</v>
      </c>
      <c r="R2238" s="727">
        <v>2</v>
      </c>
      <c r="S2238" s="745">
        <v>1</v>
      </c>
      <c r="T2238" s="812">
        <v>0.5</v>
      </c>
      <c r="U2238" s="768">
        <v>1</v>
      </c>
    </row>
    <row r="2239" spans="1:21" ht="14.4" customHeight="1" x14ac:dyDescent="0.3">
      <c r="A2239" s="726">
        <v>4</v>
      </c>
      <c r="B2239" s="727" t="s">
        <v>2287</v>
      </c>
      <c r="C2239" s="727" t="s">
        <v>2294</v>
      </c>
      <c r="D2239" s="810" t="s">
        <v>4735</v>
      </c>
      <c r="E2239" s="811" t="s">
        <v>2310</v>
      </c>
      <c r="F2239" s="727" t="s">
        <v>2288</v>
      </c>
      <c r="G2239" s="727" t="s">
        <v>2506</v>
      </c>
      <c r="H2239" s="727" t="s">
        <v>571</v>
      </c>
      <c r="I2239" s="727" t="s">
        <v>2507</v>
      </c>
      <c r="J2239" s="727" t="s">
        <v>820</v>
      </c>
      <c r="K2239" s="727" t="s">
        <v>2508</v>
      </c>
      <c r="L2239" s="728">
        <v>0</v>
      </c>
      <c r="M2239" s="728">
        <v>0</v>
      </c>
      <c r="N2239" s="727">
        <v>1</v>
      </c>
      <c r="O2239" s="812">
        <v>0.5</v>
      </c>
      <c r="P2239" s="728">
        <v>0</v>
      </c>
      <c r="Q2239" s="745"/>
      <c r="R2239" s="727">
        <v>1</v>
      </c>
      <c r="S2239" s="745">
        <v>1</v>
      </c>
      <c r="T2239" s="812">
        <v>0.5</v>
      </c>
      <c r="U2239" s="768">
        <v>1</v>
      </c>
    </row>
    <row r="2240" spans="1:21" ht="14.4" customHeight="1" x14ac:dyDescent="0.3">
      <c r="A2240" s="726">
        <v>4</v>
      </c>
      <c r="B2240" s="727" t="s">
        <v>2287</v>
      </c>
      <c r="C2240" s="727" t="s">
        <v>2294</v>
      </c>
      <c r="D2240" s="810" t="s">
        <v>4735</v>
      </c>
      <c r="E2240" s="811" t="s">
        <v>2310</v>
      </c>
      <c r="F2240" s="727" t="s">
        <v>2288</v>
      </c>
      <c r="G2240" s="727" t="s">
        <v>2355</v>
      </c>
      <c r="H2240" s="727" t="s">
        <v>642</v>
      </c>
      <c r="I2240" s="727" t="s">
        <v>2043</v>
      </c>
      <c r="J2240" s="727" t="s">
        <v>965</v>
      </c>
      <c r="K2240" s="727" t="s">
        <v>2044</v>
      </c>
      <c r="L2240" s="728">
        <v>154.36000000000001</v>
      </c>
      <c r="M2240" s="728">
        <v>1234.8800000000001</v>
      </c>
      <c r="N2240" s="727">
        <v>8</v>
      </c>
      <c r="O2240" s="812">
        <v>8</v>
      </c>
      <c r="P2240" s="728">
        <v>1080.52</v>
      </c>
      <c r="Q2240" s="745">
        <v>0.87499999999999989</v>
      </c>
      <c r="R2240" s="727">
        <v>7</v>
      </c>
      <c r="S2240" s="745">
        <v>0.875</v>
      </c>
      <c r="T2240" s="812">
        <v>7</v>
      </c>
      <c r="U2240" s="768">
        <v>0.875</v>
      </c>
    </row>
    <row r="2241" spans="1:21" ht="14.4" customHeight="1" x14ac:dyDescent="0.3">
      <c r="A2241" s="726">
        <v>4</v>
      </c>
      <c r="B2241" s="727" t="s">
        <v>2287</v>
      </c>
      <c r="C2241" s="727" t="s">
        <v>2294</v>
      </c>
      <c r="D2241" s="810" t="s">
        <v>4735</v>
      </c>
      <c r="E2241" s="811" t="s">
        <v>2310</v>
      </c>
      <c r="F2241" s="727" t="s">
        <v>2288</v>
      </c>
      <c r="G2241" s="727" t="s">
        <v>2355</v>
      </c>
      <c r="H2241" s="727" t="s">
        <v>642</v>
      </c>
      <c r="I2241" s="727" t="s">
        <v>4549</v>
      </c>
      <c r="J2241" s="727" t="s">
        <v>4550</v>
      </c>
      <c r="K2241" s="727" t="s">
        <v>4551</v>
      </c>
      <c r="L2241" s="728">
        <v>75.73</v>
      </c>
      <c r="M2241" s="728">
        <v>75.73</v>
      </c>
      <c r="N2241" s="727">
        <v>1</v>
      </c>
      <c r="O2241" s="812">
        <v>1</v>
      </c>
      <c r="P2241" s="728">
        <v>75.73</v>
      </c>
      <c r="Q2241" s="745">
        <v>1</v>
      </c>
      <c r="R2241" s="727">
        <v>1</v>
      </c>
      <c r="S2241" s="745">
        <v>1</v>
      </c>
      <c r="T2241" s="812">
        <v>1</v>
      </c>
      <c r="U2241" s="768">
        <v>1</v>
      </c>
    </row>
    <row r="2242" spans="1:21" ht="14.4" customHeight="1" x14ac:dyDescent="0.3">
      <c r="A2242" s="726">
        <v>4</v>
      </c>
      <c r="B2242" s="727" t="s">
        <v>2287</v>
      </c>
      <c r="C2242" s="727" t="s">
        <v>2294</v>
      </c>
      <c r="D2242" s="810" t="s">
        <v>4735</v>
      </c>
      <c r="E2242" s="811" t="s">
        <v>2310</v>
      </c>
      <c r="F2242" s="727" t="s">
        <v>2288</v>
      </c>
      <c r="G2242" s="727" t="s">
        <v>2355</v>
      </c>
      <c r="H2242" s="727" t="s">
        <v>642</v>
      </c>
      <c r="I2242" s="727" t="s">
        <v>1858</v>
      </c>
      <c r="J2242" s="727" t="s">
        <v>965</v>
      </c>
      <c r="K2242" s="727" t="s">
        <v>1859</v>
      </c>
      <c r="L2242" s="728">
        <v>225.06</v>
      </c>
      <c r="M2242" s="728">
        <v>5176.3799999999992</v>
      </c>
      <c r="N2242" s="727">
        <v>23</v>
      </c>
      <c r="O2242" s="812">
        <v>20</v>
      </c>
      <c r="P2242" s="728">
        <v>3600.9599999999996</v>
      </c>
      <c r="Q2242" s="745">
        <v>0.69565217391304346</v>
      </c>
      <c r="R2242" s="727">
        <v>16</v>
      </c>
      <c r="S2242" s="745">
        <v>0.69565217391304346</v>
      </c>
      <c r="T2242" s="812">
        <v>14</v>
      </c>
      <c r="U2242" s="768">
        <v>0.7</v>
      </c>
    </row>
    <row r="2243" spans="1:21" ht="14.4" customHeight="1" x14ac:dyDescent="0.3">
      <c r="A2243" s="726">
        <v>4</v>
      </c>
      <c r="B2243" s="727" t="s">
        <v>2287</v>
      </c>
      <c r="C2243" s="727" t="s">
        <v>2294</v>
      </c>
      <c r="D2243" s="810" t="s">
        <v>4735</v>
      </c>
      <c r="E2243" s="811" t="s">
        <v>2310</v>
      </c>
      <c r="F2243" s="727" t="s">
        <v>2288</v>
      </c>
      <c r="G2243" s="727" t="s">
        <v>2355</v>
      </c>
      <c r="H2243" s="727" t="s">
        <v>571</v>
      </c>
      <c r="I2243" s="727" t="s">
        <v>4552</v>
      </c>
      <c r="J2243" s="727" t="s">
        <v>4553</v>
      </c>
      <c r="K2243" s="727" t="s">
        <v>4554</v>
      </c>
      <c r="L2243" s="728">
        <v>271.74</v>
      </c>
      <c r="M2243" s="728">
        <v>271.74</v>
      </c>
      <c r="N2243" s="727">
        <v>1</v>
      </c>
      <c r="O2243" s="812">
        <v>1</v>
      </c>
      <c r="P2243" s="728"/>
      <c r="Q2243" s="745">
        <v>0</v>
      </c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4</v>
      </c>
      <c r="B2244" s="727" t="s">
        <v>2287</v>
      </c>
      <c r="C2244" s="727" t="s">
        <v>2294</v>
      </c>
      <c r="D2244" s="810" t="s">
        <v>4735</v>
      </c>
      <c r="E2244" s="811" t="s">
        <v>2310</v>
      </c>
      <c r="F2244" s="727" t="s">
        <v>2288</v>
      </c>
      <c r="G2244" s="727" t="s">
        <v>2527</v>
      </c>
      <c r="H2244" s="727" t="s">
        <v>571</v>
      </c>
      <c r="I2244" s="727" t="s">
        <v>2528</v>
      </c>
      <c r="J2244" s="727" t="s">
        <v>2529</v>
      </c>
      <c r="K2244" s="727" t="s">
        <v>2530</v>
      </c>
      <c r="L2244" s="728">
        <v>0</v>
      </c>
      <c r="M2244" s="728">
        <v>0</v>
      </c>
      <c r="N2244" s="727">
        <v>2</v>
      </c>
      <c r="O2244" s="812">
        <v>0.5</v>
      </c>
      <c r="P2244" s="728"/>
      <c r="Q2244" s="745"/>
      <c r="R2244" s="727"/>
      <c r="S2244" s="745">
        <v>0</v>
      </c>
      <c r="T2244" s="812"/>
      <c r="U2244" s="768">
        <v>0</v>
      </c>
    </row>
    <row r="2245" spans="1:21" ht="14.4" customHeight="1" x14ac:dyDescent="0.3">
      <c r="A2245" s="726">
        <v>4</v>
      </c>
      <c r="B2245" s="727" t="s">
        <v>2287</v>
      </c>
      <c r="C2245" s="727" t="s">
        <v>2294</v>
      </c>
      <c r="D2245" s="810" t="s">
        <v>4735</v>
      </c>
      <c r="E2245" s="811" t="s">
        <v>2310</v>
      </c>
      <c r="F2245" s="727" t="s">
        <v>2288</v>
      </c>
      <c r="G2245" s="727" t="s">
        <v>2679</v>
      </c>
      <c r="H2245" s="727" t="s">
        <v>571</v>
      </c>
      <c r="I2245" s="727" t="s">
        <v>2680</v>
      </c>
      <c r="J2245" s="727" t="s">
        <v>1657</v>
      </c>
      <c r="K2245" s="727" t="s">
        <v>2681</v>
      </c>
      <c r="L2245" s="728">
        <v>18.760000000000002</v>
      </c>
      <c r="M2245" s="728">
        <v>18.760000000000002</v>
      </c>
      <c r="N2245" s="727">
        <v>1</v>
      </c>
      <c r="O2245" s="812">
        <v>0.5</v>
      </c>
      <c r="P2245" s="728"/>
      <c r="Q2245" s="745">
        <v>0</v>
      </c>
      <c r="R2245" s="727"/>
      <c r="S2245" s="745">
        <v>0</v>
      </c>
      <c r="T2245" s="812"/>
      <c r="U2245" s="768">
        <v>0</v>
      </c>
    </row>
    <row r="2246" spans="1:21" ht="14.4" customHeight="1" x14ac:dyDescent="0.3">
      <c r="A2246" s="726">
        <v>4</v>
      </c>
      <c r="B2246" s="727" t="s">
        <v>2287</v>
      </c>
      <c r="C2246" s="727" t="s">
        <v>2294</v>
      </c>
      <c r="D2246" s="810" t="s">
        <v>4735</v>
      </c>
      <c r="E2246" s="811" t="s">
        <v>2310</v>
      </c>
      <c r="F2246" s="727" t="s">
        <v>2288</v>
      </c>
      <c r="G2246" s="727" t="s">
        <v>4555</v>
      </c>
      <c r="H2246" s="727" t="s">
        <v>571</v>
      </c>
      <c r="I2246" s="727" t="s">
        <v>4556</v>
      </c>
      <c r="J2246" s="727" t="s">
        <v>4557</v>
      </c>
      <c r="K2246" s="727" t="s">
        <v>1870</v>
      </c>
      <c r="L2246" s="728">
        <v>170.52</v>
      </c>
      <c r="M2246" s="728">
        <v>170.52</v>
      </c>
      <c r="N2246" s="727">
        <v>1</v>
      </c>
      <c r="O2246" s="812">
        <v>1</v>
      </c>
      <c r="P2246" s="728"/>
      <c r="Q2246" s="745">
        <v>0</v>
      </c>
      <c r="R2246" s="727"/>
      <c r="S2246" s="745">
        <v>0</v>
      </c>
      <c r="T2246" s="812"/>
      <c r="U2246" s="768">
        <v>0</v>
      </c>
    </row>
    <row r="2247" spans="1:21" ht="14.4" customHeight="1" x14ac:dyDescent="0.3">
      <c r="A2247" s="726">
        <v>4</v>
      </c>
      <c r="B2247" s="727" t="s">
        <v>2287</v>
      </c>
      <c r="C2247" s="727" t="s">
        <v>2294</v>
      </c>
      <c r="D2247" s="810" t="s">
        <v>4735</v>
      </c>
      <c r="E2247" s="811" t="s">
        <v>2310</v>
      </c>
      <c r="F2247" s="727" t="s">
        <v>2288</v>
      </c>
      <c r="G2247" s="727" t="s">
        <v>2410</v>
      </c>
      <c r="H2247" s="727" t="s">
        <v>571</v>
      </c>
      <c r="I2247" s="727" t="s">
        <v>4558</v>
      </c>
      <c r="J2247" s="727" t="s">
        <v>2046</v>
      </c>
      <c r="K2247" s="727" t="s">
        <v>1936</v>
      </c>
      <c r="L2247" s="728">
        <v>0</v>
      </c>
      <c r="M2247" s="728">
        <v>0</v>
      </c>
      <c r="N2247" s="727">
        <v>1</v>
      </c>
      <c r="O2247" s="812">
        <v>1</v>
      </c>
      <c r="P2247" s="728">
        <v>0</v>
      </c>
      <c r="Q2247" s="745"/>
      <c r="R2247" s="727">
        <v>1</v>
      </c>
      <c r="S2247" s="745">
        <v>1</v>
      </c>
      <c r="T2247" s="812">
        <v>1</v>
      </c>
      <c r="U2247" s="768">
        <v>1</v>
      </c>
    </row>
    <row r="2248" spans="1:21" ht="14.4" customHeight="1" x14ac:dyDescent="0.3">
      <c r="A2248" s="726">
        <v>4</v>
      </c>
      <c r="B2248" s="727" t="s">
        <v>2287</v>
      </c>
      <c r="C2248" s="727" t="s">
        <v>2294</v>
      </c>
      <c r="D2248" s="810" t="s">
        <v>4735</v>
      </c>
      <c r="E2248" s="811" t="s">
        <v>2310</v>
      </c>
      <c r="F2248" s="727" t="s">
        <v>2288</v>
      </c>
      <c r="G2248" s="727" t="s">
        <v>3557</v>
      </c>
      <c r="H2248" s="727" t="s">
        <v>571</v>
      </c>
      <c r="I2248" s="727" t="s">
        <v>4502</v>
      </c>
      <c r="J2248" s="727" t="s">
        <v>3559</v>
      </c>
      <c r="K2248" s="727" t="s">
        <v>3560</v>
      </c>
      <c r="L2248" s="728">
        <v>0</v>
      </c>
      <c r="M2248" s="728">
        <v>0</v>
      </c>
      <c r="N2248" s="727">
        <v>1</v>
      </c>
      <c r="O2248" s="812">
        <v>0.5</v>
      </c>
      <c r="P2248" s="728">
        <v>0</v>
      </c>
      <c r="Q2248" s="745"/>
      <c r="R2248" s="727">
        <v>1</v>
      </c>
      <c r="S2248" s="745">
        <v>1</v>
      </c>
      <c r="T2248" s="812">
        <v>0.5</v>
      </c>
      <c r="U2248" s="768">
        <v>1</v>
      </c>
    </row>
    <row r="2249" spans="1:21" ht="14.4" customHeight="1" x14ac:dyDescent="0.3">
      <c r="A2249" s="726">
        <v>4</v>
      </c>
      <c r="B2249" s="727" t="s">
        <v>2287</v>
      </c>
      <c r="C2249" s="727" t="s">
        <v>2294</v>
      </c>
      <c r="D2249" s="810" t="s">
        <v>4735</v>
      </c>
      <c r="E2249" s="811" t="s">
        <v>2310</v>
      </c>
      <c r="F2249" s="727" t="s">
        <v>2288</v>
      </c>
      <c r="G2249" s="727" t="s">
        <v>2466</v>
      </c>
      <c r="H2249" s="727" t="s">
        <v>571</v>
      </c>
      <c r="I2249" s="727" t="s">
        <v>2741</v>
      </c>
      <c r="J2249" s="727" t="s">
        <v>2699</v>
      </c>
      <c r="K2249" s="727" t="s">
        <v>1870</v>
      </c>
      <c r="L2249" s="728">
        <v>78.33</v>
      </c>
      <c r="M2249" s="728">
        <v>2976.54</v>
      </c>
      <c r="N2249" s="727">
        <v>38</v>
      </c>
      <c r="O2249" s="812">
        <v>20.5</v>
      </c>
      <c r="P2249" s="728">
        <v>2663.22</v>
      </c>
      <c r="Q2249" s="745">
        <v>0.89473684210526305</v>
      </c>
      <c r="R2249" s="727">
        <v>34</v>
      </c>
      <c r="S2249" s="745">
        <v>0.89473684210526316</v>
      </c>
      <c r="T2249" s="812">
        <v>18.5</v>
      </c>
      <c r="U2249" s="768">
        <v>0.90243902439024393</v>
      </c>
    </row>
    <row r="2250" spans="1:21" ht="14.4" customHeight="1" x14ac:dyDescent="0.3">
      <c r="A2250" s="726">
        <v>4</v>
      </c>
      <c r="B2250" s="727" t="s">
        <v>2287</v>
      </c>
      <c r="C2250" s="727" t="s">
        <v>2294</v>
      </c>
      <c r="D2250" s="810" t="s">
        <v>4735</v>
      </c>
      <c r="E2250" s="811" t="s">
        <v>2310</v>
      </c>
      <c r="F2250" s="727" t="s">
        <v>2288</v>
      </c>
      <c r="G2250" s="727" t="s">
        <v>2466</v>
      </c>
      <c r="H2250" s="727" t="s">
        <v>571</v>
      </c>
      <c r="I2250" s="727" t="s">
        <v>2742</v>
      </c>
      <c r="J2250" s="727" t="s">
        <v>2699</v>
      </c>
      <c r="K2250" s="727" t="s">
        <v>2743</v>
      </c>
      <c r="L2250" s="728">
        <v>39.17</v>
      </c>
      <c r="M2250" s="728">
        <v>117.51</v>
      </c>
      <c r="N2250" s="727">
        <v>3</v>
      </c>
      <c r="O2250" s="812">
        <v>2</v>
      </c>
      <c r="P2250" s="728">
        <v>117.51</v>
      </c>
      <c r="Q2250" s="745">
        <v>1</v>
      </c>
      <c r="R2250" s="727">
        <v>3</v>
      </c>
      <c r="S2250" s="745">
        <v>1</v>
      </c>
      <c r="T2250" s="812">
        <v>2</v>
      </c>
      <c r="U2250" s="768">
        <v>1</v>
      </c>
    </row>
    <row r="2251" spans="1:21" ht="14.4" customHeight="1" x14ac:dyDescent="0.3">
      <c r="A2251" s="726">
        <v>4</v>
      </c>
      <c r="B2251" s="727" t="s">
        <v>2287</v>
      </c>
      <c r="C2251" s="727" t="s">
        <v>2294</v>
      </c>
      <c r="D2251" s="810" t="s">
        <v>4735</v>
      </c>
      <c r="E2251" s="811" t="s">
        <v>2310</v>
      </c>
      <c r="F2251" s="727" t="s">
        <v>2288</v>
      </c>
      <c r="G2251" s="727" t="s">
        <v>2560</v>
      </c>
      <c r="H2251" s="727" t="s">
        <v>642</v>
      </c>
      <c r="I2251" s="727" t="s">
        <v>4559</v>
      </c>
      <c r="J2251" s="727" t="s">
        <v>662</v>
      </c>
      <c r="K2251" s="727" t="s">
        <v>2658</v>
      </c>
      <c r="L2251" s="728">
        <v>170.32</v>
      </c>
      <c r="M2251" s="728">
        <v>170.32</v>
      </c>
      <c r="N2251" s="727">
        <v>1</v>
      </c>
      <c r="O2251" s="812">
        <v>1</v>
      </c>
      <c r="P2251" s="728"/>
      <c r="Q2251" s="745">
        <v>0</v>
      </c>
      <c r="R2251" s="727"/>
      <c r="S2251" s="745">
        <v>0</v>
      </c>
      <c r="T2251" s="812"/>
      <c r="U2251" s="768">
        <v>0</v>
      </c>
    </row>
    <row r="2252" spans="1:21" ht="14.4" customHeight="1" x14ac:dyDescent="0.3">
      <c r="A2252" s="726">
        <v>4</v>
      </c>
      <c r="B2252" s="727" t="s">
        <v>2287</v>
      </c>
      <c r="C2252" s="727" t="s">
        <v>2294</v>
      </c>
      <c r="D2252" s="810" t="s">
        <v>4735</v>
      </c>
      <c r="E2252" s="811" t="s">
        <v>2310</v>
      </c>
      <c r="F2252" s="727" t="s">
        <v>2288</v>
      </c>
      <c r="G2252" s="727" t="s">
        <v>2427</v>
      </c>
      <c r="H2252" s="727" t="s">
        <v>571</v>
      </c>
      <c r="I2252" s="727" t="s">
        <v>2509</v>
      </c>
      <c r="J2252" s="727" t="s">
        <v>690</v>
      </c>
      <c r="K2252" s="727" t="s">
        <v>2510</v>
      </c>
      <c r="L2252" s="728">
        <v>48.42</v>
      </c>
      <c r="M2252" s="728">
        <v>387.36000000000007</v>
      </c>
      <c r="N2252" s="727">
        <v>8</v>
      </c>
      <c r="O2252" s="812">
        <v>6.5</v>
      </c>
      <c r="P2252" s="728">
        <v>338.94000000000005</v>
      </c>
      <c r="Q2252" s="745">
        <v>0.875</v>
      </c>
      <c r="R2252" s="727">
        <v>7</v>
      </c>
      <c r="S2252" s="745">
        <v>0.875</v>
      </c>
      <c r="T2252" s="812">
        <v>5.5</v>
      </c>
      <c r="U2252" s="768">
        <v>0.84615384615384615</v>
      </c>
    </row>
    <row r="2253" spans="1:21" ht="14.4" customHeight="1" x14ac:dyDescent="0.3">
      <c r="A2253" s="726">
        <v>4</v>
      </c>
      <c r="B2253" s="727" t="s">
        <v>2287</v>
      </c>
      <c r="C2253" s="727" t="s">
        <v>2294</v>
      </c>
      <c r="D2253" s="810" t="s">
        <v>4735</v>
      </c>
      <c r="E2253" s="811" t="s">
        <v>2310</v>
      </c>
      <c r="F2253" s="727" t="s">
        <v>2288</v>
      </c>
      <c r="G2253" s="727" t="s">
        <v>2427</v>
      </c>
      <c r="H2253" s="727" t="s">
        <v>571</v>
      </c>
      <c r="I2253" s="727" t="s">
        <v>4560</v>
      </c>
      <c r="J2253" s="727" t="s">
        <v>4561</v>
      </c>
      <c r="K2253" s="727" t="s">
        <v>4562</v>
      </c>
      <c r="L2253" s="728">
        <v>0</v>
      </c>
      <c r="M2253" s="728">
        <v>0</v>
      </c>
      <c r="N2253" s="727">
        <v>1</v>
      </c>
      <c r="O2253" s="812">
        <v>1</v>
      </c>
      <c r="P2253" s="728">
        <v>0</v>
      </c>
      <c r="Q2253" s="745"/>
      <c r="R2253" s="727">
        <v>1</v>
      </c>
      <c r="S2253" s="745">
        <v>1</v>
      </c>
      <c r="T2253" s="812">
        <v>1</v>
      </c>
      <c r="U2253" s="768">
        <v>1</v>
      </c>
    </row>
    <row r="2254" spans="1:21" ht="14.4" customHeight="1" x14ac:dyDescent="0.3">
      <c r="A2254" s="726">
        <v>4</v>
      </c>
      <c r="B2254" s="727" t="s">
        <v>2287</v>
      </c>
      <c r="C2254" s="727" t="s">
        <v>2294</v>
      </c>
      <c r="D2254" s="810" t="s">
        <v>4735</v>
      </c>
      <c r="E2254" s="811" t="s">
        <v>2310</v>
      </c>
      <c r="F2254" s="727" t="s">
        <v>2288</v>
      </c>
      <c r="G2254" s="727" t="s">
        <v>4043</v>
      </c>
      <c r="H2254" s="727" t="s">
        <v>571</v>
      </c>
      <c r="I2254" s="727" t="s">
        <v>4563</v>
      </c>
      <c r="J2254" s="727" t="s">
        <v>2102</v>
      </c>
      <c r="K2254" s="727" t="s">
        <v>2684</v>
      </c>
      <c r="L2254" s="728">
        <v>0</v>
      </c>
      <c r="M2254" s="728">
        <v>0</v>
      </c>
      <c r="N2254" s="727">
        <v>2</v>
      </c>
      <c r="O2254" s="812">
        <v>1</v>
      </c>
      <c r="P2254" s="728">
        <v>0</v>
      </c>
      <c r="Q2254" s="745"/>
      <c r="R2254" s="727">
        <v>2</v>
      </c>
      <c r="S2254" s="745">
        <v>1</v>
      </c>
      <c r="T2254" s="812">
        <v>1</v>
      </c>
      <c r="U2254" s="768">
        <v>1</v>
      </c>
    </row>
    <row r="2255" spans="1:21" ht="14.4" customHeight="1" x14ac:dyDescent="0.3">
      <c r="A2255" s="726">
        <v>4</v>
      </c>
      <c r="B2255" s="727" t="s">
        <v>2287</v>
      </c>
      <c r="C2255" s="727" t="s">
        <v>2294</v>
      </c>
      <c r="D2255" s="810" t="s">
        <v>4735</v>
      </c>
      <c r="E2255" s="811" t="s">
        <v>2310</v>
      </c>
      <c r="F2255" s="727" t="s">
        <v>2288</v>
      </c>
      <c r="G2255" s="727" t="s">
        <v>3574</v>
      </c>
      <c r="H2255" s="727" t="s">
        <v>571</v>
      </c>
      <c r="I2255" s="727" t="s">
        <v>3575</v>
      </c>
      <c r="J2255" s="727" t="s">
        <v>3576</v>
      </c>
      <c r="K2255" s="727" t="s">
        <v>3577</v>
      </c>
      <c r="L2255" s="728">
        <v>0</v>
      </c>
      <c r="M2255" s="728">
        <v>0</v>
      </c>
      <c r="N2255" s="727">
        <v>1</v>
      </c>
      <c r="O2255" s="812">
        <v>1</v>
      </c>
      <c r="P2255" s="728"/>
      <c r="Q2255" s="745"/>
      <c r="R2255" s="727"/>
      <c r="S2255" s="745">
        <v>0</v>
      </c>
      <c r="T2255" s="812"/>
      <c r="U2255" s="768">
        <v>0</v>
      </c>
    </row>
    <row r="2256" spans="1:21" ht="14.4" customHeight="1" x14ac:dyDescent="0.3">
      <c r="A2256" s="726">
        <v>4</v>
      </c>
      <c r="B2256" s="727" t="s">
        <v>2287</v>
      </c>
      <c r="C2256" s="727" t="s">
        <v>2294</v>
      </c>
      <c r="D2256" s="810" t="s">
        <v>4735</v>
      </c>
      <c r="E2256" s="811" t="s">
        <v>2310</v>
      </c>
      <c r="F2256" s="727" t="s">
        <v>2288</v>
      </c>
      <c r="G2256" s="727" t="s">
        <v>2472</v>
      </c>
      <c r="H2256" s="727" t="s">
        <v>642</v>
      </c>
      <c r="I2256" s="727" t="s">
        <v>2058</v>
      </c>
      <c r="J2256" s="727" t="s">
        <v>2059</v>
      </c>
      <c r="K2256" s="727" t="s">
        <v>2060</v>
      </c>
      <c r="L2256" s="728">
        <v>3231.81</v>
      </c>
      <c r="M2256" s="728">
        <v>3231.81</v>
      </c>
      <c r="N2256" s="727">
        <v>1</v>
      </c>
      <c r="O2256" s="812">
        <v>0.5</v>
      </c>
      <c r="P2256" s="728">
        <v>3231.81</v>
      </c>
      <c r="Q2256" s="745">
        <v>1</v>
      </c>
      <c r="R2256" s="727">
        <v>1</v>
      </c>
      <c r="S2256" s="745">
        <v>1</v>
      </c>
      <c r="T2256" s="812">
        <v>0.5</v>
      </c>
      <c r="U2256" s="768">
        <v>1</v>
      </c>
    </row>
    <row r="2257" spans="1:21" ht="14.4" customHeight="1" x14ac:dyDescent="0.3">
      <c r="A2257" s="726">
        <v>4</v>
      </c>
      <c r="B2257" s="727" t="s">
        <v>2287</v>
      </c>
      <c r="C2257" s="727" t="s">
        <v>2294</v>
      </c>
      <c r="D2257" s="810" t="s">
        <v>4735</v>
      </c>
      <c r="E2257" s="811" t="s">
        <v>2310</v>
      </c>
      <c r="F2257" s="727" t="s">
        <v>2288</v>
      </c>
      <c r="G2257" s="727" t="s">
        <v>4564</v>
      </c>
      <c r="H2257" s="727" t="s">
        <v>571</v>
      </c>
      <c r="I2257" s="727" t="s">
        <v>4565</v>
      </c>
      <c r="J2257" s="727" t="s">
        <v>4566</v>
      </c>
      <c r="K2257" s="727" t="s">
        <v>4567</v>
      </c>
      <c r="L2257" s="728">
        <v>386.89</v>
      </c>
      <c r="M2257" s="728">
        <v>773.78</v>
      </c>
      <c r="N2257" s="727">
        <v>2</v>
      </c>
      <c r="O2257" s="812">
        <v>1</v>
      </c>
      <c r="P2257" s="728">
        <v>773.78</v>
      </c>
      <c r="Q2257" s="745">
        <v>1</v>
      </c>
      <c r="R2257" s="727">
        <v>2</v>
      </c>
      <c r="S2257" s="745">
        <v>1</v>
      </c>
      <c r="T2257" s="812">
        <v>1</v>
      </c>
      <c r="U2257" s="768">
        <v>1</v>
      </c>
    </row>
    <row r="2258" spans="1:21" ht="14.4" customHeight="1" x14ac:dyDescent="0.3">
      <c r="A2258" s="726">
        <v>4</v>
      </c>
      <c r="B2258" s="727" t="s">
        <v>2287</v>
      </c>
      <c r="C2258" s="727" t="s">
        <v>2294</v>
      </c>
      <c r="D2258" s="810" t="s">
        <v>4735</v>
      </c>
      <c r="E2258" s="811" t="s">
        <v>2310</v>
      </c>
      <c r="F2258" s="727" t="s">
        <v>2288</v>
      </c>
      <c r="G2258" s="727" t="s">
        <v>3378</v>
      </c>
      <c r="H2258" s="727" t="s">
        <v>571</v>
      </c>
      <c r="I2258" s="727" t="s">
        <v>4568</v>
      </c>
      <c r="J2258" s="727" t="s">
        <v>4569</v>
      </c>
      <c r="K2258" s="727" t="s">
        <v>3381</v>
      </c>
      <c r="L2258" s="728">
        <v>79.64</v>
      </c>
      <c r="M2258" s="728">
        <v>159.28</v>
      </c>
      <c r="N2258" s="727">
        <v>2</v>
      </c>
      <c r="O2258" s="812">
        <v>1</v>
      </c>
      <c r="P2258" s="728">
        <v>159.28</v>
      </c>
      <c r="Q2258" s="745">
        <v>1</v>
      </c>
      <c r="R2258" s="727">
        <v>2</v>
      </c>
      <c r="S2258" s="745">
        <v>1</v>
      </c>
      <c r="T2258" s="812">
        <v>1</v>
      </c>
      <c r="U2258" s="768">
        <v>1</v>
      </c>
    </row>
    <row r="2259" spans="1:21" ht="14.4" customHeight="1" x14ac:dyDescent="0.3">
      <c r="A2259" s="726">
        <v>4</v>
      </c>
      <c r="B2259" s="727" t="s">
        <v>2287</v>
      </c>
      <c r="C2259" s="727" t="s">
        <v>2294</v>
      </c>
      <c r="D2259" s="810" t="s">
        <v>4735</v>
      </c>
      <c r="E2259" s="811" t="s">
        <v>2310</v>
      </c>
      <c r="F2259" s="727" t="s">
        <v>2288</v>
      </c>
      <c r="G2259" s="727" t="s">
        <v>2511</v>
      </c>
      <c r="H2259" s="727" t="s">
        <v>571</v>
      </c>
      <c r="I2259" s="727" t="s">
        <v>2552</v>
      </c>
      <c r="J2259" s="727" t="s">
        <v>776</v>
      </c>
      <c r="K2259" s="727" t="s">
        <v>2553</v>
      </c>
      <c r="L2259" s="728">
        <v>55.01</v>
      </c>
      <c r="M2259" s="728">
        <v>110.02</v>
      </c>
      <c r="N2259" s="727">
        <v>2</v>
      </c>
      <c r="O2259" s="812">
        <v>2</v>
      </c>
      <c r="P2259" s="728">
        <v>55.01</v>
      </c>
      <c r="Q2259" s="745">
        <v>0.5</v>
      </c>
      <c r="R2259" s="727">
        <v>1</v>
      </c>
      <c r="S2259" s="745">
        <v>0.5</v>
      </c>
      <c r="T2259" s="812">
        <v>1</v>
      </c>
      <c r="U2259" s="768">
        <v>0.5</v>
      </c>
    </row>
    <row r="2260" spans="1:21" ht="14.4" customHeight="1" x14ac:dyDescent="0.3">
      <c r="A2260" s="726">
        <v>4</v>
      </c>
      <c r="B2260" s="727" t="s">
        <v>2287</v>
      </c>
      <c r="C2260" s="727" t="s">
        <v>2294</v>
      </c>
      <c r="D2260" s="810" t="s">
        <v>4735</v>
      </c>
      <c r="E2260" s="811" t="s">
        <v>2310</v>
      </c>
      <c r="F2260" s="727" t="s">
        <v>2288</v>
      </c>
      <c r="G2260" s="727" t="s">
        <v>4018</v>
      </c>
      <c r="H2260" s="727" t="s">
        <v>571</v>
      </c>
      <c r="I2260" s="727" t="s">
        <v>4570</v>
      </c>
      <c r="J2260" s="727" t="s">
        <v>4020</v>
      </c>
      <c r="K2260" s="727" t="s">
        <v>4571</v>
      </c>
      <c r="L2260" s="728">
        <v>34.15</v>
      </c>
      <c r="M2260" s="728">
        <v>102.44999999999999</v>
      </c>
      <c r="N2260" s="727">
        <v>3</v>
      </c>
      <c r="O2260" s="812">
        <v>1</v>
      </c>
      <c r="P2260" s="728"/>
      <c r="Q2260" s="745">
        <v>0</v>
      </c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4</v>
      </c>
      <c r="B2261" s="727" t="s">
        <v>2287</v>
      </c>
      <c r="C2261" s="727" t="s">
        <v>2294</v>
      </c>
      <c r="D2261" s="810" t="s">
        <v>4735</v>
      </c>
      <c r="E2261" s="811" t="s">
        <v>2310</v>
      </c>
      <c r="F2261" s="727" t="s">
        <v>2288</v>
      </c>
      <c r="G2261" s="727" t="s">
        <v>3384</v>
      </c>
      <c r="H2261" s="727" t="s">
        <v>571</v>
      </c>
      <c r="I2261" s="727" t="s">
        <v>3510</v>
      </c>
      <c r="J2261" s="727" t="s">
        <v>996</v>
      </c>
      <c r="K2261" s="727" t="s">
        <v>3511</v>
      </c>
      <c r="L2261" s="728">
        <v>64.36</v>
      </c>
      <c r="M2261" s="728">
        <v>64.36</v>
      </c>
      <c r="N2261" s="727">
        <v>1</v>
      </c>
      <c r="O2261" s="812">
        <v>1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4</v>
      </c>
      <c r="B2262" s="727" t="s">
        <v>2287</v>
      </c>
      <c r="C2262" s="727" t="s">
        <v>2294</v>
      </c>
      <c r="D2262" s="810" t="s">
        <v>4735</v>
      </c>
      <c r="E2262" s="811" t="s">
        <v>2310</v>
      </c>
      <c r="F2262" s="727" t="s">
        <v>2288</v>
      </c>
      <c r="G2262" s="727" t="s">
        <v>2373</v>
      </c>
      <c r="H2262" s="727" t="s">
        <v>571</v>
      </c>
      <c r="I2262" s="727" t="s">
        <v>2374</v>
      </c>
      <c r="J2262" s="727" t="s">
        <v>614</v>
      </c>
      <c r="K2262" s="727" t="s">
        <v>2375</v>
      </c>
      <c r="L2262" s="728">
        <v>0</v>
      </c>
      <c r="M2262" s="728">
        <v>0</v>
      </c>
      <c r="N2262" s="727">
        <v>6</v>
      </c>
      <c r="O2262" s="812">
        <v>2.5</v>
      </c>
      <c r="P2262" s="728">
        <v>0</v>
      </c>
      <c r="Q2262" s="745"/>
      <c r="R2262" s="727">
        <v>2</v>
      </c>
      <c r="S2262" s="745">
        <v>0.33333333333333331</v>
      </c>
      <c r="T2262" s="812">
        <v>1</v>
      </c>
      <c r="U2262" s="768">
        <v>0.4</v>
      </c>
    </row>
    <row r="2263" spans="1:21" ht="14.4" customHeight="1" x14ac:dyDescent="0.3">
      <c r="A2263" s="726">
        <v>4</v>
      </c>
      <c r="B2263" s="727" t="s">
        <v>2287</v>
      </c>
      <c r="C2263" s="727" t="s">
        <v>2294</v>
      </c>
      <c r="D2263" s="810" t="s">
        <v>4735</v>
      </c>
      <c r="E2263" s="811" t="s">
        <v>2310</v>
      </c>
      <c r="F2263" s="727" t="s">
        <v>2288</v>
      </c>
      <c r="G2263" s="727" t="s">
        <v>2373</v>
      </c>
      <c r="H2263" s="727" t="s">
        <v>571</v>
      </c>
      <c r="I2263" s="727" t="s">
        <v>2481</v>
      </c>
      <c r="J2263" s="727" t="s">
        <v>614</v>
      </c>
      <c r="K2263" s="727" t="s">
        <v>2482</v>
      </c>
      <c r="L2263" s="728">
        <v>0</v>
      </c>
      <c r="M2263" s="728">
        <v>0</v>
      </c>
      <c r="N2263" s="727">
        <v>5</v>
      </c>
      <c r="O2263" s="812">
        <v>4.5</v>
      </c>
      <c r="P2263" s="728">
        <v>0</v>
      </c>
      <c r="Q2263" s="745"/>
      <c r="R2263" s="727">
        <v>3</v>
      </c>
      <c r="S2263" s="745">
        <v>0.6</v>
      </c>
      <c r="T2263" s="812">
        <v>2.5</v>
      </c>
      <c r="U2263" s="768">
        <v>0.55555555555555558</v>
      </c>
    </row>
    <row r="2264" spans="1:21" ht="14.4" customHeight="1" x14ac:dyDescent="0.3">
      <c r="A2264" s="726">
        <v>4</v>
      </c>
      <c r="B2264" s="727" t="s">
        <v>2287</v>
      </c>
      <c r="C2264" s="727" t="s">
        <v>2294</v>
      </c>
      <c r="D2264" s="810" t="s">
        <v>4735</v>
      </c>
      <c r="E2264" s="811" t="s">
        <v>2310</v>
      </c>
      <c r="F2264" s="727" t="s">
        <v>2288</v>
      </c>
      <c r="G2264" s="727" t="s">
        <v>3387</v>
      </c>
      <c r="H2264" s="727" t="s">
        <v>571</v>
      </c>
      <c r="I2264" s="727" t="s">
        <v>3388</v>
      </c>
      <c r="J2264" s="727" t="s">
        <v>3389</v>
      </c>
      <c r="K2264" s="727" t="s">
        <v>3390</v>
      </c>
      <c r="L2264" s="728">
        <v>132.97999999999999</v>
      </c>
      <c r="M2264" s="728">
        <v>664.9</v>
      </c>
      <c r="N2264" s="727">
        <v>5</v>
      </c>
      <c r="O2264" s="812">
        <v>4</v>
      </c>
      <c r="P2264" s="728">
        <v>531.91999999999996</v>
      </c>
      <c r="Q2264" s="745">
        <v>0.79999999999999993</v>
      </c>
      <c r="R2264" s="727">
        <v>4</v>
      </c>
      <c r="S2264" s="745">
        <v>0.8</v>
      </c>
      <c r="T2264" s="812">
        <v>3</v>
      </c>
      <c r="U2264" s="768">
        <v>0.75</v>
      </c>
    </row>
    <row r="2265" spans="1:21" ht="14.4" customHeight="1" x14ac:dyDescent="0.3">
      <c r="A2265" s="726">
        <v>4</v>
      </c>
      <c r="B2265" s="727" t="s">
        <v>2287</v>
      </c>
      <c r="C2265" s="727" t="s">
        <v>2294</v>
      </c>
      <c r="D2265" s="810" t="s">
        <v>4735</v>
      </c>
      <c r="E2265" s="811" t="s">
        <v>2310</v>
      </c>
      <c r="F2265" s="727" t="s">
        <v>2288</v>
      </c>
      <c r="G2265" s="727" t="s">
        <v>3387</v>
      </c>
      <c r="H2265" s="727" t="s">
        <v>571</v>
      </c>
      <c r="I2265" s="727" t="s">
        <v>4572</v>
      </c>
      <c r="J2265" s="727" t="s">
        <v>3389</v>
      </c>
      <c r="K2265" s="727" t="s">
        <v>3390</v>
      </c>
      <c r="L2265" s="728">
        <v>132.97999999999999</v>
      </c>
      <c r="M2265" s="728">
        <v>398.93999999999994</v>
      </c>
      <c r="N2265" s="727">
        <v>3</v>
      </c>
      <c r="O2265" s="812">
        <v>2</v>
      </c>
      <c r="P2265" s="728">
        <v>398.93999999999994</v>
      </c>
      <c r="Q2265" s="745">
        <v>1</v>
      </c>
      <c r="R2265" s="727">
        <v>3</v>
      </c>
      <c r="S2265" s="745">
        <v>1</v>
      </c>
      <c r="T2265" s="812">
        <v>2</v>
      </c>
      <c r="U2265" s="768">
        <v>1</v>
      </c>
    </row>
    <row r="2266" spans="1:21" ht="14.4" customHeight="1" x14ac:dyDescent="0.3">
      <c r="A2266" s="726">
        <v>4</v>
      </c>
      <c r="B2266" s="727" t="s">
        <v>2287</v>
      </c>
      <c r="C2266" s="727" t="s">
        <v>2294</v>
      </c>
      <c r="D2266" s="810" t="s">
        <v>4735</v>
      </c>
      <c r="E2266" s="811" t="s">
        <v>2310</v>
      </c>
      <c r="F2266" s="727" t="s">
        <v>2288</v>
      </c>
      <c r="G2266" s="727" t="s">
        <v>3894</v>
      </c>
      <c r="H2266" s="727" t="s">
        <v>642</v>
      </c>
      <c r="I2266" s="727" t="s">
        <v>4573</v>
      </c>
      <c r="J2266" s="727" t="s">
        <v>1851</v>
      </c>
      <c r="K2266" s="727" t="s">
        <v>4574</v>
      </c>
      <c r="L2266" s="728">
        <v>88.51</v>
      </c>
      <c r="M2266" s="728">
        <v>88.51</v>
      </c>
      <c r="N2266" s="727">
        <v>1</v>
      </c>
      <c r="O2266" s="812">
        <v>1</v>
      </c>
      <c r="P2266" s="728">
        <v>88.51</v>
      </c>
      <c r="Q2266" s="745">
        <v>1</v>
      </c>
      <c r="R2266" s="727">
        <v>1</v>
      </c>
      <c r="S2266" s="745">
        <v>1</v>
      </c>
      <c r="T2266" s="812">
        <v>1</v>
      </c>
      <c r="U2266" s="768">
        <v>1</v>
      </c>
    </row>
    <row r="2267" spans="1:21" ht="14.4" customHeight="1" x14ac:dyDescent="0.3">
      <c r="A2267" s="726">
        <v>4</v>
      </c>
      <c r="B2267" s="727" t="s">
        <v>2287</v>
      </c>
      <c r="C2267" s="727" t="s">
        <v>2294</v>
      </c>
      <c r="D2267" s="810" t="s">
        <v>4735</v>
      </c>
      <c r="E2267" s="811" t="s">
        <v>2310</v>
      </c>
      <c r="F2267" s="727" t="s">
        <v>2288</v>
      </c>
      <c r="G2267" s="727" t="s">
        <v>2667</v>
      </c>
      <c r="H2267" s="727" t="s">
        <v>571</v>
      </c>
      <c r="I2267" s="727" t="s">
        <v>2668</v>
      </c>
      <c r="J2267" s="727" t="s">
        <v>2669</v>
      </c>
      <c r="K2267" s="727" t="s">
        <v>1803</v>
      </c>
      <c r="L2267" s="728">
        <v>38.56</v>
      </c>
      <c r="M2267" s="728">
        <v>38.56</v>
      </c>
      <c r="N2267" s="727">
        <v>1</v>
      </c>
      <c r="O2267" s="812">
        <v>0.5</v>
      </c>
      <c r="P2267" s="728">
        <v>38.56</v>
      </c>
      <c r="Q2267" s="745">
        <v>1</v>
      </c>
      <c r="R2267" s="727">
        <v>1</v>
      </c>
      <c r="S2267" s="745">
        <v>1</v>
      </c>
      <c r="T2267" s="812">
        <v>0.5</v>
      </c>
      <c r="U2267" s="768">
        <v>1</v>
      </c>
    </row>
    <row r="2268" spans="1:21" ht="14.4" customHeight="1" x14ac:dyDescent="0.3">
      <c r="A2268" s="726">
        <v>4</v>
      </c>
      <c r="B2268" s="727" t="s">
        <v>2287</v>
      </c>
      <c r="C2268" s="727" t="s">
        <v>2294</v>
      </c>
      <c r="D2268" s="810" t="s">
        <v>4735</v>
      </c>
      <c r="E2268" s="811" t="s">
        <v>2310</v>
      </c>
      <c r="F2268" s="727" t="s">
        <v>2288</v>
      </c>
      <c r="G2268" s="727" t="s">
        <v>2418</v>
      </c>
      <c r="H2268" s="727" t="s">
        <v>571</v>
      </c>
      <c r="I2268" s="727" t="s">
        <v>2419</v>
      </c>
      <c r="J2268" s="727" t="s">
        <v>676</v>
      </c>
      <c r="K2268" s="727" t="s">
        <v>2420</v>
      </c>
      <c r="L2268" s="728">
        <v>53.57</v>
      </c>
      <c r="M2268" s="728">
        <v>53.57</v>
      </c>
      <c r="N2268" s="727">
        <v>1</v>
      </c>
      <c r="O2268" s="812">
        <v>1</v>
      </c>
      <c r="P2268" s="728">
        <v>53.57</v>
      </c>
      <c r="Q2268" s="745">
        <v>1</v>
      </c>
      <c r="R2268" s="727">
        <v>1</v>
      </c>
      <c r="S2268" s="745">
        <v>1</v>
      </c>
      <c r="T2268" s="812">
        <v>1</v>
      </c>
      <c r="U2268" s="768">
        <v>1</v>
      </c>
    </row>
    <row r="2269" spans="1:21" ht="14.4" customHeight="1" x14ac:dyDescent="0.3">
      <c r="A2269" s="726">
        <v>4</v>
      </c>
      <c r="B2269" s="727" t="s">
        <v>2287</v>
      </c>
      <c r="C2269" s="727" t="s">
        <v>2294</v>
      </c>
      <c r="D2269" s="810" t="s">
        <v>4735</v>
      </c>
      <c r="E2269" s="811" t="s">
        <v>2310</v>
      </c>
      <c r="F2269" s="727" t="s">
        <v>2288</v>
      </c>
      <c r="G2269" s="727" t="s">
        <v>2570</v>
      </c>
      <c r="H2269" s="727" t="s">
        <v>571</v>
      </c>
      <c r="I2269" s="727" t="s">
        <v>2571</v>
      </c>
      <c r="J2269" s="727" t="s">
        <v>1496</v>
      </c>
      <c r="K2269" s="727" t="s">
        <v>2146</v>
      </c>
      <c r="L2269" s="728">
        <v>34.19</v>
      </c>
      <c r="M2269" s="728">
        <v>102.57</v>
      </c>
      <c r="N2269" s="727">
        <v>3</v>
      </c>
      <c r="O2269" s="812">
        <v>1.5</v>
      </c>
      <c r="P2269" s="728">
        <v>102.57</v>
      </c>
      <c r="Q2269" s="745">
        <v>1</v>
      </c>
      <c r="R2269" s="727">
        <v>3</v>
      </c>
      <c r="S2269" s="745">
        <v>1</v>
      </c>
      <c r="T2269" s="812">
        <v>1.5</v>
      </c>
      <c r="U2269" s="768">
        <v>1</v>
      </c>
    </row>
    <row r="2270" spans="1:21" ht="14.4" customHeight="1" x14ac:dyDescent="0.3">
      <c r="A2270" s="726">
        <v>4</v>
      </c>
      <c r="B2270" s="727" t="s">
        <v>2287</v>
      </c>
      <c r="C2270" s="727" t="s">
        <v>2294</v>
      </c>
      <c r="D2270" s="810" t="s">
        <v>4735</v>
      </c>
      <c r="E2270" s="811" t="s">
        <v>2310</v>
      </c>
      <c r="F2270" s="727" t="s">
        <v>2288</v>
      </c>
      <c r="G2270" s="727" t="s">
        <v>2777</v>
      </c>
      <c r="H2270" s="727" t="s">
        <v>571</v>
      </c>
      <c r="I2270" s="727" t="s">
        <v>4575</v>
      </c>
      <c r="J2270" s="727" t="s">
        <v>1085</v>
      </c>
      <c r="K2270" s="727" t="s">
        <v>3524</v>
      </c>
      <c r="L2270" s="728">
        <v>92.04</v>
      </c>
      <c r="M2270" s="728">
        <v>92.04</v>
      </c>
      <c r="N2270" s="727">
        <v>1</v>
      </c>
      <c r="O2270" s="812">
        <v>1</v>
      </c>
      <c r="P2270" s="728">
        <v>92.04</v>
      </c>
      <c r="Q2270" s="745">
        <v>1</v>
      </c>
      <c r="R2270" s="727">
        <v>1</v>
      </c>
      <c r="S2270" s="745">
        <v>1</v>
      </c>
      <c r="T2270" s="812">
        <v>1</v>
      </c>
      <c r="U2270" s="768">
        <v>1</v>
      </c>
    </row>
    <row r="2271" spans="1:21" ht="14.4" customHeight="1" x14ac:dyDescent="0.3">
      <c r="A2271" s="726">
        <v>4</v>
      </c>
      <c r="B2271" s="727" t="s">
        <v>2287</v>
      </c>
      <c r="C2271" s="727" t="s">
        <v>2294</v>
      </c>
      <c r="D2271" s="810" t="s">
        <v>4735</v>
      </c>
      <c r="E2271" s="811" t="s">
        <v>2310</v>
      </c>
      <c r="F2271" s="727" t="s">
        <v>2288</v>
      </c>
      <c r="G2271" s="727" t="s">
        <v>2370</v>
      </c>
      <c r="H2271" s="727" t="s">
        <v>642</v>
      </c>
      <c r="I2271" s="727" t="s">
        <v>2371</v>
      </c>
      <c r="J2271" s="727" t="s">
        <v>725</v>
      </c>
      <c r="K2271" s="727" t="s">
        <v>1794</v>
      </c>
      <c r="L2271" s="728">
        <v>490.89</v>
      </c>
      <c r="M2271" s="728">
        <v>1963.56</v>
      </c>
      <c r="N2271" s="727">
        <v>4</v>
      </c>
      <c r="O2271" s="812">
        <v>2</v>
      </c>
      <c r="P2271" s="728">
        <v>981.78</v>
      </c>
      <c r="Q2271" s="745">
        <v>0.5</v>
      </c>
      <c r="R2271" s="727">
        <v>2</v>
      </c>
      <c r="S2271" s="745">
        <v>0.5</v>
      </c>
      <c r="T2271" s="812">
        <v>1</v>
      </c>
      <c r="U2271" s="768">
        <v>0.5</v>
      </c>
    </row>
    <row r="2272" spans="1:21" ht="14.4" customHeight="1" x14ac:dyDescent="0.3">
      <c r="A2272" s="726">
        <v>4</v>
      </c>
      <c r="B2272" s="727" t="s">
        <v>2287</v>
      </c>
      <c r="C2272" s="727" t="s">
        <v>2294</v>
      </c>
      <c r="D2272" s="810" t="s">
        <v>4735</v>
      </c>
      <c r="E2272" s="811" t="s">
        <v>2310</v>
      </c>
      <c r="F2272" s="727" t="s">
        <v>2288</v>
      </c>
      <c r="G2272" s="727" t="s">
        <v>2730</v>
      </c>
      <c r="H2272" s="727" t="s">
        <v>571</v>
      </c>
      <c r="I2272" s="727" t="s">
        <v>2731</v>
      </c>
      <c r="J2272" s="727" t="s">
        <v>1055</v>
      </c>
      <c r="K2272" s="727" t="s">
        <v>2732</v>
      </c>
      <c r="L2272" s="728">
        <v>48.42</v>
      </c>
      <c r="M2272" s="728">
        <v>96.84</v>
      </c>
      <c r="N2272" s="727">
        <v>2</v>
      </c>
      <c r="O2272" s="812">
        <v>1</v>
      </c>
      <c r="P2272" s="728">
        <v>96.84</v>
      </c>
      <c r="Q2272" s="745">
        <v>1</v>
      </c>
      <c r="R2272" s="727">
        <v>2</v>
      </c>
      <c r="S2272" s="745">
        <v>1</v>
      </c>
      <c r="T2272" s="812">
        <v>1</v>
      </c>
      <c r="U2272" s="768">
        <v>1</v>
      </c>
    </row>
    <row r="2273" spans="1:21" ht="14.4" customHeight="1" x14ac:dyDescent="0.3">
      <c r="A2273" s="726">
        <v>4</v>
      </c>
      <c r="B2273" s="727" t="s">
        <v>2287</v>
      </c>
      <c r="C2273" s="727" t="s">
        <v>2294</v>
      </c>
      <c r="D2273" s="810" t="s">
        <v>4735</v>
      </c>
      <c r="E2273" s="811" t="s">
        <v>2310</v>
      </c>
      <c r="F2273" s="727" t="s">
        <v>2288</v>
      </c>
      <c r="G2273" s="727" t="s">
        <v>4064</v>
      </c>
      <c r="H2273" s="727" t="s">
        <v>571</v>
      </c>
      <c r="I2273" s="727" t="s">
        <v>4065</v>
      </c>
      <c r="J2273" s="727" t="s">
        <v>4066</v>
      </c>
      <c r="K2273" s="727" t="s">
        <v>2247</v>
      </c>
      <c r="L2273" s="728">
        <v>0</v>
      </c>
      <c r="M2273" s="728">
        <v>0</v>
      </c>
      <c r="N2273" s="727">
        <v>1</v>
      </c>
      <c r="O2273" s="812">
        <v>1</v>
      </c>
      <c r="P2273" s="728">
        <v>0</v>
      </c>
      <c r="Q2273" s="745"/>
      <c r="R2273" s="727">
        <v>1</v>
      </c>
      <c r="S2273" s="745">
        <v>1</v>
      </c>
      <c r="T2273" s="812">
        <v>1</v>
      </c>
      <c r="U2273" s="768">
        <v>1</v>
      </c>
    </row>
    <row r="2274" spans="1:21" ht="14.4" customHeight="1" x14ac:dyDescent="0.3">
      <c r="A2274" s="726">
        <v>4</v>
      </c>
      <c r="B2274" s="727" t="s">
        <v>2287</v>
      </c>
      <c r="C2274" s="727" t="s">
        <v>2294</v>
      </c>
      <c r="D2274" s="810" t="s">
        <v>4735</v>
      </c>
      <c r="E2274" s="811" t="s">
        <v>2310</v>
      </c>
      <c r="F2274" s="727" t="s">
        <v>2288</v>
      </c>
      <c r="G2274" s="727" t="s">
        <v>2421</v>
      </c>
      <c r="H2274" s="727" t="s">
        <v>571</v>
      </c>
      <c r="I2274" s="727" t="s">
        <v>2540</v>
      </c>
      <c r="J2274" s="727" t="s">
        <v>1121</v>
      </c>
      <c r="K2274" s="727" t="s">
        <v>2541</v>
      </c>
      <c r="L2274" s="728">
        <v>93.71</v>
      </c>
      <c r="M2274" s="728">
        <v>187.42</v>
      </c>
      <c r="N2274" s="727">
        <v>2</v>
      </c>
      <c r="O2274" s="812">
        <v>1</v>
      </c>
      <c r="P2274" s="728">
        <v>93.71</v>
      </c>
      <c r="Q2274" s="745">
        <v>0.5</v>
      </c>
      <c r="R2274" s="727">
        <v>1</v>
      </c>
      <c r="S2274" s="745">
        <v>0.5</v>
      </c>
      <c r="T2274" s="812">
        <v>0.5</v>
      </c>
      <c r="U2274" s="768">
        <v>0.5</v>
      </c>
    </row>
    <row r="2275" spans="1:21" ht="14.4" customHeight="1" x14ac:dyDescent="0.3">
      <c r="A2275" s="726">
        <v>4</v>
      </c>
      <c r="B2275" s="727" t="s">
        <v>2287</v>
      </c>
      <c r="C2275" s="727" t="s">
        <v>2294</v>
      </c>
      <c r="D2275" s="810" t="s">
        <v>4735</v>
      </c>
      <c r="E2275" s="811" t="s">
        <v>2310</v>
      </c>
      <c r="F2275" s="727" t="s">
        <v>2288</v>
      </c>
      <c r="G2275" s="727" t="s">
        <v>2421</v>
      </c>
      <c r="H2275" s="727" t="s">
        <v>571</v>
      </c>
      <c r="I2275" s="727" t="s">
        <v>2540</v>
      </c>
      <c r="J2275" s="727" t="s">
        <v>1121</v>
      </c>
      <c r="K2275" s="727" t="s">
        <v>2541</v>
      </c>
      <c r="L2275" s="728">
        <v>32.25</v>
      </c>
      <c r="M2275" s="728">
        <v>96.75</v>
      </c>
      <c r="N2275" s="727">
        <v>3</v>
      </c>
      <c r="O2275" s="812">
        <v>1.5</v>
      </c>
      <c r="P2275" s="728">
        <v>96.75</v>
      </c>
      <c r="Q2275" s="745">
        <v>1</v>
      </c>
      <c r="R2275" s="727">
        <v>3</v>
      </c>
      <c r="S2275" s="745">
        <v>1</v>
      </c>
      <c r="T2275" s="812">
        <v>1.5</v>
      </c>
      <c r="U2275" s="768">
        <v>1</v>
      </c>
    </row>
    <row r="2276" spans="1:21" ht="14.4" customHeight="1" x14ac:dyDescent="0.3">
      <c r="A2276" s="726">
        <v>4</v>
      </c>
      <c r="B2276" s="727" t="s">
        <v>2287</v>
      </c>
      <c r="C2276" s="727" t="s">
        <v>2294</v>
      </c>
      <c r="D2276" s="810" t="s">
        <v>4735</v>
      </c>
      <c r="E2276" s="811" t="s">
        <v>2310</v>
      </c>
      <c r="F2276" s="727" t="s">
        <v>2288</v>
      </c>
      <c r="G2276" s="727" t="s">
        <v>2421</v>
      </c>
      <c r="H2276" s="727" t="s">
        <v>571</v>
      </c>
      <c r="I2276" s="727" t="s">
        <v>2458</v>
      </c>
      <c r="J2276" s="727" t="s">
        <v>1121</v>
      </c>
      <c r="K2276" s="727" t="s">
        <v>2423</v>
      </c>
      <c r="L2276" s="728">
        <v>103.67</v>
      </c>
      <c r="M2276" s="728">
        <v>103.67</v>
      </c>
      <c r="N2276" s="727">
        <v>1</v>
      </c>
      <c r="O2276" s="812">
        <v>1</v>
      </c>
      <c r="P2276" s="728"/>
      <c r="Q2276" s="745">
        <v>0</v>
      </c>
      <c r="R2276" s="727"/>
      <c r="S2276" s="745">
        <v>0</v>
      </c>
      <c r="T2276" s="812"/>
      <c r="U2276" s="768">
        <v>0</v>
      </c>
    </row>
    <row r="2277" spans="1:21" ht="14.4" customHeight="1" x14ac:dyDescent="0.3">
      <c r="A2277" s="726">
        <v>4</v>
      </c>
      <c r="B2277" s="727" t="s">
        <v>2287</v>
      </c>
      <c r="C2277" s="727" t="s">
        <v>2294</v>
      </c>
      <c r="D2277" s="810" t="s">
        <v>4735</v>
      </c>
      <c r="E2277" s="811" t="s">
        <v>2310</v>
      </c>
      <c r="F2277" s="727" t="s">
        <v>2288</v>
      </c>
      <c r="G2277" s="727" t="s">
        <v>2421</v>
      </c>
      <c r="H2277" s="727" t="s">
        <v>571</v>
      </c>
      <c r="I2277" s="727" t="s">
        <v>2514</v>
      </c>
      <c r="J2277" s="727" t="s">
        <v>2515</v>
      </c>
      <c r="K2277" s="727" t="s">
        <v>2516</v>
      </c>
      <c r="L2277" s="728">
        <v>0</v>
      </c>
      <c r="M2277" s="728">
        <v>0</v>
      </c>
      <c r="N2277" s="727">
        <v>1</v>
      </c>
      <c r="O2277" s="812">
        <v>1</v>
      </c>
      <c r="P2277" s="728">
        <v>0</v>
      </c>
      <c r="Q2277" s="745"/>
      <c r="R2277" s="727">
        <v>1</v>
      </c>
      <c r="S2277" s="745">
        <v>1</v>
      </c>
      <c r="T2277" s="812">
        <v>1</v>
      </c>
      <c r="U2277" s="768">
        <v>1</v>
      </c>
    </row>
    <row r="2278" spans="1:21" ht="14.4" customHeight="1" x14ac:dyDescent="0.3">
      <c r="A2278" s="726">
        <v>4</v>
      </c>
      <c r="B2278" s="727" t="s">
        <v>2287</v>
      </c>
      <c r="C2278" s="727" t="s">
        <v>2294</v>
      </c>
      <c r="D2278" s="810" t="s">
        <v>4735</v>
      </c>
      <c r="E2278" s="811" t="s">
        <v>2310</v>
      </c>
      <c r="F2278" s="727" t="s">
        <v>2288</v>
      </c>
      <c r="G2278" s="727" t="s">
        <v>2421</v>
      </c>
      <c r="H2278" s="727" t="s">
        <v>571</v>
      </c>
      <c r="I2278" s="727" t="s">
        <v>2542</v>
      </c>
      <c r="J2278" s="727" t="s">
        <v>1121</v>
      </c>
      <c r="K2278" s="727" t="s">
        <v>2541</v>
      </c>
      <c r="L2278" s="728">
        <v>32.25</v>
      </c>
      <c r="M2278" s="728">
        <v>96.75</v>
      </c>
      <c r="N2278" s="727">
        <v>3</v>
      </c>
      <c r="O2278" s="812">
        <v>2</v>
      </c>
      <c r="P2278" s="728">
        <v>96.75</v>
      </c>
      <c r="Q2278" s="745">
        <v>1</v>
      </c>
      <c r="R2278" s="727">
        <v>3</v>
      </c>
      <c r="S2278" s="745">
        <v>1</v>
      </c>
      <c r="T2278" s="812">
        <v>2</v>
      </c>
      <c r="U2278" s="768">
        <v>1</v>
      </c>
    </row>
    <row r="2279" spans="1:21" ht="14.4" customHeight="1" x14ac:dyDescent="0.3">
      <c r="A2279" s="726">
        <v>4</v>
      </c>
      <c r="B2279" s="727" t="s">
        <v>2287</v>
      </c>
      <c r="C2279" s="727" t="s">
        <v>2294</v>
      </c>
      <c r="D2279" s="810" t="s">
        <v>4735</v>
      </c>
      <c r="E2279" s="811" t="s">
        <v>2310</v>
      </c>
      <c r="F2279" s="727" t="s">
        <v>2288</v>
      </c>
      <c r="G2279" s="727" t="s">
        <v>2421</v>
      </c>
      <c r="H2279" s="727" t="s">
        <v>571</v>
      </c>
      <c r="I2279" s="727" t="s">
        <v>2422</v>
      </c>
      <c r="J2279" s="727" t="s">
        <v>1121</v>
      </c>
      <c r="K2279" s="727" t="s">
        <v>2423</v>
      </c>
      <c r="L2279" s="728">
        <v>185.26</v>
      </c>
      <c r="M2279" s="728">
        <v>185.26</v>
      </c>
      <c r="N2279" s="727">
        <v>1</v>
      </c>
      <c r="O2279" s="812">
        <v>0.5</v>
      </c>
      <c r="P2279" s="728">
        <v>185.26</v>
      </c>
      <c r="Q2279" s="745">
        <v>1</v>
      </c>
      <c r="R2279" s="727">
        <v>1</v>
      </c>
      <c r="S2279" s="745">
        <v>1</v>
      </c>
      <c r="T2279" s="812">
        <v>0.5</v>
      </c>
      <c r="U2279" s="768">
        <v>1</v>
      </c>
    </row>
    <row r="2280" spans="1:21" ht="14.4" customHeight="1" x14ac:dyDescent="0.3">
      <c r="A2280" s="726">
        <v>4</v>
      </c>
      <c r="B2280" s="727" t="s">
        <v>2287</v>
      </c>
      <c r="C2280" s="727" t="s">
        <v>2294</v>
      </c>
      <c r="D2280" s="810" t="s">
        <v>4735</v>
      </c>
      <c r="E2280" s="811" t="s">
        <v>2310</v>
      </c>
      <c r="F2280" s="727" t="s">
        <v>2288</v>
      </c>
      <c r="G2280" s="727" t="s">
        <v>2421</v>
      </c>
      <c r="H2280" s="727" t="s">
        <v>571</v>
      </c>
      <c r="I2280" s="727" t="s">
        <v>2459</v>
      </c>
      <c r="J2280" s="727" t="s">
        <v>1121</v>
      </c>
      <c r="K2280" s="727" t="s">
        <v>2423</v>
      </c>
      <c r="L2280" s="728">
        <v>301.2</v>
      </c>
      <c r="M2280" s="728">
        <v>602.4</v>
      </c>
      <c r="N2280" s="727">
        <v>2</v>
      </c>
      <c r="O2280" s="812">
        <v>1</v>
      </c>
      <c r="P2280" s="728"/>
      <c r="Q2280" s="745">
        <v>0</v>
      </c>
      <c r="R2280" s="727"/>
      <c r="S2280" s="745">
        <v>0</v>
      </c>
      <c r="T2280" s="812"/>
      <c r="U2280" s="768">
        <v>0</v>
      </c>
    </row>
    <row r="2281" spans="1:21" ht="14.4" customHeight="1" x14ac:dyDescent="0.3">
      <c r="A2281" s="726">
        <v>4</v>
      </c>
      <c r="B2281" s="727" t="s">
        <v>2287</v>
      </c>
      <c r="C2281" s="727" t="s">
        <v>2294</v>
      </c>
      <c r="D2281" s="810" t="s">
        <v>4735</v>
      </c>
      <c r="E2281" s="811" t="s">
        <v>2310</v>
      </c>
      <c r="F2281" s="727" t="s">
        <v>2288</v>
      </c>
      <c r="G2281" s="727" t="s">
        <v>2421</v>
      </c>
      <c r="H2281" s="727" t="s">
        <v>571</v>
      </c>
      <c r="I2281" s="727" t="s">
        <v>2459</v>
      </c>
      <c r="J2281" s="727" t="s">
        <v>1121</v>
      </c>
      <c r="K2281" s="727" t="s">
        <v>2423</v>
      </c>
      <c r="L2281" s="728">
        <v>103.67</v>
      </c>
      <c r="M2281" s="728">
        <v>103.67</v>
      </c>
      <c r="N2281" s="727">
        <v>1</v>
      </c>
      <c r="O2281" s="812">
        <v>1</v>
      </c>
      <c r="P2281" s="728">
        <v>103.67</v>
      </c>
      <c r="Q2281" s="745">
        <v>1</v>
      </c>
      <c r="R2281" s="727">
        <v>1</v>
      </c>
      <c r="S2281" s="745">
        <v>1</v>
      </c>
      <c r="T2281" s="812">
        <v>1</v>
      </c>
      <c r="U2281" s="768">
        <v>1</v>
      </c>
    </row>
    <row r="2282" spans="1:21" ht="14.4" customHeight="1" x14ac:dyDescent="0.3">
      <c r="A2282" s="726">
        <v>4</v>
      </c>
      <c r="B2282" s="727" t="s">
        <v>2287</v>
      </c>
      <c r="C2282" s="727" t="s">
        <v>2294</v>
      </c>
      <c r="D2282" s="810" t="s">
        <v>4735</v>
      </c>
      <c r="E2282" s="811" t="s">
        <v>2310</v>
      </c>
      <c r="F2282" s="727" t="s">
        <v>2288</v>
      </c>
      <c r="G2282" s="727" t="s">
        <v>2380</v>
      </c>
      <c r="H2282" s="727" t="s">
        <v>642</v>
      </c>
      <c r="I2282" s="727" t="s">
        <v>3626</v>
      </c>
      <c r="J2282" s="727" t="s">
        <v>1772</v>
      </c>
      <c r="K2282" s="727" t="s">
        <v>2576</v>
      </c>
      <c r="L2282" s="728">
        <v>115.18</v>
      </c>
      <c r="M2282" s="728">
        <v>115.18</v>
      </c>
      <c r="N2282" s="727">
        <v>1</v>
      </c>
      <c r="O2282" s="812">
        <v>0.5</v>
      </c>
      <c r="P2282" s="728"/>
      <c r="Q2282" s="745">
        <v>0</v>
      </c>
      <c r="R2282" s="727"/>
      <c r="S2282" s="745">
        <v>0</v>
      </c>
      <c r="T2282" s="812"/>
      <c r="U2282" s="768">
        <v>0</v>
      </c>
    </row>
    <row r="2283" spans="1:21" ht="14.4" customHeight="1" x14ac:dyDescent="0.3">
      <c r="A2283" s="726">
        <v>4</v>
      </c>
      <c r="B2283" s="727" t="s">
        <v>2287</v>
      </c>
      <c r="C2283" s="727" t="s">
        <v>2294</v>
      </c>
      <c r="D2283" s="810" t="s">
        <v>4735</v>
      </c>
      <c r="E2283" s="811" t="s">
        <v>2310</v>
      </c>
      <c r="F2283" s="727" t="s">
        <v>2288</v>
      </c>
      <c r="G2283" s="727" t="s">
        <v>2383</v>
      </c>
      <c r="H2283" s="727" t="s">
        <v>571</v>
      </c>
      <c r="I2283" s="727" t="s">
        <v>2384</v>
      </c>
      <c r="J2283" s="727" t="s">
        <v>616</v>
      </c>
      <c r="K2283" s="727" t="s">
        <v>2385</v>
      </c>
      <c r="L2283" s="728">
        <v>108.44</v>
      </c>
      <c r="M2283" s="728">
        <v>1301.2800000000002</v>
      </c>
      <c r="N2283" s="727">
        <v>12</v>
      </c>
      <c r="O2283" s="812">
        <v>9.5</v>
      </c>
      <c r="P2283" s="728">
        <v>867.52000000000021</v>
      </c>
      <c r="Q2283" s="745">
        <v>0.66666666666666674</v>
      </c>
      <c r="R2283" s="727">
        <v>8</v>
      </c>
      <c r="S2283" s="745">
        <v>0.66666666666666663</v>
      </c>
      <c r="T2283" s="812">
        <v>6.5</v>
      </c>
      <c r="U2283" s="768">
        <v>0.68421052631578949</v>
      </c>
    </row>
    <row r="2284" spans="1:21" ht="14.4" customHeight="1" x14ac:dyDescent="0.3">
      <c r="A2284" s="726">
        <v>4</v>
      </c>
      <c r="B2284" s="727" t="s">
        <v>2287</v>
      </c>
      <c r="C2284" s="727" t="s">
        <v>2294</v>
      </c>
      <c r="D2284" s="810" t="s">
        <v>4735</v>
      </c>
      <c r="E2284" s="811" t="s">
        <v>2310</v>
      </c>
      <c r="F2284" s="727" t="s">
        <v>2288</v>
      </c>
      <c r="G2284" s="727" t="s">
        <v>2383</v>
      </c>
      <c r="H2284" s="727" t="s">
        <v>571</v>
      </c>
      <c r="I2284" s="727" t="s">
        <v>2517</v>
      </c>
      <c r="J2284" s="727" t="s">
        <v>616</v>
      </c>
      <c r="K2284" s="727" t="s">
        <v>2385</v>
      </c>
      <c r="L2284" s="728">
        <v>52.61</v>
      </c>
      <c r="M2284" s="728">
        <v>52.61</v>
      </c>
      <c r="N2284" s="727">
        <v>1</v>
      </c>
      <c r="O2284" s="812">
        <v>1</v>
      </c>
      <c r="P2284" s="728">
        <v>52.61</v>
      </c>
      <c r="Q2284" s="745">
        <v>1</v>
      </c>
      <c r="R2284" s="727">
        <v>1</v>
      </c>
      <c r="S2284" s="745">
        <v>1</v>
      </c>
      <c r="T2284" s="812">
        <v>1</v>
      </c>
      <c r="U2284" s="768">
        <v>1</v>
      </c>
    </row>
    <row r="2285" spans="1:21" ht="14.4" customHeight="1" x14ac:dyDescent="0.3">
      <c r="A2285" s="726">
        <v>4</v>
      </c>
      <c r="B2285" s="727" t="s">
        <v>2287</v>
      </c>
      <c r="C2285" s="727" t="s">
        <v>2294</v>
      </c>
      <c r="D2285" s="810" t="s">
        <v>4735</v>
      </c>
      <c r="E2285" s="811" t="s">
        <v>2310</v>
      </c>
      <c r="F2285" s="727" t="s">
        <v>2288</v>
      </c>
      <c r="G2285" s="727" t="s">
        <v>2710</v>
      </c>
      <c r="H2285" s="727" t="s">
        <v>571</v>
      </c>
      <c r="I2285" s="727" t="s">
        <v>2711</v>
      </c>
      <c r="J2285" s="727" t="s">
        <v>1497</v>
      </c>
      <c r="K2285" s="727" t="s">
        <v>2712</v>
      </c>
      <c r="L2285" s="728">
        <v>453.79</v>
      </c>
      <c r="M2285" s="728">
        <v>2268.9500000000003</v>
      </c>
      <c r="N2285" s="727">
        <v>5</v>
      </c>
      <c r="O2285" s="812">
        <v>2</v>
      </c>
      <c r="P2285" s="728">
        <v>1815.16</v>
      </c>
      <c r="Q2285" s="745">
        <v>0.79999999999999993</v>
      </c>
      <c r="R2285" s="727">
        <v>4</v>
      </c>
      <c r="S2285" s="745">
        <v>0.8</v>
      </c>
      <c r="T2285" s="812">
        <v>1</v>
      </c>
      <c r="U2285" s="768">
        <v>0.5</v>
      </c>
    </row>
    <row r="2286" spans="1:21" ht="14.4" customHeight="1" x14ac:dyDescent="0.3">
      <c r="A2286" s="726">
        <v>4</v>
      </c>
      <c r="B2286" s="727" t="s">
        <v>2287</v>
      </c>
      <c r="C2286" s="727" t="s">
        <v>2294</v>
      </c>
      <c r="D2286" s="810" t="s">
        <v>4735</v>
      </c>
      <c r="E2286" s="811" t="s">
        <v>2310</v>
      </c>
      <c r="F2286" s="727" t="s">
        <v>2288</v>
      </c>
      <c r="G2286" s="727" t="s">
        <v>2356</v>
      </c>
      <c r="H2286" s="727" t="s">
        <v>571</v>
      </c>
      <c r="I2286" s="727" t="s">
        <v>2357</v>
      </c>
      <c r="J2286" s="727" t="s">
        <v>1346</v>
      </c>
      <c r="K2286" s="727" t="s">
        <v>2358</v>
      </c>
      <c r="L2286" s="728">
        <v>0</v>
      </c>
      <c r="M2286" s="728">
        <v>0</v>
      </c>
      <c r="N2286" s="727">
        <v>2</v>
      </c>
      <c r="O2286" s="812">
        <v>1</v>
      </c>
      <c r="P2286" s="728"/>
      <c r="Q2286" s="745"/>
      <c r="R2286" s="727"/>
      <c r="S2286" s="745">
        <v>0</v>
      </c>
      <c r="T2286" s="812"/>
      <c r="U2286" s="768">
        <v>0</v>
      </c>
    </row>
    <row r="2287" spans="1:21" ht="14.4" customHeight="1" x14ac:dyDescent="0.3">
      <c r="A2287" s="726">
        <v>4</v>
      </c>
      <c r="B2287" s="727" t="s">
        <v>2287</v>
      </c>
      <c r="C2287" s="727" t="s">
        <v>2294</v>
      </c>
      <c r="D2287" s="810" t="s">
        <v>4735</v>
      </c>
      <c r="E2287" s="811" t="s">
        <v>2310</v>
      </c>
      <c r="F2287" s="727" t="s">
        <v>2288</v>
      </c>
      <c r="G2287" s="727" t="s">
        <v>2582</v>
      </c>
      <c r="H2287" s="727" t="s">
        <v>571</v>
      </c>
      <c r="I2287" s="727" t="s">
        <v>3636</v>
      </c>
      <c r="J2287" s="727" t="s">
        <v>704</v>
      </c>
      <c r="K2287" s="727" t="s">
        <v>3637</v>
      </c>
      <c r="L2287" s="728">
        <v>0</v>
      </c>
      <c r="M2287" s="728">
        <v>0</v>
      </c>
      <c r="N2287" s="727">
        <v>2</v>
      </c>
      <c r="O2287" s="812">
        <v>1.5</v>
      </c>
      <c r="P2287" s="728">
        <v>0</v>
      </c>
      <c r="Q2287" s="745"/>
      <c r="R2287" s="727">
        <v>1</v>
      </c>
      <c r="S2287" s="745">
        <v>0.5</v>
      </c>
      <c r="T2287" s="812">
        <v>1</v>
      </c>
      <c r="U2287" s="768">
        <v>0.66666666666666663</v>
      </c>
    </row>
    <row r="2288" spans="1:21" ht="14.4" customHeight="1" x14ac:dyDescent="0.3">
      <c r="A2288" s="726">
        <v>4</v>
      </c>
      <c r="B2288" s="727" t="s">
        <v>2287</v>
      </c>
      <c r="C2288" s="727" t="s">
        <v>2294</v>
      </c>
      <c r="D2288" s="810" t="s">
        <v>4735</v>
      </c>
      <c r="E2288" s="811" t="s">
        <v>2310</v>
      </c>
      <c r="F2288" s="727" t="s">
        <v>2288</v>
      </c>
      <c r="G2288" s="727" t="s">
        <v>3638</v>
      </c>
      <c r="H2288" s="727" t="s">
        <v>642</v>
      </c>
      <c r="I2288" s="727" t="s">
        <v>2103</v>
      </c>
      <c r="J2288" s="727" t="s">
        <v>1247</v>
      </c>
      <c r="K2288" s="727" t="s">
        <v>2104</v>
      </c>
      <c r="L2288" s="728">
        <v>63.75</v>
      </c>
      <c r="M2288" s="728">
        <v>127.5</v>
      </c>
      <c r="N2288" s="727">
        <v>2</v>
      </c>
      <c r="O2288" s="812">
        <v>1</v>
      </c>
      <c r="P2288" s="728">
        <v>127.5</v>
      </c>
      <c r="Q2288" s="745">
        <v>1</v>
      </c>
      <c r="R2288" s="727">
        <v>2</v>
      </c>
      <c r="S2288" s="745">
        <v>1</v>
      </c>
      <c r="T2288" s="812">
        <v>1</v>
      </c>
      <c r="U2288" s="768">
        <v>1</v>
      </c>
    </row>
    <row r="2289" spans="1:21" ht="14.4" customHeight="1" x14ac:dyDescent="0.3">
      <c r="A2289" s="726">
        <v>4</v>
      </c>
      <c r="B2289" s="727" t="s">
        <v>2287</v>
      </c>
      <c r="C2289" s="727" t="s">
        <v>2294</v>
      </c>
      <c r="D2289" s="810" t="s">
        <v>4735</v>
      </c>
      <c r="E2289" s="811" t="s">
        <v>2310</v>
      </c>
      <c r="F2289" s="727" t="s">
        <v>2288</v>
      </c>
      <c r="G2289" s="727" t="s">
        <v>2801</v>
      </c>
      <c r="H2289" s="727" t="s">
        <v>571</v>
      </c>
      <c r="I2289" s="727" t="s">
        <v>3639</v>
      </c>
      <c r="J2289" s="727" t="s">
        <v>3640</v>
      </c>
      <c r="K2289" s="727" t="s">
        <v>3641</v>
      </c>
      <c r="L2289" s="728">
        <v>0</v>
      </c>
      <c r="M2289" s="728">
        <v>0</v>
      </c>
      <c r="N2289" s="727">
        <v>2</v>
      </c>
      <c r="O2289" s="812">
        <v>1</v>
      </c>
      <c r="P2289" s="728">
        <v>0</v>
      </c>
      <c r="Q2289" s="745"/>
      <c r="R2289" s="727">
        <v>2</v>
      </c>
      <c r="S2289" s="745">
        <v>1</v>
      </c>
      <c r="T2289" s="812">
        <v>1</v>
      </c>
      <c r="U2289" s="768">
        <v>1</v>
      </c>
    </row>
    <row r="2290" spans="1:21" ht="14.4" customHeight="1" x14ac:dyDescent="0.3">
      <c r="A2290" s="726">
        <v>4</v>
      </c>
      <c r="B2290" s="727" t="s">
        <v>2287</v>
      </c>
      <c r="C2290" s="727" t="s">
        <v>2294</v>
      </c>
      <c r="D2290" s="810" t="s">
        <v>4735</v>
      </c>
      <c r="E2290" s="811" t="s">
        <v>2310</v>
      </c>
      <c r="F2290" s="727" t="s">
        <v>2288</v>
      </c>
      <c r="G2290" s="727" t="s">
        <v>2498</v>
      </c>
      <c r="H2290" s="727" t="s">
        <v>571</v>
      </c>
      <c r="I2290" s="727" t="s">
        <v>2499</v>
      </c>
      <c r="J2290" s="727" t="s">
        <v>795</v>
      </c>
      <c r="K2290" s="727" t="s">
        <v>1052</v>
      </c>
      <c r="L2290" s="728">
        <v>0</v>
      </c>
      <c r="M2290" s="728">
        <v>0</v>
      </c>
      <c r="N2290" s="727">
        <v>1</v>
      </c>
      <c r="O2290" s="812">
        <v>1</v>
      </c>
      <c r="P2290" s="728">
        <v>0</v>
      </c>
      <c r="Q2290" s="745"/>
      <c r="R2290" s="727">
        <v>1</v>
      </c>
      <c r="S2290" s="745">
        <v>1</v>
      </c>
      <c r="T2290" s="812">
        <v>1</v>
      </c>
      <c r="U2290" s="768">
        <v>1</v>
      </c>
    </row>
    <row r="2291" spans="1:21" ht="14.4" customHeight="1" x14ac:dyDescent="0.3">
      <c r="A2291" s="726">
        <v>4</v>
      </c>
      <c r="B2291" s="727" t="s">
        <v>2287</v>
      </c>
      <c r="C2291" s="727" t="s">
        <v>2294</v>
      </c>
      <c r="D2291" s="810" t="s">
        <v>4735</v>
      </c>
      <c r="E2291" s="811" t="s">
        <v>2310</v>
      </c>
      <c r="F2291" s="727" t="s">
        <v>2288</v>
      </c>
      <c r="G2291" s="727" t="s">
        <v>2359</v>
      </c>
      <c r="H2291" s="727" t="s">
        <v>642</v>
      </c>
      <c r="I2291" s="727" t="s">
        <v>1934</v>
      </c>
      <c r="J2291" s="727" t="s">
        <v>1935</v>
      </c>
      <c r="K2291" s="727" t="s">
        <v>1936</v>
      </c>
      <c r="L2291" s="728">
        <v>0</v>
      </c>
      <c r="M2291" s="728">
        <v>0</v>
      </c>
      <c r="N2291" s="727">
        <v>2</v>
      </c>
      <c r="O2291" s="812">
        <v>1.5</v>
      </c>
      <c r="P2291" s="728">
        <v>0</v>
      </c>
      <c r="Q2291" s="745"/>
      <c r="R2291" s="727">
        <v>1</v>
      </c>
      <c r="S2291" s="745">
        <v>0.5</v>
      </c>
      <c r="T2291" s="812">
        <v>0.5</v>
      </c>
      <c r="U2291" s="768">
        <v>0.33333333333333331</v>
      </c>
    </row>
    <row r="2292" spans="1:21" ht="14.4" customHeight="1" x14ac:dyDescent="0.3">
      <c r="A2292" s="726">
        <v>4</v>
      </c>
      <c r="B2292" s="727" t="s">
        <v>2287</v>
      </c>
      <c r="C2292" s="727" t="s">
        <v>2294</v>
      </c>
      <c r="D2292" s="810" t="s">
        <v>4735</v>
      </c>
      <c r="E2292" s="811" t="s">
        <v>2310</v>
      </c>
      <c r="F2292" s="727" t="s">
        <v>2288</v>
      </c>
      <c r="G2292" s="727" t="s">
        <v>4576</v>
      </c>
      <c r="H2292" s="727" t="s">
        <v>571</v>
      </c>
      <c r="I2292" s="727" t="s">
        <v>4577</v>
      </c>
      <c r="J2292" s="727" t="s">
        <v>1295</v>
      </c>
      <c r="K2292" s="727" t="s">
        <v>4578</v>
      </c>
      <c r="L2292" s="728">
        <v>299.24</v>
      </c>
      <c r="M2292" s="728">
        <v>299.24</v>
      </c>
      <c r="N2292" s="727">
        <v>1</v>
      </c>
      <c r="O2292" s="812">
        <v>1</v>
      </c>
      <c r="P2292" s="728"/>
      <c r="Q2292" s="745">
        <v>0</v>
      </c>
      <c r="R2292" s="727"/>
      <c r="S2292" s="745">
        <v>0</v>
      </c>
      <c r="T2292" s="812"/>
      <c r="U2292" s="768">
        <v>0</v>
      </c>
    </row>
    <row r="2293" spans="1:21" ht="14.4" customHeight="1" x14ac:dyDescent="0.3">
      <c r="A2293" s="726">
        <v>4</v>
      </c>
      <c r="B2293" s="727" t="s">
        <v>2287</v>
      </c>
      <c r="C2293" s="727" t="s">
        <v>2294</v>
      </c>
      <c r="D2293" s="810" t="s">
        <v>4735</v>
      </c>
      <c r="E2293" s="811" t="s">
        <v>2310</v>
      </c>
      <c r="F2293" s="727" t="s">
        <v>2288</v>
      </c>
      <c r="G2293" s="727" t="s">
        <v>2913</v>
      </c>
      <c r="H2293" s="727" t="s">
        <v>642</v>
      </c>
      <c r="I2293" s="727" t="s">
        <v>1951</v>
      </c>
      <c r="J2293" s="727" t="s">
        <v>916</v>
      </c>
      <c r="K2293" s="727" t="s">
        <v>1952</v>
      </c>
      <c r="L2293" s="728">
        <v>0</v>
      </c>
      <c r="M2293" s="728">
        <v>0</v>
      </c>
      <c r="N2293" s="727">
        <v>2</v>
      </c>
      <c r="O2293" s="812">
        <v>0.5</v>
      </c>
      <c r="P2293" s="728">
        <v>0</v>
      </c>
      <c r="Q2293" s="745"/>
      <c r="R2293" s="727">
        <v>2</v>
      </c>
      <c r="S2293" s="745">
        <v>1</v>
      </c>
      <c r="T2293" s="812">
        <v>0.5</v>
      </c>
      <c r="U2293" s="768">
        <v>1</v>
      </c>
    </row>
    <row r="2294" spans="1:21" ht="14.4" customHeight="1" x14ac:dyDescent="0.3">
      <c r="A2294" s="726">
        <v>4</v>
      </c>
      <c r="B2294" s="727" t="s">
        <v>2287</v>
      </c>
      <c r="C2294" s="727" t="s">
        <v>2294</v>
      </c>
      <c r="D2294" s="810" t="s">
        <v>4735</v>
      </c>
      <c r="E2294" s="811" t="s">
        <v>2310</v>
      </c>
      <c r="F2294" s="727" t="s">
        <v>2288</v>
      </c>
      <c r="G2294" s="727" t="s">
        <v>2913</v>
      </c>
      <c r="H2294" s="727" t="s">
        <v>571</v>
      </c>
      <c r="I2294" s="727" t="s">
        <v>4579</v>
      </c>
      <c r="J2294" s="727" t="s">
        <v>3408</v>
      </c>
      <c r="K2294" s="727" t="s">
        <v>1950</v>
      </c>
      <c r="L2294" s="728">
        <v>0</v>
      </c>
      <c r="M2294" s="728">
        <v>0</v>
      </c>
      <c r="N2294" s="727">
        <v>1</v>
      </c>
      <c r="O2294" s="812">
        <v>1</v>
      </c>
      <c r="P2294" s="728"/>
      <c r="Q2294" s="745"/>
      <c r="R2294" s="727"/>
      <c r="S2294" s="745">
        <v>0</v>
      </c>
      <c r="T2294" s="812"/>
      <c r="U2294" s="768">
        <v>0</v>
      </c>
    </row>
    <row r="2295" spans="1:21" ht="14.4" customHeight="1" x14ac:dyDescent="0.3">
      <c r="A2295" s="726">
        <v>4</v>
      </c>
      <c r="B2295" s="727" t="s">
        <v>2287</v>
      </c>
      <c r="C2295" s="727" t="s">
        <v>2294</v>
      </c>
      <c r="D2295" s="810" t="s">
        <v>4735</v>
      </c>
      <c r="E2295" s="811" t="s">
        <v>2310</v>
      </c>
      <c r="F2295" s="727" t="s">
        <v>2288</v>
      </c>
      <c r="G2295" s="727" t="s">
        <v>2417</v>
      </c>
      <c r="H2295" s="727" t="s">
        <v>642</v>
      </c>
      <c r="I2295" s="727" t="s">
        <v>1775</v>
      </c>
      <c r="J2295" s="727" t="s">
        <v>1776</v>
      </c>
      <c r="K2295" s="727" t="s">
        <v>1777</v>
      </c>
      <c r="L2295" s="728">
        <v>133.94</v>
      </c>
      <c r="M2295" s="728">
        <v>133.94</v>
      </c>
      <c r="N2295" s="727">
        <v>1</v>
      </c>
      <c r="O2295" s="812">
        <v>0.5</v>
      </c>
      <c r="P2295" s="728">
        <v>133.94</v>
      </c>
      <c r="Q2295" s="745">
        <v>1</v>
      </c>
      <c r="R2295" s="727">
        <v>1</v>
      </c>
      <c r="S2295" s="745">
        <v>1</v>
      </c>
      <c r="T2295" s="812">
        <v>0.5</v>
      </c>
      <c r="U2295" s="768">
        <v>1</v>
      </c>
    </row>
    <row r="2296" spans="1:21" ht="14.4" customHeight="1" x14ac:dyDescent="0.3">
      <c r="A2296" s="726">
        <v>4</v>
      </c>
      <c r="B2296" s="727" t="s">
        <v>2287</v>
      </c>
      <c r="C2296" s="727" t="s">
        <v>2294</v>
      </c>
      <c r="D2296" s="810" t="s">
        <v>4735</v>
      </c>
      <c r="E2296" s="811" t="s">
        <v>2310</v>
      </c>
      <c r="F2296" s="727" t="s">
        <v>2288</v>
      </c>
      <c r="G2296" s="727" t="s">
        <v>2417</v>
      </c>
      <c r="H2296" s="727" t="s">
        <v>571</v>
      </c>
      <c r="I2296" s="727" t="s">
        <v>3537</v>
      </c>
      <c r="J2296" s="727" t="s">
        <v>3416</v>
      </c>
      <c r="K2296" s="727" t="s">
        <v>3538</v>
      </c>
      <c r="L2296" s="728">
        <v>133.94</v>
      </c>
      <c r="M2296" s="728">
        <v>133.94</v>
      </c>
      <c r="N2296" s="727">
        <v>1</v>
      </c>
      <c r="O2296" s="812">
        <v>0.5</v>
      </c>
      <c r="P2296" s="728">
        <v>133.94</v>
      </c>
      <c r="Q2296" s="745">
        <v>1</v>
      </c>
      <c r="R2296" s="727">
        <v>1</v>
      </c>
      <c r="S2296" s="745">
        <v>1</v>
      </c>
      <c r="T2296" s="812">
        <v>0.5</v>
      </c>
      <c r="U2296" s="768">
        <v>1</v>
      </c>
    </row>
    <row r="2297" spans="1:21" ht="14.4" customHeight="1" x14ac:dyDescent="0.3">
      <c r="A2297" s="726">
        <v>4</v>
      </c>
      <c r="B2297" s="727" t="s">
        <v>2287</v>
      </c>
      <c r="C2297" s="727" t="s">
        <v>2294</v>
      </c>
      <c r="D2297" s="810" t="s">
        <v>4735</v>
      </c>
      <c r="E2297" s="811" t="s">
        <v>2310</v>
      </c>
      <c r="F2297" s="727" t="s">
        <v>2288</v>
      </c>
      <c r="G2297" s="727" t="s">
        <v>2549</v>
      </c>
      <c r="H2297" s="727" t="s">
        <v>571</v>
      </c>
      <c r="I2297" s="727" t="s">
        <v>2714</v>
      </c>
      <c r="J2297" s="727" t="s">
        <v>2655</v>
      </c>
      <c r="K2297" s="727" t="s">
        <v>2715</v>
      </c>
      <c r="L2297" s="728">
        <v>99.94</v>
      </c>
      <c r="M2297" s="728">
        <v>99.94</v>
      </c>
      <c r="N2297" s="727">
        <v>1</v>
      </c>
      <c r="O2297" s="812">
        <v>0.5</v>
      </c>
      <c r="P2297" s="728">
        <v>99.94</v>
      </c>
      <c r="Q2297" s="745">
        <v>1</v>
      </c>
      <c r="R2297" s="727">
        <v>1</v>
      </c>
      <c r="S2297" s="745">
        <v>1</v>
      </c>
      <c r="T2297" s="812">
        <v>0.5</v>
      </c>
      <c r="U2297" s="768">
        <v>1</v>
      </c>
    </row>
    <row r="2298" spans="1:21" ht="14.4" customHeight="1" x14ac:dyDescent="0.3">
      <c r="A2298" s="726">
        <v>4</v>
      </c>
      <c r="B2298" s="727" t="s">
        <v>2287</v>
      </c>
      <c r="C2298" s="727" t="s">
        <v>2294</v>
      </c>
      <c r="D2298" s="810" t="s">
        <v>4735</v>
      </c>
      <c r="E2298" s="811" t="s">
        <v>2310</v>
      </c>
      <c r="F2298" s="727" t="s">
        <v>2289</v>
      </c>
      <c r="G2298" s="727" t="s">
        <v>2364</v>
      </c>
      <c r="H2298" s="727" t="s">
        <v>571</v>
      </c>
      <c r="I2298" s="727" t="s">
        <v>2454</v>
      </c>
      <c r="J2298" s="727" t="s">
        <v>2366</v>
      </c>
      <c r="K2298" s="727"/>
      <c r="L2298" s="728">
        <v>0</v>
      </c>
      <c r="M2298" s="728">
        <v>0</v>
      </c>
      <c r="N2298" s="727">
        <v>1</v>
      </c>
      <c r="O2298" s="812">
        <v>1</v>
      </c>
      <c r="P2298" s="728"/>
      <c r="Q2298" s="745"/>
      <c r="R2298" s="727"/>
      <c r="S2298" s="745">
        <v>0</v>
      </c>
      <c r="T2298" s="812"/>
      <c r="U2298" s="768">
        <v>0</v>
      </c>
    </row>
    <row r="2299" spans="1:21" ht="14.4" customHeight="1" x14ac:dyDescent="0.3">
      <c r="A2299" s="726">
        <v>4</v>
      </c>
      <c r="B2299" s="727" t="s">
        <v>2287</v>
      </c>
      <c r="C2299" s="727" t="s">
        <v>2294</v>
      </c>
      <c r="D2299" s="810" t="s">
        <v>4735</v>
      </c>
      <c r="E2299" s="811" t="s">
        <v>2310</v>
      </c>
      <c r="F2299" s="727" t="s">
        <v>2289</v>
      </c>
      <c r="G2299" s="727" t="s">
        <v>2364</v>
      </c>
      <c r="H2299" s="727" t="s">
        <v>571</v>
      </c>
      <c r="I2299" s="727" t="s">
        <v>2365</v>
      </c>
      <c r="J2299" s="727" t="s">
        <v>2366</v>
      </c>
      <c r="K2299" s="727"/>
      <c r="L2299" s="728">
        <v>0</v>
      </c>
      <c r="M2299" s="728">
        <v>0</v>
      </c>
      <c r="N2299" s="727">
        <v>3</v>
      </c>
      <c r="O2299" s="812">
        <v>3</v>
      </c>
      <c r="P2299" s="728">
        <v>0</v>
      </c>
      <c r="Q2299" s="745"/>
      <c r="R2299" s="727">
        <v>2</v>
      </c>
      <c r="S2299" s="745">
        <v>0.66666666666666663</v>
      </c>
      <c r="T2299" s="812">
        <v>2</v>
      </c>
      <c r="U2299" s="768">
        <v>0.66666666666666663</v>
      </c>
    </row>
    <row r="2300" spans="1:21" ht="14.4" customHeight="1" x14ac:dyDescent="0.3">
      <c r="A2300" s="726">
        <v>4</v>
      </c>
      <c r="B2300" s="727" t="s">
        <v>2287</v>
      </c>
      <c r="C2300" s="727" t="s">
        <v>2294</v>
      </c>
      <c r="D2300" s="810" t="s">
        <v>4735</v>
      </c>
      <c r="E2300" s="811" t="s">
        <v>2310</v>
      </c>
      <c r="F2300" s="727" t="s">
        <v>2290</v>
      </c>
      <c r="G2300" s="727" t="s">
        <v>2399</v>
      </c>
      <c r="H2300" s="727" t="s">
        <v>571</v>
      </c>
      <c r="I2300" s="727" t="s">
        <v>2400</v>
      </c>
      <c r="J2300" s="727" t="s">
        <v>2401</v>
      </c>
      <c r="K2300" s="727" t="s">
        <v>2402</v>
      </c>
      <c r="L2300" s="728">
        <v>100</v>
      </c>
      <c r="M2300" s="728">
        <v>3500</v>
      </c>
      <c r="N2300" s="727">
        <v>35</v>
      </c>
      <c r="O2300" s="812">
        <v>16</v>
      </c>
      <c r="P2300" s="728">
        <v>2200</v>
      </c>
      <c r="Q2300" s="745">
        <v>0.62857142857142856</v>
      </c>
      <c r="R2300" s="727">
        <v>22</v>
      </c>
      <c r="S2300" s="745">
        <v>0.62857142857142856</v>
      </c>
      <c r="T2300" s="812">
        <v>10</v>
      </c>
      <c r="U2300" s="768">
        <v>0.625</v>
      </c>
    </row>
    <row r="2301" spans="1:21" ht="14.4" customHeight="1" x14ac:dyDescent="0.3">
      <c r="A2301" s="726">
        <v>4</v>
      </c>
      <c r="B2301" s="727" t="s">
        <v>2287</v>
      </c>
      <c r="C2301" s="727" t="s">
        <v>2294</v>
      </c>
      <c r="D2301" s="810" t="s">
        <v>4735</v>
      </c>
      <c r="E2301" s="811" t="s">
        <v>2310</v>
      </c>
      <c r="F2301" s="727" t="s">
        <v>2290</v>
      </c>
      <c r="G2301" s="727" t="s">
        <v>2399</v>
      </c>
      <c r="H2301" s="727" t="s">
        <v>571</v>
      </c>
      <c r="I2301" s="727" t="s">
        <v>2403</v>
      </c>
      <c r="J2301" s="727" t="s">
        <v>2404</v>
      </c>
      <c r="K2301" s="727" t="s">
        <v>2405</v>
      </c>
      <c r="L2301" s="728">
        <v>120</v>
      </c>
      <c r="M2301" s="728">
        <v>360</v>
      </c>
      <c r="N2301" s="727">
        <v>3</v>
      </c>
      <c r="O2301" s="812">
        <v>3</v>
      </c>
      <c r="P2301" s="728">
        <v>360</v>
      </c>
      <c r="Q2301" s="745">
        <v>1</v>
      </c>
      <c r="R2301" s="727">
        <v>3</v>
      </c>
      <c r="S2301" s="745">
        <v>1</v>
      </c>
      <c r="T2301" s="812">
        <v>3</v>
      </c>
      <c r="U2301" s="768">
        <v>1</v>
      </c>
    </row>
    <row r="2302" spans="1:21" ht="14.4" customHeight="1" x14ac:dyDescent="0.3">
      <c r="A2302" s="726">
        <v>4</v>
      </c>
      <c r="B2302" s="727" t="s">
        <v>2287</v>
      </c>
      <c r="C2302" s="727" t="s">
        <v>2294</v>
      </c>
      <c r="D2302" s="810" t="s">
        <v>4735</v>
      </c>
      <c r="E2302" s="811" t="s">
        <v>2310</v>
      </c>
      <c r="F2302" s="727" t="s">
        <v>2290</v>
      </c>
      <c r="G2302" s="727" t="s">
        <v>2807</v>
      </c>
      <c r="H2302" s="727" t="s">
        <v>571</v>
      </c>
      <c r="I2302" s="727" t="s">
        <v>2808</v>
      </c>
      <c r="J2302" s="727" t="s">
        <v>2809</v>
      </c>
      <c r="K2302" s="727" t="s">
        <v>2810</v>
      </c>
      <c r="L2302" s="728">
        <v>410</v>
      </c>
      <c r="M2302" s="728">
        <v>19680</v>
      </c>
      <c r="N2302" s="727">
        <v>48</v>
      </c>
      <c r="O2302" s="812">
        <v>46</v>
      </c>
      <c r="P2302" s="728">
        <v>16810</v>
      </c>
      <c r="Q2302" s="745">
        <v>0.85416666666666663</v>
      </c>
      <c r="R2302" s="727">
        <v>41</v>
      </c>
      <c r="S2302" s="745">
        <v>0.85416666666666663</v>
      </c>
      <c r="T2302" s="812">
        <v>41</v>
      </c>
      <c r="U2302" s="768">
        <v>0.89130434782608692</v>
      </c>
    </row>
    <row r="2303" spans="1:21" ht="14.4" customHeight="1" x14ac:dyDescent="0.3">
      <c r="A2303" s="726">
        <v>4</v>
      </c>
      <c r="B2303" s="727" t="s">
        <v>2287</v>
      </c>
      <c r="C2303" s="727" t="s">
        <v>2294</v>
      </c>
      <c r="D2303" s="810" t="s">
        <v>4735</v>
      </c>
      <c r="E2303" s="811" t="s">
        <v>2310</v>
      </c>
      <c r="F2303" s="727" t="s">
        <v>2290</v>
      </c>
      <c r="G2303" s="727" t="s">
        <v>2807</v>
      </c>
      <c r="H2303" s="727" t="s">
        <v>571</v>
      </c>
      <c r="I2303" s="727" t="s">
        <v>3352</v>
      </c>
      <c r="J2303" s="727" t="s">
        <v>2853</v>
      </c>
      <c r="K2303" s="727" t="s">
        <v>3353</v>
      </c>
      <c r="L2303" s="728">
        <v>566</v>
      </c>
      <c r="M2303" s="728">
        <v>2264</v>
      </c>
      <c r="N2303" s="727">
        <v>4</v>
      </c>
      <c r="O2303" s="812">
        <v>4</v>
      </c>
      <c r="P2303" s="728">
        <v>1698</v>
      </c>
      <c r="Q2303" s="745">
        <v>0.75</v>
      </c>
      <c r="R2303" s="727">
        <v>3</v>
      </c>
      <c r="S2303" s="745">
        <v>0.75</v>
      </c>
      <c r="T2303" s="812">
        <v>3</v>
      </c>
      <c r="U2303" s="768">
        <v>0.75</v>
      </c>
    </row>
    <row r="2304" spans="1:21" ht="14.4" customHeight="1" x14ac:dyDescent="0.3">
      <c r="A2304" s="726">
        <v>4</v>
      </c>
      <c r="B2304" s="727" t="s">
        <v>2287</v>
      </c>
      <c r="C2304" s="727" t="s">
        <v>2294</v>
      </c>
      <c r="D2304" s="810" t="s">
        <v>4735</v>
      </c>
      <c r="E2304" s="811" t="s">
        <v>2310</v>
      </c>
      <c r="F2304" s="727" t="s">
        <v>2290</v>
      </c>
      <c r="G2304" s="727" t="s">
        <v>2406</v>
      </c>
      <c r="H2304" s="727" t="s">
        <v>571</v>
      </c>
      <c r="I2304" s="727" t="s">
        <v>2407</v>
      </c>
      <c r="J2304" s="727" t="s">
        <v>2408</v>
      </c>
      <c r="K2304" s="727" t="s">
        <v>2409</v>
      </c>
      <c r="L2304" s="728">
        <v>900</v>
      </c>
      <c r="M2304" s="728">
        <v>48600</v>
      </c>
      <c r="N2304" s="727">
        <v>54</v>
      </c>
      <c r="O2304" s="812">
        <v>54</v>
      </c>
      <c r="P2304" s="728">
        <v>47700</v>
      </c>
      <c r="Q2304" s="745">
        <v>0.98148148148148151</v>
      </c>
      <c r="R2304" s="727">
        <v>53</v>
      </c>
      <c r="S2304" s="745">
        <v>0.98148148148148151</v>
      </c>
      <c r="T2304" s="812">
        <v>53</v>
      </c>
      <c r="U2304" s="768">
        <v>0.98148148148148151</v>
      </c>
    </row>
    <row r="2305" spans="1:21" ht="14.4" customHeight="1" x14ac:dyDescent="0.3">
      <c r="A2305" s="726">
        <v>4</v>
      </c>
      <c r="B2305" s="727" t="s">
        <v>2287</v>
      </c>
      <c r="C2305" s="727" t="s">
        <v>2294</v>
      </c>
      <c r="D2305" s="810" t="s">
        <v>4735</v>
      </c>
      <c r="E2305" s="811" t="s">
        <v>2310</v>
      </c>
      <c r="F2305" s="727" t="s">
        <v>2290</v>
      </c>
      <c r="G2305" s="727" t="s">
        <v>2406</v>
      </c>
      <c r="H2305" s="727" t="s">
        <v>571</v>
      </c>
      <c r="I2305" s="727" t="s">
        <v>3441</v>
      </c>
      <c r="J2305" s="727" t="s">
        <v>3442</v>
      </c>
      <c r="K2305" s="727" t="s">
        <v>3443</v>
      </c>
      <c r="L2305" s="728">
        <v>378.48</v>
      </c>
      <c r="M2305" s="728">
        <v>2649.36</v>
      </c>
      <c r="N2305" s="727">
        <v>7</v>
      </c>
      <c r="O2305" s="812">
        <v>7</v>
      </c>
      <c r="P2305" s="728">
        <v>2649.36</v>
      </c>
      <c r="Q2305" s="745">
        <v>1</v>
      </c>
      <c r="R2305" s="727">
        <v>7</v>
      </c>
      <c r="S2305" s="745">
        <v>1</v>
      </c>
      <c r="T2305" s="812">
        <v>7</v>
      </c>
      <c r="U2305" s="768">
        <v>1</v>
      </c>
    </row>
    <row r="2306" spans="1:21" ht="14.4" customHeight="1" x14ac:dyDescent="0.3">
      <c r="A2306" s="726">
        <v>4</v>
      </c>
      <c r="B2306" s="727" t="s">
        <v>2287</v>
      </c>
      <c r="C2306" s="727" t="s">
        <v>2294</v>
      </c>
      <c r="D2306" s="810" t="s">
        <v>4735</v>
      </c>
      <c r="E2306" s="811" t="s">
        <v>2310</v>
      </c>
      <c r="F2306" s="727" t="s">
        <v>2290</v>
      </c>
      <c r="G2306" s="727" t="s">
        <v>2406</v>
      </c>
      <c r="H2306" s="727" t="s">
        <v>571</v>
      </c>
      <c r="I2306" s="727" t="s">
        <v>3444</v>
      </c>
      <c r="J2306" s="727" t="s">
        <v>3445</v>
      </c>
      <c r="K2306" s="727" t="s">
        <v>3446</v>
      </c>
      <c r="L2306" s="728">
        <v>378.48</v>
      </c>
      <c r="M2306" s="728">
        <v>2649.36</v>
      </c>
      <c r="N2306" s="727">
        <v>7</v>
      </c>
      <c r="O2306" s="812">
        <v>7</v>
      </c>
      <c r="P2306" s="728">
        <v>2649.36</v>
      </c>
      <c r="Q2306" s="745">
        <v>1</v>
      </c>
      <c r="R2306" s="727">
        <v>7</v>
      </c>
      <c r="S2306" s="745">
        <v>1</v>
      </c>
      <c r="T2306" s="812">
        <v>7</v>
      </c>
      <c r="U2306" s="768">
        <v>1</v>
      </c>
    </row>
    <row r="2307" spans="1:21" ht="14.4" customHeight="1" x14ac:dyDescent="0.3">
      <c r="A2307" s="726">
        <v>4</v>
      </c>
      <c r="B2307" s="727" t="s">
        <v>2287</v>
      </c>
      <c r="C2307" s="727" t="s">
        <v>2294</v>
      </c>
      <c r="D2307" s="810" t="s">
        <v>4735</v>
      </c>
      <c r="E2307" s="811" t="s">
        <v>2310</v>
      </c>
      <c r="F2307" s="727" t="s">
        <v>2290</v>
      </c>
      <c r="G2307" s="727" t="s">
        <v>2406</v>
      </c>
      <c r="H2307" s="727" t="s">
        <v>571</v>
      </c>
      <c r="I2307" s="727" t="s">
        <v>3450</v>
      </c>
      <c r="J2307" s="727" t="s">
        <v>3451</v>
      </c>
      <c r="K2307" s="727" t="s">
        <v>3452</v>
      </c>
      <c r="L2307" s="728">
        <v>906.78</v>
      </c>
      <c r="M2307" s="728">
        <v>2720.34</v>
      </c>
      <c r="N2307" s="727">
        <v>3</v>
      </c>
      <c r="O2307" s="812">
        <v>3</v>
      </c>
      <c r="P2307" s="728">
        <v>1813.56</v>
      </c>
      <c r="Q2307" s="745">
        <v>0.66666666666666663</v>
      </c>
      <c r="R2307" s="727">
        <v>2</v>
      </c>
      <c r="S2307" s="745">
        <v>0.66666666666666663</v>
      </c>
      <c r="T2307" s="812">
        <v>2</v>
      </c>
      <c r="U2307" s="768">
        <v>0.66666666666666663</v>
      </c>
    </row>
    <row r="2308" spans="1:21" ht="14.4" customHeight="1" x14ac:dyDescent="0.3">
      <c r="A2308" s="726">
        <v>4</v>
      </c>
      <c r="B2308" s="727" t="s">
        <v>2287</v>
      </c>
      <c r="C2308" s="727" t="s">
        <v>2294</v>
      </c>
      <c r="D2308" s="810" t="s">
        <v>4735</v>
      </c>
      <c r="E2308" s="811" t="s">
        <v>2310</v>
      </c>
      <c r="F2308" s="727" t="s">
        <v>2290</v>
      </c>
      <c r="G2308" s="727" t="s">
        <v>2406</v>
      </c>
      <c r="H2308" s="727" t="s">
        <v>571</v>
      </c>
      <c r="I2308" s="727" t="s">
        <v>3453</v>
      </c>
      <c r="J2308" s="727" t="s">
        <v>3454</v>
      </c>
      <c r="K2308" s="727" t="s">
        <v>3455</v>
      </c>
      <c r="L2308" s="728">
        <v>1100</v>
      </c>
      <c r="M2308" s="728">
        <v>1100</v>
      </c>
      <c r="N2308" s="727">
        <v>1</v>
      </c>
      <c r="O2308" s="812">
        <v>1</v>
      </c>
      <c r="P2308" s="728"/>
      <c r="Q2308" s="745">
        <v>0</v>
      </c>
      <c r="R2308" s="727"/>
      <c r="S2308" s="745">
        <v>0</v>
      </c>
      <c r="T2308" s="812"/>
      <c r="U2308" s="768">
        <v>0</v>
      </c>
    </row>
    <row r="2309" spans="1:21" ht="14.4" customHeight="1" x14ac:dyDescent="0.3">
      <c r="A2309" s="726">
        <v>4</v>
      </c>
      <c r="B2309" s="727" t="s">
        <v>2287</v>
      </c>
      <c r="C2309" s="727" t="s">
        <v>2294</v>
      </c>
      <c r="D2309" s="810" t="s">
        <v>4735</v>
      </c>
      <c r="E2309" s="811" t="s">
        <v>2334</v>
      </c>
      <c r="F2309" s="727" t="s">
        <v>2288</v>
      </c>
      <c r="G2309" s="727" t="s">
        <v>2355</v>
      </c>
      <c r="H2309" s="727" t="s">
        <v>642</v>
      </c>
      <c r="I2309" s="727" t="s">
        <v>2043</v>
      </c>
      <c r="J2309" s="727" t="s">
        <v>965</v>
      </c>
      <c r="K2309" s="727" t="s">
        <v>2044</v>
      </c>
      <c r="L2309" s="728">
        <v>154.36000000000001</v>
      </c>
      <c r="M2309" s="728">
        <v>771.80000000000007</v>
      </c>
      <c r="N2309" s="727">
        <v>5</v>
      </c>
      <c r="O2309" s="812">
        <v>4.5</v>
      </c>
      <c r="P2309" s="728">
        <v>617.44000000000005</v>
      </c>
      <c r="Q2309" s="745">
        <v>0.8</v>
      </c>
      <c r="R2309" s="727">
        <v>4</v>
      </c>
      <c r="S2309" s="745">
        <v>0.8</v>
      </c>
      <c r="T2309" s="812">
        <v>3.5</v>
      </c>
      <c r="U2309" s="768">
        <v>0.77777777777777779</v>
      </c>
    </row>
    <row r="2310" spans="1:21" ht="14.4" customHeight="1" x14ac:dyDescent="0.3">
      <c r="A2310" s="726">
        <v>4</v>
      </c>
      <c r="B2310" s="727" t="s">
        <v>2287</v>
      </c>
      <c r="C2310" s="727" t="s">
        <v>2294</v>
      </c>
      <c r="D2310" s="810" t="s">
        <v>4735</v>
      </c>
      <c r="E2310" s="811" t="s">
        <v>2334</v>
      </c>
      <c r="F2310" s="727" t="s">
        <v>2288</v>
      </c>
      <c r="G2310" s="727" t="s">
        <v>2355</v>
      </c>
      <c r="H2310" s="727" t="s">
        <v>642</v>
      </c>
      <c r="I2310" s="727" t="s">
        <v>1858</v>
      </c>
      <c r="J2310" s="727" t="s">
        <v>965</v>
      </c>
      <c r="K2310" s="727" t="s">
        <v>1859</v>
      </c>
      <c r="L2310" s="728">
        <v>225.06</v>
      </c>
      <c r="M2310" s="728">
        <v>450.12</v>
      </c>
      <c r="N2310" s="727">
        <v>2</v>
      </c>
      <c r="O2310" s="812">
        <v>1.5</v>
      </c>
      <c r="P2310" s="728">
        <v>225.06</v>
      </c>
      <c r="Q2310" s="745">
        <v>0.5</v>
      </c>
      <c r="R2310" s="727">
        <v>1</v>
      </c>
      <c r="S2310" s="745">
        <v>0.5</v>
      </c>
      <c r="T2310" s="812">
        <v>0.5</v>
      </c>
      <c r="U2310" s="768">
        <v>0.33333333333333331</v>
      </c>
    </row>
    <row r="2311" spans="1:21" ht="14.4" customHeight="1" x14ac:dyDescent="0.3">
      <c r="A2311" s="726">
        <v>4</v>
      </c>
      <c r="B2311" s="727" t="s">
        <v>2287</v>
      </c>
      <c r="C2311" s="727" t="s">
        <v>2294</v>
      </c>
      <c r="D2311" s="810" t="s">
        <v>4735</v>
      </c>
      <c r="E2311" s="811" t="s">
        <v>2334</v>
      </c>
      <c r="F2311" s="727" t="s">
        <v>2288</v>
      </c>
      <c r="G2311" s="727" t="s">
        <v>2682</v>
      </c>
      <c r="H2311" s="727" t="s">
        <v>642</v>
      </c>
      <c r="I2311" s="727" t="s">
        <v>3359</v>
      </c>
      <c r="J2311" s="727" t="s">
        <v>914</v>
      </c>
      <c r="K2311" s="727" t="s">
        <v>3360</v>
      </c>
      <c r="L2311" s="728">
        <v>207.45</v>
      </c>
      <c r="M2311" s="728">
        <v>414.9</v>
      </c>
      <c r="N2311" s="727">
        <v>2</v>
      </c>
      <c r="O2311" s="812">
        <v>1</v>
      </c>
      <c r="P2311" s="728"/>
      <c r="Q2311" s="745">
        <v>0</v>
      </c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4</v>
      </c>
      <c r="B2312" s="727" t="s">
        <v>2287</v>
      </c>
      <c r="C2312" s="727" t="s">
        <v>2294</v>
      </c>
      <c r="D2312" s="810" t="s">
        <v>4735</v>
      </c>
      <c r="E2312" s="811" t="s">
        <v>2334</v>
      </c>
      <c r="F2312" s="727" t="s">
        <v>2288</v>
      </c>
      <c r="G2312" s="727" t="s">
        <v>2466</v>
      </c>
      <c r="H2312" s="727" t="s">
        <v>571</v>
      </c>
      <c r="I2312" s="727" t="s">
        <v>3361</v>
      </c>
      <c r="J2312" s="727" t="s">
        <v>3362</v>
      </c>
      <c r="K2312" s="727" t="s">
        <v>2743</v>
      </c>
      <c r="L2312" s="728">
        <v>39.17</v>
      </c>
      <c r="M2312" s="728">
        <v>78.34</v>
      </c>
      <c r="N2312" s="727">
        <v>2</v>
      </c>
      <c r="O2312" s="812">
        <v>1</v>
      </c>
      <c r="P2312" s="728">
        <v>39.17</v>
      </c>
      <c r="Q2312" s="745">
        <v>0.5</v>
      </c>
      <c r="R2312" s="727">
        <v>1</v>
      </c>
      <c r="S2312" s="745">
        <v>0.5</v>
      </c>
      <c r="T2312" s="812">
        <v>0.5</v>
      </c>
      <c r="U2312" s="768">
        <v>0.5</v>
      </c>
    </row>
    <row r="2313" spans="1:21" ht="14.4" customHeight="1" x14ac:dyDescent="0.3">
      <c r="A2313" s="726">
        <v>4</v>
      </c>
      <c r="B2313" s="727" t="s">
        <v>2287</v>
      </c>
      <c r="C2313" s="727" t="s">
        <v>2294</v>
      </c>
      <c r="D2313" s="810" t="s">
        <v>4735</v>
      </c>
      <c r="E2313" s="811" t="s">
        <v>2334</v>
      </c>
      <c r="F2313" s="727" t="s">
        <v>2288</v>
      </c>
      <c r="G2313" s="727" t="s">
        <v>2466</v>
      </c>
      <c r="H2313" s="727" t="s">
        <v>571</v>
      </c>
      <c r="I2313" s="727" t="s">
        <v>2467</v>
      </c>
      <c r="J2313" s="727" t="s">
        <v>988</v>
      </c>
      <c r="K2313" s="727" t="s">
        <v>1870</v>
      </c>
      <c r="L2313" s="728">
        <v>78.33</v>
      </c>
      <c r="M2313" s="728">
        <v>156.66</v>
      </c>
      <c r="N2313" s="727">
        <v>2</v>
      </c>
      <c r="O2313" s="812">
        <v>1</v>
      </c>
      <c r="P2313" s="728">
        <v>78.33</v>
      </c>
      <c r="Q2313" s="745">
        <v>0.5</v>
      </c>
      <c r="R2313" s="727">
        <v>1</v>
      </c>
      <c r="S2313" s="745">
        <v>0.5</v>
      </c>
      <c r="T2313" s="812">
        <v>0.5</v>
      </c>
      <c r="U2313" s="768">
        <v>0.5</v>
      </c>
    </row>
    <row r="2314" spans="1:21" ht="14.4" customHeight="1" x14ac:dyDescent="0.3">
      <c r="A2314" s="726">
        <v>4</v>
      </c>
      <c r="B2314" s="727" t="s">
        <v>2287</v>
      </c>
      <c r="C2314" s="727" t="s">
        <v>2294</v>
      </c>
      <c r="D2314" s="810" t="s">
        <v>4735</v>
      </c>
      <c r="E2314" s="811" t="s">
        <v>2334</v>
      </c>
      <c r="F2314" s="727" t="s">
        <v>2288</v>
      </c>
      <c r="G2314" s="727" t="s">
        <v>2466</v>
      </c>
      <c r="H2314" s="727" t="s">
        <v>571</v>
      </c>
      <c r="I2314" s="727" t="s">
        <v>4580</v>
      </c>
      <c r="J2314" s="727" t="s">
        <v>2699</v>
      </c>
      <c r="K2314" s="727" t="s">
        <v>4581</v>
      </c>
      <c r="L2314" s="728">
        <v>0</v>
      </c>
      <c r="M2314" s="728">
        <v>0</v>
      </c>
      <c r="N2314" s="727">
        <v>1</v>
      </c>
      <c r="O2314" s="812">
        <v>1</v>
      </c>
      <c r="P2314" s="728">
        <v>0</v>
      </c>
      <c r="Q2314" s="745"/>
      <c r="R2314" s="727">
        <v>1</v>
      </c>
      <c r="S2314" s="745">
        <v>1</v>
      </c>
      <c r="T2314" s="812">
        <v>1</v>
      </c>
      <c r="U2314" s="768">
        <v>1</v>
      </c>
    </row>
    <row r="2315" spans="1:21" ht="14.4" customHeight="1" x14ac:dyDescent="0.3">
      <c r="A2315" s="726">
        <v>4</v>
      </c>
      <c r="B2315" s="727" t="s">
        <v>2287</v>
      </c>
      <c r="C2315" s="727" t="s">
        <v>2294</v>
      </c>
      <c r="D2315" s="810" t="s">
        <v>4735</v>
      </c>
      <c r="E2315" s="811" t="s">
        <v>2334</v>
      </c>
      <c r="F2315" s="727" t="s">
        <v>2288</v>
      </c>
      <c r="G2315" s="727" t="s">
        <v>2466</v>
      </c>
      <c r="H2315" s="727" t="s">
        <v>571</v>
      </c>
      <c r="I2315" s="727" t="s">
        <v>4582</v>
      </c>
      <c r="J2315" s="727" t="s">
        <v>2699</v>
      </c>
      <c r="K2315" s="727" t="s">
        <v>4583</v>
      </c>
      <c r="L2315" s="728">
        <v>0</v>
      </c>
      <c r="M2315" s="728">
        <v>0</v>
      </c>
      <c r="N2315" s="727">
        <v>1</v>
      </c>
      <c r="O2315" s="812">
        <v>0.5</v>
      </c>
      <c r="P2315" s="728">
        <v>0</v>
      </c>
      <c r="Q2315" s="745"/>
      <c r="R2315" s="727">
        <v>1</v>
      </c>
      <c r="S2315" s="745">
        <v>1</v>
      </c>
      <c r="T2315" s="812">
        <v>0.5</v>
      </c>
      <c r="U2315" s="768">
        <v>1</v>
      </c>
    </row>
    <row r="2316" spans="1:21" ht="14.4" customHeight="1" x14ac:dyDescent="0.3">
      <c r="A2316" s="726">
        <v>4</v>
      </c>
      <c r="B2316" s="727" t="s">
        <v>2287</v>
      </c>
      <c r="C2316" s="727" t="s">
        <v>2294</v>
      </c>
      <c r="D2316" s="810" t="s">
        <v>4735</v>
      </c>
      <c r="E2316" s="811" t="s">
        <v>2334</v>
      </c>
      <c r="F2316" s="727" t="s">
        <v>2288</v>
      </c>
      <c r="G2316" s="727" t="s">
        <v>2472</v>
      </c>
      <c r="H2316" s="727" t="s">
        <v>642</v>
      </c>
      <c r="I2316" s="727" t="s">
        <v>2058</v>
      </c>
      <c r="J2316" s="727" t="s">
        <v>2059</v>
      </c>
      <c r="K2316" s="727" t="s">
        <v>2060</v>
      </c>
      <c r="L2316" s="728">
        <v>3231.81</v>
      </c>
      <c r="M2316" s="728">
        <v>3231.81</v>
      </c>
      <c r="N2316" s="727">
        <v>1</v>
      </c>
      <c r="O2316" s="812">
        <v>1</v>
      </c>
      <c r="P2316" s="728"/>
      <c r="Q2316" s="745">
        <v>0</v>
      </c>
      <c r="R2316" s="727"/>
      <c r="S2316" s="745">
        <v>0</v>
      </c>
      <c r="T2316" s="812"/>
      <c r="U2316" s="768">
        <v>0</v>
      </c>
    </row>
    <row r="2317" spans="1:21" ht="14.4" customHeight="1" x14ac:dyDescent="0.3">
      <c r="A2317" s="726">
        <v>4</v>
      </c>
      <c r="B2317" s="727" t="s">
        <v>2287</v>
      </c>
      <c r="C2317" s="727" t="s">
        <v>2294</v>
      </c>
      <c r="D2317" s="810" t="s">
        <v>4735</v>
      </c>
      <c r="E2317" s="811" t="s">
        <v>2334</v>
      </c>
      <c r="F2317" s="727" t="s">
        <v>2288</v>
      </c>
      <c r="G2317" s="727" t="s">
        <v>2766</v>
      </c>
      <c r="H2317" s="727" t="s">
        <v>571</v>
      </c>
      <c r="I2317" s="727" t="s">
        <v>2767</v>
      </c>
      <c r="J2317" s="727" t="s">
        <v>2768</v>
      </c>
      <c r="K2317" s="727" t="s">
        <v>2769</v>
      </c>
      <c r="L2317" s="728">
        <v>107.27</v>
      </c>
      <c r="M2317" s="728">
        <v>321.81</v>
      </c>
      <c r="N2317" s="727">
        <v>3</v>
      </c>
      <c r="O2317" s="812">
        <v>1</v>
      </c>
      <c r="P2317" s="728"/>
      <c r="Q2317" s="745">
        <v>0</v>
      </c>
      <c r="R2317" s="727"/>
      <c r="S2317" s="745">
        <v>0</v>
      </c>
      <c r="T2317" s="812"/>
      <c r="U2317" s="768">
        <v>0</v>
      </c>
    </row>
    <row r="2318" spans="1:21" ht="14.4" customHeight="1" x14ac:dyDescent="0.3">
      <c r="A2318" s="726">
        <v>4</v>
      </c>
      <c r="B2318" s="727" t="s">
        <v>2287</v>
      </c>
      <c r="C2318" s="727" t="s">
        <v>2294</v>
      </c>
      <c r="D2318" s="810" t="s">
        <v>4735</v>
      </c>
      <c r="E2318" s="811" t="s">
        <v>2334</v>
      </c>
      <c r="F2318" s="727" t="s">
        <v>2288</v>
      </c>
      <c r="G2318" s="727" t="s">
        <v>2565</v>
      </c>
      <c r="H2318" s="727" t="s">
        <v>571</v>
      </c>
      <c r="I2318" s="727" t="s">
        <v>2566</v>
      </c>
      <c r="J2318" s="727" t="s">
        <v>2567</v>
      </c>
      <c r="K2318" s="727" t="s">
        <v>2568</v>
      </c>
      <c r="L2318" s="728">
        <v>60.9</v>
      </c>
      <c r="M2318" s="728">
        <v>121.8</v>
      </c>
      <c r="N2318" s="727">
        <v>2</v>
      </c>
      <c r="O2318" s="812">
        <v>1</v>
      </c>
      <c r="P2318" s="728"/>
      <c r="Q2318" s="745">
        <v>0</v>
      </c>
      <c r="R2318" s="727"/>
      <c r="S2318" s="745">
        <v>0</v>
      </c>
      <c r="T2318" s="812"/>
      <c r="U2318" s="768">
        <v>0</v>
      </c>
    </row>
    <row r="2319" spans="1:21" ht="14.4" customHeight="1" x14ac:dyDescent="0.3">
      <c r="A2319" s="726">
        <v>4</v>
      </c>
      <c r="B2319" s="727" t="s">
        <v>2287</v>
      </c>
      <c r="C2319" s="727" t="s">
        <v>2294</v>
      </c>
      <c r="D2319" s="810" t="s">
        <v>4735</v>
      </c>
      <c r="E2319" s="811" t="s">
        <v>2334</v>
      </c>
      <c r="F2319" s="727" t="s">
        <v>2288</v>
      </c>
      <c r="G2319" s="727" t="s">
        <v>3384</v>
      </c>
      <c r="H2319" s="727" t="s">
        <v>571</v>
      </c>
      <c r="I2319" s="727" t="s">
        <v>3873</v>
      </c>
      <c r="J2319" s="727" t="s">
        <v>3874</v>
      </c>
      <c r="K2319" s="727" t="s">
        <v>3875</v>
      </c>
      <c r="L2319" s="728">
        <v>89.91</v>
      </c>
      <c r="M2319" s="728">
        <v>89.91</v>
      </c>
      <c r="N2319" s="727">
        <v>1</v>
      </c>
      <c r="O2319" s="812">
        <v>1</v>
      </c>
      <c r="P2319" s="728"/>
      <c r="Q2319" s="745">
        <v>0</v>
      </c>
      <c r="R2319" s="727"/>
      <c r="S2319" s="745">
        <v>0</v>
      </c>
      <c r="T2319" s="812"/>
      <c r="U2319" s="768">
        <v>0</v>
      </c>
    </row>
    <row r="2320" spans="1:21" ht="14.4" customHeight="1" x14ac:dyDescent="0.3">
      <c r="A2320" s="726">
        <v>4</v>
      </c>
      <c r="B2320" s="727" t="s">
        <v>2287</v>
      </c>
      <c r="C2320" s="727" t="s">
        <v>2294</v>
      </c>
      <c r="D2320" s="810" t="s">
        <v>4735</v>
      </c>
      <c r="E2320" s="811" t="s">
        <v>2334</v>
      </c>
      <c r="F2320" s="727" t="s">
        <v>2288</v>
      </c>
      <c r="G2320" s="727" t="s">
        <v>2483</v>
      </c>
      <c r="H2320" s="727" t="s">
        <v>571</v>
      </c>
      <c r="I2320" s="727" t="s">
        <v>2484</v>
      </c>
      <c r="J2320" s="727" t="s">
        <v>904</v>
      </c>
      <c r="K2320" s="727" t="s">
        <v>2485</v>
      </c>
      <c r="L2320" s="728">
        <v>760.22</v>
      </c>
      <c r="M2320" s="728">
        <v>760.22</v>
      </c>
      <c r="N2320" s="727">
        <v>1</v>
      </c>
      <c r="O2320" s="812">
        <v>1</v>
      </c>
      <c r="P2320" s="728"/>
      <c r="Q2320" s="745">
        <v>0</v>
      </c>
      <c r="R2320" s="727"/>
      <c r="S2320" s="745">
        <v>0</v>
      </c>
      <c r="T2320" s="812"/>
      <c r="U2320" s="768">
        <v>0</v>
      </c>
    </row>
    <row r="2321" spans="1:21" ht="14.4" customHeight="1" x14ac:dyDescent="0.3">
      <c r="A2321" s="726">
        <v>4</v>
      </c>
      <c r="B2321" s="727" t="s">
        <v>2287</v>
      </c>
      <c r="C2321" s="727" t="s">
        <v>2294</v>
      </c>
      <c r="D2321" s="810" t="s">
        <v>4735</v>
      </c>
      <c r="E2321" s="811" t="s">
        <v>2334</v>
      </c>
      <c r="F2321" s="727" t="s">
        <v>2288</v>
      </c>
      <c r="G2321" s="727" t="s">
        <v>2488</v>
      </c>
      <c r="H2321" s="727" t="s">
        <v>571</v>
      </c>
      <c r="I2321" s="727" t="s">
        <v>4584</v>
      </c>
      <c r="J2321" s="727" t="s">
        <v>4403</v>
      </c>
      <c r="K2321" s="727" t="s">
        <v>4585</v>
      </c>
      <c r="L2321" s="728">
        <v>1088.92</v>
      </c>
      <c r="M2321" s="728">
        <v>2177.84</v>
      </c>
      <c r="N2321" s="727">
        <v>2</v>
      </c>
      <c r="O2321" s="812">
        <v>1</v>
      </c>
      <c r="P2321" s="728"/>
      <c r="Q2321" s="745">
        <v>0</v>
      </c>
      <c r="R2321" s="727"/>
      <c r="S2321" s="745">
        <v>0</v>
      </c>
      <c r="T2321" s="812"/>
      <c r="U2321" s="768">
        <v>0</v>
      </c>
    </row>
    <row r="2322" spans="1:21" ht="14.4" customHeight="1" x14ac:dyDescent="0.3">
      <c r="A2322" s="726">
        <v>4</v>
      </c>
      <c r="B2322" s="727" t="s">
        <v>2287</v>
      </c>
      <c r="C2322" s="727" t="s">
        <v>2294</v>
      </c>
      <c r="D2322" s="810" t="s">
        <v>4735</v>
      </c>
      <c r="E2322" s="811" t="s">
        <v>2334</v>
      </c>
      <c r="F2322" s="727" t="s">
        <v>2288</v>
      </c>
      <c r="G2322" s="727" t="s">
        <v>2370</v>
      </c>
      <c r="H2322" s="727" t="s">
        <v>642</v>
      </c>
      <c r="I2322" s="727" t="s">
        <v>2626</v>
      </c>
      <c r="J2322" s="727" t="s">
        <v>723</v>
      </c>
      <c r="K2322" s="727" t="s">
        <v>1788</v>
      </c>
      <c r="L2322" s="728">
        <v>5773.41</v>
      </c>
      <c r="M2322" s="728">
        <v>5773.41</v>
      </c>
      <c r="N2322" s="727">
        <v>1</v>
      </c>
      <c r="O2322" s="812">
        <v>1</v>
      </c>
      <c r="P2322" s="728">
        <v>5773.41</v>
      </c>
      <c r="Q2322" s="745">
        <v>1</v>
      </c>
      <c r="R2322" s="727">
        <v>1</v>
      </c>
      <c r="S2322" s="745">
        <v>1</v>
      </c>
      <c r="T2322" s="812">
        <v>1</v>
      </c>
      <c r="U2322" s="768">
        <v>1</v>
      </c>
    </row>
    <row r="2323" spans="1:21" ht="14.4" customHeight="1" x14ac:dyDescent="0.3">
      <c r="A2323" s="726">
        <v>4</v>
      </c>
      <c r="B2323" s="727" t="s">
        <v>2287</v>
      </c>
      <c r="C2323" s="727" t="s">
        <v>2294</v>
      </c>
      <c r="D2323" s="810" t="s">
        <v>4735</v>
      </c>
      <c r="E2323" s="811" t="s">
        <v>2334</v>
      </c>
      <c r="F2323" s="727" t="s">
        <v>2288</v>
      </c>
      <c r="G2323" s="727" t="s">
        <v>2730</v>
      </c>
      <c r="H2323" s="727" t="s">
        <v>642</v>
      </c>
      <c r="I2323" s="727" t="s">
        <v>2070</v>
      </c>
      <c r="J2323" s="727" t="s">
        <v>1055</v>
      </c>
      <c r="K2323" s="727" t="s">
        <v>2071</v>
      </c>
      <c r="L2323" s="728">
        <v>24.22</v>
      </c>
      <c r="M2323" s="728">
        <v>24.22</v>
      </c>
      <c r="N2323" s="727">
        <v>1</v>
      </c>
      <c r="O2323" s="812">
        <v>1</v>
      </c>
      <c r="P2323" s="728"/>
      <c r="Q2323" s="745">
        <v>0</v>
      </c>
      <c r="R2323" s="727"/>
      <c r="S2323" s="745">
        <v>0</v>
      </c>
      <c r="T2323" s="812"/>
      <c r="U2323" s="768">
        <v>0</v>
      </c>
    </row>
    <row r="2324" spans="1:21" ht="14.4" customHeight="1" x14ac:dyDescent="0.3">
      <c r="A2324" s="726">
        <v>4</v>
      </c>
      <c r="B2324" s="727" t="s">
        <v>2287</v>
      </c>
      <c r="C2324" s="727" t="s">
        <v>2294</v>
      </c>
      <c r="D2324" s="810" t="s">
        <v>4735</v>
      </c>
      <c r="E2324" s="811" t="s">
        <v>2334</v>
      </c>
      <c r="F2324" s="727" t="s">
        <v>2288</v>
      </c>
      <c r="G2324" s="727" t="s">
        <v>2730</v>
      </c>
      <c r="H2324" s="727" t="s">
        <v>571</v>
      </c>
      <c r="I2324" s="727" t="s">
        <v>2731</v>
      </c>
      <c r="J2324" s="727" t="s">
        <v>1055</v>
      </c>
      <c r="K2324" s="727" t="s">
        <v>2732</v>
      </c>
      <c r="L2324" s="728">
        <v>48.42</v>
      </c>
      <c r="M2324" s="728">
        <v>48.42</v>
      </c>
      <c r="N2324" s="727">
        <v>1</v>
      </c>
      <c r="O2324" s="812">
        <v>1</v>
      </c>
      <c r="P2324" s="728"/>
      <c r="Q2324" s="745">
        <v>0</v>
      </c>
      <c r="R2324" s="727"/>
      <c r="S2324" s="745">
        <v>0</v>
      </c>
      <c r="T2324" s="812"/>
      <c r="U2324" s="768">
        <v>0</v>
      </c>
    </row>
    <row r="2325" spans="1:21" ht="14.4" customHeight="1" x14ac:dyDescent="0.3">
      <c r="A2325" s="726">
        <v>4</v>
      </c>
      <c r="B2325" s="727" t="s">
        <v>2287</v>
      </c>
      <c r="C2325" s="727" t="s">
        <v>2294</v>
      </c>
      <c r="D2325" s="810" t="s">
        <v>4735</v>
      </c>
      <c r="E2325" s="811" t="s">
        <v>2334</v>
      </c>
      <c r="F2325" s="727" t="s">
        <v>2288</v>
      </c>
      <c r="G2325" s="727" t="s">
        <v>2421</v>
      </c>
      <c r="H2325" s="727" t="s">
        <v>571</v>
      </c>
      <c r="I2325" s="727" t="s">
        <v>2422</v>
      </c>
      <c r="J2325" s="727" t="s">
        <v>1121</v>
      </c>
      <c r="K2325" s="727" t="s">
        <v>2423</v>
      </c>
      <c r="L2325" s="728">
        <v>185.26</v>
      </c>
      <c r="M2325" s="728">
        <v>185.26</v>
      </c>
      <c r="N2325" s="727">
        <v>1</v>
      </c>
      <c r="O2325" s="812">
        <v>0.5</v>
      </c>
      <c r="P2325" s="728">
        <v>185.26</v>
      </c>
      <c r="Q2325" s="745">
        <v>1</v>
      </c>
      <c r="R2325" s="727">
        <v>1</v>
      </c>
      <c r="S2325" s="745">
        <v>1</v>
      </c>
      <c r="T2325" s="812">
        <v>0.5</v>
      </c>
      <c r="U2325" s="768">
        <v>1</v>
      </c>
    </row>
    <row r="2326" spans="1:21" ht="14.4" customHeight="1" x14ac:dyDescent="0.3">
      <c r="A2326" s="726">
        <v>4</v>
      </c>
      <c r="B2326" s="727" t="s">
        <v>2287</v>
      </c>
      <c r="C2326" s="727" t="s">
        <v>2294</v>
      </c>
      <c r="D2326" s="810" t="s">
        <v>4735</v>
      </c>
      <c r="E2326" s="811" t="s">
        <v>2334</v>
      </c>
      <c r="F2326" s="727" t="s">
        <v>2288</v>
      </c>
      <c r="G2326" s="727" t="s">
        <v>2383</v>
      </c>
      <c r="H2326" s="727" t="s">
        <v>571</v>
      </c>
      <c r="I2326" s="727" t="s">
        <v>2384</v>
      </c>
      <c r="J2326" s="727" t="s">
        <v>616</v>
      </c>
      <c r="K2326" s="727" t="s">
        <v>2385</v>
      </c>
      <c r="L2326" s="728">
        <v>108.44</v>
      </c>
      <c r="M2326" s="728">
        <v>325.32</v>
      </c>
      <c r="N2326" s="727">
        <v>3</v>
      </c>
      <c r="O2326" s="812">
        <v>3</v>
      </c>
      <c r="P2326" s="728">
        <v>325.32</v>
      </c>
      <c r="Q2326" s="745">
        <v>1</v>
      </c>
      <c r="R2326" s="727">
        <v>3</v>
      </c>
      <c r="S2326" s="745">
        <v>1</v>
      </c>
      <c r="T2326" s="812">
        <v>3</v>
      </c>
      <c r="U2326" s="768">
        <v>1</v>
      </c>
    </row>
    <row r="2327" spans="1:21" ht="14.4" customHeight="1" x14ac:dyDescent="0.3">
      <c r="A2327" s="726">
        <v>4</v>
      </c>
      <c r="B2327" s="727" t="s">
        <v>2287</v>
      </c>
      <c r="C2327" s="727" t="s">
        <v>2294</v>
      </c>
      <c r="D2327" s="810" t="s">
        <v>4735</v>
      </c>
      <c r="E2327" s="811" t="s">
        <v>2334</v>
      </c>
      <c r="F2327" s="727" t="s">
        <v>2288</v>
      </c>
      <c r="G2327" s="727" t="s">
        <v>2491</v>
      </c>
      <c r="H2327" s="727" t="s">
        <v>571</v>
      </c>
      <c r="I2327" s="727" t="s">
        <v>2495</v>
      </c>
      <c r="J2327" s="727" t="s">
        <v>2496</v>
      </c>
      <c r="K2327" s="727" t="s">
        <v>2497</v>
      </c>
      <c r="L2327" s="728">
        <v>99.11</v>
      </c>
      <c r="M2327" s="728">
        <v>396.44</v>
      </c>
      <c r="N2327" s="727">
        <v>4</v>
      </c>
      <c r="O2327" s="812">
        <v>2</v>
      </c>
      <c r="P2327" s="728"/>
      <c r="Q2327" s="745">
        <v>0</v>
      </c>
      <c r="R2327" s="727"/>
      <c r="S2327" s="745">
        <v>0</v>
      </c>
      <c r="T2327" s="812"/>
      <c r="U2327" s="768">
        <v>0</v>
      </c>
    </row>
    <row r="2328" spans="1:21" ht="14.4" customHeight="1" x14ac:dyDescent="0.3">
      <c r="A2328" s="726">
        <v>4</v>
      </c>
      <c r="B2328" s="727" t="s">
        <v>2287</v>
      </c>
      <c r="C2328" s="727" t="s">
        <v>2294</v>
      </c>
      <c r="D2328" s="810" t="s">
        <v>4735</v>
      </c>
      <c r="E2328" s="811" t="s">
        <v>2334</v>
      </c>
      <c r="F2328" s="727" t="s">
        <v>2288</v>
      </c>
      <c r="G2328" s="727" t="s">
        <v>4167</v>
      </c>
      <c r="H2328" s="727" t="s">
        <v>642</v>
      </c>
      <c r="I2328" s="727" t="s">
        <v>4168</v>
      </c>
      <c r="J2328" s="727" t="s">
        <v>849</v>
      </c>
      <c r="K2328" s="727" t="s">
        <v>4009</v>
      </c>
      <c r="L2328" s="728">
        <v>41.63</v>
      </c>
      <c r="M2328" s="728">
        <v>41.63</v>
      </c>
      <c r="N2328" s="727">
        <v>1</v>
      </c>
      <c r="O2328" s="812">
        <v>1</v>
      </c>
      <c r="P2328" s="728"/>
      <c r="Q2328" s="745">
        <v>0</v>
      </c>
      <c r="R2328" s="727"/>
      <c r="S2328" s="745">
        <v>0</v>
      </c>
      <c r="T2328" s="812"/>
      <c r="U2328" s="768">
        <v>0</v>
      </c>
    </row>
    <row r="2329" spans="1:21" ht="14.4" customHeight="1" x14ac:dyDescent="0.3">
      <c r="A2329" s="726">
        <v>4</v>
      </c>
      <c r="B2329" s="727" t="s">
        <v>2287</v>
      </c>
      <c r="C2329" s="727" t="s">
        <v>2294</v>
      </c>
      <c r="D2329" s="810" t="s">
        <v>4735</v>
      </c>
      <c r="E2329" s="811" t="s">
        <v>2334</v>
      </c>
      <c r="F2329" s="727" t="s">
        <v>2288</v>
      </c>
      <c r="G2329" s="727" t="s">
        <v>2447</v>
      </c>
      <c r="H2329" s="727" t="s">
        <v>571</v>
      </c>
      <c r="I2329" s="727" t="s">
        <v>2464</v>
      </c>
      <c r="J2329" s="727" t="s">
        <v>976</v>
      </c>
      <c r="K2329" s="727" t="s">
        <v>2465</v>
      </c>
      <c r="L2329" s="728">
        <v>59.56</v>
      </c>
      <c r="M2329" s="728">
        <v>119.12</v>
      </c>
      <c r="N2329" s="727">
        <v>2</v>
      </c>
      <c r="O2329" s="812">
        <v>2</v>
      </c>
      <c r="P2329" s="728">
        <v>119.12</v>
      </c>
      <c r="Q2329" s="745">
        <v>1</v>
      </c>
      <c r="R2329" s="727">
        <v>2</v>
      </c>
      <c r="S2329" s="745">
        <v>1</v>
      </c>
      <c r="T2329" s="812">
        <v>2</v>
      </c>
      <c r="U2329" s="768">
        <v>1</v>
      </c>
    </row>
    <row r="2330" spans="1:21" ht="14.4" customHeight="1" x14ac:dyDescent="0.3">
      <c r="A2330" s="726">
        <v>4</v>
      </c>
      <c r="B2330" s="727" t="s">
        <v>2287</v>
      </c>
      <c r="C2330" s="727" t="s">
        <v>2294</v>
      </c>
      <c r="D2330" s="810" t="s">
        <v>4735</v>
      </c>
      <c r="E2330" s="811" t="s">
        <v>2334</v>
      </c>
      <c r="F2330" s="727" t="s">
        <v>2289</v>
      </c>
      <c r="G2330" s="727" t="s">
        <v>2364</v>
      </c>
      <c r="H2330" s="727" t="s">
        <v>571</v>
      </c>
      <c r="I2330" s="727" t="s">
        <v>2454</v>
      </c>
      <c r="J2330" s="727" t="s">
        <v>2366</v>
      </c>
      <c r="K2330" s="727"/>
      <c r="L2330" s="728">
        <v>0</v>
      </c>
      <c r="M2330" s="728">
        <v>0</v>
      </c>
      <c r="N2330" s="727">
        <v>2</v>
      </c>
      <c r="O2330" s="812">
        <v>2</v>
      </c>
      <c r="P2330" s="728">
        <v>0</v>
      </c>
      <c r="Q2330" s="745"/>
      <c r="R2330" s="727">
        <v>2</v>
      </c>
      <c r="S2330" s="745">
        <v>1</v>
      </c>
      <c r="T2330" s="812">
        <v>2</v>
      </c>
      <c r="U2330" s="768">
        <v>1</v>
      </c>
    </row>
    <row r="2331" spans="1:21" ht="14.4" customHeight="1" x14ac:dyDescent="0.3">
      <c r="A2331" s="726">
        <v>4</v>
      </c>
      <c r="B2331" s="727" t="s">
        <v>2287</v>
      </c>
      <c r="C2331" s="727" t="s">
        <v>2294</v>
      </c>
      <c r="D2331" s="810" t="s">
        <v>4735</v>
      </c>
      <c r="E2331" s="811" t="s">
        <v>2334</v>
      </c>
      <c r="F2331" s="727" t="s">
        <v>2289</v>
      </c>
      <c r="G2331" s="727" t="s">
        <v>2364</v>
      </c>
      <c r="H2331" s="727" t="s">
        <v>571</v>
      </c>
      <c r="I2331" s="727" t="s">
        <v>2365</v>
      </c>
      <c r="J2331" s="727" t="s">
        <v>2366</v>
      </c>
      <c r="K2331" s="727"/>
      <c r="L2331" s="728">
        <v>0</v>
      </c>
      <c r="M2331" s="728">
        <v>0</v>
      </c>
      <c r="N2331" s="727">
        <v>1</v>
      </c>
      <c r="O2331" s="812">
        <v>1</v>
      </c>
      <c r="P2331" s="728">
        <v>0</v>
      </c>
      <c r="Q2331" s="745"/>
      <c r="R2331" s="727">
        <v>1</v>
      </c>
      <c r="S2331" s="745">
        <v>1</v>
      </c>
      <c r="T2331" s="812">
        <v>1</v>
      </c>
      <c r="U2331" s="768">
        <v>1</v>
      </c>
    </row>
    <row r="2332" spans="1:21" ht="14.4" customHeight="1" x14ac:dyDescent="0.3">
      <c r="A2332" s="726">
        <v>4</v>
      </c>
      <c r="B2332" s="727" t="s">
        <v>2287</v>
      </c>
      <c r="C2332" s="727" t="s">
        <v>2294</v>
      </c>
      <c r="D2332" s="810" t="s">
        <v>4735</v>
      </c>
      <c r="E2332" s="811" t="s">
        <v>2334</v>
      </c>
      <c r="F2332" s="727" t="s">
        <v>2290</v>
      </c>
      <c r="G2332" s="727" t="s">
        <v>2399</v>
      </c>
      <c r="H2332" s="727" t="s">
        <v>571</v>
      </c>
      <c r="I2332" s="727" t="s">
        <v>3419</v>
      </c>
      <c r="J2332" s="727" t="s">
        <v>2401</v>
      </c>
      <c r="K2332" s="727" t="s">
        <v>3420</v>
      </c>
      <c r="L2332" s="728">
        <v>25</v>
      </c>
      <c r="M2332" s="728">
        <v>25</v>
      </c>
      <c r="N2332" s="727">
        <v>1</v>
      </c>
      <c r="O2332" s="812">
        <v>1</v>
      </c>
      <c r="P2332" s="728"/>
      <c r="Q2332" s="745">
        <v>0</v>
      </c>
      <c r="R2332" s="727"/>
      <c r="S2332" s="745">
        <v>0</v>
      </c>
      <c r="T2332" s="812"/>
      <c r="U2332" s="768">
        <v>0</v>
      </c>
    </row>
    <row r="2333" spans="1:21" ht="14.4" customHeight="1" x14ac:dyDescent="0.3">
      <c r="A2333" s="726">
        <v>4</v>
      </c>
      <c r="B2333" s="727" t="s">
        <v>2287</v>
      </c>
      <c r="C2333" s="727" t="s">
        <v>2294</v>
      </c>
      <c r="D2333" s="810" t="s">
        <v>4735</v>
      </c>
      <c r="E2333" s="811" t="s">
        <v>2334</v>
      </c>
      <c r="F2333" s="727" t="s">
        <v>2290</v>
      </c>
      <c r="G2333" s="727" t="s">
        <v>2399</v>
      </c>
      <c r="H2333" s="727" t="s">
        <v>571</v>
      </c>
      <c r="I2333" s="727" t="s">
        <v>2400</v>
      </c>
      <c r="J2333" s="727" t="s">
        <v>2401</v>
      </c>
      <c r="K2333" s="727" t="s">
        <v>2402</v>
      </c>
      <c r="L2333" s="728">
        <v>100</v>
      </c>
      <c r="M2333" s="728">
        <v>500</v>
      </c>
      <c r="N2333" s="727">
        <v>5</v>
      </c>
      <c r="O2333" s="812">
        <v>2</v>
      </c>
      <c r="P2333" s="728">
        <v>200</v>
      </c>
      <c r="Q2333" s="745">
        <v>0.4</v>
      </c>
      <c r="R2333" s="727">
        <v>2</v>
      </c>
      <c r="S2333" s="745">
        <v>0.4</v>
      </c>
      <c r="T2333" s="812">
        <v>1</v>
      </c>
      <c r="U2333" s="768">
        <v>0.5</v>
      </c>
    </row>
    <row r="2334" spans="1:21" ht="14.4" customHeight="1" x14ac:dyDescent="0.3">
      <c r="A2334" s="726">
        <v>4</v>
      </c>
      <c r="B2334" s="727" t="s">
        <v>2287</v>
      </c>
      <c r="C2334" s="727" t="s">
        <v>2294</v>
      </c>
      <c r="D2334" s="810" t="s">
        <v>4735</v>
      </c>
      <c r="E2334" s="811" t="s">
        <v>2334</v>
      </c>
      <c r="F2334" s="727" t="s">
        <v>2290</v>
      </c>
      <c r="G2334" s="727" t="s">
        <v>2399</v>
      </c>
      <c r="H2334" s="727" t="s">
        <v>571</v>
      </c>
      <c r="I2334" s="727" t="s">
        <v>3424</v>
      </c>
      <c r="J2334" s="727" t="s">
        <v>3425</v>
      </c>
      <c r="K2334" s="727" t="s">
        <v>3426</v>
      </c>
      <c r="L2334" s="728">
        <v>99</v>
      </c>
      <c r="M2334" s="728">
        <v>396</v>
      </c>
      <c r="N2334" s="727">
        <v>4</v>
      </c>
      <c r="O2334" s="812">
        <v>2</v>
      </c>
      <c r="P2334" s="728">
        <v>396</v>
      </c>
      <c r="Q2334" s="745">
        <v>1</v>
      </c>
      <c r="R2334" s="727">
        <v>4</v>
      </c>
      <c r="S2334" s="745">
        <v>1</v>
      </c>
      <c r="T2334" s="812">
        <v>2</v>
      </c>
      <c r="U2334" s="768">
        <v>1</v>
      </c>
    </row>
    <row r="2335" spans="1:21" ht="14.4" customHeight="1" x14ac:dyDescent="0.3">
      <c r="A2335" s="726">
        <v>4</v>
      </c>
      <c r="B2335" s="727" t="s">
        <v>2287</v>
      </c>
      <c r="C2335" s="727" t="s">
        <v>2294</v>
      </c>
      <c r="D2335" s="810" t="s">
        <v>4735</v>
      </c>
      <c r="E2335" s="811" t="s">
        <v>2334</v>
      </c>
      <c r="F2335" s="727" t="s">
        <v>2290</v>
      </c>
      <c r="G2335" s="727" t="s">
        <v>2399</v>
      </c>
      <c r="H2335" s="727" t="s">
        <v>571</v>
      </c>
      <c r="I2335" s="727" t="s">
        <v>3349</v>
      </c>
      <c r="J2335" s="727" t="s">
        <v>3350</v>
      </c>
      <c r="K2335" s="727" t="s">
        <v>3351</v>
      </c>
      <c r="L2335" s="728">
        <v>1512.58</v>
      </c>
      <c r="M2335" s="728">
        <v>4537.74</v>
      </c>
      <c r="N2335" s="727">
        <v>3</v>
      </c>
      <c r="O2335" s="812">
        <v>2</v>
      </c>
      <c r="P2335" s="728">
        <v>1512.58</v>
      </c>
      <c r="Q2335" s="745">
        <v>0.33333333333333331</v>
      </c>
      <c r="R2335" s="727">
        <v>1</v>
      </c>
      <c r="S2335" s="745">
        <v>0.33333333333333331</v>
      </c>
      <c r="T2335" s="812">
        <v>1</v>
      </c>
      <c r="U2335" s="768">
        <v>0.5</v>
      </c>
    </row>
    <row r="2336" spans="1:21" ht="14.4" customHeight="1" x14ac:dyDescent="0.3">
      <c r="A2336" s="726">
        <v>4</v>
      </c>
      <c r="B2336" s="727" t="s">
        <v>2287</v>
      </c>
      <c r="C2336" s="727" t="s">
        <v>2294</v>
      </c>
      <c r="D2336" s="810" t="s">
        <v>4735</v>
      </c>
      <c r="E2336" s="811" t="s">
        <v>2334</v>
      </c>
      <c r="F2336" s="727" t="s">
        <v>2290</v>
      </c>
      <c r="G2336" s="727" t="s">
        <v>2807</v>
      </c>
      <c r="H2336" s="727" t="s">
        <v>571</v>
      </c>
      <c r="I2336" s="727" t="s">
        <v>2808</v>
      </c>
      <c r="J2336" s="727" t="s">
        <v>2809</v>
      </c>
      <c r="K2336" s="727" t="s">
        <v>2810</v>
      </c>
      <c r="L2336" s="728">
        <v>410</v>
      </c>
      <c r="M2336" s="728">
        <v>10660</v>
      </c>
      <c r="N2336" s="727">
        <v>26</v>
      </c>
      <c r="O2336" s="812">
        <v>26</v>
      </c>
      <c r="P2336" s="728">
        <v>9840</v>
      </c>
      <c r="Q2336" s="745">
        <v>0.92307692307692313</v>
      </c>
      <c r="R2336" s="727">
        <v>24</v>
      </c>
      <c r="S2336" s="745">
        <v>0.92307692307692313</v>
      </c>
      <c r="T2336" s="812">
        <v>24</v>
      </c>
      <c r="U2336" s="768">
        <v>0.92307692307692313</v>
      </c>
    </row>
    <row r="2337" spans="1:21" ht="14.4" customHeight="1" x14ac:dyDescent="0.3">
      <c r="A2337" s="726">
        <v>4</v>
      </c>
      <c r="B2337" s="727" t="s">
        <v>2287</v>
      </c>
      <c r="C2337" s="727" t="s">
        <v>2294</v>
      </c>
      <c r="D2337" s="810" t="s">
        <v>4735</v>
      </c>
      <c r="E2337" s="811" t="s">
        <v>2334</v>
      </c>
      <c r="F2337" s="727" t="s">
        <v>2290</v>
      </c>
      <c r="G2337" s="727" t="s">
        <v>2807</v>
      </c>
      <c r="H2337" s="727" t="s">
        <v>571</v>
      </c>
      <c r="I2337" s="727" t="s">
        <v>3352</v>
      </c>
      <c r="J2337" s="727" t="s">
        <v>2853</v>
      </c>
      <c r="K2337" s="727" t="s">
        <v>3353</v>
      </c>
      <c r="L2337" s="728">
        <v>566</v>
      </c>
      <c r="M2337" s="728">
        <v>2264</v>
      </c>
      <c r="N2337" s="727">
        <v>4</v>
      </c>
      <c r="O2337" s="812">
        <v>3</v>
      </c>
      <c r="P2337" s="728"/>
      <c r="Q2337" s="745">
        <v>0</v>
      </c>
      <c r="R2337" s="727"/>
      <c r="S2337" s="745">
        <v>0</v>
      </c>
      <c r="T2337" s="812"/>
      <c r="U2337" s="768">
        <v>0</v>
      </c>
    </row>
    <row r="2338" spans="1:21" ht="14.4" customHeight="1" x14ac:dyDescent="0.3">
      <c r="A2338" s="726">
        <v>4</v>
      </c>
      <c r="B2338" s="727" t="s">
        <v>2287</v>
      </c>
      <c r="C2338" s="727" t="s">
        <v>2294</v>
      </c>
      <c r="D2338" s="810" t="s">
        <v>4735</v>
      </c>
      <c r="E2338" s="811" t="s">
        <v>2334</v>
      </c>
      <c r="F2338" s="727" t="s">
        <v>2290</v>
      </c>
      <c r="G2338" s="727" t="s">
        <v>2807</v>
      </c>
      <c r="H2338" s="727" t="s">
        <v>571</v>
      </c>
      <c r="I2338" s="727" t="s">
        <v>4586</v>
      </c>
      <c r="J2338" s="727" t="s">
        <v>4587</v>
      </c>
      <c r="K2338" s="727" t="s">
        <v>4588</v>
      </c>
      <c r="L2338" s="728">
        <v>350</v>
      </c>
      <c r="M2338" s="728">
        <v>350</v>
      </c>
      <c r="N2338" s="727">
        <v>1</v>
      </c>
      <c r="O2338" s="812">
        <v>1</v>
      </c>
      <c r="P2338" s="728"/>
      <c r="Q2338" s="745">
        <v>0</v>
      </c>
      <c r="R2338" s="727"/>
      <c r="S2338" s="745">
        <v>0</v>
      </c>
      <c r="T2338" s="812"/>
      <c r="U2338" s="768">
        <v>0</v>
      </c>
    </row>
    <row r="2339" spans="1:21" ht="14.4" customHeight="1" x14ac:dyDescent="0.3">
      <c r="A2339" s="726">
        <v>4</v>
      </c>
      <c r="B2339" s="727" t="s">
        <v>2287</v>
      </c>
      <c r="C2339" s="727" t="s">
        <v>2294</v>
      </c>
      <c r="D2339" s="810" t="s">
        <v>4735</v>
      </c>
      <c r="E2339" s="811" t="s">
        <v>2334</v>
      </c>
      <c r="F2339" s="727" t="s">
        <v>2290</v>
      </c>
      <c r="G2339" s="727" t="s">
        <v>2406</v>
      </c>
      <c r="H2339" s="727" t="s">
        <v>571</v>
      </c>
      <c r="I2339" s="727" t="s">
        <v>2407</v>
      </c>
      <c r="J2339" s="727" t="s">
        <v>2408</v>
      </c>
      <c r="K2339" s="727" t="s">
        <v>2409</v>
      </c>
      <c r="L2339" s="728">
        <v>900</v>
      </c>
      <c r="M2339" s="728">
        <v>18000</v>
      </c>
      <c r="N2339" s="727">
        <v>20</v>
      </c>
      <c r="O2339" s="812">
        <v>20</v>
      </c>
      <c r="P2339" s="728">
        <v>16200</v>
      </c>
      <c r="Q2339" s="745">
        <v>0.9</v>
      </c>
      <c r="R2339" s="727">
        <v>18</v>
      </c>
      <c r="S2339" s="745">
        <v>0.9</v>
      </c>
      <c r="T2339" s="812">
        <v>18</v>
      </c>
      <c r="U2339" s="768">
        <v>0.9</v>
      </c>
    </row>
    <row r="2340" spans="1:21" ht="14.4" customHeight="1" x14ac:dyDescent="0.3">
      <c r="A2340" s="726">
        <v>4</v>
      </c>
      <c r="B2340" s="727" t="s">
        <v>2287</v>
      </c>
      <c r="C2340" s="727" t="s">
        <v>2294</v>
      </c>
      <c r="D2340" s="810" t="s">
        <v>4735</v>
      </c>
      <c r="E2340" s="811" t="s">
        <v>2334</v>
      </c>
      <c r="F2340" s="727" t="s">
        <v>2290</v>
      </c>
      <c r="G2340" s="727" t="s">
        <v>2406</v>
      </c>
      <c r="H2340" s="727" t="s">
        <v>571</v>
      </c>
      <c r="I2340" s="727" t="s">
        <v>3441</v>
      </c>
      <c r="J2340" s="727" t="s">
        <v>3442</v>
      </c>
      <c r="K2340" s="727" t="s">
        <v>3443</v>
      </c>
      <c r="L2340" s="728">
        <v>378.48</v>
      </c>
      <c r="M2340" s="728">
        <v>378.48</v>
      </c>
      <c r="N2340" s="727">
        <v>1</v>
      </c>
      <c r="O2340" s="812">
        <v>1</v>
      </c>
      <c r="P2340" s="728">
        <v>378.48</v>
      </c>
      <c r="Q2340" s="745">
        <v>1</v>
      </c>
      <c r="R2340" s="727">
        <v>1</v>
      </c>
      <c r="S2340" s="745">
        <v>1</v>
      </c>
      <c r="T2340" s="812">
        <v>1</v>
      </c>
      <c r="U2340" s="768">
        <v>1</v>
      </c>
    </row>
    <row r="2341" spans="1:21" ht="14.4" customHeight="1" x14ac:dyDescent="0.3">
      <c r="A2341" s="726">
        <v>4</v>
      </c>
      <c r="B2341" s="727" t="s">
        <v>2287</v>
      </c>
      <c r="C2341" s="727" t="s">
        <v>2294</v>
      </c>
      <c r="D2341" s="810" t="s">
        <v>4735</v>
      </c>
      <c r="E2341" s="811" t="s">
        <v>2334</v>
      </c>
      <c r="F2341" s="727" t="s">
        <v>2290</v>
      </c>
      <c r="G2341" s="727" t="s">
        <v>2406</v>
      </c>
      <c r="H2341" s="727" t="s">
        <v>571</v>
      </c>
      <c r="I2341" s="727" t="s">
        <v>3444</v>
      </c>
      <c r="J2341" s="727" t="s">
        <v>3445</v>
      </c>
      <c r="K2341" s="727" t="s">
        <v>3446</v>
      </c>
      <c r="L2341" s="728">
        <v>378.48</v>
      </c>
      <c r="M2341" s="728">
        <v>756.96</v>
      </c>
      <c r="N2341" s="727">
        <v>2</v>
      </c>
      <c r="O2341" s="812">
        <v>2</v>
      </c>
      <c r="P2341" s="728">
        <v>756.96</v>
      </c>
      <c r="Q2341" s="745">
        <v>1</v>
      </c>
      <c r="R2341" s="727">
        <v>2</v>
      </c>
      <c r="S2341" s="745">
        <v>1</v>
      </c>
      <c r="T2341" s="812">
        <v>2</v>
      </c>
      <c r="U2341" s="768">
        <v>1</v>
      </c>
    </row>
    <row r="2342" spans="1:21" ht="14.4" customHeight="1" x14ac:dyDescent="0.3">
      <c r="A2342" s="726">
        <v>4</v>
      </c>
      <c r="B2342" s="727" t="s">
        <v>2287</v>
      </c>
      <c r="C2342" s="727" t="s">
        <v>2294</v>
      </c>
      <c r="D2342" s="810" t="s">
        <v>4735</v>
      </c>
      <c r="E2342" s="811" t="s">
        <v>2334</v>
      </c>
      <c r="F2342" s="727" t="s">
        <v>2290</v>
      </c>
      <c r="G2342" s="727" t="s">
        <v>2406</v>
      </c>
      <c r="H2342" s="727" t="s">
        <v>571</v>
      </c>
      <c r="I2342" s="727" t="s">
        <v>3447</v>
      </c>
      <c r="J2342" s="727" t="s">
        <v>3448</v>
      </c>
      <c r="K2342" s="727" t="s">
        <v>3449</v>
      </c>
      <c r="L2342" s="728">
        <v>378.48</v>
      </c>
      <c r="M2342" s="728">
        <v>756.96</v>
      </c>
      <c r="N2342" s="727">
        <v>2</v>
      </c>
      <c r="O2342" s="812">
        <v>2</v>
      </c>
      <c r="P2342" s="728"/>
      <c r="Q2342" s="745">
        <v>0</v>
      </c>
      <c r="R2342" s="727"/>
      <c r="S2342" s="745">
        <v>0</v>
      </c>
      <c r="T2342" s="812"/>
      <c r="U2342" s="768">
        <v>0</v>
      </c>
    </row>
    <row r="2343" spans="1:21" ht="14.4" customHeight="1" x14ac:dyDescent="0.3">
      <c r="A2343" s="726">
        <v>4</v>
      </c>
      <c r="B2343" s="727" t="s">
        <v>2287</v>
      </c>
      <c r="C2343" s="727" t="s">
        <v>2294</v>
      </c>
      <c r="D2343" s="810" t="s">
        <v>4735</v>
      </c>
      <c r="E2343" s="811" t="s">
        <v>2332</v>
      </c>
      <c r="F2343" s="727" t="s">
        <v>2288</v>
      </c>
      <c r="G2343" s="727" t="s">
        <v>2511</v>
      </c>
      <c r="H2343" s="727" t="s">
        <v>571</v>
      </c>
      <c r="I2343" s="727" t="s">
        <v>2512</v>
      </c>
      <c r="J2343" s="727" t="s">
        <v>776</v>
      </c>
      <c r="K2343" s="727" t="s">
        <v>2513</v>
      </c>
      <c r="L2343" s="728">
        <v>0</v>
      </c>
      <c r="M2343" s="728">
        <v>0</v>
      </c>
      <c r="N2343" s="727">
        <v>1</v>
      </c>
      <c r="O2343" s="812">
        <v>1</v>
      </c>
      <c r="P2343" s="728">
        <v>0</v>
      </c>
      <c r="Q2343" s="745"/>
      <c r="R2343" s="727">
        <v>1</v>
      </c>
      <c r="S2343" s="745">
        <v>1</v>
      </c>
      <c r="T2343" s="812">
        <v>1</v>
      </c>
      <c r="U2343" s="768">
        <v>1</v>
      </c>
    </row>
    <row r="2344" spans="1:21" ht="14.4" customHeight="1" x14ac:dyDescent="0.3">
      <c r="A2344" s="726">
        <v>4</v>
      </c>
      <c r="B2344" s="727" t="s">
        <v>2287</v>
      </c>
      <c r="C2344" s="727" t="s">
        <v>2294</v>
      </c>
      <c r="D2344" s="810" t="s">
        <v>4735</v>
      </c>
      <c r="E2344" s="811" t="s">
        <v>2332</v>
      </c>
      <c r="F2344" s="727" t="s">
        <v>2290</v>
      </c>
      <c r="G2344" s="727" t="s">
        <v>2807</v>
      </c>
      <c r="H2344" s="727" t="s">
        <v>571</v>
      </c>
      <c r="I2344" s="727" t="s">
        <v>2808</v>
      </c>
      <c r="J2344" s="727" t="s">
        <v>2809</v>
      </c>
      <c r="K2344" s="727" t="s">
        <v>2810</v>
      </c>
      <c r="L2344" s="728">
        <v>410</v>
      </c>
      <c r="M2344" s="728">
        <v>410</v>
      </c>
      <c r="N2344" s="727">
        <v>1</v>
      </c>
      <c r="O2344" s="812">
        <v>1</v>
      </c>
      <c r="P2344" s="728">
        <v>410</v>
      </c>
      <c r="Q2344" s="745">
        <v>1</v>
      </c>
      <c r="R2344" s="727">
        <v>1</v>
      </c>
      <c r="S2344" s="745">
        <v>1</v>
      </c>
      <c r="T2344" s="812">
        <v>1</v>
      </c>
      <c r="U2344" s="768">
        <v>1</v>
      </c>
    </row>
    <row r="2345" spans="1:21" ht="14.4" customHeight="1" x14ac:dyDescent="0.3">
      <c r="A2345" s="726">
        <v>4</v>
      </c>
      <c r="B2345" s="727" t="s">
        <v>2287</v>
      </c>
      <c r="C2345" s="727" t="s">
        <v>2294</v>
      </c>
      <c r="D2345" s="810" t="s">
        <v>4735</v>
      </c>
      <c r="E2345" s="811" t="s">
        <v>2314</v>
      </c>
      <c r="F2345" s="727" t="s">
        <v>2288</v>
      </c>
      <c r="G2345" s="727" t="s">
        <v>2355</v>
      </c>
      <c r="H2345" s="727" t="s">
        <v>642</v>
      </c>
      <c r="I2345" s="727" t="s">
        <v>2043</v>
      </c>
      <c r="J2345" s="727" t="s">
        <v>965</v>
      </c>
      <c r="K2345" s="727" t="s">
        <v>2044</v>
      </c>
      <c r="L2345" s="728">
        <v>154.36000000000001</v>
      </c>
      <c r="M2345" s="728">
        <v>308.72000000000003</v>
      </c>
      <c r="N2345" s="727">
        <v>2</v>
      </c>
      <c r="O2345" s="812">
        <v>2</v>
      </c>
      <c r="P2345" s="728">
        <v>308.72000000000003</v>
      </c>
      <c r="Q2345" s="745">
        <v>1</v>
      </c>
      <c r="R2345" s="727">
        <v>2</v>
      </c>
      <c r="S2345" s="745">
        <v>1</v>
      </c>
      <c r="T2345" s="812">
        <v>2</v>
      </c>
      <c r="U2345" s="768">
        <v>1</v>
      </c>
    </row>
    <row r="2346" spans="1:21" ht="14.4" customHeight="1" x14ac:dyDescent="0.3">
      <c r="A2346" s="726">
        <v>4</v>
      </c>
      <c r="B2346" s="727" t="s">
        <v>2287</v>
      </c>
      <c r="C2346" s="727" t="s">
        <v>2294</v>
      </c>
      <c r="D2346" s="810" t="s">
        <v>4735</v>
      </c>
      <c r="E2346" s="811" t="s">
        <v>2314</v>
      </c>
      <c r="F2346" s="727" t="s">
        <v>2288</v>
      </c>
      <c r="G2346" s="727" t="s">
        <v>2355</v>
      </c>
      <c r="H2346" s="727" t="s">
        <v>642</v>
      </c>
      <c r="I2346" s="727" t="s">
        <v>1858</v>
      </c>
      <c r="J2346" s="727" t="s">
        <v>965</v>
      </c>
      <c r="K2346" s="727" t="s">
        <v>1859</v>
      </c>
      <c r="L2346" s="728">
        <v>225.06</v>
      </c>
      <c r="M2346" s="728">
        <v>450.12</v>
      </c>
      <c r="N2346" s="727">
        <v>2</v>
      </c>
      <c r="O2346" s="812">
        <v>2</v>
      </c>
      <c r="P2346" s="728">
        <v>450.12</v>
      </c>
      <c r="Q2346" s="745">
        <v>1</v>
      </c>
      <c r="R2346" s="727">
        <v>2</v>
      </c>
      <c r="S2346" s="745">
        <v>1</v>
      </c>
      <c r="T2346" s="812">
        <v>2</v>
      </c>
      <c r="U2346" s="768">
        <v>1</v>
      </c>
    </row>
    <row r="2347" spans="1:21" ht="14.4" customHeight="1" x14ac:dyDescent="0.3">
      <c r="A2347" s="726">
        <v>4</v>
      </c>
      <c r="B2347" s="727" t="s">
        <v>2287</v>
      </c>
      <c r="C2347" s="727" t="s">
        <v>2294</v>
      </c>
      <c r="D2347" s="810" t="s">
        <v>4735</v>
      </c>
      <c r="E2347" s="811" t="s">
        <v>2314</v>
      </c>
      <c r="F2347" s="727" t="s">
        <v>2288</v>
      </c>
      <c r="G2347" s="727" t="s">
        <v>2355</v>
      </c>
      <c r="H2347" s="727" t="s">
        <v>571</v>
      </c>
      <c r="I2347" s="727" t="s">
        <v>4589</v>
      </c>
      <c r="J2347" s="727" t="s">
        <v>3860</v>
      </c>
      <c r="K2347" s="727" t="s">
        <v>2044</v>
      </c>
      <c r="L2347" s="728">
        <v>0</v>
      </c>
      <c r="M2347" s="728">
        <v>0</v>
      </c>
      <c r="N2347" s="727">
        <v>1</v>
      </c>
      <c r="O2347" s="812">
        <v>1</v>
      </c>
      <c r="P2347" s="728"/>
      <c r="Q2347" s="745"/>
      <c r="R2347" s="727"/>
      <c r="S2347" s="745">
        <v>0</v>
      </c>
      <c r="T2347" s="812"/>
      <c r="U2347" s="768">
        <v>0</v>
      </c>
    </row>
    <row r="2348" spans="1:21" ht="14.4" customHeight="1" x14ac:dyDescent="0.3">
      <c r="A2348" s="726">
        <v>4</v>
      </c>
      <c r="B2348" s="727" t="s">
        <v>2287</v>
      </c>
      <c r="C2348" s="727" t="s">
        <v>2294</v>
      </c>
      <c r="D2348" s="810" t="s">
        <v>4735</v>
      </c>
      <c r="E2348" s="811" t="s">
        <v>2314</v>
      </c>
      <c r="F2348" s="727" t="s">
        <v>2288</v>
      </c>
      <c r="G2348" s="727" t="s">
        <v>3553</v>
      </c>
      <c r="H2348" s="727" t="s">
        <v>571</v>
      </c>
      <c r="I2348" s="727" t="s">
        <v>3554</v>
      </c>
      <c r="J2348" s="727" t="s">
        <v>3555</v>
      </c>
      <c r="K2348" s="727" t="s">
        <v>3556</v>
      </c>
      <c r="L2348" s="728">
        <v>0</v>
      </c>
      <c r="M2348" s="728">
        <v>0</v>
      </c>
      <c r="N2348" s="727">
        <v>1</v>
      </c>
      <c r="O2348" s="812">
        <v>0.5</v>
      </c>
      <c r="P2348" s="728">
        <v>0</v>
      </c>
      <c r="Q2348" s="745"/>
      <c r="R2348" s="727">
        <v>1</v>
      </c>
      <c r="S2348" s="745">
        <v>1</v>
      </c>
      <c r="T2348" s="812">
        <v>0.5</v>
      </c>
      <c r="U2348" s="768">
        <v>1</v>
      </c>
    </row>
    <row r="2349" spans="1:21" ht="14.4" customHeight="1" x14ac:dyDescent="0.3">
      <c r="A2349" s="726">
        <v>4</v>
      </c>
      <c r="B2349" s="727" t="s">
        <v>2287</v>
      </c>
      <c r="C2349" s="727" t="s">
        <v>2294</v>
      </c>
      <c r="D2349" s="810" t="s">
        <v>4735</v>
      </c>
      <c r="E2349" s="811" t="s">
        <v>2314</v>
      </c>
      <c r="F2349" s="727" t="s">
        <v>2288</v>
      </c>
      <c r="G2349" s="727" t="s">
        <v>2466</v>
      </c>
      <c r="H2349" s="727" t="s">
        <v>571</v>
      </c>
      <c r="I2349" s="727" t="s">
        <v>2741</v>
      </c>
      <c r="J2349" s="727" t="s">
        <v>2699</v>
      </c>
      <c r="K2349" s="727" t="s">
        <v>1870</v>
      </c>
      <c r="L2349" s="728">
        <v>78.33</v>
      </c>
      <c r="M2349" s="728">
        <v>234.99</v>
      </c>
      <c r="N2349" s="727">
        <v>3</v>
      </c>
      <c r="O2349" s="812">
        <v>3</v>
      </c>
      <c r="P2349" s="728">
        <v>78.33</v>
      </c>
      <c r="Q2349" s="745">
        <v>0.33333333333333331</v>
      </c>
      <c r="R2349" s="727">
        <v>1</v>
      </c>
      <c r="S2349" s="745">
        <v>0.33333333333333331</v>
      </c>
      <c r="T2349" s="812">
        <v>1</v>
      </c>
      <c r="U2349" s="768">
        <v>0.33333333333333331</v>
      </c>
    </row>
    <row r="2350" spans="1:21" ht="14.4" customHeight="1" x14ac:dyDescent="0.3">
      <c r="A2350" s="726">
        <v>4</v>
      </c>
      <c r="B2350" s="727" t="s">
        <v>2287</v>
      </c>
      <c r="C2350" s="727" t="s">
        <v>2294</v>
      </c>
      <c r="D2350" s="810" t="s">
        <v>4735</v>
      </c>
      <c r="E2350" s="811" t="s">
        <v>2314</v>
      </c>
      <c r="F2350" s="727" t="s">
        <v>2288</v>
      </c>
      <c r="G2350" s="727" t="s">
        <v>2466</v>
      </c>
      <c r="H2350" s="727" t="s">
        <v>571</v>
      </c>
      <c r="I2350" s="727" t="s">
        <v>2742</v>
      </c>
      <c r="J2350" s="727" t="s">
        <v>2699</v>
      </c>
      <c r="K2350" s="727" t="s">
        <v>2743</v>
      </c>
      <c r="L2350" s="728">
        <v>39.17</v>
      </c>
      <c r="M2350" s="728">
        <v>39.17</v>
      </c>
      <c r="N2350" s="727">
        <v>1</v>
      </c>
      <c r="O2350" s="812">
        <v>1</v>
      </c>
      <c r="P2350" s="728">
        <v>39.17</v>
      </c>
      <c r="Q2350" s="745">
        <v>1</v>
      </c>
      <c r="R2350" s="727">
        <v>1</v>
      </c>
      <c r="S2350" s="745">
        <v>1</v>
      </c>
      <c r="T2350" s="812">
        <v>1</v>
      </c>
      <c r="U2350" s="768">
        <v>1</v>
      </c>
    </row>
    <row r="2351" spans="1:21" ht="14.4" customHeight="1" x14ac:dyDescent="0.3">
      <c r="A2351" s="726">
        <v>4</v>
      </c>
      <c r="B2351" s="727" t="s">
        <v>2287</v>
      </c>
      <c r="C2351" s="727" t="s">
        <v>2294</v>
      </c>
      <c r="D2351" s="810" t="s">
        <v>4735</v>
      </c>
      <c r="E2351" s="811" t="s">
        <v>2314</v>
      </c>
      <c r="F2351" s="727" t="s">
        <v>2288</v>
      </c>
      <c r="G2351" s="727" t="s">
        <v>2427</v>
      </c>
      <c r="H2351" s="727" t="s">
        <v>571</v>
      </c>
      <c r="I2351" s="727" t="s">
        <v>3472</v>
      </c>
      <c r="J2351" s="727" t="s">
        <v>3473</v>
      </c>
      <c r="K2351" s="727" t="s">
        <v>3474</v>
      </c>
      <c r="L2351" s="728">
        <v>72.64</v>
      </c>
      <c r="M2351" s="728">
        <v>72.64</v>
      </c>
      <c r="N2351" s="727">
        <v>1</v>
      </c>
      <c r="O2351" s="812">
        <v>0.5</v>
      </c>
      <c r="P2351" s="728">
        <v>72.64</v>
      </c>
      <c r="Q2351" s="745">
        <v>1</v>
      </c>
      <c r="R2351" s="727">
        <v>1</v>
      </c>
      <c r="S2351" s="745">
        <v>1</v>
      </c>
      <c r="T2351" s="812">
        <v>0.5</v>
      </c>
      <c r="U2351" s="768">
        <v>1</v>
      </c>
    </row>
    <row r="2352" spans="1:21" ht="14.4" customHeight="1" x14ac:dyDescent="0.3">
      <c r="A2352" s="726">
        <v>4</v>
      </c>
      <c r="B2352" s="727" t="s">
        <v>2287</v>
      </c>
      <c r="C2352" s="727" t="s">
        <v>2294</v>
      </c>
      <c r="D2352" s="810" t="s">
        <v>4735</v>
      </c>
      <c r="E2352" s="811" t="s">
        <v>2314</v>
      </c>
      <c r="F2352" s="727" t="s">
        <v>2288</v>
      </c>
      <c r="G2352" s="727" t="s">
        <v>2427</v>
      </c>
      <c r="H2352" s="727" t="s">
        <v>571</v>
      </c>
      <c r="I2352" s="727" t="s">
        <v>2428</v>
      </c>
      <c r="J2352" s="727" t="s">
        <v>2429</v>
      </c>
      <c r="K2352" s="727" t="s">
        <v>2430</v>
      </c>
      <c r="L2352" s="728">
        <v>64.56</v>
      </c>
      <c r="M2352" s="728">
        <v>64.56</v>
      </c>
      <c r="N2352" s="727">
        <v>1</v>
      </c>
      <c r="O2352" s="812">
        <v>1</v>
      </c>
      <c r="P2352" s="728"/>
      <c r="Q2352" s="745">
        <v>0</v>
      </c>
      <c r="R2352" s="727"/>
      <c r="S2352" s="745">
        <v>0</v>
      </c>
      <c r="T2352" s="812"/>
      <c r="U2352" s="768">
        <v>0</v>
      </c>
    </row>
    <row r="2353" spans="1:21" ht="14.4" customHeight="1" x14ac:dyDescent="0.3">
      <c r="A2353" s="726">
        <v>4</v>
      </c>
      <c r="B2353" s="727" t="s">
        <v>2287</v>
      </c>
      <c r="C2353" s="727" t="s">
        <v>2294</v>
      </c>
      <c r="D2353" s="810" t="s">
        <v>4735</v>
      </c>
      <c r="E2353" s="811" t="s">
        <v>2314</v>
      </c>
      <c r="F2353" s="727" t="s">
        <v>2288</v>
      </c>
      <c r="G2353" s="727" t="s">
        <v>2483</v>
      </c>
      <c r="H2353" s="727" t="s">
        <v>571</v>
      </c>
      <c r="I2353" s="727" t="s">
        <v>2484</v>
      </c>
      <c r="J2353" s="727" t="s">
        <v>904</v>
      </c>
      <c r="K2353" s="727" t="s">
        <v>2485</v>
      </c>
      <c r="L2353" s="728">
        <v>760.22</v>
      </c>
      <c r="M2353" s="728">
        <v>1520.44</v>
      </c>
      <c r="N2353" s="727">
        <v>2</v>
      </c>
      <c r="O2353" s="812">
        <v>1</v>
      </c>
      <c r="P2353" s="728">
        <v>1520.44</v>
      </c>
      <c r="Q2353" s="745">
        <v>1</v>
      </c>
      <c r="R2353" s="727">
        <v>2</v>
      </c>
      <c r="S2353" s="745">
        <v>1</v>
      </c>
      <c r="T2353" s="812">
        <v>1</v>
      </c>
      <c r="U2353" s="768">
        <v>1</v>
      </c>
    </row>
    <row r="2354" spans="1:21" ht="14.4" customHeight="1" x14ac:dyDescent="0.3">
      <c r="A2354" s="726">
        <v>4</v>
      </c>
      <c r="B2354" s="727" t="s">
        <v>2287</v>
      </c>
      <c r="C2354" s="727" t="s">
        <v>2294</v>
      </c>
      <c r="D2354" s="810" t="s">
        <v>4735</v>
      </c>
      <c r="E2354" s="811" t="s">
        <v>2314</v>
      </c>
      <c r="F2354" s="727" t="s">
        <v>2288</v>
      </c>
      <c r="G2354" s="727" t="s">
        <v>2730</v>
      </c>
      <c r="H2354" s="727" t="s">
        <v>642</v>
      </c>
      <c r="I2354" s="727" t="s">
        <v>2072</v>
      </c>
      <c r="J2354" s="727" t="s">
        <v>1055</v>
      </c>
      <c r="K2354" s="727" t="s">
        <v>1523</v>
      </c>
      <c r="L2354" s="728">
        <v>48.42</v>
      </c>
      <c r="M2354" s="728">
        <v>48.42</v>
      </c>
      <c r="N2354" s="727">
        <v>1</v>
      </c>
      <c r="O2354" s="812">
        <v>1</v>
      </c>
      <c r="P2354" s="728">
        <v>48.42</v>
      </c>
      <c r="Q2354" s="745">
        <v>1</v>
      </c>
      <c r="R2354" s="727">
        <v>1</v>
      </c>
      <c r="S2354" s="745">
        <v>1</v>
      </c>
      <c r="T2354" s="812">
        <v>1</v>
      </c>
      <c r="U2354" s="768">
        <v>1</v>
      </c>
    </row>
    <row r="2355" spans="1:21" ht="14.4" customHeight="1" x14ac:dyDescent="0.3">
      <c r="A2355" s="726">
        <v>4</v>
      </c>
      <c r="B2355" s="727" t="s">
        <v>2287</v>
      </c>
      <c r="C2355" s="727" t="s">
        <v>2294</v>
      </c>
      <c r="D2355" s="810" t="s">
        <v>4735</v>
      </c>
      <c r="E2355" s="811" t="s">
        <v>2314</v>
      </c>
      <c r="F2355" s="727" t="s">
        <v>2288</v>
      </c>
      <c r="G2355" s="727" t="s">
        <v>2421</v>
      </c>
      <c r="H2355" s="727" t="s">
        <v>571</v>
      </c>
      <c r="I2355" s="727" t="s">
        <v>2458</v>
      </c>
      <c r="J2355" s="727" t="s">
        <v>1121</v>
      </c>
      <c r="K2355" s="727" t="s">
        <v>2423</v>
      </c>
      <c r="L2355" s="728">
        <v>301.2</v>
      </c>
      <c r="M2355" s="728">
        <v>301.2</v>
      </c>
      <c r="N2355" s="727">
        <v>1</v>
      </c>
      <c r="O2355" s="812">
        <v>0.5</v>
      </c>
      <c r="P2355" s="728"/>
      <c r="Q2355" s="745">
        <v>0</v>
      </c>
      <c r="R2355" s="727"/>
      <c r="S2355" s="745">
        <v>0</v>
      </c>
      <c r="T2355" s="812"/>
      <c r="U2355" s="768">
        <v>0</v>
      </c>
    </row>
    <row r="2356" spans="1:21" ht="14.4" customHeight="1" x14ac:dyDescent="0.3">
      <c r="A2356" s="726">
        <v>4</v>
      </c>
      <c r="B2356" s="727" t="s">
        <v>2287</v>
      </c>
      <c r="C2356" s="727" t="s">
        <v>2294</v>
      </c>
      <c r="D2356" s="810" t="s">
        <v>4735</v>
      </c>
      <c r="E2356" s="811" t="s">
        <v>2314</v>
      </c>
      <c r="F2356" s="727" t="s">
        <v>2288</v>
      </c>
      <c r="G2356" s="727" t="s">
        <v>2421</v>
      </c>
      <c r="H2356" s="727" t="s">
        <v>571</v>
      </c>
      <c r="I2356" s="727" t="s">
        <v>2542</v>
      </c>
      <c r="J2356" s="727" t="s">
        <v>1121</v>
      </c>
      <c r="K2356" s="727" t="s">
        <v>2541</v>
      </c>
      <c r="L2356" s="728">
        <v>57.64</v>
      </c>
      <c r="M2356" s="728">
        <v>57.64</v>
      </c>
      <c r="N2356" s="727">
        <v>1</v>
      </c>
      <c r="O2356" s="812">
        <v>0.5</v>
      </c>
      <c r="P2356" s="728"/>
      <c r="Q2356" s="745">
        <v>0</v>
      </c>
      <c r="R2356" s="727"/>
      <c r="S2356" s="745">
        <v>0</v>
      </c>
      <c r="T2356" s="812"/>
      <c r="U2356" s="768">
        <v>0</v>
      </c>
    </row>
    <row r="2357" spans="1:21" ht="14.4" customHeight="1" x14ac:dyDescent="0.3">
      <c r="A2357" s="726">
        <v>4</v>
      </c>
      <c r="B2357" s="727" t="s">
        <v>2287</v>
      </c>
      <c r="C2357" s="727" t="s">
        <v>2294</v>
      </c>
      <c r="D2357" s="810" t="s">
        <v>4735</v>
      </c>
      <c r="E2357" s="811" t="s">
        <v>2314</v>
      </c>
      <c r="F2357" s="727" t="s">
        <v>2288</v>
      </c>
      <c r="G2357" s="727" t="s">
        <v>2421</v>
      </c>
      <c r="H2357" s="727" t="s">
        <v>571</v>
      </c>
      <c r="I2357" s="727" t="s">
        <v>2422</v>
      </c>
      <c r="J2357" s="727" t="s">
        <v>1121</v>
      </c>
      <c r="K2357" s="727" t="s">
        <v>2423</v>
      </c>
      <c r="L2357" s="728">
        <v>185.26</v>
      </c>
      <c r="M2357" s="728">
        <v>370.52</v>
      </c>
      <c r="N2357" s="727">
        <v>2</v>
      </c>
      <c r="O2357" s="812">
        <v>1</v>
      </c>
      <c r="P2357" s="728">
        <v>370.52</v>
      </c>
      <c r="Q2357" s="745">
        <v>1</v>
      </c>
      <c r="R2357" s="727">
        <v>2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4</v>
      </c>
      <c r="B2358" s="727" t="s">
        <v>2287</v>
      </c>
      <c r="C2358" s="727" t="s">
        <v>2294</v>
      </c>
      <c r="D2358" s="810" t="s">
        <v>4735</v>
      </c>
      <c r="E2358" s="811" t="s">
        <v>2314</v>
      </c>
      <c r="F2358" s="727" t="s">
        <v>2288</v>
      </c>
      <c r="G2358" s="727" t="s">
        <v>2900</v>
      </c>
      <c r="H2358" s="727" t="s">
        <v>571</v>
      </c>
      <c r="I2358" s="727" t="s">
        <v>4368</v>
      </c>
      <c r="J2358" s="727" t="s">
        <v>4369</v>
      </c>
      <c r="K2358" s="727" t="s">
        <v>4370</v>
      </c>
      <c r="L2358" s="728">
        <v>256.67</v>
      </c>
      <c r="M2358" s="728">
        <v>256.67</v>
      </c>
      <c r="N2358" s="727">
        <v>1</v>
      </c>
      <c r="O2358" s="812">
        <v>1</v>
      </c>
      <c r="P2358" s="728"/>
      <c r="Q2358" s="745">
        <v>0</v>
      </c>
      <c r="R2358" s="727"/>
      <c r="S2358" s="745">
        <v>0</v>
      </c>
      <c r="T2358" s="812"/>
      <c r="U2358" s="768">
        <v>0</v>
      </c>
    </row>
    <row r="2359" spans="1:21" ht="14.4" customHeight="1" x14ac:dyDescent="0.3">
      <c r="A2359" s="726">
        <v>4</v>
      </c>
      <c r="B2359" s="727" t="s">
        <v>2287</v>
      </c>
      <c r="C2359" s="727" t="s">
        <v>2294</v>
      </c>
      <c r="D2359" s="810" t="s">
        <v>4735</v>
      </c>
      <c r="E2359" s="811" t="s">
        <v>2314</v>
      </c>
      <c r="F2359" s="727" t="s">
        <v>2288</v>
      </c>
      <c r="G2359" s="727" t="s">
        <v>2383</v>
      </c>
      <c r="H2359" s="727" t="s">
        <v>571</v>
      </c>
      <c r="I2359" s="727" t="s">
        <v>2384</v>
      </c>
      <c r="J2359" s="727" t="s">
        <v>616</v>
      </c>
      <c r="K2359" s="727" t="s">
        <v>2385</v>
      </c>
      <c r="L2359" s="728">
        <v>108.44</v>
      </c>
      <c r="M2359" s="728">
        <v>108.44</v>
      </c>
      <c r="N2359" s="727">
        <v>1</v>
      </c>
      <c r="O2359" s="812">
        <v>1</v>
      </c>
      <c r="P2359" s="728">
        <v>108.44</v>
      </c>
      <c r="Q2359" s="745">
        <v>1</v>
      </c>
      <c r="R2359" s="727">
        <v>1</v>
      </c>
      <c r="S2359" s="745">
        <v>1</v>
      </c>
      <c r="T2359" s="812">
        <v>1</v>
      </c>
      <c r="U2359" s="768">
        <v>1</v>
      </c>
    </row>
    <row r="2360" spans="1:21" ht="14.4" customHeight="1" x14ac:dyDescent="0.3">
      <c r="A2360" s="726">
        <v>4</v>
      </c>
      <c r="B2360" s="727" t="s">
        <v>2287</v>
      </c>
      <c r="C2360" s="727" t="s">
        <v>2294</v>
      </c>
      <c r="D2360" s="810" t="s">
        <v>4735</v>
      </c>
      <c r="E2360" s="811" t="s">
        <v>2314</v>
      </c>
      <c r="F2360" s="727" t="s">
        <v>2288</v>
      </c>
      <c r="G2360" s="727" t="s">
        <v>2383</v>
      </c>
      <c r="H2360" s="727" t="s">
        <v>571</v>
      </c>
      <c r="I2360" s="727" t="s">
        <v>2517</v>
      </c>
      <c r="J2360" s="727" t="s">
        <v>616</v>
      </c>
      <c r="K2360" s="727" t="s">
        <v>2385</v>
      </c>
      <c r="L2360" s="728">
        <v>52.61</v>
      </c>
      <c r="M2360" s="728">
        <v>52.61</v>
      </c>
      <c r="N2360" s="727">
        <v>1</v>
      </c>
      <c r="O2360" s="812">
        <v>0.5</v>
      </c>
      <c r="P2360" s="728"/>
      <c r="Q2360" s="745">
        <v>0</v>
      </c>
      <c r="R2360" s="727"/>
      <c r="S2360" s="745">
        <v>0</v>
      </c>
      <c r="T2360" s="812"/>
      <c r="U2360" s="768">
        <v>0</v>
      </c>
    </row>
    <row r="2361" spans="1:21" ht="14.4" customHeight="1" x14ac:dyDescent="0.3">
      <c r="A2361" s="726">
        <v>4</v>
      </c>
      <c r="B2361" s="727" t="s">
        <v>2287</v>
      </c>
      <c r="C2361" s="727" t="s">
        <v>2294</v>
      </c>
      <c r="D2361" s="810" t="s">
        <v>4735</v>
      </c>
      <c r="E2361" s="811" t="s">
        <v>2314</v>
      </c>
      <c r="F2361" s="727" t="s">
        <v>2288</v>
      </c>
      <c r="G2361" s="727" t="s">
        <v>2356</v>
      </c>
      <c r="H2361" s="727" t="s">
        <v>571</v>
      </c>
      <c r="I2361" s="727" t="s">
        <v>2446</v>
      </c>
      <c r="J2361" s="727" t="s">
        <v>1346</v>
      </c>
      <c r="K2361" s="727" t="s">
        <v>2358</v>
      </c>
      <c r="L2361" s="728">
        <v>0</v>
      </c>
      <c r="M2361" s="728">
        <v>0</v>
      </c>
      <c r="N2361" s="727">
        <v>1</v>
      </c>
      <c r="O2361" s="812">
        <v>1</v>
      </c>
      <c r="P2361" s="728"/>
      <c r="Q2361" s="745"/>
      <c r="R2361" s="727"/>
      <c r="S2361" s="745">
        <v>0</v>
      </c>
      <c r="T2361" s="812"/>
      <c r="U2361" s="768">
        <v>0</v>
      </c>
    </row>
    <row r="2362" spans="1:21" ht="14.4" customHeight="1" x14ac:dyDescent="0.3">
      <c r="A2362" s="726">
        <v>4</v>
      </c>
      <c r="B2362" s="727" t="s">
        <v>2287</v>
      </c>
      <c r="C2362" s="727" t="s">
        <v>2294</v>
      </c>
      <c r="D2362" s="810" t="s">
        <v>4735</v>
      </c>
      <c r="E2362" s="811" t="s">
        <v>2314</v>
      </c>
      <c r="F2362" s="727" t="s">
        <v>2288</v>
      </c>
      <c r="G2362" s="727" t="s">
        <v>3638</v>
      </c>
      <c r="H2362" s="727" t="s">
        <v>642</v>
      </c>
      <c r="I2362" s="727" t="s">
        <v>2103</v>
      </c>
      <c r="J2362" s="727" t="s">
        <v>1247</v>
      </c>
      <c r="K2362" s="727" t="s">
        <v>2104</v>
      </c>
      <c r="L2362" s="728">
        <v>63.75</v>
      </c>
      <c r="M2362" s="728">
        <v>255</v>
      </c>
      <c r="N2362" s="727">
        <v>4</v>
      </c>
      <c r="O2362" s="812">
        <v>2</v>
      </c>
      <c r="P2362" s="728">
        <v>127.5</v>
      </c>
      <c r="Q2362" s="745">
        <v>0.5</v>
      </c>
      <c r="R2362" s="727">
        <v>2</v>
      </c>
      <c r="S2362" s="745">
        <v>0.5</v>
      </c>
      <c r="T2362" s="812">
        <v>1</v>
      </c>
      <c r="U2362" s="768">
        <v>0.5</v>
      </c>
    </row>
    <row r="2363" spans="1:21" ht="14.4" customHeight="1" x14ac:dyDescent="0.3">
      <c r="A2363" s="726">
        <v>4</v>
      </c>
      <c r="B2363" s="727" t="s">
        <v>2287</v>
      </c>
      <c r="C2363" s="727" t="s">
        <v>2294</v>
      </c>
      <c r="D2363" s="810" t="s">
        <v>4735</v>
      </c>
      <c r="E2363" s="811" t="s">
        <v>2314</v>
      </c>
      <c r="F2363" s="727" t="s">
        <v>2288</v>
      </c>
      <c r="G2363" s="727" t="s">
        <v>2359</v>
      </c>
      <c r="H2363" s="727" t="s">
        <v>642</v>
      </c>
      <c r="I2363" s="727" t="s">
        <v>1934</v>
      </c>
      <c r="J2363" s="727" t="s">
        <v>1935</v>
      </c>
      <c r="K2363" s="727" t="s">
        <v>1936</v>
      </c>
      <c r="L2363" s="728">
        <v>0</v>
      </c>
      <c r="M2363" s="728">
        <v>0</v>
      </c>
      <c r="N2363" s="727">
        <v>10</v>
      </c>
      <c r="O2363" s="812">
        <v>10</v>
      </c>
      <c r="P2363" s="728">
        <v>0</v>
      </c>
      <c r="Q2363" s="745"/>
      <c r="R2363" s="727">
        <v>8</v>
      </c>
      <c r="S2363" s="745">
        <v>0.8</v>
      </c>
      <c r="T2363" s="812">
        <v>8</v>
      </c>
      <c r="U2363" s="768">
        <v>0.8</v>
      </c>
    </row>
    <row r="2364" spans="1:21" ht="14.4" customHeight="1" x14ac:dyDescent="0.3">
      <c r="A2364" s="726">
        <v>4</v>
      </c>
      <c r="B2364" s="727" t="s">
        <v>2287</v>
      </c>
      <c r="C2364" s="727" t="s">
        <v>2294</v>
      </c>
      <c r="D2364" s="810" t="s">
        <v>4735</v>
      </c>
      <c r="E2364" s="811" t="s">
        <v>2314</v>
      </c>
      <c r="F2364" s="727" t="s">
        <v>2288</v>
      </c>
      <c r="G2364" s="727" t="s">
        <v>2447</v>
      </c>
      <c r="H2364" s="727" t="s">
        <v>571</v>
      </c>
      <c r="I2364" s="727" t="s">
        <v>2518</v>
      </c>
      <c r="J2364" s="727" t="s">
        <v>976</v>
      </c>
      <c r="K2364" s="727" t="s">
        <v>2449</v>
      </c>
      <c r="L2364" s="728">
        <v>42.54</v>
      </c>
      <c r="M2364" s="728">
        <v>42.54</v>
      </c>
      <c r="N2364" s="727">
        <v>1</v>
      </c>
      <c r="O2364" s="812">
        <v>1</v>
      </c>
      <c r="P2364" s="728">
        <v>42.54</v>
      </c>
      <c r="Q2364" s="745">
        <v>1</v>
      </c>
      <c r="R2364" s="727">
        <v>1</v>
      </c>
      <c r="S2364" s="745">
        <v>1</v>
      </c>
      <c r="T2364" s="812">
        <v>1</v>
      </c>
      <c r="U2364" s="768">
        <v>1</v>
      </c>
    </row>
    <row r="2365" spans="1:21" ht="14.4" customHeight="1" x14ac:dyDescent="0.3">
      <c r="A2365" s="726">
        <v>4</v>
      </c>
      <c r="B2365" s="727" t="s">
        <v>2287</v>
      </c>
      <c r="C2365" s="727" t="s">
        <v>2294</v>
      </c>
      <c r="D2365" s="810" t="s">
        <v>4735</v>
      </c>
      <c r="E2365" s="811" t="s">
        <v>2314</v>
      </c>
      <c r="F2365" s="727" t="s">
        <v>2288</v>
      </c>
      <c r="G2365" s="727" t="s">
        <v>4113</v>
      </c>
      <c r="H2365" s="727" t="s">
        <v>642</v>
      </c>
      <c r="I2365" s="727" t="s">
        <v>4590</v>
      </c>
      <c r="J2365" s="727" t="s">
        <v>4591</v>
      </c>
      <c r="K2365" s="727" t="s">
        <v>4592</v>
      </c>
      <c r="L2365" s="728">
        <v>120.77</v>
      </c>
      <c r="M2365" s="728">
        <v>362.31</v>
      </c>
      <c r="N2365" s="727">
        <v>3</v>
      </c>
      <c r="O2365" s="812">
        <v>1</v>
      </c>
      <c r="P2365" s="728"/>
      <c r="Q2365" s="745">
        <v>0</v>
      </c>
      <c r="R2365" s="727"/>
      <c r="S2365" s="745">
        <v>0</v>
      </c>
      <c r="T2365" s="812"/>
      <c r="U2365" s="768">
        <v>0</v>
      </c>
    </row>
    <row r="2366" spans="1:21" ht="14.4" customHeight="1" x14ac:dyDescent="0.3">
      <c r="A2366" s="726">
        <v>4</v>
      </c>
      <c r="B2366" s="727" t="s">
        <v>2287</v>
      </c>
      <c r="C2366" s="727" t="s">
        <v>2294</v>
      </c>
      <c r="D2366" s="810" t="s">
        <v>4735</v>
      </c>
      <c r="E2366" s="811" t="s">
        <v>2314</v>
      </c>
      <c r="F2366" s="727" t="s">
        <v>2288</v>
      </c>
      <c r="G2366" s="727" t="s">
        <v>2417</v>
      </c>
      <c r="H2366" s="727" t="s">
        <v>642</v>
      </c>
      <c r="I2366" s="727" t="s">
        <v>1992</v>
      </c>
      <c r="J2366" s="727" t="s">
        <v>1776</v>
      </c>
      <c r="K2366" s="727" t="s">
        <v>1993</v>
      </c>
      <c r="L2366" s="728">
        <v>53.57</v>
      </c>
      <c r="M2366" s="728">
        <v>53.57</v>
      </c>
      <c r="N2366" s="727">
        <v>1</v>
      </c>
      <c r="O2366" s="812">
        <v>0.5</v>
      </c>
      <c r="P2366" s="728"/>
      <c r="Q2366" s="745">
        <v>0</v>
      </c>
      <c r="R2366" s="727"/>
      <c r="S2366" s="745">
        <v>0</v>
      </c>
      <c r="T2366" s="812"/>
      <c r="U2366" s="768">
        <v>0</v>
      </c>
    </row>
    <row r="2367" spans="1:21" ht="14.4" customHeight="1" x14ac:dyDescent="0.3">
      <c r="A2367" s="726">
        <v>4</v>
      </c>
      <c r="B2367" s="727" t="s">
        <v>2287</v>
      </c>
      <c r="C2367" s="727" t="s">
        <v>2294</v>
      </c>
      <c r="D2367" s="810" t="s">
        <v>4735</v>
      </c>
      <c r="E2367" s="811" t="s">
        <v>2314</v>
      </c>
      <c r="F2367" s="727" t="s">
        <v>2289</v>
      </c>
      <c r="G2367" s="727" t="s">
        <v>2364</v>
      </c>
      <c r="H2367" s="727" t="s">
        <v>571</v>
      </c>
      <c r="I2367" s="727" t="s">
        <v>2454</v>
      </c>
      <c r="J2367" s="727" t="s">
        <v>2366</v>
      </c>
      <c r="K2367" s="727"/>
      <c r="L2367" s="728">
        <v>0</v>
      </c>
      <c r="M2367" s="728">
        <v>0</v>
      </c>
      <c r="N2367" s="727">
        <v>1</v>
      </c>
      <c r="O2367" s="812">
        <v>1</v>
      </c>
      <c r="P2367" s="728">
        <v>0</v>
      </c>
      <c r="Q2367" s="745"/>
      <c r="R2367" s="727">
        <v>1</v>
      </c>
      <c r="S2367" s="745">
        <v>1</v>
      </c>
      <c r="T2367" s="812">
        <v>1</v>
      </c>
      <c r="U2367" s="768">
        <v>1</v>
      </c>
    </row>
    <row r="2368" spans="1:21" ht="14.4" customHeight="1" x14ac:dyDescent="0.3">
      <c r="A2368" s="726">
        <v>4</v>
      </c>
      <c r="B2368" s="727" t="s">
        <v>2287</v>
      </c>
      <c r="C2368" s="727" t="s">
        <v>2294</v>
      </c>
      <c r="D2368" s="810" t="s">
        <v>4735</v>
      </c>
      <c r="E2368" s="811" t="s">
        <v>2314</v>
      </c>
      <c r="F2368" s="727" t="s">
        <v>2289</v>
      </c>
      <c r="G2368" s="727" t="s">
        <v>2364</v>
      </c>
      <c r="H2368" s="727" t="s">
        <v>571</v>
      </c>
      <c r="I2368" s="727" t="s">
        <v>2365</v>
      </c>
      <c r="J2368" s="727" t="s">
        <v>2366</v>
      </c>
      <c r="K2368" s="727"/>
      <c r="L2368" s="728">
        <v>0</v>
      </c>
      <c r="M2368" s="728">
        <v>0</v>
      </c>
      <c r="N2368" s="727">
        <v>3</v>
      </c>
      <c r="O2368" s="812">
        <v>3</v>
      </c>
      <c r="P2368" s="728">
        <v>0</v>
      </c>
      <c r="Q2368" s="745"/>
      <c r="R2368" s="727">
        <v>2</v>
      </c>
      <c r="S2368" s="745">
        <v>0.66666666666666663</v>
      </c>
      <c r="T2368" s="812">
        <v>2</v>
      </c>
      <c r="U2368" s="768">
        <v>0.66666666666666663</v>
      </c>
    </row>
    <row r="2369" spans="1:21" ht="14.4" customHeight="1" x14ac:dyDescent="0.3">
      <c r="A2369" s="726">
        <v>4</v>
      </c>
      <c r="B2369" s="727" t="s">
        <v>2287</v>
      </c>
      <c r="C2369" s="727" t="s">
        <v>2294</v>
      </c>
      <c r="D2369" s="810" t="s">
        <v>4735</v>
      </c>
      <c r="E2369" s="811" t="s">
        <v>2314</v>
      </c>
      <c r="F2369" s="727" t="s">
        <v>2290</v>
      </c>
      <c r="G2369" s="727" t="s">
        <v>2399</v>
      </c>
      <c r="H2369" s="727" t="s">
        <v>571</v>
      </c>
      <c r="I2369" s="727" t="s">
        <v>3847</v>
      </c>
      <c r="J2369" s="727" t="s">
        <v>3848</v>
      </c>
      <c r="K2369" s="727" t="s">
        <v>3426</v>
      </c>
      <c r="L2369" s="728">
        <v>100</v>
      </c>
      <c r="M2369" s="728">
        <v>700</v>
      </c>
      <c r="N2369" s="727">
        <v>7</v>
      </c>
      <c r="O2369" s="812">
        <v>3</v>
      </c>
      <c r="P2369" s="728">
        <v>700</v>
      </c>
      <c r="Q2369" s="745">
        <v>1</v>
      </c>
      <c r="R2369" s="727">
        <v>7</v>
      </c>
      <c r="S2369" s="745">
        <v>1</v>
      </c>
      <c r="T2369" s="812">
        <v>3</v>
      </c>
      <c r="U2369" s="768">
        <v>1</v>
      </c>
    </row>
    <row r="2370" spans="1:21" ht="14.4" customHeight="1" x14ac:dyDescent="0.3">
      <c r="A2370" s="726">
        <v>4</v>
      </c>
      <c r="B2370" s="727" t="s">
        <v>2287</v>
      </c>
      <c r="C2370" s="727" t="s">
        <v>2294</v>
      </c>
      <c r="D2370" s="810" t="s">
        <v>4735</v>
      </c>
      <c r="E2370" s="811" t="s">
        <v>2314</v>
      </c>
      <c r="F2370" s="727" t="s">
        <v>2290</v>
      </c>
      <c r="G2370" s="727" t="s">
        <v>2399</v>
      </c>
      <c r="H2370" s="727" t="s">
        <v>571</v>
      </c>
      <c r="I2370" s="727" t="s">
        <v>2400</v>
      </c>
      <c r="J2370" s="727" t="s">
        <v>2401</v>
      </c>
      <c r="K2370" s="727" t="s">
        <v>2402</v>
      </c>
      <c r="L2370" s="728">
        <v>100</v>
      </c>
      <c r="M2370" s="728">
        <v>1900</v>
      </c>
      <c r="N2370" s="727">
        <v>19</v>
      </c>
      <c r="O2370" s="812">
        <v>16</v>
      </c>
      <c r="P2370" s="728">
        <v>1700</v>
      </c>
      <c r="Q2370" s="745">
        <v>0.89473684210526316</v>
      </c>
      <c r="R2370" s="727">
        <v>17</v>
      </c>
      <c r="S2370" s="745">
        <v>0.89473684210526316</v>
      </c>
      <c r="T2370" s="812">
        <v>14</v>
      </c>
      <c r="U2370" s="768">
        <v>0.875</v>
      </c>
    </row>
    <row r="2371" spans="1:21" ht="14.4" customHeight="1" x14ac:dyDescent="0.3">
      <c r="A2371" s="726">
        <v>4</v>
      </c>
      <c r="B2371" s="727" t="s">
        <v>2287</v>
      </c>
      <c r="C2371" s="727" t="s">
        <v>2294</v>
      </c>
      <c r="D2371" s="810" t="s">
        <v>4735</v>
      </c>
      <c r="E2371" s="811" t="s">
        <v>2314</v>
      </c>
      <c r="F2371" s="727" t="s">
        <v>2290</v>
      </c>
      <c r="G2371" s="727" t="s">
        <v>2399</v>
      </c>
      <c r="H2371" s="727" t="s">
        <v>571</v>
      </c>
      <c r="I2371" s="727" t="s">
        <v>2403</v>
      </c>
      <c r="J2371" s="727" t="s">
        <v>2404</v>
      </c>
      <c r="K2371" s="727" t="s">
        <v>2405</v>
      </c>
      <c r="L2371" s="728">
        <v>120</v>
      </c>
      <c r="M2371" s="728">
        <v>240</v>
      </c>
      <c r="N2371" s="727">
        <v>2</v>
      </c>
      <c r="O2371" s="812">
        <v>2</v>
      </c>
      <c r="P2371" s="728">
        <v>240</v>
      </c>
      <c r="Q2371" s="745">
        <v>1</v>
      </c>
      <c r="R2371" s="727">
        <v>2</v>
      </c>
      <c r="S2371" s="745">
        <v>1</v>
      </c>
      <c r="T2371" s="812">
        <v>2</v>
      </c>
      <c r="U2371" s="768">
        <v>1</v>
      </c>
    </row>
    <row r="2372" spans="1:21" ht="14.4" customHeight="1" x14ac:dyDescent="0.3">
      <c r="A2372" s="726">
        <v>4</v>
      </c>
      <c r="B2372" s="727" t="s">
        <v>2287</v>
      </c>
      <c r="C2372" s="727" t="s">
        <v>2294</v>
      </c>
      <c r="D2372" s="810" t="s">
        <v>4735</v>
      </c>
      <c r="E2372" s="811" t="s">
        <v>2314</v>
      </c>
      <c r="F2372" s="727" t="s">
        <v>2290</v>
      </c>
      <c r="G2372" s="727" t="s">
        <v>2399</v>
      </c>
      <c r="H2372" s="727" t="s">
        <v>571</v>
      </c>
      <c r="I2372" s="727" t="s">
        <v>4593</v>
      </c>
      <c r="J2372" s="727" t="s">
        <v>4594</v>
      </c>
      <c r="K2372" s="727" t="s">
        <v>4595</v>
      </c>
      <c r="L2372" s="728">
        <v>0</v>
      </c>
      <c r="M2372" s="728">
        <v>0</v>
      </c>
      <c r="N2372" s="727">
        <v>1</v>
      </c>
      <c r="O2372" s="812">
        <v>1</v>
      </c>
      <c r="P2372" s="728"/>
      <c r="Q2372" s="745"/>
      <c r="R2372" s="727"/>
      <c r="S2372" s="745">
        <v>0</v>
      </c>
      <c r="T2372" s="812"/>
      <c r="U2372" s="768">
        <v>0</v>
      </c>
    </row>
    <row r="2373" spans="1:21" ht="14.4" customHeight="1" x14ac:dyDescent="0.3">
      <c r="A2373" s="726">
        <v>4</v>
      </c>
      <c r="B2373" s="727" t="s">
        <v>2287</v>
      </c>
      <c r="C2373" s="727" t="s">
        <v>2294</v>
      </c>
      <c r="D2373" s="810" t="s">
        <v>4735</v>
      </c>
      <c r="E2373" s="811" t="s">
        <v>2314</v>
      </c>
      <c r="F2373" s="727" t="s">
        <v>2290</v>
      </c>
      <c r="G2373" s="727" t="s">
        <v>2399</v>
      </c>
      <c r="H2373" s="727" t="s">
        <v>571</v>
      </c>
      <c r="I2373" s="727" t="s">
        <v>4085</v>
      </c>
      <c r="J2373" s="727" t="s">
        <v>4086</v>
      </c>
      <c r="K2373" s="727" t="s">
        <v>3351</v>
      </c>
      <c r="L2373" s="728">
        <v>248.21</v>
      </c>
      <c r="M2373" s="728">
        <v>248.21</v>
      </c>
      <c r="N2373" s="727">
        <v>1</v>
      </c>
      <c r="O2373" s="812">
        <v>1</v>
      </c>
      <c r="P2373" s="728">
        <v>248.21</v>
      </c>
      <c r="Q2373" s="745">
        <v>1</v>
      </c>
      <c r="R2373" s="727">
        <v>1</v>
      </c>
      <c r="S2373" s="745">
        <v>1</v>
      </c>
      <c r="T2373" s="812">
        <v>1</v>
      </c>
      <c r="U2373" s="768">
        <v>1</v>
      </c>
    </row>
    <row r="2374" spans="1:21" ht="14.4" customHeight="1" x14ac:dyDescent="0.3">
      <c r="A2374" s="726">
        <v>4</v>
      </c>
      <c r="B2374" s="727" t="s">
        <v>2287</v>
      </c>
      <c r="C2374" s="727" t="s">
        <v>2294</v>
      </c>
      <c r="D2374" s="810" t="s">
        <v>4735</v>
      </c>
      <c r="E2374" s="811" t="s">
        <v>2314</v>
      </c>
      <c r="F2374" s="727" t="s">
        <v>2290</v>
      </c>
      <c r="G2374" s="727" t="s">
        <v>2807</v>
      </c>
      <c r="H2374" s="727" t="s">
        <v>571</v>
      </c>
      <c r="I2374" s="727" t="s">
        <v>2808</v>
      </c>
      <c r="J2374" s="727" t="s">
        <v>2809</v>
      </c>
      <c r="K2374" s="727" t="s">
        <v>2810</v>
      </c>
      <c r="L2374" s="728">
        <v>410</v>
      </c>
      <c r="M2374" s="728">
        <v>14350</v>
      </c>
      <c r="N2374" s="727">
        <v>35</v>
      </c>
      <c r="O2374" s="812">
        <v>35</v>
      </c>
      <c r="P2374" s="728">
        <v>13120</v>
      </c>
      <c r="Q2374" s="745">
        <v>0.91428571428571426</v>
      </c>
      <c r="R2374" s="727">
        <v>32</v>
      </c>
      <c r="S2374" s="745">
        <v>0.91428571428571426</v>
      </c>
      <c r="T2374" s="812">
        <v>32</v>
      </c>
      <c r="U2374" s="768">
        <v>0.91428571428571426</v>
      </c>
    </row>
    <row r="2375" spans="1:21" ht="14.4" customHeight="1" x14ac:dyDescent="0.3">
      <c r="A2375" s="726">
        <v>4</v>
      </c>
      <c r="B2375" s="727" t="s">
        <v>2287</v>
      </c>
      <c r="C2375" s="727" t="s">
        <v>2294</v>
      </c>
      <c r="D2375" s="810" t="s">
        <v>4735</v>
      </c>
      <c r="E2375" s="811" t="s">
        <v>2314</v>
      </c>
      <c r="F2375" s="727" t="s">
        <v>2290</v>
      </c>
      <c r="G2375" s="727" t="s">
        <v>2807</v>
      </c>
      <c r="H2375" s="727" t="s">
        <v>571</v>
      </c>
      <c r="I2375" s="727" t="s">
        <v>3352</v>
      </c>
      <c r="J2375" s="727" t="s">
        <v>2853</v>
      </c>
      <c r="K2375" s="727" t="s">
        <v>3353</v>
      </c>
      <c r="L2375" s="728">
        <v>566</v>
      </c>
      <c r="M2375" s="728">
        <v>3396</v>
      </c>
      <c r="N2375" s="727">
        <v>6</v>
      </c>
      <c r="O2375" s="812">
        <v>6</v>
      </c>
      <c r="P2375" s="728">
        <v>566</v>
      </c>
      <c r="Q2375" s="745">
        <v>0.16666666666666666</v>
      </c>
      <c r="R2375" s="727">
        <v>1</v>
      </c>
      <c r="S2375" s="745">
        <v>0.16666666666666666</v>
      </c>
      <c r="T2375" s="812">
        <v>1</v>
      </c>
      <c r="U2375" s="768">
        <v>0.16666666666666666</v>
      </c>
    </row>
    <row r="2376" spans="1:21" ht="14.4" customHeight="1" x14ac:dyDescent="0.3">
      <c r="A2376" s="726">
        <v>4</v>
      </c>
      <c r="B2376" s="727" t="s">
        <v>2287</v>
      </c>
      <c r="C2376" s="727" t="s">
        <v>2294</v>
      </c>
      <c r="D2376" s="810" t="s">
        <v>4735</v>
      </c>
      <c r="E2376" s="811" t="s">
        <v>2314</v>
      </c>
      <c r="F2376" s="727" t="s">
        <v>2290</v>
      </c>
      <c r="G2376" s="727" t="s">
        <v>2406</v>
      </c>
      <c r="H2376" s="727" t="s">
        <v>571</v>
      </c>
      <c r="I2376" s="727" t="s">
        <v>2407</v>
      </c>
      <c r="J2376" s="727" t="s">
        <v>2408</v>
      </c>
      <c r="K2376" s="727" t="s">
        <v>2409</v>
      </c>
      <c r="L2376" s="728">
        <v>900</v>
      </c>
      <c r="M2376" s="728">
        <v>40500</v>
      </c>
      <c r="N2376" s="727">
        <v>45</v>
      </c>
      <c r="O2376" s="812">
        <v>45</v>
      </c>
      <c r="P2376" s="728">
        <v>40500</v>
      </c>
      <c r="Q2376" s="745">
        <v>1</v>
      </c>
      <c r="R2376" s="727">
        <v>45</v>
      </c>
      <c r="S2376" s="745">
        <v>1</v>
      </c>
      <c r="T2376" s="812">
        <v>45</v>
      </c>
      <c r="U2376" s="768">
        <v>1</v>
      </c>
    </row>
    <row r="2377" spans="1:21" ht="14.4" customHeight="1" x14ac:dyDescent="0.3">
      <c r="A2377" s="726">
        <v>4</v>
      </c>
      <c r="B2377" s="727" t="s">
        <v>2287</v>
      </c>
      <c r="C2377" s="727" t="s">
        <v>2294</v>
      </c>
      <c r="D2377" s="810" t="s">
        <v>4735</v>
      </c>
      <c r="E2377" s="811" t="s">
        <v>2314</v>
      </c>
      <c r="F2377" s="727" t="s">
        <v>2290</v>
      </c>
      <c r="G2377" s="727" t="s">
        <v>2406</v>
      </c>
      <c r="H2377" s="727" t="s">
        <v>571</v>
      </c>
      <c r="I2377" s="727" t="s">
        <v>3441</v>
      </c>
      <c r="J2377" s="727" t="s">
        <v>3442</v>
      </c>
      <c r="K2377" s="727" t="s">
        <v>3443</v>
      </c>
      <c r="L2377" s="728">
        <v>378.48</v>
      </c>
      <c r="M2377" s="728">
        <v>378.48</v>
      </c>
      <c r="N2377" s="727">
        <v>1</v>
      </c>
      <c r="O2377" s="812">
        <v>1</v>
      </c>
      <c r="P2377" s="728">
        <v>378.48</v>
      </c>
      <c r="Q2377" s="745">
        <v>1</v>
      </c>
      <c r="R2377" s="727">
        <v>1</v>
      </c>
      <c r="S2377" s="745">
        <v>1</v>
      </c>
      <c r="T2377" s="812">
        <v>1</v>
      </c>
      <c r="U2377" s="768">
        <v>1</v>
      </c>
    </row>
    <row r="2378" spans="1:21" ht="14.4" customHeight="1" x14ac:dyDescent="0.3">
      <c r="A2378" s="726">
        <v>4</v>
      </c>
      <c r="B2378" s="727" t="s">
        <v>2287</v>
      </c>
      <c r="C2378" s="727" t="s">
        <v>2294</v>
      </c>
      <c r="D2378" s="810" t="s">
        <v>4735</v>
      </c>
      <c r="E2378" s="811" t="s">
        <v>2314</v>
      </c>
      <c r="F2378" s="727" t="s">
        <v>2290</v>
      </c>
      <c r="G2378" s="727" t="s">
        <v>2406</v>
      </c>
      <c r="H2378" s="727" t="s">
        <v>571</v>
      </c>
      <c r="I2378" s="727" t="s">
        <v>3444</v>
      </c>
      <c r="J2378" s="727" t="s">
        <v>3445</v>
      </c>
      <c r="K2378" s="727" t="s">
        <v>3446</v>
      </c>
      <c r="L2378" s="728">
        <v>378.48</v>
      </c>
      <c r="M2378" s="728">
        <v>3406.32</v>
      </c>
      <c r="N2378" s="727">
        <v>9</v>
      </c>
      <c r="O2378" s="812">
        <v>9</v>
      </c>
      <c r="P2378" s="728">
        <v>3406.32</v>
      </c>
      <c r="Q2378" s="745">
        <v>1</v>
      </c>
      <c r="R2378" s="727">
        <v>9</v>
      </c>
      <c r="S2378" s="745">
        <v>1</v>
      </c>
      <c r="T2378" s="812">
        <v>9</v>
      </c>
      <c r="U2378" s="768">
        <v>1</v>
      </c>
    </row>
    <row r="2379" spans="1:21" ht="14.4" customHeight="1" x14ac:dyDescent="0.3">
      <c r="A2379" s="726">
        <v>4</v>
      </c>
      <c r="B2379" s="727" t="s">
        <v>2287</v>
      </c>
      <c r="C2379" s="727" t="s">
        <v>2294</v>
      </c>
      <c r="D2379" s="810" t="s">
        <v>4735</v>
      </c>
      <c r="E2379" s="811" t="s">
        <v>2314</v>
      </c>
      <c r="F2379" s="727" t="s">
        <v>2290</v>
      </c>
      <c r="G2379" s="727" t="s">
        <v>2406</v>
      </c>
      <c r="H2379" s="727" t="s">
        <v>571</v>
      </c>
      <c r="I2379" s="727" t="s">
        <v>3450</v>
      </c>
      <c r="J2379" s="727" t="s">
        <v>3451</v>
      </c>
      <c r="K2379" s="727" t="s">
        <v>3452</v>
      </c>
      <c r="L2379" s="728">
        <v>906.78</v>
      </c>
      <c r="M2379" s="728">
        <v>906.78</v>
      </c>
      <c r="N2379" s="727">
        <v>1</v>
      </c>
      <c r="O2379" s="812">
        <v>1</v>
      </c>
      <c r="P2379" s="728">
        <v>906.78</v>
      </c>
      <c r="Q2379" s="745">
        <v>1</v>
      </c>
      <c r="R2379" s="727">
        <v>1</v>
      </c>
      <c r="S2379" s="745">
        <v>1</v>
      </c>
      <c r="T2379" s="812">
        <v>1</v>
      </c>
      <c r="U2379" s="768">
        <v>1</v>
      </c>
    </row>
    <row r="2380" spans="1:21" ht="14.4" customHeight="1" x14ac:dyDescent="0.3">
      <c r="A2380" s="726">
        <v>4</v>
      </c>
      <c r="B2380" s="727" t="s">
        <v>2287</v>
      </c>
      <c r="C2380" s="727" t="s">
        <v>2294</v>
      </c>
      <c r="D2380" s="810" t="s">
        <v>4735</v>
      </c>
      <c r="E2380" s="811" t="s">
        <v>2314</v>
      </c>
      <c r="F2380" s="727" t="s">
        <v>2290</v>
      </c>
      <c r="G2380" s="727" t="s">
        <v>2406</v>
      </c>
      <c r="H2380" s="727" t="s">
        <v>571</v>
      </c>
      <c r="I2380" s="727" t="s">
        <v>4596</v>
      </c>
      <c r="J2380" s="727" t="s">
        <v>4597</v>
      </c>
      <c r="K2380" s="727" t="s">
        <v>4598</v>
      </c>
      <c r="L2380" s="728">
        <v>409.87</v>
      </c>
      <c r="M2380" s="728">
        <v>409.87</v>
      </c>
      <c r="N2380" s="727">
        <v>1</v>
      </c>
      <c r="O2380" s="812">
        <v>1</v>
      </c>
      <c r="P2380" s="728"/>
      <c r="Q2380" s="745">
        <v>0</v>
      </c>
      <c r="R2380" s="727"/>
      <c r="S2380" s="745">
        <v>0</v>
      </c>
      <c r="T2380" s="812"/>
      <c r="U2380" s="768">
        <v>0</v>
      </c>
    </row>
    <row r="2381" spans="1:21" ht="14.4" customHeight="1" x14ac:dyDescent="0.3">
      <c r="A2381" s="726">
        <v>4</v>
      </c>
      <c r="B2381" s="727" t="s">
        <v>2287</v>
      </c>
      <c r="C2381" s="727" t="s">
        <v>2294</v>
      </c>
      <c r="D2381" s="810" t="s">
        <v>4735</v>
      </c>
      <c r="E2381" s="811" t="s">
        <v>2323</v>
      </c>
      <c r="F2381" s="727" t="s">
        <v>2288</v>
      </c>
      <c r="G2381" s="727" t="s">
        <v>2370</v>
      </c>
      <c r="H2381" s="727" t="s">
        <v>642</v>
      </c>
      <c r="I2381" s="727" t="s">
        <v>2572</v>
      </c>
      <c r="J2381" s="727" t="s">
        <v>725</v>
      </c>
      <c r="K2381" s="727" t="s">
        <v>2379</v>
      </c>
      <c r="L2381" s="728">
        <v>147.26</v>
      </c>
      <c r="M2381" s="728">
        <v>147.26</v>
      </c>
      <c r="N2381" s="727">
        <v>1</v>
      </c>
      <c r="O2381" s="812">
        <v>1</v>
      </c>
      <c r="P2381" s="728">
        <v>147.26</v>
      </c>
      <c r="Q2381" s="745">
        <v>1</v>
      </c>
      <c r="R2381" s="727">
        <v>1</v>
      </c>
      <c r="S2381" s="745">
        <v>1</v>
      </c>
      <c r="T2381" s="812">
        <v>1</v>
      </c>
      <c r="U2381" s="768">
        <v>1</v>
      </c>
    </row>
    <row r="2382" spans="1:21" ht="14.4" customHeight="1" x14ac:dyDescent="0.3">
      <c r="A2382" s="726">
        <v>4</v>
      </c>
      <c r="B2382" s="727" t="s">
        <v>2287</v>
      </c>
      <c r="C2382" s="727" t="s">
        <v>2294</v>
      </c>
      <c r="D2382" s="810" t="s">
        <v>4735</v>
      </c>
      <c r="E2382" s="811" t="s">
        <v>2339</v>
      </c>
      <c r="F2382" s="727" t="s">
        <v>2288</v>
      </c>
      <c r="G2382" s="727" t="s">
        <v>2511</v>
      </c>
      <c r="H2382" s="727" t="s">
        <v>571</v>
      </c>
      <c r="I2382" s="727" t="s">
        <v>2552</v>
      </c>
      <c r="J2382" s="727" t="s">
        <v>776</v>
      </c>
      <c r="K2382" s="727" t="s">
        <v>2553</v>
      </c>
      <c r="L2382" s="728">
        <v>55.01</v>
      </c>
      <c r="M2382" s="728">
        <v>55.01</v>
      </c>
      <c r="N2382" s="727">
        <v>1</v>
      </c>
      <c r="O2382" s="812">
        <v>1</v>
      </c>
      <c r="P2382" s="728"/>
      <c r="Q2382" s="745">
        <v>0</v>
      </c>
      <c r="R2382" s="727"/>
      <c r="S2382" s="745">
        <v>0</v>
      </c>
      <c r="T2382" s="812"/>
      <c r="U2382" s="768">
        <v>0</v>
      </c>
    </row>
    <row r="2383" spans="1:21" ht="14.4" customHeight="1" x14ac:dyDescent="0.3">
      <c r="A2383" s="726">
        <v>4</v>
      </c>
      <c r="B2383" s="727" t="s">
        <v>2287</v>
      </c>
      <c r="C2383" s="727" t="s">
        <v>2294</v>
      </c>
      <c r="D2383" s="810" t="s">
        <v>4735</v>
      </c>
      <c r="E2383" s="811" t="s">
        <v>2339</v>
      </c>
      <c r="F2383" s="727" t="s">
        <v>2288</v>
      </c>
      <c r="G2383" s="727" t="s">
        <v>2447</v>
      </c>
      <c r="H2383" s="727" t="s">
        <v>571</v>
      </c>
      <c r="I2383" s="727" t="s">
        <v>2518</v>
      </c>
      <c r="J2383" s="727" t="s">
        <v>976</v>
      </c>
      <c r="K2383" s="727" t="s">
        <v>2449</v>
      </c>
      <c r="L2383" s="728">
        <v>42.54</v>
      </c>
      <c r="M2383" s="728">
        <v>42.54</v>
      </c>
      <c r="N2383" s="727">
        <v>1</v>
      </c>
      <c r="O2383" s="812">
        <v>1</v>
      </c>
      <c r="P2383" s="728"/>
      <c r="Q2383" s="745">
        <v>0</v>
      </c>
      <c r="R2383" s="727"/>
      <c r="S2383" s="745">
        <v>0</v>
      </c>
      <c r="T2383" s="812"/>
      <c r="U2383" s="768">
        <v>0</v>
      </c>
    </row>
    <row r="2384" spans="1:21" ht="14.4" customHeight="1" x14ac:dyDescent="0.3">
      <c r="A2384" s="726">
        <v>4</v>
      </c>
      <c r="B2384" s="727" t="s">
        <v>2287</v>
      </c>
      <c r="C2384" s="727" t="s">
        <v>2294</v>
      </c>
      <c r="D2384" s="810" t="s">
        <v>4735</v>
      </c>
      <c r="E2384" s="811" t="s">
        <v>2307</v>
      </c>
      <c r="F2384" s="727" t="s">
        <v>2288</v>
      </c>
      <c r="G2384" s="727" t="s">
        <v>2511</v>
      </c>
      <c r="H2384" s="727" t="s">
        <v>571</v>
      </c>
      <c r="I2384" s="727" t="s">
        <v>2552</v>
      </c>
      <c r="J2384" s="727" t="s">
        <v>776</v>
      </c>
      <c r="K2384" s="727" t="s">
        <v>2553</v>
      </c>
      <c r="L2384" s="728">
        <v>55.01</v>
      </c>
      <c r="M2384" s="728">
        <v>55.01</v>
      </c>
      <c r="N2384" s="727">
        <v>1</v>
      </c>
      <c r="O2384" s="812">
        <v>1</v>
      </c>
      <c r="P2384" s="728">
        <v>55.01</v>
      </c>
      <c r="Q2384" s="745">
        <v>1</v>
      </c>
      <c r="R2384" s="727">
        <v>1</v>
      </c>
      <c r="S2384" s="745">
        <v>1</v>
      </c>
      <c r="T2384" s="812">
        <v>1</v>
      </c>
      <c r="U2384" s="768">
        <v>1</v>
      </c>
    </row>
    <row r="2385" spans="1:21" ht="14.4" customHeight="1" x14ac:dyDescent="0.3">
      <c r="A2385" s="726">
        <v>4</v>
      </c>
      <c r="B2385" s="727" t="s">
        <v>2287</v>
      </c>
      <c r="C2385" s="727" t="s">
        <v>2296</v>
      </c>
      <c r="D2385" s="810" t="s">
        <v>4736</v>
      </c>
      <c r="E2385" s="811" t="s">
        <v>2305</v>
      </c>
      <c r="F2385" s="727" t="s">
        <v>2288</v>
      </c>
      <c r="G2385" s="727" t="s">
        <v>2506</v>
      </c>
      <c r="H2385" s="727" t="s">
        <v>571</v>
      </c>
      <c r="I2385" s="727" t="s">
        <v>4599</v>
      </c>
      <c r="J2385" s="727" t="s">
        <v>4600</v>
      </c>
      <c r="K2385" s="727" t="s">
        <v>4601</v>
      </c>
      <c r="L2385" s="728">
        <v>151.08000000000001</v>
      </c>
      <c r="M2385" s="728">
        <v>151.08000000000001</v>
      </c>
      <c r="N2385" s="727">
        <v>1</v>
      </c>
      <c r="O2385" s="812">
        <v>1</v>
      </c>
      <c r="P2385" s="728"/>
      <c r="Q2385" s="745">
        <v>0</v>
      </c>
      <c r="R2385" s="727"/>
      <c r="S2385" s="745">
        <v>0</v>
      </c>
      <c r="T2385" s="812"/>
      <c r="U2385" s="768">
        <v>0</v>
      </c>
    </row>
    <row r="2386" spans="1:21" ht="14.4" customHeight="1" x14ac:dyDescent="0.3">
      <c r="A2386" s="726">
        <v>4</v>
      </c>
      <c r="B2386" s="727" t="s">
        <v>2287</v>
      </c>
      <c r="C2386" s="727" t="s">
        <v>2296</v>
      </c>
      <c r="D2386" s="810" t="s">
        <v>4736</v>
      </c>
      <c r="E2386" s="811" t="s">
        <v>2305</v>
      </c>
      <c r="F2386" s="727" t="s">
        <v>2288</v>
      </c>
      <c r="G2386" s="727" t="s">
        <v>3494</v>
      </c>
      <c r="H2386" s="727" t="s">
        <v>571</v>
      </c>
      <c r="I2386" s="727" t="s">
        <v>4380</v>
      </c>
      <c r="J2386" s="727" t="s">
        <v>3496</v>
      </c>
      <c r="K2386" s="727" t="s">
        <v>4381</v>
      </c>
      <c r="L2386" s="728">
        <v>61.44</v>
      </c>
      <c r="M2386" s="728">
        <v>184.32</v>
      </c>
      <c r="N2386" s="727">
        <v>3</v>
      </c>
      <c r="O2386" s="812">
        <v>1.5</v>
      </c>
      <c r="P2386" s="728">
        <v>122.88</v>
      </c>
      <c r="Q2386" s="745">
        <v>0.66666666666666663</v>
      </c>
      <c r="R2386" s="727">
        <v>2</v>
      </c>
      <c r="S2386" s="745">
        <v>0.66666666666666663</v>
      </c>
      <c r="T2386" s="812">
        <v>1</v>
      </c>
      <c r="U2386" s="768">
        <v>0.66666666666666663</v>
      </c>
    </row>
    <row r="2387" spans="1:21" ht="14.4" customHeight="1" x14ac:dyDescent="0.3">
      <c r="A2387" s="726">
        <v>4</v>
      </c>
      <c r="B2387" s="727" t="s">
        <v>2287</v>
      </c>
      <c r="C2387" s="727" t="s">
        <v>2296</v>
      </c>
      <c r="D2387" s="810" t="s">
        <v>4736</v>
      </c>
      <c r="E2387" s="811" t="s">
        <v>2305</v>
      </c>
      <c r="F2387" s="727" t="s">
        <v>2288</v>
      </c>
      <c r="G2387" s="727" t="s">
        <v>4602</v>
      </c>
      <c r="H2387" s="727" t="s">
        <v>642</v>
      </c>
      <c r="I2387" s="727" t="s">
        <v>4603</v>
      </c>
      <c r="J2387" s="727" t="s">
        <v>4604</v>
      </c>
      <c r="K2387" s="727" t="s">
        <v>2541</v>
      </c>
      <c r="L2387" s="728">
        <v>32.25</v>
      </c>
      <c r="M2387" s="728">
        <v>96.75</v>
      </c>
      <c r="N2387" s="727">
        <v>3</v>
      </c>
      <c r="O2387" s="812">
        <v>1</v>
      </c>
      <c r="P2387" s="728"/>
      <c r="Q2387" s="745">
        <v>0</v>
      </c>
      <c r="R2387" s="727"/>
      <c r="S2387" s="745">
        <v>0</v>
      </c>
      <c r="T2387" s="812"/>
      <c r="U2387" s="768">
        <v>0</v>
      </c>
    </row>
    <row r="2388" spans="1:21" ht="14.4" customHeight="1" x14ac:dyDescent="0.3">
      <c r="A2388" s="726">
        <v>4</v>
      </c>
      <c r="B2388" s="727" t="s">
        <v>2287</v>
      </c>
      <c r="C2388" s="727" t="s">
        <v>2296</v>
      </c>
      <c r="D2388" s="810" t="s">
        <v>4736</v>
      </c>
      <c r="E2388" s="811" t="s">
        <v>2305</v>
      </c>
      <c r="F2388" s="727" t="s">
        <v>2288</v>
      </c>
      <c r="G2388" s="727" t="s">
        <v>2771</v>
      </c>
      <c r="H2388" s="727" t="s">
        <v>571</v>
      </c>
      <c r="I2388" s="727" t="s">
        <v>2772</v>
      </c>
      <c r="J2388" s="727" t="s">
        <v>1297</v>
      </c>
      <c r="K2388" s="727" t="s">
        <v>2412</v>
      </c>
      <c r="L2388" s="728">
        <v>98.75</v>
      </c>
      <c r="M2388" s="728">
        <v>493.75</v>
      </c>
      <c r="N2388" s="727">
        <v>5</v>
      </c>
      <c r="O2388" s="812">
        <v>2</v>
      </c>
      <c r="P2388" s="728">
        <v>395</v>
      </c>
      <c r="Q2388" s="745">
        <v>0.8</v>
      </c>
      <c r="R2388" s="727">
        <v>4</v>
      </c>
      <c r="S2388" s="745">
        <v>0.8</v>
      </c>
      <c r="T2388" s="812">
        <v>1.5</v>
      </c>
      <c r="U2388" s="768">
        <v>0.75</v>
      </c>
    </row>
    <row r="2389" spans="1:21" ht="14.4" customHeight="1" x14ac:dyDescent="0.3">
      <c r="A2389" s="726">
        <v>4</v>
      </c>
      <c r="B2389" s="727" t="s">
        <v>2287</v>
      </c>
      <c r="C2389" s="727" t="s">
        <v>2296</v>
      </c>
      <c r="D2389" s="810" t="s">
        <v>4736</v>
      </c>
      <c r="E2389" s="811" t="s">
        <v>2305</v>
      </c>
      <c r="F2389" s="727" t="s">
        <v>2288</v>
      </c>
      <c r="G2389" s="727" t="s">
        <v>2687</v>
      </c>
      <c r="H2389" s="727" t="s">
        <v>642</v>
      </c>
      <c r="I2389" s="727" t="s">
        <v>2688</v>
      </c>
      <c r="J2389" s="727" t="s">
        <v>2689</v>
      </c>
      <c r="K2389" s="727" t="s">
        <v>2690</v>
      </c>
      <c r="L2389" s="728">
        <v>115.27</v>
      </c>
      <c r="M2389" s="728">
        <v>345.81</v>
      </c>
      <c r="N2389" s="727">
        <v>3</v>
      </c>
      <c r="O2389" s="812">
        <v>0.5</v>
      </c>
      <c r="P2389" s="728">
        <v>345.81</v>
      </c>
      <c r="Q2389" s="745">
        <v>1</v>
      </c>
      <c r="R2389" s="727">
        <v>3</v>
      </c>
      <c r="S2389" s="745">
        <v>1</v>
      </c>
      <c r="T2389" s="812">
        <v>0.5</v>
      </c>
      <c r="U2389" s="768">
        <v>1</v>
      </c>
    </row>
    <row r="2390" spans="1:21" ht="14.4" customHeight="1" x14ac:dyDescent="0.3">
      <c r="A2390" s="726">
        <v>4</v>
      </c>
      <c r="B2390" s="727" t="s">
        <v>2287</v>
      </c>
      <c r="C2390" s="727" t="s">
        <v>2296</v>
      </c>
      <c r="D2390" s="810" t="s">
        <v>4736</v>
      </c>
      <c r="E2390" s="811" t="s">
        <v>2305</v>
      </c>
      <c r="F2390" s="727" t="s">
        <v>2288</v>
      </c>
      <c r="G2390" s="727" t="s">
        <v>2664</v>
      </c>
      <c r="H2390" s="727" t="s">
        <v>571</v>
      </c>
      <c r="I2390" s="727" t="s">
        <v>4394</v>
      </c>
      <c r="J2390" s="727" t="s">
        <v>761</v>
      </c>
      <c r="K2390" s="727" t="s">
        <v>2666</v>
      </c>
      <c r="L2390" s="728">
        <v>0</v>
      </c>
      <c r="M2390" s="728">
        <v>0</v>
      </c>
      <c r="N2390" s="727">
        <v>2</v>
      </c>
      <c r="O2390" s="812">
        <v>0.5</v>
      </c>
      <c r="P2390" s="728"/>
      <c r="Q2390" s="745"/>
      <c r="R2390" s="727"/>
      <c r="S2390" s="745">
        <v>0</v>
      </c>
      <c r="T2390" s="812"/>
      <c r="U2390" s="768">
        <v>0</v>
      </c>
    </row>
    <row r="2391" spans="1:21" ht="14.4" customHeight="1" x14ac:dyDescent="0.3">
      <c r="A2391" s="726">
        <v>4</v>
      </c>
      <c r="B2391" s="727" t="s">
        <v>2287</v>
      </c>
      <c r="C2391" s="727" t="s">
        <v>2296</v>
      </c>
      <c r="D2391" s="810" t="s">
        <v>4736</v>
      </c>
      <c r="E2391" s="811" t="s">
        <v>2305</v>
      </c>
      <c r="F2391" s="727" t="s">
        <v>2288</v>
      </c>
      <c r="G2391" s="727" t="s">
        <v>2882</v>
      </c>
      <c r="H2391" s="727" t="s">
        <v>571</v>
      </c>
      <c r="I2391" s="727" t="s">
        <v>2883</v>
      </c>
      <c r="J2391" s="727" t="s">
        <v>721</v>
      </c>
      <c r="K2391" s="727" t="s">
        <v>2884</v>
      </c>
      <c r="L2391" s="728">
        <v>256.67</v>
      </c>
      <c r="M2391" s="728">
        <v>256.67</v>
      </c>
      <c r="N2391" s="727">
        <v>1</v>
      </c>
      <c r="O2391" s="812">
        <v>1</v>
      </c>
      <c r="P2391" s="728">
        <v>256.67</v>
      </c>
      <c r="Q2391" s="745">
        <v>1</v>
      </c>
      <c r="R2391" s="727">
        <v>1</v>
      </c>
      <c r="S2391" s="745">
        <v>1</v>
      </c>
      <c r="T2391" s="812">
        <v>1</v>
      </c>
      <c r="U2391" s="768">
        <v>1</v>
      </c>
    </row>
    <row r="2392" spans="1:21" ht="14.4" customHeight="1" x14ac:dyDescent="0.3">
      <c r="A2392" s="726">
        <v>4</v>
      </c>
      <c r="B2392" s="727" t="s">
        <v>2287</v>
      </c>
      <c r="C2392" s="727" t="s">
        <v>2296</v>
      </c>
      <c r="D2392" s="810" t="s">
        <v>4736</v>
      </c>
      <c r="E2392" s="811" t="s">
        <v>2305</v>
      </c>
      <c r="F2392" s="727" t="s">
        <v>2288</v>
      </c>
      <c r="G2392" s="727" t="s">
        <v>2418</v>
      </c>
      <c r="H2392" s="727" t="s">
        <v>571</v>
      </c>
      <c r="I2392" s="727" t="s">
        <v>2419</v>
      </c>
      <c r="J2392" s="727" t="s">
        <v>676</v>
      </c>
      <c r="K2392" s="727" t="s">
        <v>2420</v>
      </c>
      <c r="L2392" s="728">
        <v>53.57</v>
      </c>
      <c r="M2392" s="728">
        <v>160.71</v>
      </c>
      <c r="N2392" s="727">
        <v>3</v>
      </c>
      <c r="O2392" s="812">
        <v>0.5</v>
      </c>
      <c r="P2392" s="728">
        <v>160.71</v>
      </c>
      <c r="Q2392" s="745">
        <v>1</v>
      </c>
      <c r="R2392" s="727">
        <v>3</v>
      </c>
      <c r="S2392" s="745">
        <v>1</v>
      </c>
      <c r="T2392" s="812">
        <v>0.5</v>
      </c>
      <c r="U2392" s="768">
        <v>1</v>
      </c>
    </row>
    <row r="2393" spans="1:21" ht="14.4" customHeight="1" x14ac:dyDescent="0.3">
      <c r="A2393" s="726">
        <v>4</v>
      </c>
      <c r="B2393" s="727" t="s">
        <v>2287</v>
      </c>
      <c r="C2393" s="727" t="s">
        <v>2296</v>
      </c>
      <c r="D2393" s="810" t="s">
        <v>4736</v>
      </c>
      <c r="E2393" s="811" t="s">
        <v>2305</v>
      </c>
      <c r="F2393" s="727" t="s">
        <v>2288</v>
      </c>
      <c r="G2393" s="727" t="s">
        <v>2570</v>
      </c>
      <c r="H2393" s="727" t="s">
        <v>571</v>
      </c>
      <c r="I2393" s="727" t="s">
        <v>2571</v>
      </c>
      <c r="J2393" s="727" t="s">
        <v>1496</v>
      </c>
      <c r="K2393" s="727" t="s">
        <v>2146</v>
      </c>
      <c r="L2393" s="728">
        <v>34.19</v>
      </c>
      <c r="M2393" s="728">
        <v>170.95</v>
      </c>
      <c r="N2393" s="727">
        <v>5</v>
      </c>
      <c r="O2393" s="812">
        <v>1.5</v>
      </c>
      <c r="P2393" s="728">
        <v>102.57</v>
      </c>
      <c r="Q2393" s="745">
        <v>0.6</v>
      </c>
      <c r="R2393" s="727">
        <v>3</v>
      </c>
      <c r="S2393" s="745">
        <v>0.6</v>
      </c>
      <c r="T2393" s="812">
        <v>0.5</v>
      </c>
      <c r="U2393" s="768">
        <v>0.33333333333333331</v>
      </c>
    </row>
    <row r="2394" spans="1:21" ht="14.4" customHeight="1" x14ac:dyDescent="0.3">
      <c r="A2394" s="726">
        <v>4</v>
      </c>
      <c r="B2394" s="727" t="s">
        <v>2287</v>
      </c>
      <c r="C2394" s="727" t="s">
        <v>2296</v>
      </c>
      <c r="D2394" s="810" t="s">
        <v>4736</v>
      </c>
      <c r="E2394" s="811" t="s">
        <v>2305</v>
      </c>
      <c r="F2394" s="727" t="s">
        <v>2288</v>
      </c>
      <c r="G2394" s="727" t="s">
        <v>2367</v>
      </c>
      <c r="H2394" s="727" t="s">
        <v>571</v>
      </c>
      <c r="I2394" s="727" t="s">
        <v>4605</v>
      </c>
      <c r="J2394" s="727" t="s">
        <v>4606</v>
      </c>
      <c r="K2394" s="727" t="s">
        <v>4607</v>
      </c>
      <c r="L2394" s="728">
        <v>144.41999999999999</v>
      </c>
      <c r="M2394" s="728">
        <v>288.83999999999997</v>
      </c>
      <c r="N2394" s="727">
        <v>2</v>
      </c>
      <c r="O2394" s="812">
        <v>1</v>
      </c>
      <c r="P2394" s="728"/>
      <c r="Q2394" s="745">
        <v>0</v>
      </c>
      <c r="R2394" s="727"/>
      <c r="S2394" s="745">
        <v>0</v>
      </c>
      <c r="T2394" s="812"/>
      <c r="U2394" s="768">
        <v>0</v>
      </c>
    </row>
    <row r="2395" spans="1:21" ht="14.4" customHeight="1" x14ac:dyDescent="0.3">
      <c r="A2395" s="726">
        <v>4</v>
      </c>
      <c r="B2395" s="727" t="s">
        <v>2287</v>
      </c>
      <c r="C2395" s="727" t="s">
        <v>2296</v>
      </c>
      <c r="D2395" s="810" t="s">
        <v>4736</v>
      </c>
      <c r="E2395" s="811" t="s">
        <v>2305</v>
      </c>
      <c r="F2395" s="727" t="s">
        <v>2288</v>
      </c>
      <c r="G2395" s="727" t="s">
        <v>2370</v>
      </c>
      <c r="H2395" s="727" t="s">
        <v>642</v>
      </c>
      <c r="I2395" s="727" t="s">
        <v>2556</v>
      </c>
      <c r="J2395" s="727" t="s">
        <v>725</v>
      </c>
      <c r="K2395" s="727" t="s">
        <v>1790</v>
      </c>
      <c r="L2395" s="728">
        <v>368.16</v>
      </c>
      <c r="M2395" s="728">
        <v>368.16</v>
      </c>
      <c r="N2395" s="727">
        <v>1</v>
      </c>
      <c r="O2395" s="812">
        <v>1</v>
      </c>
      <c r="P2395" s="728">
        <v>368.16</v>
      </c>
      <c r="Q2395" s="745">
        <v>1</v>
      </c>
      <c r="R2395" s="727">
        <v>1</v>
      </c>
      <c r="S2395" s="745">
        <v>1</v>
      </c>
      <c r="T2395" s="812">
        <v>1</v>
      </c>
      <c r="U2395" s="768">
        <v>1</v>
      </c>
    </row>
    <row r="2396" spans="1:21" ht="14.4" customHeight="1" x14ac:dyDescent="0.3">
      <c r="A2396" s="726">
        <v>4</v>
      </c>
      <c r="B2396" s="727" t="s">
        <v>2287</v>
      </c>
      <c r="C2396" s="727" t="s">
        <v>2296</v>
      </c>
      <c r="D2396" s="810" t="s">
        <v>4736</v>
      </c>
      <c r="E2396" s="811" t="s">
        <v>2305</v>
      </c>
      <c r="F2396" s="727" t="s">
        <v>2288</v>
      </c>
      <c r="G2396" s="727" t="s">
        <v>2730</v>
      </c>
      <c r="H2396" s="727" t="s">
        <v>642</v>
      </c>
      <c r="I2396" s="727" t="s">
        <v>2070</v>
      </c>
      <c r="J2396" s="727" t="s">
        <v>1055</v>
      </c>
      <c r="K2396" s="727" t="s">
        <v>2071</v>
      </c>
      <c r="L2396" s="728">
        <v>24.22</v>
      </c>
      <c r="M2396" s="728">
        <v>48.44</v>
      </c>
      <c r="N2396" s="727">
        <v>2</v>
      </c>
      <c r="O2396" s="812">
        <v>0.5</v>
      </c>
      <c r="P2396" s="728"/>
      <c r="Q2396" s="745">
        <v>0</v>
      </c>
      <c r="R2396" s="727"/>
      <c r="S2396" s="745">
        <v>0</v>
      </c>
      <c r="T2396" s="812"/>
      <c r="U2396" s="768">
        <v>0</v>
      </c>
    </row>
    <row r="2397" spans="1:21" ht="14.4" customHeight="1" x14ac:dyDescent="0.3">
      <c r="A2397" s="726">
        <v>4</v>
      </c>
      <c r="B2397" s="727" t="s">
        <v>2287</v>
      </c>
      <c r="C2397" s="727" t="s">
        <v>2296</v>
      </c>
      <c r="D2397" s="810" t="s">
        <v>4736</v>
      </c>
      <c r="E2397" s="811" t="s">
        <v>2305</v>
      </c>
      <c r="F2397" s="727" t="s">
        <v>2288</v>
      </c>
      <c r="G2397" s="727" t="s">
        <v>2421</v>
      </c>
      <c r="H2397" s="727" t="s">
        <v>571</v>
      </c>
      <c r="I2397" s="727" t="s">
        <v>2458</v>
      </c>
      <c r="J2397" s="727" t="s">
        <v>1121</v>
      </c>
      <c r="K2397" s="727" t="s">
        <v>2423</v>
      </c>
      <c r="L2397" s="728">
        <v>301.2</v>
      </c>
      <c r="M2397" s="728">
        <v>7530</v>
      </c>
      <c r="N2397" s="727">
        <v>25</v>
      </c>
      <c r="O2397" s="812">
        <v>9</v>
      </c>
      <c r="P2397" s="728">
        <v>3313.2</v>
      </c>
      <c r="Q2397" s="745">
        <v>0.44</v>
      </c>
      <c r="R2397" s="727">
        <v>11</v>
      </c>
      <c r="S2397" s="745">
        <v>0.44</v>
      </c>
      <c r="T2397" s="812">
        <v>3.5</v>
      </c>
      <c r="U2397" s="768">
        <v>0.3888888888888889</v>
      </c>
    </row>
    <row r="2398" spans="1:21" ht="14.4" customHeight="1" x14ac:dyDescent="0.3">
      <c r="A2398" s="726">
        <v>4</v>
      </c>
      <c r="B2398" s="727" t="s">
        <v>2287</v>
      </c>
      <c r="C2398" s="727" t="s">
        <v>2296</v>
      </c>
      <c r="D2398" s="810" t="s">
        <v>4736</v>
      </c>
      <c r="E2398" s="811" t="s">
        <v>2305</v>
      </c>
      <c r="F2398" s="727" t="s">
        <v>2288</v>
      </c>
      <c r="G2398" s="727" t="s">
        <v>2421</v>
      </c>
      <c r="H2398" s="727" t="s">
        <v>571</v>
      </c>
      <c r="I2398" s="727" t="s">
        <v>2458</v>
      </c>
      <c r="J2398" s="727" t="s">
        <v>1121</v>
      </c>
      <c r="K2398" s="727" t="s">
        <v>2423</v>
      </c>
      <c r="L2398" s="728">
        <v>103.67</v>
      </c>
      <c r="M2398" s="728">
        <v>2384.41</v>
      </c>
      <c r="N2398" s="727">
        <v>23</v>
      </c>
      <c r="O2398" s="812">
        <v>8.5</v>
      </c>
      <c r="P2398" s="728">
        <v>622.02</v>
      </c>
      <c r="Q2398" s="745">
        <v>0.2608695652173913</v>
      </c>
      <c r="R2398" s="727">
        <v>6</v>
      </c>
      <c r="S2398" s="745">
        <v>0.2608695652173913</v>
      </c>
      <c r="T2398" s="812">
        <v>2</v>
      </c>
      <c r="U2398" s="768">
        <v>0.23529411764705882</v>
      </c>
    </row>
    <row r="2399" spans="1:21" ht="14.4" customHeight="1" x14ac:dyDescent="0.3">
      <c r="A2399" s="726">
        <v>4</v>
      </c>
      <c r="B2399" s="727" t="s">
        <v>2287</v>
      </c>
      <c r="C2399" s="727" t="s">
        <v>2296</v>
      </c>
      <c r="D2399" s="810" t="s">
        <v>4736</v>
      </c>
      <c r="E2399" s="811" t="s">
        <v>2305</v>
      </c>
      <c r="F2399" s="727" t="s">
        <v>2288</v>
      </c>
      <c r="G2399" s="727" t="s">
        <v>2421</v>
      </c>
      <c r="H2399" s="727" t="s">
        <v>571</v>
      </c>
      <c r="I2399" s="727" t="s">
        <v>2422</v>
      </c>
      <c r="J2399" s="727" t="s">
        <v>1121</v>
      </c>
      <c r="K2399" s="727" t="s">
        <v>2423</v>
      </c>
      <c r="L2399" s="728">
        <v>185.26</v>
      </c>
      <c r="M2399" s="728">
        <v>3334.68</v>
      </c>
      <c r="N2399" s="727">
        <v>18</v>
      </c>
      <c r="O2399" s="812">
        <v>6</v>
      </c>
      <c r="P2399" s="728">
        <v>1482.08</v>
      </c>
      <c r="Q2399" s="745">
        <v>0.44444444444444442</v>
      </c>
      <c r="R2399" s="727">
        <v>8</v>
      </c>
      <c r="S2399" s="745">
        <v>0.44444444444444442</v>
      </c>
      <c r="T2399" s="812">
        <v>2.5</v>
      </c>
      <c r="U2399" s="768">
        <v>0.41666666666666669</v>
      </c>
    </row>
    <row r="2400" spans="1:21" ht="14.4" customHeight="1" x14ac:dyDescent="0.3">
      <c r="A2400" s="726">
        <v>4</v>
      </c>
      <c r="B2400" s="727" t="s">
        <v>2287</v>
      </c>
      <c r="C2400" s="727" t="s">
        <v>2296</v>
      </c>
      <c r="D2400" s="810" t="s">
        <v>4736</v>
      </c>
      <c r="E2400" s="811" t="s">
        <v>2305</v>
      </c>
      <c r="F2400" s="727" t="s">
        <v>2288</v>
      </c>
      <c r="G2400" s="727" t="s">
        <v>2421</v>
      </c>
      <c r="H2400" s="727" t="s">
        <v>571</v>
      </c>
      <c r="I2400" s="727" t="s">
        <v>2422</v>
      </c>
      <c r="J2400" s="727" t="s">
        <v>1121</v>
      </c>
      <c r="K2400" s="727" t="s">
        <v>2423</v>
      </c>
      <c r="L2400" s="728">
        <v>103.67</v>
      </c>
      <c r="M2400" s="728">
        <v>2695.42</v>
      </c>
      <c r="N2400" s="727">
        <v>26</v>
      </c>
      <c r="O2400" s="812">
        <v>8.5</v>
      </c>
      <c r="P2400" s="728">
        <v>1140.3699999999999</v>
      </c>
      <c r="Q2400" s="745">
        <v>0.42307692307692302</v>
      </c>
      <c r="R2400" s="727">
        <v>11</v>
      </c>
      <c r="S2400" s="745">
        <v>0.42307692307692307</v>
      </c>
      <c r="T2400" s="812">
        <v>3.5</v>
      </c>
      <c r="U2400" s="768">
        <v>0.41176470588235292</v>
      </c>
    </row>
    <row r="2401" spans="1:21" ht="14.4" customHeight="1" x14ac:dyDescent="0.3">
      <c r="A2401" s="726">
        <v>4</v>
      </c>
      <c r="B2401" s="727" t="s">
        <v>2287</v>
      </c>
      <c r="C2401" s="727" t="s">
        <v>2296</v>
      </c>
      <c r="D2401" s="810" t="s">
        <v>4736</v>
      </c>
      <c r="E2401" s="811" t="s">
        <v>2305</v>
      </c>
      <c r="F2401" s="727" t="s">
        <v>2288</v>
      </c>
      <c r="G2401" s="727" t="s">
        <v>2421</v>
      </c>
      <c r="H2401" s="727" t="s">
        <v>571</v>
      </c>
      <c r="I2401" s="727" t="s">
        <v>2459</v>
      </c>
      <c r="J2401" s="727" t="s">
        <v>1121</v>
      </c>
      <c r="K2401" s="727" t="s">
        <v>2423</v>
      </c>
      <c r="L2401" s="728">
        <v>103.67</v>
      </c>
      <c r="M2401" s="728">
        <v>207.34</v>
      </c>
      <c r="N2401" s="727">
        <v>2</v>
      </c>
      <c r="O2401" s="812">
        <v>0.5</v>
      </c>
      <c r="P2401" s="728"/>
      <c r="Q2401" s="745">
        <v>0</v>
      </c>
      <c r="R2401" s="727"/>
      <c r="S2401" s="745">
        <v>0</v>
      </c>
      <c r="T2401" s="812"/>
      <c r="U2401" s="768">
        <v>0</v>
      </c>
    </row>
    <row r="2402" spans="1:21" ht="14.4" customHeight="1" x14ac:dyDescent="0.3">
      <c r="A2402" s="726">
        <v>4</v>
      </c>
      <c r="B2402" s="727" t="s">
        <v>2287</v>
      </c>
      <c r="C2402" s="727" t="s">
        <v>2296</v>
      </c>
      <c r="D2402" s="810" t="s">
        <v>4736</v>
      </c>
      <c r="E2402" s="811" t="s">
        <v>2305</v>
      </c>
      <c r="F2402" s="727" t="s">
        <v>2288</v>
      </c>
      <c r="G2402" s="727" t="s">
        <v>2421</v>
      </c>
      <c r="H2402" s="727" t="s">
        <v>571</v>
      </c>
      <c r="I2402" s="727" t="s">
        <v>4111</v>
      </c>
      <c r="J2402" s="727" t="s">
        <v>2515</v>
      </c>
      <c r="K2402" s="727" t="s">
        <v>4112</v>
      </c>
      <c r="L2402" s="728">
        <v>0</v>
      </c>
      <c r="M2402" s="728">
        <v>0</v>
      </c>
      <c r="N2402" s="727">
        <v>2</v>
      </c>
      <c r="O2402" s="812">
        <v>1</v>
      </c>
      <c r="P2402" s="728"/>
      <c r="Q2402" s="745"/>
      <c r="R2402" s="727"/>
      <c r="S2402" s="745">
        <v>0</v>
      </c>
      <c r="T2402" s="812"/>
      <c r="U2402" s="768">
        <v>0</v>
      </c>
    </row>
    <row r="2403" spans="1:21" ht="14.4" customHeight="1" x14ac:dyDescent="0.3">
      <c r="A2403" s="726">
        <v>4</v>
      </c>
      <c r="B2403" s="727" t="s">
        <v>2287</v>
      </c>
      <c r="C2403" s="727" t="s">
        <v>2296</v>
      </c>
      <c r="D2403" s="810" t="s">
        <v>4736</v>
      </c>
      <c r="E2403" s="811" t="s">
        <v>2305</v>
      </c>
      <c r="F2403" s="727" t="s">
        <v>2288</v>
      </c>
      <c r="G2403" s="727" t="s">
        <v>2421</v>
      </c>
      <c r="H2403" s="727" t="s">
        <v>571</v>
      </c>
      <c r="I2403" s="727" t="s">
        <v>4608</v>
      </c>
      <c r="J2403" s="727" t="s">
        <v>4609</v>
      </c>
      <c r="K2403" s="727" t="s">
        <v>4610</v>
      </c>
      <c r="L2403" s="728">
        <v>207.16</v>
      </c>
      <c r="M2403" s="728">
        <v>414.32</v>
      </c>
      <c r="N2403" s="727">
        <v>2</v>
      </c>
      <c r="O2403" s="812">
        <v>0.5</v>
      </c>
      <c r="P2403" s="728"/>
      <c r="Q2403" s="745">
        <v>0</v>
      </c>
      <c r="R2403" s="727"/>
      <c r="S2403" s="745">
        <v>0</v>
      </c>
      <c r="T2403" s="812"/>
      <c r="U2403" s="768">
        <v>0</v>
      </c>
    </row>
    <row r="2404" spans="1:21" ht="14.4" customHeight="1" x14ac:dyDescent="0.3">
      <c r="A2404" s="726">
        <v>4</v>
      </c>
      <c r="B2404" s="727" t="s">
        <v>2287</v>
      </c>
      <c r="C2404" s="727" t="s">
        <v>2296</v>
      </c>
      <c r="D2404" s="810" t="s">
        <v>4736</v>
      </c>
      <c r="E2404" s="811" t="s">
        <v>2305</v>
      </c>
      <c r="F2404" s="727" t="s">
        <v>2288</v>
      </c>
      <c r="G2404" s="727" t="s">
        <v>2380</v>
      </c>
      <c r="H2404" s="727" t="s">
        <v>642</v>
      </c>
      <c r="I2404" s="727" t="s">
        <v>2695</v>
      </c>
      <c r="J2404" s="727" t="s">
        <v>1772</v>
      </c>
      <c r="K2404" s="727" t="s">
        <v>1773</v>
      </c>
      <c r="L2404" s="728">
        <v>102.93</v>
      </c>
      <c r="M2404" s="728">
        <v>205.86</v>
      </c>
      <c r="N2404" s="727">
        <v>2</v>
      </c>
      <c r="O2404" s="812">
        <v>1</v>
      </c>
      <c r="P2404" s="728">
        <v>205.86</v>
      </c>
      <c r="Q2404" s="745">
        <v>1</v>
      </c>
      <c r="R2404" s="727">
        <v>2</v>
      </c>
      <c r="S2404" s="745">
        <v>1</v>
      </c>
      <c r="T2404" s="812">
        <v>1</v>
      </c>
      <c r="U2404" s="768">
        <v>1</v>
      </c>
    </row>
    <row r="2405" spans="1:21" ht="14.4" customHeight="1" x14ac:dyDescent="0.3">
      <c r="A2405" s="726">
        <v>4</v>
      </c>
      <c r="B2405" s="727" t="s">
        <v>2287</v>
      </c>
      <c r="C2405" s="727" t="s">
        <v>2296</v>
      </c>
      <c r="D2405" s="810" t="s">
        <v>4736</v>
      </c>
      <c r="E2405" s="811" t="s">
        <v>2305</v>
      </c>
      <c r="F2405" s="727" t="s">
        <v>2288</v>
      </c>
      <c r="G2405" s="727" t="s">
        <v>2380</v>
      </c>
      <c r="H2405" s="727" t="s">
        <v>642</v>
      </c>
      <c r="I2405" s="727" t="s">
        <v>1771</v>
      </c>
      <c r="J2405" s="727" t="s">
        <v>1772</v>
      </c>
      <c r="K2405" s="727" t="s">
        <v>1773</v>
      </c>
      <c r="L2405" s="728">
        <v>102.93</v>
      </c>
      <c r="M2405" s="728">
        <v>205.86</v>
      </c>
      <c r="N2405" s="727">
        <v>2</v>
      </c>
      <c r="O2405" s="812">
        <v>0.5</v>
      </c>
      <c r="P2405" s="728"/>
      <c r="Q2405" s="745">
        <v>0</v>
      </c>
      <c r="R2405" s="727"/>
      <c r="S2405" s="745">
        <v>0</v>
      </c>
      <c r="T2405" s="812"/>
      <c r="U2405" s="768">
        <v>0</v>
      </c>
    </row>
    <row r="2406" spans="1:21" ht="14.4" customHeight="1" x14ac:dyDescent="0.3">
      <c r="A2406" s="726">
        <v>4</v>
      </c>
      <c r="B2406" s="727" t="s">
        <v>2287</v>
      </c>
      <c r="C2406" s="727" t="s">
        <v>2296</v>
      </c>
      <c r="D2406" s="810" t="s">
        <v>4736</v>
      </c>
      <c r="E2406" s="811" t="s">
        <v>2305</v>
      </c>
      <c r="F2406" s="727" t="s">
        <v>2288</v>
      </c>
      <c r="G2406" s="727" t="s">
        <v>2900</v>
      </c>
      <c r="H2406" s="727" t="s">
        <v>571</v>
      </c>
      <c r="I2406" s="727" t="s">
        <v>2901</v>
      </c>
      <c r="J2406" s="727" t="s">
        <v>1551</v>
      </c>
      <c r="K2406" s="727" t="s">
        <v>2902</v>
      </c>
      <c r="L2406" s="728">
        <v>256.67</v>
      </c>
      <c r="M2406" s="728">
        <v>513.34</v>
      </c>
      <c r="N2406" s="727">
        <v>2</v>
      </c>
      <c r="O2406" s="812">
        <v>1.5</v>
      </c>
      <c r="P2406" s="728">
        <v>513.34</v>
      </c>
      <c r="Q2406" s="745">
        <v>1</v>
      </c>
      <c r="R2406" s="727">
        <v>2</v>
      </c>
      <c r="S2406" s="745">
        <v>1</v>
      </c>
      <c r="T2406" s="812">
        <v>1.5</v>
      </c>
      <c r="U2406" s="768">
        <v>1</v>
      </c>
    </row>
    <row r="2407" spans="1:21" ht="14.4" customHeight="1" x14ac:dyDescent="0.3">
      <c r="A2407" s="726">
        <v>4</v>
      </c>
      <c r="B2407" s="727" t="s">
        <v>2287</v>
      </c>
      <c r="C2407" s="727" t="s">
        <v>2296</v>
      </c>
      <c r="D2407" s="810" t="s">
        <v>4736</v>
      </c>
      <c r="E2407" s="811" t="s">
        <v>2305</v>
      </c>
      <c r="F2407" s="727" t="s">
        <v>2288</v>
      </c>
      <c r="G2407" s="727" t="s">
        <v>2383</v>
      </c>
      <c r="H2407" s="727" t="s">
        <v>571</v>
      </c>
      <c r="I2407" s="727" t="s">
        <v>2384</v>
      </c>
      <c r="J2407" s="727" t="s">
        <v>616</v>
      </c>
      <c r="K2407" s="727" t="s">
        <v>2385</v>
      </c>
      <c r="L2407" s="728">
        <v>108.44</v>
      </c>
      <c r="M2407" s="728">
        <v>216.88</v>
      </c>
      <c r="N2407" s="727">
        <v>2</v>
      </c>
      <c r="O2407" s="812">
        <v>1</v>
      </c>
      <c r="P2407" s="728">
        <v>216.88</v>
      </c>
      <c r="Q2407" s="745">
        <v>1</v>
      </c>
      <c r="R2407" s="727">
        <v>2</v>
      </c>
      <c r="S2407" s="745">
        <v>1</v>
      </c>
      <c r="T2407" s="812">
        <v>1</v>
      </c>
      <c r="U2407" s="768">
        <v>1</v>
      </c>
    </row>
    <row r="2408" spans="1:21" ht="14.4" customHeight="1" x14ac:dyDescent="0.3">
      <c r="A2408" s="726">
        <v>4</v>
      </c>
      <c r="B2408" s="727" t="s">
        <v>2287</v>
      </c>
      <c r="C2408" s="727" t="s">
        <v>2296</v>
      </c>
      <c r="D2408" s="810" t="s">
        <v>4736</v>
      </c>
      <c r="E2408" s="811" t="s">
        <v>2305</v>
      </c>
      <c r="F2408" s="727" t="s">
        <v>2288</v>
      </c>
      <c r="G2408" s="727" t="s">
        <v>2791</v>
      </c>
      <c r="H2408" s="727" t="s">
        <v>571</v>
      </c>
      <c r="I2408" s="727" t="s">
        <v>2792</v>
      </c>
      <c r="J2408" s="727" t="s">
        <v>2793</v>
      </c>
      <c r="K2408" s="727" t="s">
        <v>2382</v>
      </c>
      <c r="L2408" s="728">
        <v>115.27</v>
      </c>
      <c r="M2408" s="728">
        <v>1959.5900000000001</v>
      </c>
      <c r="N2408" s="727">
        <v>17</v>
      </c>
      <c r="O2408" s="812">
        <v>3.5</v>
      </c>
      <c r="P2408" s="728">
        <v>576.35</v>
      </c>
      <c r="Q2408" s="745">
        <v>0.29411764705882354</v>
      </c>
      <c r="R2408" s="727">
        <v>5</v>
      </c>
      <c r="S2408" s="745">
        <v>0.29411764705882354</v>
      </c>
      <c r="T2408" s="812">
        <v>1</v>
      </c>
      <c r="U2408" s="768">
        <v>0.2857142857142857</v>
      </c>
    </row>
    <row r="2409" spans="1:21" ht="14.4" customHeight="1" x14ac:dyDescent="0.3">
      <c r="A2409" s="726">
        <v>4</v>
      </c>
      <c r="B2409" s="727" t="s">
        <v>2287</v>
      </c>
      <c r="C2409" s="727" t="s">
        <v>2296</v>
      </c>
      <c r="D2409" s="810" t="s">
        <v>4736</v>
      </c>
      <c r="E2409" s="811" t="s">
        <v>2305</v>
      </c>
      <c r="F2409" s="727" t="s">
        <v>2288</v>
      </c>
      <c r="G2409" s="727" t="s">
        <v>2791</v>
      </c>
      <c r="H2409" s="727" t="s">
        <v>571</v>
      </c>
      <c r="I2409" s="727" t="s">
        <v>2792</v>
      </c>
      <c r="J2409" s="727" t="s">
        <v>2793</v>
      </c>
      <c r="K2409" s="727" t="s">
        <v>2382</v>
      </c>
      <c r="L2409" s="728">
        <v>64.5</v>
      </c>
      <c r="M2409" s="728">
        <v>516</v>
      </c>
      <c r="N2409" s="727">
        <v>8</v>
      </c>
      <c r="O2409" s="812">
        <v>2</v>
      </c>
      <c r="P2409" s="728"/>
      <c r="Q2409" s="745">
        <v>0</v>
      </c>
      <c r="R2409" s="727"/>
      <c r="S2409" s="745">
        <v>0</v>
      </c>
      <c r="T2409" s="812"/>
      <c r="U2409" s="768">
        <v>0</v>
      </c>
    </row>
    <row r="2410" spans="1:21" ht="14.4" customHeight="1" x14ac:dyDescent="0.3">
      <c r="A2410" s="726">
        <v>4</v>
      </c>
      <c r="B2410" s="727" t="s">
        <v>2287</v>
      </c>
      <c r="C2410" s="727" t="s">
        <v>2296</v>
      </c>
      <c r="D2410" s="810" t="s">
        <v>4736</v>
      </c>
      <c r="E2410" s="811" t="s">
        <v>2305</v>
      </c>
      <c r="F2410" s="727" t="s">
        <v>2288</v>
      </c>
      <c r="G2410" s="727" t="s">
        <v>2582</v>
      </c>
      <c r="H2410" s="727" t="s">
        <v>571</v>
      </c>
      <c r="I2410" s="727" t="s">
        <v>2583</v>
      </c>
      <c r="J2410" s="727" t="s">
        <v>704</v>
      </c>
      <c r="K2410" s="727" t="s">
        <v>2584</v>
      </c>
      <c r="L2410" s="728">
        <v>0</v>
      </c>
      <c r="M2410" s="728">
        <v>0</v>
      </c>
      <c r="N2410" s="727">
        <v>2</v>
      </c>
      <c r="O2410" s="812">
        <v>1.5</v>
      </c>
      <c r="P2410" s="728"/>
      <c r="Q2410" s="745"/>
      <c r="R2410" s="727"/>
      <c r="S2410" s="745">
        <v>0</v>
      </c>
      <c r="T2410" s="812"/>
      <c r="U2410" s="768">
        <v>0</v>
      </c>
    </row>
    <row r="2411" spans="1:21" ht="14.4" customHeight="1" x14ac:dyDescent="0.3">
      <c r="A2411" s="726">
        <v>4</v>
      </c>
      <c r="B2411" s="727" t="s">
        <v>2287</v>
      </c>
      <c r="C2411" s="727" t="s">
        <v>2296</v>
      </c>
      <c r="D2411" s="810" t="s">
        <v>4736</v>
      </c>
      <c r="E2411" s="811" t="s">
        <v>2305</v>
      </c>
      <c r="F2411" s="727" t="s">
        <v>2288</v>
      </c>
      <c r="G2411" s="727" t="s">
        <v>3994</v>
      </c>
      <c r="H2411" s="727" t="s">
        <v>571</v>
      </c>
      <c r="I2411" s="727" t="s">
        <v>3995</v>
      </c>
      <c r="J2411" s="727" t="s">
        <v>707</v>
      </c>
      <c r="K2411" s="727" t="s">
        <v>3996</v>
      </c>
      <c r="L2411" s="728">
        <v>0</v>
      </c>
      <c r="M2411" s="728">
        <v>0</v>
      </c>
      <c r="N2411" s="727">
        <v>5</v>
      </c>
      <c r="O2411" s="812">
        <v>2</v>
      </c>
      <c r="P2411" s="728"/>
      <c r="Q2411" s="745"/>
      <c r="R2411" s="727"/>
      <c r="S2411" s="745">
        <v>0</v>
      </c>
      <c r="T2411" s="812"/>
      <c r="U2411" s="768">
        <v>0</v>
      </c>
    </row>
    <row r="2412" spans="1:21" ht="14.4" customHeight="1" x14ac:dyDescent="0.3">
      <c r="A2412" s="726">
        <v>4</v>
      </c>
      <c r="B2412" s="727" t="s">
        <v>2287</v>
      </c>
      <c r="C2412" s="727" t="s">
        <v>2296</v>
      </c>
      <c r="D2412" s="810" t="s">
        <v>4736</v>
      </c>
      <c r="E2412" s="811" t="s">
        <v>2305</v>
      </c>
      <c r="F2412" s="727" t="s">
        <v>2288</v>
      </c>
      <c r="G2412" s="727" t="s">
        <v>2588</v>
      </c>
      <c r="H2412" s="727" t="s">
        <v>571</v>
      </c>
      <c r="I2412" s="727" t="s">
        <v>2589</v>
      </c>
      <c r="J2412" s="727" t="s">
        <v>906</v>
      </c>
      <c r="K2412" s="727" t="s">
        <v>2590</v>
      </c>
      <c r="L2412" s="728">
        <v>96.81</v>
      </c>
      <c r="M2412" s="728">
        <v>6389.46</v>
      </c>
      <c r="N2412" s="727">
        <v>66</v>
      </c>
      <c r="O2412" s="812">
        <v>6.5</v>
      </c>
      <c r="P2412" s="728">
        <v>2613.87</v>
      </c>
      <c r="Q2412" s="745">
        <v>0.40909090909090906</v>
      </c>
      <c r="R2412" s="727">
        <v>27</v>
      </c>
      <c r="S2412" s="745">
        <v>0.40909090909090912</v>
      </c>
      <c r="T2412" s="812">
        <v>2.5</v>
      </c>
      <c r="U2412" s="768">
        <v>0.38461538461538464</v>
      </c>
    </row>
    <row r="2413" spans="1:21" ht="14.4" customHeight="1" x14ac:dyDescent="0.3">
      <c r="A2413" s="726">
        <v>4</v>
      </c>
      <c r="B2413" s="727" t="s">
        <v>2287</v>
      </c>
      <c r="C2413" s="727" t="s">
        <v>2296</v>
      </c>
      <c r="D2413" s="810" t="s">
        <v>4736</v>
      </c>
      <c r="E2413" s="811" t="s">
        <v>2305</v>
      </c>
      <c r="F2413" s="727" t="s">
        <v>2288</v>
      </c>
      <c r="G2413" s="727" t="s">
        <v>4226</v>
      </c>
      <c r="H2413" s="727" t="s">
        <v>642</v>
      </c>
      <c r="I2413" s="727" t="s">
        <v>4611</v>
      </c>
      <c r="J2413" s="727" t="s">
        <v>4228</v>
      </c>
      <c r="K2413" s="727" t="s">
        <v>4612</v>
      </c>
      <c r="L2413" s="728">
        <v>72.58</v>
      </c>
      <c r="M2413" s="728">
        <v>217.74</v>
      </c>
      <c r="N2413" s="727">
        <v>3</v>
      </c>
      <c r="O2413" s="812">
        <v>0.5</v>
      </c>
      <c r="P2413" s="728"/>
      <c r="Q2413" s="745">
        <v>0</v>
      </c>
      <c r="R2413" s="727"/>
      <c r="S2413" s="745">
        <v>0</v>
      </c>
      <c r="T2413" s="812"/>
      <c r="U2413" s="768">
        <v>0</v>
      </c>
    </row>
    <row r="2414" spans="1:21" ht="14.4" customHeight="1" x14ac:dyDescent="0.3">
      <c r="A2414" s="726">
        <v>4</v>
      </c>
      <c r="B2414" s="727" t="s">
        <v>2287</v>
      </c>
      <c r="C2414" s="727" t="s">
        <v>2296</v>
      </c>
      <c r="D2414" s="810" t="s">
        <v>4736</v>
      </c>
      <c r="E2414" s="811" t="s">
        <v>2305</v>
      </c>
      <c r="F2414" s="727" t="s">
        <v>2288</v>
      </c>
      <c r="G2414" s="727" t="s">
        <v>2417</v>
      </c>
      <c r="H2414" s="727" t="s">
        <v>642</v>
      </c>
      <c r="I2414" s="727" t="s">
        <v>1992</v>
      </c>
      <c r="J2414" s="727" t="s">
        <v>1776</v>
      </c>
      <c r="K2414" s="727" t="s">
        <v>1993</v>
      </c>
      <c r="L2414" s="728">
        <v>53.57</v>
      </c>
      <c r="M2414" s="728">
        <v>160.71</v>
      </c>
      <c r="N2414" s="727">
        <v>3</v>
      </c>
      <c r="O2414" s="812">
        <v>1</v>
      </c>
      <c r="P2414" s="728"/>
      <c r="Q2414" s="745">
        <v>0</v>
      </c>
      <c r="R2414" s="727"/>
      <c r="S2414" s="745">
        <v>0</v>
      </c>
      <c r="T2414" s="812"/>
      <c r="U2414" s="768">
        <v>0</v>
      </c>
    </row>
    <row r="2415" spans="1:21" ht="14.4" customHeight="1" x14ac:dyDescent="0.3">
      <c r="A2415" s="726">
        <v>4</v>
      </c>
      <c r="B2415" s="727" t="s">
        <v>2287</v>
      </c>
      <c r="C2415" s="727" t="s">
        <v>2296</v>
      </c>
      <c r="D2415" s="810" t="s">
        <v>4736</v>
      </c>
      <c r="E2415" s="811" t="s">
        <v>2305</v>
      </c>
      <c r="F2415" s="727" t="s">
        <v>2288</v>
      </c>
      <c r="G2415" s="727" t="s">
        <v>2417</v>
      </c>
      <c r="H2415" s="727" t="s">
        <v>642</v>
      </c>
      <c r="I2415" s="727" t="s">
        <v>1775</v>
      </c>
      <c r="J2415" s="727" t="s">
        <v>1776</v>
      </c>
      <c r="K2415" s="727" t="s">
        <v>1777</v>
      </c>
      <c r="L2415" s="728">
        <v>133.94</v>
      </c>
      <c r="M2415" s="728">
        <v>10715.2</v>
      </c>
      <c r="N2415" s="727">
        <v>80</v>
      </c>
      <c r="O2415" s="812">
        <v>18</v>
      </c>
      <c r="P2415" s="728">
        <v>4955.78</v>
      </c>
      <c r="Q2415" s="745">
        <v>0.46249999999999997</v>
      </c>
      <c r="R2415" s="727">
        <v>37</v>
      </c>
      <c r="S2415" s="745">
        <v>0.46250000000000002</v>
      </c>
      <c r="T2415" s="812">
        <v>9.5</v>
      </c>
      <c r="U2415" s="768">
        <v>0.52777777777777779</v>
      </c>
    </row>
    <row r="2416" spans="1:21" ht="14.4" customHeight="1" x14ac:dyDescent="0.3">
      <c r="A2416" s="726">
        <v>4</v>
      </c>
      <c r="B2416" s="727" t="s">
        <v>2287</v>
      </c>
      <c r="C2416" s="727" t="s">
        <v>2296</v>
      </c>
      <c r="D2416" s="810" t="s">
        <v>4736</v>
      </c>
      <c r="E2416" s="811" t="s">
        <v>2305</v>
      </c>
      <c r="F2416" s="727" t="s">
        <v>2288</v>
      </c>
      <c r="G2416" s="727" t="s">
        <v>2417</v>
      </c>
      <c r="H2416" s="727" t="s">
        <v>571</v>
      </c>
      <c r="I2416" s="727" t="s">
        <v>3537</v>
      </c>
      <c r="J2416" s="727" t="s">
        <v>3416</v>
      </c>
      <c r="K2416" s="727" t="s">
        <v>3538</v>
      </c>
      <c r="L2416" s="728">
        <v>133.94</v>
      </c>
      <c r="M2416" s="728">
        <v>7098.8200000000015</v>
      </c>
      <c r="N2416" s="727">
        <v>53</v>
      </c>
      <c r="O2416" s="812">
        <v>10.5</v>
      </c>
      <c r="P2416" s="728">
        <v>3616.3800000000006</v>
      </c>
      <c r="Q2416" s="745">
        <v>0.50943396226415094</v>
      </c>
      <c r="R2416" s="727">
        <v>27</v>
      </c>
      <c r="S2416" s="745">
        <v>0.50943396226415094</v>
      </c>
      <c r="T2416" s="812">
        <v>5.5</v>
      </c>
      <c r="U2416" s="768">
        <v>0.52380952380952384</v>
      </c>
    </row>
    <row r="2417" spans="1:21" ht="14.4" customHeight="1" x14ac:dyDescent="0.3">
      <c r="A2417" s="726">
        <v>4</v>
      </c>
      <c r="B2417" s="727" t="s">
        <v>2287</v>
      </c>
      <c r="C2417" s="727" t="s">
        <v>2296</v>
      </c>
      <c r="D2417" s="810" t="s">
        <v>4736</v>
      </c>
      <c r="E2417" s="811" t="s">
        <v>2305</v>
      </c>
      <c r="F2417" s="727" t="s">
        <v>2288</v>
      </c>
      <c r="G2417" s="727" t="s">
        <v>2417</v>
      </c>
      <c r="H2417" s="727" t="s">
        <v>571</v>
      </c>
      <c r="I2417" s="727" t="s">
        <v>3415</v>
      </c>
      <c r="J2417" s="727" t="s">
        <v>3416</v>
      </c>
      <c r="K2417" s="727" t="s">
        <v>3417</v>
      </c>
      <c r="L2417" s="728">
        <v>133.94</v>
      </c>
      <c r="M2417" s="728">
        <v>401.82</v>
      </c>
      <c r="N2417" s="727">
        <v>3</v>
      </c>
      <c r="O2417" s="812">
        <v>0.5</v>
      </c>
      <c r="P2417" s="728">
        <v>401.82</v>
      </c>
      <c r="Q2417" s="745">
        <v>1</v>
      </c>
      <c r="R2417" s="727">
        <v>3</v>
      </c>
      <c r="S2417" s="745">
        <v>1</v>
      </c>
      <c r="T2417" s="812">
        <v>0.5</v>
      </c>
      <c r="U2417" s="768">
        <v>1</v>
      </c>
    </row>
    <row r="2418" spans="1:21" ht="14.4" customHeight="1" x14ac:dyDescent="0.3">
      <c r="A2418" s="726">
        <v>4</v>
      </c>
      <c r="B2418" s="727" t="s">
        <v>2287</v>
      </c>
      <c r="C2418" s="727" t="s">
        <v>2296</v>
      </c>
      <c r="D2418" s="810" t="s">
        <v>4736</v>
      </c>
      <c r="E2418" s="811" t="s">
        <v>2305</v>
      </c>
      <c r="F2418" s="727" t="s">
        <v>2289</v>
      </c>
      <c r="G2418" s="727" t="s">
        <v>2364</v>
      </c>
      <c r="H2418" s="727" t="s">
        <v>571</v>
      </c>
      <c r="I2418" s="727" t="s">
        <v>2365</v>
      </c>
      <c r="J2418" s="727" t="s">
        <v>2366</v>
      </c>
      <c r="K2418" s="727"/>
      <c r="L2418" s="728">
        <v>0</v>
      </c>
      <c r="M2418" s="728">
        <v>0</v>
      </c>
      <c r="N2418" s="727">
        <v>1</v>
      </c>
      <c r="O2418" s="812">
        <v>1</v>
      </c>
      <c r="P2418" s="728">
        <v>0</v>
      </c>
      <c r="Q2418" s="745"/>
      <c r="R2418" s="727">
        <v>1</v>
      </c>
      <c r="S2418" s="745">
        <v>1</v>
      </c>
      <c r="T2418" s="812">
        <v>1</v>
      </c>
      <c r="U2418" s="768">
        <v>1</v>
      </c>
    </row>
    <row r="2419" spans="1:21" ht="14.4" customHeight="1" x14ac:dyDescent="0.3">
      <c r="A2419" s="726">
        <v>4</v>
      </c>
      <c r="B2419" s="727" t="s">
        <v>2287</v>
      </c>
      <c r="C2419" s="727" t="s">
        <v>2296</v>
      </c>
      <c r="D2419" s="810" t="s">
        <v>4736</v>
      </c>
      <c r="E2419" s="811" t="s">
        <v>2305</v>
      </c>
      <c r="F2419" s="727" t="s">
        <v>2290</v>
      </c>
      <c r="G2419" s="727" t="s">
        <v>2523</v>
      </c>
      <c r="H2419" s="727" t="s">
        <v>571</v>
      </c>
      <c r="I2419" s="727" t="s">
        <v>4613</v>
      </c>
      <c r="J2419" s="727" t="s">
        <v>4614</v>
      </c>
      <c r="K2419" s="727" t="s">
        <v>4615</v>
      </c>
      <c r="L2419" s="728">
        <v>2158.02</v>
      </c>
      <c r="M2419" s="728">
        <v>2158.02</v>
      </c>
      <c r="N2419" s="727">
        <v>1</v>
      </c>
      <c r="O2419" s="812">
        <v>1</v>
      </c>
      <c r="P2419" s="728">
        <v>2158.02</v>
      </c>
      <c r="Q2419" s="745">
        <v>1</v>
      </c>
      <c r="R2419" s="727">
        <v>1</v>
      </c>
      <c r="S2419" s="745">
        <v>1</v>
      </c>
      <c r="T2419" s="812">
        <v>1</v>
      </c>
      <c r="U2419" s="768">
        <v>1</v>
      </c>
    </row>
    <row r="2420" spans="1:21" ht="14.4" customHeight="1" x14ac:dyDescent="0.3">
      <c r="A2420" s="726">
        <v>4</v>
      </c>
      <c r="B2420" s="727" t="s">
        <v>2287</v>
      </c>
      <c r="C2420" s="727" t="s">
        <v>2296</v>
      </c>
      <c r="D2420" s="810" t="s">
        <v>4736</v>
      </c>
      <c r="E2420" s="811" t="s">
        <v>2305</v>
      </c>
      <c r="F2420" s="727" t="s">
        <v>2290</v>
      </c>
      <c r="G2420" s="727" t="s">
        <v>2807</v>
      </c>
      <c r="H2420" s="727" t="s">
        <v>571</v>
      </c>
      <c r="I2420" s="727" t="s">
        <v>2808</v>
      </c>
      <c r="J2420" s="727" t="s">
        <v>2809</v>
      </c>
      <c r="K2420" s="727" t="s">
        <v>2810</v>
      </c>
      <c r="L2420" s="728">
        <v>410</v>
      </c>
      <c r="M2420" s="728">
        <v>11480</v>
      </c>
      <c r="N2420" s="727">
        <v>28</v>
      </c>
      <c r="O2420" s="812">
        <v>28</v>
      </c>
      <c r="P2420" s="728">
        <v>11480</v>
      </c>
      <c r="Q2420" s="745">
        <v>1</v>
      </c>
      <c r="R2420" s="727">
        <v>28</v>
      </c>
      <c r="S2420" s="745">
        <v>1</v>
      </c>
      <c r="T2420" s="812">
        <v>28</v>
      </c>
      <c r="U2420" s="768">
        <v>1</v>
      </c>
    </row>
    <row r="2421" spans="1:21" ht="14.4" customHeight="1" x14ac:dyDescent="0.3">
      <c r="A2421" s="726">
        <v>4</v>
      </c>
      <c r="B2421" s="727" t="s">
        <v>2287</v>
      </c>
      <c r="C2421" s="727" t="s">
        <v>2296</v>
      </c>
      <c r="D2421" s="810" t="s">
        <v>4736</v>
      </c>
      <c r="E2421" s="811" t="s">
        <v>2305</v>
      </c>
      <c r="F2421" s="727" t="s">
        <v>2290</v>
      </c>
      <c r="G2421" s="727" t="s">
        <v>2406</v>
      </c>
      <c r="H2421" s="727" t="s">
        <v>571</v>
      </c>
      <c r="I2421" s="727" t="s">
        <v>2407</v>
      </c>
      <c r="J2421" s="727" t="s">
        <v>2408</v>
      </c>
      <c r="K2421" s="727" t="s">
        <v>2409</v>
      </c>
      <c r="L2421" s="728">
        <v>900</v>
      </c>
      <c r="M2421" s="728">
        <v>900</v>
      </c>
      <c r="N2421" s="727">
        <v>1</v>
      </c>
      <c r="O2421" s="812">
        <v>1</v>
      </c>
      <c r="P2421" s="728">
        <v>900</v>
      </c>
      <c r="Q2421" s="745">
        <v>1</v>
      </c>
      <c r="R2421" s="727">
        <v>1</v>
      </c>
      <c r="S2421" s="745">
        <v>1</v>
      </c>
      <c r="T2421" s="812">
        <v>1</v>
      </c>
      <c r="U2421" s="768">
        <v>1</v>
      </c>
    </row>
    <row r="2422" spans="1:21" ht="14.4" customHeight="1" x14ac:dyDescent="0.3">
      <c r="A2422" s="726">
        <v>4</v>
      </c>
      <c r="B2422" s="727" t="s">
        <v>2287</v>
      </c>
      <c r="C2422" s="727" t="s">
        <v>2296</v>
      </c>
      <c r="D2422" s="810" t="s">
        <v>4736</v>
      </c>
      <c r="E2422" s="811" t="s">
        <v>2308</v>
      </c>
      <c r="F2422" s="727" t="s">
        <v>2288</v>
      </c>
      <c r="G2422" s="727" t="s">
        <v>2421</v>
      </c>
      <c r="H2422" s="727" t="s">
        <v>571</v>
      </c>
      <c r="I2422" s="727" t="s">
        <v>2458</v>
      </c>
      <c r="J2422" s="727" t="s">
        <v>1121</v>
      </c>
      <c r="K2422" s="727" t="s">
        <v>2423</v>
      </c>
      <c r="L2422" s="728">
        <v>301.2</v>
      </c>
      <c r="M2422" s="728">
        <v>301.2</v>
      </c>
      <c r="N2422" s="727">
        <v>1</v>
      </c>
      <c r="O2422" s="812">
        <v>0.5</v>
      </c>
      <c r="P2422" s="728"/>
      <c r="Q2422" s="745">
        <v>0</v>
      </c>
      <c r="R2422" s="727"/>
      <c r="S2422" s="745">
        <v>0</v>
      </c>
      <c r="T2422" s="812"/>
      <c r="U2422" s="768">
        <v>0</v>
      </c>
    </row>
    <row r="2423" spans="1:21" ht="14.4" customHeight="1" x14ac:dyDescent="0.3">
      <c r="A2423" s="726">
        <v>4</v>
      </c>
      <c r="B2423" s="727" t="s">
        <v>2287</v>
      </c>
      <c r="C2423" s="727" t="s">
        <v>2296</v>
      </c>
      <c r="D2423" s="810" t="s">
        <v>4736</v>
      </c>
      <c r="E2423" s="811" t="s">
        <v>2308</v>
      </c>
      <c r="F2423" s="727" t="s">
        <v>2288</v>
      </c>
      <c r="G2423" s="727" t="s">
        <v>2421</v>
      </c>
      <c r="H2423" s="727" t="s">
        <v>571</v>
      </c>
      <c r="I2423" s="727" t="s">
        <v>2458</v>
      </c>
      <c r="J2423" s="727" t="s">
        <v>1121</v>
      </c>
      <c r="K2423" s="727" t="s">
        <v>2423</v>
      </c>
      <c r="L2423" s="728">
        <v>103.67</v>
      </c>
      <c r="M2423" s="728">
        <v>103.67</v>
      </c>
      <c r="N2423" s="727">
        <v>1</v>
      </c>
      <c r="O2423" s="812">
        <v>0.5</v>
      </c>
      <c r="P2423" s="728"/>
      <c r="Q2423" s="745">
        <v>0</v>
      </c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4</v>
      </c>
      <c r="B2424" s="727" t="s">
        <v>2287</v>
      </c>
      <c r="C2424" s="727" t="s">
        <v>2296</v>
      </c>
      <c r="D2424" s="810" t="s">
        <v>4736</v>
      </c>
      <c r="E2424" s="811" t="s">
        <v>2308</v>
      </c>
      <c r="F2424" s="727" t="s">
        <v>2288</v>
      </c>
      <c r="G2424" s="727" t="s">
        <v>2417</v>
      </c>
      <c r="H2424" s="727" t="s">
        <v>642</v>
      </c>
      <c r="I2424" s="727" t="s">
        <v>1775</v>
      </c>
      <c r="J2424" s="727" t="s">
        <v>1776</v>
      </c>
      <c r="K2424" s="727" t="s">
        <v>1777</v>
      </c>
      <c r="L2424" s="728">
        <v>133.94</v>
      </c>
      <c r="M2424" s="728">
        <v>267.88</v>
      </c>
      <c r="N2424" s="727">
        <v>2</v>
      </c>
      <c r="O2424" s="812">
        <v>1</v>
      </c>
      <c r="P2424" s="728"/>
      <c r="Q2424" s="745">
        <v>0</v>
      </c>
      <c r="R2424" s="727"/>
      <c r="S2424" s="745">
        <v>0</v>
      </c>
      <c r="T2424" s="812"/>
      <c r="U2424" s="768">
        <v>0</v>
      </c>
    </row>
    <row r="2425" spans="1:21" ht="14.4" customHeight="1" x14ac:dyDescent="0.3">
      <c r="A2425" s="726">
        <v>4</v>
      </c>
      <c r="B2425" s="727" t="s">
        <v>2287</v>
      </c>
      <c r="C2425" s="727" t="s">
        <v>2296</v>
      </c>
      <c r="D2425" s="810" t="s">
        <v>4736</v>
      </c>
      <c r="E2425" s="811" t="s">
        <v>2312</v>
      </c>
      <c r="F2425" s="727" t="s">
        <v>2288</v>
      </c>
      <c r="G2425" s="727" t="s">
        <v>2421</v>
      </c>
      <c r="H2425" s="727" t="s">
        <v>571</v>
      </c>
      <c r="I2425" s="727" t="s">
        <v>2458</v>
      </c>
      <c r="J2425" s="727" t="s">
        <v>1121</v>
      </c>
      <c r="K2425" s="727" t="s">
        <v>2423</v>
      </c>
      <c r="L2425" s="728">
        <v>301.2</v>
      </c>
      <c r="M2425" s="728">
        <v>602.4</v>
      </c>
      <c r="N2425" s="727">
        <v>2</v>
      </c>
      <c r="O2425" s="812">
        <v>0.5</v>
      </c>
      <c r="P2425" s="728"/>
      <c r="Q2425" s="745">
        <v>0</v>
      </c>
      <c r="R2425" s="727"/>
      <c r="S2425" s="745">
        <v>0</v>
      </c>
      <c r="T2425" s="812"/>
      <c r="U2425" s="768">
        <v>0</v>
      </c>
    </row>
    <row r="2426" spans="1:21" ht="14.4" customHeight="1" x14ac:dyDescent="0.3">
      <c r="A2426" s="726">
        <v>4</v>
      </c>
      <c r="B2426" s="727" t="s">
        <v>2287</v>
      </c>
      <c r="C2426" s="727" t="s">
        <v>2296</v>
      </c>
      <c r="D2426" s="810" t="s">
        <v>4736</v>
      </c>
      <c r="E2426" s="811" t="s">
        <v>2312</v>
      </c>
      <c r="F2426" s="727" t="s">
        <v>2288</v>
      </c>
      <c r="G2426" s="727" t="s">
        <v>2417</v>
      </c>
      <c r="H2426" s="727" t="s">
        <v>642</v>
      </c>
      <c r="I2426" s="727" t="s">
        <v>1992</v>
      </c>
      <c r="J2426" s="727" t="s">
        <v>1776</v>
      </c>
      <c r="K2426" s="727" t="s">
        <v>1993</v>
      </c>
      <c r="L2426" s="728">
        <v>53.57</v>
      </c>
      <c r="M2426" s="728">
        <v>107.14</v>
      </c>
      <c r="N2426" s="727">
        <v>2</v>
      </c>
      <c r="O2426" s="812">
        <v>0.5</v>
      </c>
      <c r="P2426" s="728"/>
      <c r="Q2426" s="745">
        <v>0</v>
      </c>
      <c r="R2426" s="727"/>
      <c r="S2426" s="745">
        <v>0</v>
      </c>
      <c r="T2426" s="812"/>
      <c r="U2426" s="768">
        <v>0</v>
      </c>
    </row>
    <row r="2427" spans="1:21" ht="14.4" customHeight="1" x14ac:dyDescent="0.3">
      <c r="A2427" s="726">
        <v>4</v>
      </c>
      <c r="B2427" s="727" t="s">
        <v>2287</v>
      </c>
      <c r="C2427" s="727" t="s">
        <v>2296</v>
      </c>
      <c r="D2427" s="810" t="s">
        <v>4736</v>
      </c>
      <c r="E2427" s="811" t="s">
        <v>2317</v>
      </c>
      <c r="F2427" s="727" t="s">
        <v>2288</v>
      </c>
      <c r="G2427" s="727" t="s">
        <v>2421</v>
      </c>
      <c r="H2427" s="727" t="s">
        <v>571</v>
      </c>
      <c r="I2427" s="727" t="s">
        <v>2458</v>
      </c>
      <c r="J2427" s="727" t="s">
        <v>1121</v>
      </c>
      <c r="K2427" s="727" t="s">
        <v>2423</v>
      </c>
      <c r="L2427" s="728">
        <v>301.2</v>
      </c>
      <c r="M2427" s="728">
        <v>602.4</v>
      </c>
      <c r="N2427" s="727">
        <v>2</v>
      </c>
      <c r="O2427" s="812">
        <v>0.5</v>
      </c>
      <c r="P2427" s="728"/>
      <c r="Q2427" s="745">
        <v>0</v>
      </c>
      <c r="R2427" s="727"/>
      <c r="S2427" s="745">
        <v>0</v>
      </c>
      <c r="T2427" s="812"/>
      <c r="U2427" s="768">
        <v>0</v>
      </c>
    </row>
    <row r="2428" spans="1:21" ht="14.4" customHeight="1" x14ac:dyDescent="0.3">
      <c r="A2428" s="726">
        <v>4</v>
      </c>
      <c r="B2428" s="727" t="s">
        <v>2287</v>
      </c>
      <c r="C2428" s="727" t="s">
        <v>2296</v>
      </c>
      <c r="D2428" s="810" t="s">
        <v>4736</v>
      </c>
      <c r="E2428" s="811" t="s">
        <v>2317</v>
      </c>
      <c r="F2428" s="727" t="s">
        <v>2288</v>
      </c>
      <c r="G2428" s="727" t="s">
        <v>2417</v>
      </c>
      <c r="H2428" s="727" t="s">
        <v>571</v>
      </c>
      <c r="I2428" s="727" t="s">
        <v>4616</v>
      </c>
      <c r="J2428" s="727" t="s">
        <v>3416</v>
      </c>
      <c r="K2428" s="727" t="s">
        <v>4617</v>
      </c>
      <c r="L2428" s="728">
        <v>53.57</v>
      </c>
      <c r="M2428" s="728">
        <v>160.71</v>
      </c>
      <c r="N2428" s="727">
        <v>3</v>
      </c>
      <c r="O2428" s="812">
        <v>0.5</v>
      </c>
      <c r="P2428" s="728"/>
      <c r="Q2428" s="745">
        <v>0</v>
      </c>
      <c r="R2428" s="727"/>
      <c r="S2428" s="745">
        <v>0</v>
      </c>
      <c r="T2428" s="812"/>
      <c r="U2428" s="768">
        <v>0</v>
      </c>
    </row>
    <row r="2429" spans="1:21" ht="14.4" customHeight="1" x14ac:dyDescent="0.3">
      <c r="A2429" s="726">
        <v>4</v>
      </c>
      <c r="B2429" s="727" t="s">
        <v>2287</v>
      </c>
      <c r="C2429" s="727" t="s">
        <v>2296</v>
      </c>
      <c r="D2429" s="810" t="s">
        <v>4736</v>
      </c>
      <c r="E2429" s="811" t="s">
        <v>2319</v>
      </c>
      <c r="F2429" s="727" t="s">
        <v>2288</v>
      </c>
      <c r="G2429" s="727" t="s">
        <v>2861</v>
      </c>
      <c r="H2429" s="727" t="s">
        <v>642</v>
      </c>
      <c r="I2429" s="727" t="s">
        <v>2087</v>
      </c>
      <c r="J2429" s="727" t="s">
        <v>2088</v>
      </c>
      <c r="K2429" s="727" t="s">
        <v>2089</v>
      </c>
      <c r="L2429" s="728">
        <v>4.7</v>
      </c>
      <c r="M2429" s="728">
        <v>9.4</v>
      </c>
      <c r="N2429" s="727">
        <v>2</v>
      </c>
      <c r="O2429" s="812">
        <v>2</v>
      </c>
      <c r="P2429" s="728">
        <v>4.7</v>
      </c>
      <c r="Q2429" s="745">
        <v>0.5</v>
      </c>
      <c r="R2429" s="727">
        <v>1</v>
      </c>
      <c r="S2429" s="745">
        <v>0.5</v>
      </c>
      <c r="T2429" s="812">
        <v>1</v>
      </c>
      <c r="U2429" s="768">
        <v>0.5</v>
      </c>
    </row>
    <row r="2430" spans="1:21" ht="14.4" customHeight="1" x14ac:dyDescent="0.3">
      <c r="A2430" s="726">
        <v>4</v>
      </c>
      <c r="B2430" s="727" t="s">
        <v>2287</v>
      </c>
      <c r="C2430" s="727" t="s">
        <v>2296</v>
      </c>
      <c r="D2430" s="810" t="s">
        <v>4736</v>
      </c>
      <c r="E2430" s="811" t="s">
        <v>2319</v>
      </c>
      <c r="F2430" s="727" t="s">
        <v>2288</v>
      </c>
      <c r="G2430" s="727" t="s">
        <v>3494</v>
      </c>
      <c r="H2430" s="727" t="s">
        <v>571</v>
      </c>
      <c r="I2430" s="727" t="s">
        <v>3495</v>
      </c>
      <c r="J2430" s="727" t="s">
        <v>3496</v>
      </c>
      <c r="K2430" s="727" t="s">
        <v>2412</v>
      </c>
      <c r="L2430" s="728">
        <v>46.09</v>
      </c>
      <c r="M2430" s="728">
        <v>138.27000000000001</v>
      </c>
      <c r="N2430" s="727">
        <v>3</v>
      </c>
      <c r="O2430" s="812">
        <v>1.5</v>
      </c>
      <c r="P2430" s="728">
        <v>46.09</v>
      </c>
      <c r="Q2430" s="745">
        <v>0.33333333333333331</v>
      </c>
      <c r="R2430" s="727">
        <v>1</v>
      </c>
      <c r="S2430" s="745">
        <v>0.33333333333333331</v>
      </c>
      <c r="T2430" s="812">
        <v>0.5</v>
      </c>
      <c r="U2430" s="768">
        <v>0.33333333333333331</v>
      </c>
    </row>
    <row r="2431" spans="1:21" ht="14.4" customHeight="1" x14ac:dyDescent="0.3">
      <c r="A2431" s="726">
        <v>4</v>
      </c>
      <c r="B2431" s="727" t="s">
        <v>2287</v>
      </c>
      <c r="C2431" s="727" t="s">
        <v>2296</v>
      </c>
      <c r="D2431" s="810" t="s">
        <v>4736</v>
      </c>
      <c r="E2431" s="811" t="s">
        <v>2319</v>
      </c>
      <c r="F2431" s="727" t="s">
        <v>2288</v>
      </c>
      <c r="G2431" s="727" t="s">
        <v>3494</v>
      </c>
      <c r="H2431" s="727" t="s">
        <v>571</v>
      </c>
      <c r="I2431" s="727" t="s">
        <v>4380</v>
      </c>
      <c r="J2431" s="727" t="s">
        <v>3496</v>
      </c>
      <c r="K2431" s="727" t="s">
        <v>4381</v>
      </c>
      <c r="L2431" s="728">
        <v>61.44</v>
      </c>
      <c r="M2431" s="728">
        <v>307.2</v>
      </c>
      <c r="N2431" s="727">
        <v>5</v>
      </c>
      <c r="O2431" s="812">
        <v>3</v>
      </c>
      <c r="P2431" s="728">
        <v>245.76</v>
      </c>
      <c r="Q2431" s="745">
        <v>0.8</v>
      </c>
      <c r="R2431" s="727">
        <v>4</v>
      </c>
      <c r="S2431" s="745">
        <v>0.8</v>
      </c>
      <c r="T2431" s="812">
        <v>2.5</v>
      </c>
      <c r="U2431" s="768">
        <v>0.83333333333333337</v>
      </c>
    </row>
    <row r="2432" spans="1:21" ht="14.4" customHeight="1" x14ac:dyDescent="0.3">
      <c r="A2432" s="726">
        <v>4</v>
      </c>
      <c r="B2432" s="727" t="s">
        <v>2287</v>
      </c>
      <c r="C2432" s="727" t="s">
        <v>2296</v>
      </c>
      <c r="D2432" s="810" t="s">
        <v>4736</v>
      </c>
      <c r="E2432" s="811" t="s">
        <v>2319</v>
      </c>
      <c r="F2432" s="727" t="s">
        <v>2288</v>
      </c>
      <c r="G2432" s="727" t="s">
        <v>2355</v>
      </c>
      <c r="H2432" s="727" t="s">
        <v>642</v>
      </c>
      <c r="I2432" s="727" t="s">
        <v>1858</v>
      </c>
      <c r="J2432" s="727" t="s">
        <v>965</v>
      </c>
      <c r="K2432" s="727" t="s">
        <v>1859</v>
      </c>
      <c r="L2432" s="728">
        <v>225.06</v>
      </c>
      <c r="M2432" s="728">
        <v>225.06</v>
      </c>
      <c r="N2432" s="727">
        <v>1</v>
      </c>
      <c r="O2432" s="812">
        <v>1</v>
      </c>
      <c r="P2432" s="728">
        <v>225.06</v>
      </c>
      <c r="Q2432" s="745">
        <v>1</v>
      </c>
      <c r="R2432" s="727">
        <v>1</v>
      </c>
      <c r="S2432" s="745">
        <v>1</v>
      </c>
      <c r="T2432" s="812">
        <v>1</v>
      </c>
      <c r="U2432" s="768">
        <v>1</v>
      </c>
    </row>
    <row r="2433" spans="1:21" ht="14.4" customHeight="1" x14ac:dyDescent="0.3">
      <c r="A2433" s="726">
        <v>4</v>
      </c>
      <c r="B2433" s="727" t="s">
        <v>2287</v>
      </c>
      <c r="C2433" s="727" t="s">
        <v>2296</v>
      </c>
      <c r="D2433" s="810" t="s">
        <v>4736</v>
      </c>
      <c r="E2433" s="811" t="s">
        <v>2319</v>
      </c>
      <c r="F2433" s="727" t="s">
        <v>2288</v>
      </c>
      <c r="G2433" s="727" t="s">
        <v>2766</v>
      </c>
      <c r="H2433" s="727" t="s">
        <v>571</v>
      </c>
      <c r="I2433" s="727" t="s">
        <v>2767</v>
      </c>
      <c r="J2433" s="727" t="s">
        <v>2768</v>
      </c>
      <c r="K2433" s="727" t="s">
        <v>2769</v>
      </c>
      <c r="L2433" s="728">
        <v>107.27</v>
      </c>
      <c r="M2433" s="728">
        <v>214.54</v>
      </c>
      <c r="N2433" s="727">
        <v>2</v>
      </c>
      <c r="O2433" s="812">
        <v>0.5</v>
      </c>
      <c r="P2433" s="728"/>
      <c r="Q2433" s="745">
        <v>0</v>
      </c>
      <c r="R2433" s="727"/>
      <c r="S2433" s="745">
        <v>0</v>
      </c>
      <c r="T2433" s="812"/>
      <c r="U2433" s="768">
        <v>0</v>
      </c>
    </row>
    <row r="2434" spans="1:21" ht="14.4" customHeight="1" x14ac:dyDescent="0.3">
      <c r="A2434" s="726">
        <v>4</v>
      </c>
      <c r="B2434" s="727" t="s">
        <v>2287</v>
      </c>
      <c r="C2434" s="727" t="s">
        <v>2296</v>
      </c>
      <c r="D2434" s="810" t="s">
        <v>4736</v>
      </c>
      <c r="E2434" s="811" t="s">
        <v>2319</v>
      </c>
      <c r="F2434" s="727" t="s">
        <v>2288</v>
      </c>
      <c r="G2434" s="727" t="s">
        <v>2771</v>
      </c>
      <c r="H2434" s="727" t="s">
        <v>571</v>
      </c>
      <c r="I2434" s="727" t="s">
        <v>2772</v>
      </c>
      <c r="J2434" s="727" t="s">
        <v>1297</v>
      </c>
      <c r="K2434" s="727" t="s">
        <v>2412</v>
      </c>
      <c r="L2434" s="728">
        <v>98.75</v>
      </c>
      <c r="M2434" s="728">
        <v>790</v>
      </c>
      <c r="N2434" s="727">
        <v>8</v>
      </c>
      <c r="O2434" s="812">
        <v>5</v>
      </c>
      <c r="P2434" s="728">
        <v>493.75</v>
      </c>
      <c r="Q2434" s="745">
        <v>0.625</v>
      </c>
      <c r="R2434" s="727">
        <v>5</v>
      </c>
      <c r="S2434" s="745">
        <v>0.625</v>
      </c>
      <c r="T2434" s="812">
        <v>3</v>
      </c>
      <c r="U2434" s="768">
        <v>0.6</v>
      </c>
    </row>
    <row r="2435" spans="1:21" ht="14.4" customHeight="1" x14ac:dyDescent="0.3">
      <c r="A2435" s="726">
        <v>4</v>
      </c>
      <c r="B2435" s="727" t="s">
        <v>2287</v>
      </c>
      <c r="C2435" s="727" t="s">
        <v>2296</v>
      </c>
      <c r="D2435" s="810" t="s">
        <v>4736</v>
      </c>
      <c r="E2435" s="811" t="s">
        <v>2319</v>
      </c>
      <c r="F2435" s="727" t="s">
        <v>2288</v>
      </c>
      <c r="G2435" s="727" t="s">
        <v>4618</v>
      </c>
      <c r="H2435" s="727" t="s">
        <v>571</v>
      </c>
      <c r="I2435" s="727" t="s">
        <v>4619</v>
      </c>
      <c r="J2435" s="727" t="s">
        <v>667</v>
      </c>
      <c r="K2435" s="727" t="s">
        <v>4620</v>
      </c>
      <c r="L2435" s="728">
        <v>156.19</v>
      </c>
      <c r="M2435" s="728">
        <v>468.57</v>
      </c>
      <c r="N2435" s="727">
        <v>3</v>
      </c>
      <c r="O2435" s="812">
        <v>2</v>
      </c>
      <c r="P2435" s="728">
        <v>312.38</v>
      </c>
      <c r="Q2435" s="745">
        <v>0.66666666666666663</v>
      </c>
      <c r="R2435" s="727">
        <v>2</v>
      </c>
      <c r="S2435" s="745">
        <v>0.66666666666666663</v>
      </c>
      <c r="T2435" s="812">
        <v>1</v>
      </c>
      <c r="U2435" s="768">
        <v>0.5</v>
      </c>
    </row>
    <row r="2436" spans="1:21" ht="14.4" customHeight="1" x14ac:dyDescent="0.3">
      <c r="A2436" s="726">
        <v>4</v>
      </c>
      <c r="B2436" s="727" t="s">
        <v>2287</v>
      </c>
      <c r="C2436" s="727" t="s">
        <v>2296</v>
      </c>
      <c r="D2436" s="810" t="s">
        <v>4736</v>
      </c>
      <c r="E2436" s="811" t="s">
        <v>2319</v>
      </c>
      <c r="F2436" s="727" t="s">
        <v>2288</v>
      </c>
      <c r="G2436" s="727" t="s">
        <v>4621</v>
      </c>
      <c r="H2436" s="727" t="s">
        <v>571</v>
      </c>
      <c r="I2436" s="727" t="s">
        <v>4622</v>
      </c>
      <c r="J2436" s="727" t="s">
        <v>1042</v>
      </c>
      <c r="K2436" s="727" t="s">
        <v>4623</v>
      </c>
      <c r="L2436" s="728">
        <v>0</v>
      </c>
      <c r="M2436" s="728">
        <v>0</v>
      </c>
      <c r="N2436" s="727">
        <v>4</v>
      </c>
      <c r="O2436" s="812">
        <v>1.5</v>
      </c>
      <c r="P2436" s="728">
        <v>0</v>
      </c>
      <c r="Q2436" s="745"/>
      <c r="R2436" s="727">
        <v>2</v>
      </c>
      <c r="S2436" s="745">
        <v>0.5</v>
      </c>
      <c r="T2436" s="812">
        <v>0.5</v>
      </c>
      <c r="U2436" s="768">
        <v>0.33333333333333331</v>
      </c>
    </row>
    <row r="2437" spans="1:21" ht="14.4" customHeight="1" x14ac:dyDescent="0.3">
      <c r="A2437" s="726">
        <v>4</v>
      </c>
      <c r="B2437" s="727" t="s">
        <v>2287</v>
      </c>
      <c r="C2437" s="727" t="s">
        <v>2296</v>
      </c>
      <c r="D2437" s="810" t="s">
        <v>4736</v>
      </c>
      <c r="E2437" s="811" t="s">
        <v>2319</v>
      </c>
      <c r="F2437" s="727" t="s">
        <v>2288</v>
      </c>
      <c r="G2437" s="727" t="s">
        <v>2687</v>
      </c>
      <c r="H2437" s="727" t="s">
        <v>642</v>
      </c>
      <c r="I2437" s="727" t="s">
        <v>2688</v>
      </c>
      <c r="J2437" s="727" t="s">
        <v>2689</v>
      </c>
      <c r="K2437" s="727" t="s">
        <v>2690</v>
      </c>
      <c r="L2437" s="728">
        <v>115.27</v>
      </c>
      <c r="M2437" s="728">
        <v>2074.86</v>
      </c>
      <c r="N2437" s="727">
        <v>18</v>
      </c>
      <c r="O2437" s="812">
        <v>5</v>
      </c>
      <c r="P2437" s="728">
        <v>1037.43</v>
      </c>
      <c r="Q2437" s="745">
        <v>0.5</v>
      </c>
      <c r="R2437" s="727">
        <v>9</v>
      </c>
      <c r="S2437" s="745">
        <v>0.5</v>
      </c>
      <c r="T2437" s="812">
        <v>2.5</v>
      </c>
      <c r="U2437" s="768">
        <v>0.5</v>
      </c>
    </row>
    <row r="2438" spans="1:21" ht="14.4" customHeight="1" x14ac:dyDescent="0.3">
      <c r="A2438" s="726">
        <v>4</v>
      </c>
      <c r="B2438" s="727" t="s">
        <v>2287</v>
      </c>
      <c r="C2438" s="727" t="s">
        <v>2296</v>
      </c>
      <c r="D2438" s="810" t="s">
        <v>4736</v>
      </c>
      <c r="E2438" s="811" t="s">
        <v>2319</v>
      </c>
      <c r="F2438" s="727" t="s">
        <v>2288</v>
      </c>
      <c r="G2438" s="727" t="s">
        <v>2687</v>
      </c>
      <c r="H2438" s="727" t="s">
        <v>642</v>
      </c>
      <c r="I2438" s="727" t="s">
        <v>2688</v>
      </c>
      <c r="J2438" s="727" t="s">
        <v>2689</v>
      </c>
      <c r="K2438" s="727" t="s">
        <v>2690</v>
      </c>
      <c r="L2438" s="728">
        <v>64.5</v>
      </c>
      <c r="M2438" s="728">
        <v>451.5</v>
      </c>
      <c r="N2438" s="727">
        <v>7</v>
      </c>
      <c r="O2438" s="812">
        <v>1.5</v>
      </c>
      <c r="P2438" s="728"/>
      <c r="Q2438" s="745">
        <v>0</v>
      </c>
      <c r="R2438" s="727"/>
      <c r="S2438" s="745">
        <v>0</v>
      </c>
      <c r="T2438" s="812"/>
      <c r="U2438" s="768">
        <v>0</v>
      </c>
    </row>
    <row r="2439" spans="1:21" ht="14.4" customHeight="1" x14ac:dyDescent="0.3">
      <c r="A2439" s="726">
        <v>4</v>
      </c>
      <c r="B2439" s="727" t="s">
        <v>2287</v>
      </c>
      <c r="C2439" s="727" t="s">
        <v>2296</v>
      </c>
      <c r="D2439" s="810" t="s">
        <v>4736</v>
      </c>
      <c r="E2439" s="811" t="s">
        <v>2319</v>
      </c>
      <c r="F2439" s="727" t="s">
        <v>2288</v>
      </c>
      <c r="G2439" s="727" t="s">
        <v>2882</v>
      </c>
      <c r="H2439" s="727" t="s">
        <v>571</v>
      </c>
      <c r="I2439" s="727" t="s">
        <v>2883</v>
      </c>
      <c r="J2439" s="727" t="s">
        <v>721</v>
      </c>
      <c r="K2439" s="727" t="s">
        <v>2884</v>
      </c>
      <c r="L2439" s="728">
        <v>256.67</v>
      </c>
      <c r="M2439" s="728">
        <v>513.34</v>
      </c>
      <c r="N2439" s="727">
        <v>2</v>
      </c>
      <c r="O2439" s="812">
        <v>2</v>
      </c>
      <c r="P2439" s="728">
        <v>513.34</v>
      </c>
      <c r="Q2439" s="745">
        <v>1</v>
      </c>
      <c r="R2439" s="727">
        <v>2</v>
      </c>
      <c r="S2439" s="745">
        <v>1</v>
      </c>
      <c r="T2439" s="812">
        <v>2</v>
      </c>
      <c r="U2439" s="768">
        <v>1</v>
      </c>
    </row>
    <row r="2440" spans="1:21" ht="14.4" customHeight="1" x14ac:dyDescent="0.3">
      <c r="A2440" s="726">
        <v>4</v>
      </c>
      <c r="B2440" s="727" t="s">
        <v>2287</v>
      </c>
      <c r="C2440" s="727" t="s">
        <v>2296</v>
      </c>
      <c r="D2440" s="810" t="s">
        <v>4736</v>
      </c>
      <c r="E2440" s="811" t="s">
        <v>2319</v>
      </c>
      <c r="F2440" s="727" t="s">
        <v>2288</v>
      </c>
      <c r="G2440" s="727" t="s">
        <v>2570</v>
      </c>
      <c r="H2440" s="727" t="s">
        <v>571</v>
      </c>
      <c r="I2440" s="727" t="s">
        <v>2571</v>
      </c>
      <c r="J2440" s="727" t="s">
        <v>1496</v>
      </c>
      <c r="K2440" s="727" t="s">
        <v>2146</v>
      </c>
      <c r="L2440" s="728">
        <v>34.19</v>
      </c>
      <c r="M2440" s="728">
        <v>205.14</v>
      </c>
      <c r="N2440" s="727">
        <v>6</v>
      </c>
      <c r="O2440" s="812">
        <v>2.5</v>
      </c>
      <c r="P2440" s="728">
        <v>68.38</v>
      </c>
      <c r="Q2440" s="745">
        <v>0.33333333333333331</v>
      </c>
      <c r="R2440" s="727">
        <v>2</v>
      </c>
      <c r="S2440" s="745">
        <v>0.33333333333333331</v>
      </c>
      <c r="T2440" s="812">
        <v>1</v>
      </c>
      <c r="U2440" s="768">
        <v>0.4</v>
      </c>
    </row>
    <row r="2441" spans="1:21" ht="14.4" customHeight="1" x14ac:dyDescent="0.3">
      <c r="A2441" s="726">
        <v>4</v>
      </c>
      <c r="B2441" s="727" t="s">
        <v>2287</v>
      </c>
      <c r="C2441" s="727" t="s">
        <v>2296</v>
      </c>
      <c r="D2441" s="810" t="s">
        <v>4736</v>
      </c>
      <c r="E2441" s="811" t="s">
        <v>2319</v>
      </c>
      <c r="F2441" s="727" t="s">
        <v>2288</v>
      </c>
      <c r="G2441" s="727" t="s">
        <v>2367</v>
      </c>
      <c r="H2441" s="727" t="s">
        <v>571</v>
      </c>
      <c r="I2441" s="727" t="s">
        <v>2368</v>
      </c>
      <c r="J2441" s="727" t="s">
        <v>1157</v>
      </c>
      <c r="K2441" s="727" t="s">
        <v>2369</v>
      </c>
      <c r="L2441" s="728">
        <v>374.79</v>
      </c>
      <c r="M2441" s="728">
        <v>374.79</v>
      </c>
      <c r="N2441" s="727">
        <v>1</v>
      </c>
      <c r="O2441" s="812">
        <v>1</v>
      </c>
      <c r="P2441" s="728">
        <v>374.79</v>
      </c>
      <c r="Q2441" s="745">
        <v>1</v>
      </c>
      <c r="R2441" s="727">
        <v>1</v>
      </c>
      <c r="S2441" s="745">
        <v>1</v>
      </c>
      <c r="T2441" s="812">
        <v>1</v>
      </c>
      <c r="U2441" s="768">
        <v>1</v>
      </c>
    </row>
    <row r="2442" spans="1:21" ht="14.4" customHeight="1" x14ac:dyDescent="0.3">
      <c r="A2442" s="726">
        <v>4</v>
      </c>
      <c r="B2442" s="727" t="s">
        <v>2287</v>
      </c>
      <c r="C2442" s="727" t="s">
        <v>2296</v>
      </c>
      <c r="D2442" s="810" t="s">
        <v>4736</v>
      </c>
      <c r="E2442" s="811" t="s">
        <v>2319</v>
      </c>
      <c r="F2442" s="727" t="s">
        <v>2288</v>
      </c>
      <c r="G2442" s="727" t="s">
        <v>2370</v>
      </c>
      <c r="H2442" s="727" t="s">
        <v>642</v>
      </c>
      <c r="I2442" s="727" t="s">
        <v>2371</v>
      </c>
      <c r="J2442" s="727" t="s">
        <v>725</v>
      </c>
      <c r="K2442" s="727" t="s">
        <v>1794</v>
      </c>
      <c r="L2442" s="728">
        <v>490.89</v>
      </c>
      <c r="M2442" s="728">
        <v>490.89</v>
      </c>
      <c r="N2442" s="727">
        <v>1</v>
      </c>
      <c r="O2442" s="812">
        <v>0.5</v>
      </c>
      <c r="P2442" s="728">
        <v>490.89</v>
      </c>
      <c r="Q2442" s="745">
        <v>1</v>
      </c>
      <c r="R2442" s="727">
        <v>1</v>
      </c>
      <c r="S2442" s="745">
        <v>1</v>
      </c>
      <c r="T2442" s="812">
        <v>0.5</v>
      </c>
      <c r="U2442" s="768">
        <v>1</v>
      </c>
    </row>
    <row r="2443" spans="1:21" ht="14.4" customHeight="1" x14ac:dyDescent="0.3">
      <c r="A2443" s="726">
        <v>4</v>
      </c>
      <c r="B2443" s="727" t="s">
        <v>2287</v>
      </c>
      <c r="C2443" s="727" t="s">
        <v>2296</v>
      </c>
      <c r="D2443" s="810" t="s">
        <v>4736</v>
      </c>
      <c r="E2443" s="811" t="s">
        <v>2319</v>
      </c>
      <c r="F2443" s="727" t="s">
        <v>2288</v>
      </c>
      <c r="G2443" s="727" t="s">
        <v>2421</v>
      </c>
      <c r="H2443" s="727" t="s">
        <v>571</v>
      </c>
      <c r="I2443" s="727" t="s">
        <v>2458</v>
      </c>
      <c r="J2443" s="727" t="s">
        <v>1121</v>
      </c>
      <c r="K2443" s="727" t="s">
        <v>2423</v>
      </c>
      <c r="L2443" s="728">
        <v>301.2</v>
      </c>
      <c r="M2443" s="728">
        <v>2108.3999999999996</v>
      </c>
      <c r="N2443" s="727">
        <v>7</v>
      </c>
      <c r="O2443" s="812">
        <v>3.5</v>
      </c>
      <c r="P2443" s="728">
        <v>2108.3999999999996</v>
      </c>
      <c r="Q2443" s="745">
        <v>1</v>
      </c>
      <c r="R2443" s="727">
        <v>7</v>
      </c>
      <c r="S2443" s="745">
        <v>1</v>
      </c>
      <c r="T2443" s="812">
        <v>3.5</v>
      </c>
      <c r="U2443" s="768">
        <v>1</v>
      </c>
    </row>
    <row r="2444" spans="1:21" ht="14.4" customHeight="1" x14ac:dyDescent="0.3">
      <c r="A2444" s="726">
        <v>4</v>
      </c>
      <c r="B2444" s="727" t="s">
        <v>2287</v>
      </c>
      <c r="C2444" s="727" t="s">
        <v>2296</v>
      </c>
      <c r="D2444" s="810" t="s">
        <v>4736</v>
      </c>
      <c r="E2444" s="811" t="s">
        <v>2319</v>
      </c>
      <c r="F2444" s="727" t="s">
        <v>2288</v>
      </c>
      <c r="G2444" s="727" t="s">
        <v>2421</v>
      </c>
      <c r="H2444" s="727" t="s">
        <v>571</v>
      </c>
      <c r="I2444" s="727" t="s">
        <v>2458</v>
      </c>
      <c r="J2444" s="727" t="s">
        <v>1121</v>
      </c>
      <c r="K2444" s="727" t="s">
        <v>2423</v>
      </c>
      <c r="L2444" s="728">
        <v>103.67</v>
      </c>
      <c r="M2444" s="728">
        <v>311.01</v>
      </c>
      <c r="N2444" s="727">
        <v>3</v>
      </c>
      <c r="O2444" s="812">
        <v>2.5</v>
      </c>
      <c r="P2444" s="728">
        <v>103.67</v>
      </c>
      <c r="Q2444" s="745">
        <v>0.33333333333333337</v>
      </c>
      <c r="R2444" s="727">
        <v>1</v>
      </c>
      <c r="S2444" s="745">
        <v>0.33333333333333331</v>
      </c>
      <c r="T2444" s="812">
        <v>1</v>
      </c>
      <c r="U2444" s="768">
        <v>0.4</v>
      </c>
    </row>
    <row r="2445" spans="1:21" ht="14.4" customHeight="1" x14ac:dyDescent="0.3">
      <c r="A2445" s="726">
        <v>4</v>
      </c>
      <c r="B2445" s="727" t="s">
        <v>2287</v>
      </c>
      <c r="C2445" s="727" t="s">
        <v>2296</v>
      </c>
      <c r="D2445" s="810" t="s">
        <v>4736</v>
      </c>
      <c r="E2445" s="811" t="s">
        <v>2319</v>
      </c>
      <c r="F2445" s="727" t="s">
        <v>2288</v>
      </c>
      <c r="G2445" s="727" t="s">
        <v>2421</v>
      </c>
      <c r="H2445" s="727" t="s">
        <v>571</v>
      </c>
      <c r="I2445" s="727" t="s">
        <v>2542</v>
      </c>
      <c r="J2445" s="727" t="s">
        <v>1121</v>
      </c>
      <c r="K2445" s="727" t="s">
        <v>2541</v>
      </c>
      <c r="L2445" s="728">
        <v>32.25</v>
      </c>
      <c r="M2445" s="728">
        <v>32.25</v>
      </c>
      <c r="N2445" s="727">
        <v>1</v>
      </c>
      <c r="O2445" s="812">
        <v>0.5</v>
      </c>
      <c r="P2445" s="728"/>
      <c r="Q2445" s="745">
        <v>0</v>
      </c>
      <c r="R2445" s="727"/>
      <c r="S2445" s="745">
        <v>0</v>
      </c>
      <c r="T2445" s="812"/>
      <c r="U2445" s="768">
        <v>0</v>
      </c>
    </row>
    <row r="2446" spans="1:21" ht="14.4" customHeight="1" x14ac:dyDescent="0.3">
      <c r="A2446" s="726">
        <v>4</v>
      </c>
      <c r="B2446" s="727" t="s">
        <v>2287</v>
      </c>
      <c r="C2446" s="727" t="s">
        <v>2296</v>
      </c>
      <c r="D2446" s="810" t="s">
        <v>4736</v>
      </c>
      <c r="E2446" s="811" t="s">
        <v>2319</v>
      </c>
      <c r="F2446" s="727" t="s">
        <v>2288</v>
      </c>
      <c r="G2446" s="727" t="s">
        <v>2421</v>
      </c>
      <c r="H2446" s="727" t="s">
        <v>571</v>
      </c>
      <c r="I2446" s="727" t="s">
        <v>2422</v>
      </c>
      <c r="J2446" s="727" t="s">
        <v>1121</v>
      </c>
      <c r="K2446" s="727" t="s">
        <v>2423</v>
      </c>
      <c r="L2446" s="728">
        <v>185.26</v>
      </c>
      <c r="M2446" s="728">
        <v>3705.2</v>
      </c>
      <c r="N2446" s="727">
        <v>20</v>
      </c>
      <c r="O2446" s="812">
        <v>10.5</v>
      </c>
      <c r="P2446" s="728">
        <v>2408.38</v>
      </c>
      <c r="Q2446" s="745">
        <v>0.65</v>
      </c>
      <c r="R2446" s="727">
        <v>13</v>
      </c>
      <c r="S2446" s="745">
        <v>0.65</v>
      </c>
      <c r="T2446" s="812">
        <v>6.5</v>
      </c>
      <c r="U2446" s="768">
        <v>0.61904761904761907</v>
      </c>
    </row>
    <row r="2447" spans="1:21" ht="14.4" customHeight="1" x14ac:dyDescent="0.3">
      <c r="A2447" s="726">
        <v>4</v>
      </c>
      <c r="B2447" s="727" t="s">
        <v>2287</v>
      </c>
      <c r="C2447" s="727" t="s">
        <v>2296</v>
      </c>
      <c r="D2447" s="810" t="s">
        <v>4736</v>
      </c>
      <c r="E2447" s="811" t="s">
        <v>2319</v>
      </c>
      <c r="F2447" s="727" t="s">
        <v>2288</v>
      </c>
      <c r="G2447" s="727" t="s">
        <v>2421</v>
      </c>
      <c r="H2447" s="727" t="s">
        <v>571</v>
      </c>
      <c r="I2447" s="727" t="s">
        <v>2422</v>
      </c>
      <c r="J2447" s="727" t="s">
        <v>1121</v>
      </c>
      <c r="K2447" s="727" t="s">
        <v>2423</v>
      </c>
      <c r="L2447" s="728">
        <v>103.67</v>
      </c>
      <c r="M2447" s="728">
        <v>1866.06</v>
      </c>
      <c r="N2447" s="727">
        <v>18</v>
      </c>
      <c r="O2447" s="812">
        <v>10.5</v>
      </c>
      <c r="P2447" s="728">
        <v>1347.71</v>
      </c>
      <c r="Q2447" s="745">
        <v>0.72222222222222221</v>
      </c>
      <c r="R2447" s="727">
        <v>13</v>
      </c>
      <c r="S2447" s="745">
        <v>0.72222222222222221</v>
      </c>
      <c r="T2447" s="812">
        <v>7</v>
      </c>
      <c r="U2447" s="768">
        <v>0.66666666666666663</v>
      </c>
    </row>
    <row r="2448" spans="1:21" ht="14.4" customHeight="1" x14ac:dyDescent="0.3">
      <c r="A2448" s="726">
        <v>4</v>
      </c>
      <c r="B2448" s="727" t="s">
        <v>2287</v>
      </c>
      <c r="C2448" s="727" t="s">
        <v>2296</v>
      </c>
      <c r="D2448" s="810" t="s">
        <v>4736</v>
      </c>
      <c r="E2448" s="811" t="s">
        <v>2319</v>
      </c>
      <c r="F2448" s="727" t="s">
        <v>2288</v>
      </c>
      <c r="G2448" s="727" t="s">
        <v>2694</v>
      </c>
      <c r="H2448" s="727" t="s">
        <v>571</v>
      </c>
      <c r="I2448" s="727" t="s">
        <v>2243</v>
      </c>
      <c r="J2448" s="727" t="s">
        <v>2244</v>
      </c>
      <c r="K2448" s="727" t="s">
        <v>2245</v>
      </c>
      <c r="L2448" s="728">
        <v>0</v>
      </c>
      <c r="M2448" s="728">
        <v>0</v>
      </c>
      <c r="N2448" s="727">
        <v>1</v>
      </c>
      <c r="O2448" s="812">
        <v>1</v>
      </c>
      <c r="P2448" s="728"/>
      <c r="Q2448" s="745"/>
      <c r="R2448" s="727"/>
      <c r="S2448" s="745">
        <v>0</v>
      </c>
      <c r="T2448" s="812"/>
      <c r="U2448" s="768">
        <v>0</v>
      </c>
    </row>
    <row r="2449" spans="1:21" ht="14.4" customHeight="1" x14ac:dyDescent="0.3">
      <c r="A2449" s="726">
        <v>4</v>
      </c>
      <c r="B2449" s="727" t="s">
        <v>2287</v>
      </c>
      <c r="C2449" s="727" t="s">
        <v>2296</v>
      </c>
      <c r="D2449" s="810" t="s">
        <v>4736</v>
      </c>
      <c r="E2449" s="811" t="s">
        <v>2319</v>
      </c>
      <c r="F2449" s="727" t="s">
        <v>2288</v>
      </c>
      <c r="G2449" s="727" t="s">
        <v>2380</v>
      </c>
      <c r="H2449" s="727" t="s">
        <v>571</v>
      </c>
      <c r="I2449" s="727" t="s">
        <v>4624</v>
      </c>
      <c r="J2449" s="727" t="s">
        <v>4625</v>
      </c>
      <c r="K2449" s="727" t="s">
        <v>4626</v>
      </c>
      <c r="L2449" s="728">
        <v>205.84</v>
      </c>
      <c r="M2449" s="728">
        <v>205.84</v>
      </c>
      <c r="N2449" s="727">
        <v>1</v>
      </c>
      <c r="O2449" s="812">
        <v>0.5</v>
      </c>
      <c r="P2449" s="728"/>
      <c r="Q2449" s="745">
        <v>0</v>
      </c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4</v>
      </c>
      <c r="B2450" s="727" t="s">
        <v>2287</v>
      </c>
      <c r="C2450" s="727" t="s">
        <v>2296</v>
      </c>
      <c r="D2450" s="810" t="s">
        <v>4736</v>
      </c>
      <c r="E2450" s="811" t="s">
        <v>2319</v>
      </c>
      <c r="F2450" s="727" t="s">
        <v>2288</v>
      </c>
      <c r="G2450" s="727" t="s">
        <v>2380</v>
      </c>
      <c r="H2450" s="727" t="s">
        <v>571</v>
      </c>
      <c r="I2450" s="727" t="s">
        <v>4627</v>
      </c>
      <c r="J2450" s="727" t="s">
        <v>4628</v>
      </c>
      <c r="K2450" s="727" t="s">
        <v>4629</v>
      </c>
      <c r="L2450" s="728">
        <v>0</v>
      </c>
      <c r="M2450" s="728">
        <v>0</v>
      </c>
      <c r="N2450" s="727">
        <v>1</v>
      </c>
      <c r="O2450" s="812">
        <v>0.5</v>
      </c>
      <c r="P2450" s="728">
        <v>0</v>
      </c>
      <c r="Q2450" s="745"/>
      <c r="R2450" s="727">
        <v>1</v>
      </c>
      <c r="S2450" s="745">
        <v>1</v>
      </c>
      <c r="T2450" s="812">
        <v>0.5</v>
      </c>
      <c r="U2450" s="768">
        <v>1</v>
      </c>
    </row>
    <row r="2451" spans="1:21" ht="14.4" customHeight="1" x14ac:dyDescent="0.3">
      <c r="A2451" s="726">
        <v>4</v>
      </c>
      <c r="B2451" s="727" t="s">
        <v>2287</v>
      </c>
      <c r="C2451" s="727" t="s">
        <v>2296</v>
      </c>
      <c r="D2451" s="810" t="s">
        <v>4736</v>
      </c>
      <c r="E2451" s="811" t="s">
        <v>2319</v>
      </c>
      <c r="F2451" s="727" t="s">
        <v>2288</v>
      </c>
      <c r="G2451" s="727" t="s">
        <v>2900</v>
      </c>
      <c r="H2451" s="727" t="s">
        <v>571</v>
      </c>
      <c r="I2451" s="727" t="s">
        <v>2901</v>
      </c>
      <c r="J2451" s="727" t="s">
        <v>1551</v>
      </c>
      <c r="K2451" s="727" t="s">
        <v>2902</v>
      </c>
      <c r="L2451" s="728">
        <v>256.67</v>
      </c>
      <c r="M2451" s="728">
        <v>1283.3500000000001</v>
      </c>
      <c r="N2451" s="727">
        <v>5</v>
      </c>
      <c r="O2451" s="812">
        <v>5</v>
      </c>
      <c r="P2451" s="728">
        <v>1026.68</v>
      </c>
      <c r="Q2451" s="745">
        <v>0.79999999999999993</v>
      </c>
      <c r="R2451" s="727">
        <v>4</v>
      </c>
      <c r="S2451" s="745">
        <v>0.8</v>
      </c>
      <c r="T2451" s="812">
        <v>4</v>
      </c>
      <c r="U2451" s="768">
        <v>0.8</v>
      </c>
    </row>
    <row r="2452" spans="1:21" ht="14.4" customHeight="1" x14ac:dyDescent="0.3">
      <c r="A2452" s="726">
        <v>4</v>
      </c>
      <c r="B2452" s="727" t="s">
        <v>2287</v>
      </c>
      <c r="C2452" s="727" t="s">
        <v>2296</v>
      </c>
      <c r="D2452" s="810" t="s">
        <v>4736</v>
      </c>
      <c r="E2452" s="811" t="s">
        <v>2319</v>
      </c>
      <c r="F2452" s="727" t="s">
        <v>2288</v>
      </c>
      <c r="G2452" s="727" t="s">
        <v>2900</v>
      </c>
      <c r="H2452" s="727" t="s">
        <v>571</v>
      </c>
      <c r="I2452" s="727" t="s">
        <v>2903</v>
      </c>
      <c r="J2452" s="727" t="s">
        <v>2904</v>
      </c>
      <c r="K2452" s="727" t="s">
        <v>2902</v>
      </c>
      <c r="L2452" s="728">
        <v>256.67</v>
      </c>
      <c r="M2452" s="728">
        <v>5646.7400000000007</v>
      </c>
      <c r="N2452" s="727">
        <v>22</v>
      </c>
      <c r="O2452" s="812">
        <v>21.5</v>
      </c>
      <c r="P2452" s="728">
        <v>3080.0400000000004</v>
      </c>
      <c r="Q2452" s="745">
        <v>0.54545454545454541</v>
      </c>
      <c r="R2452" s="727">
        <v>12</v>
      </c>
      <c r="S2452" s="745">
        <v>0.54545454545454541</v>
      </c>
      <c r="T2452" s="812">
        <v>11.5</v>
      </c>
      <c r="U2452" s="768">
        <v>0.53488372093023251</v>
      </c>
    </row>
    <row r="2453" spans="1:21" ht="14.4" customHeight="1" x14ac:dyDescent="0.3">
      <c r="A2453" s="726">
        <v>4</v>
      </c>
      <c r="B2453" s="727" t="s">
        <v>2287</v>
      </c>
      <c r="C2453" s="727" t="s">
        <v>2296</v>
      </c>
      <c r="D2453" s="810" t="s">
        <v>4736</v>
      </c>
      <c r="E2453" s="811" t="s">
        <v>2319</v>
      </c>
      <c r="F2453" s="727" t="s">
        <v>2288</v>
      </c>
      <c r="G2453" s="727" t="s">
        <v>2383</v>
      </c>
      <c r="H2453" s="727" t="s">
        <v>571</v>
      </c>
      <c r="I2453" s="727" t="s">
        <v>2384</v>
      </c>
      <c r="J2453" s="727" t="s">
        <v>616</v>
      </c>
      <c r="K2453" s="727" t="s">
        <v>2385</v>
      </c>
      <c r="L2453" s="728">
        <v>108.44</v>
      </c>
      <c r="M2453" s="728">
        <v>325.32</v>
      </c>
      <c r="N2453" s="727">
        <v>3</v>
      </c>
      <c r="O2453" s="812">
        <v>2.5</v>
      </c>
      <c r="P2453" s="728">
        <v>216.88</v>
      </c>
      <c r="Q2453" s="745">
        <v>0.66666666666666663</v>
      </c>
      <c r="R2453" s="727">
        <v>2</v>
      </c>
      <c r="S2453" s="745">
        <v>0.66666666666666663</v>
      </c>
      <c r="T2453" s="812">
        <v>1.5</v>
      </c>
      <c r="U2453" s="768">
        <v>0.6</v>
      </c>
    </row>
    <row r="2454" spans="1:21" ht="14.4" customHeight="1" x14ac:dyDescent="0.3">
      <c r="A2454" s="726">
        <v>4</v>
      </c>
      <c r="B2454" s="727" t="s">
        <v>2287</v>
      </c>
      <c r="C2454" s="727" t="s">
        <v>2296</v>
      </c>
      <c r="D2454" s="810" t="s">
        <v>4736</v>
      </c>
      <c r="E2454" s="811" t="s">
        <v>2319</v>
      </c>
      <c r="F2454" s="727" t="s">
        <v>2288</v>
      </c>
      <c r="G2454" s="727" t="s">
        <v>2383</v>
      </c>
      <c r="H2454" s="727" t="s">
        <v>571</v>
      </c>
      <c r="I2454" s="727" t="s">
        <v>2629</v>
      </c>
      <c r="J2454" s="727" t="s">
        <v>2630</v>
      </c>
      <c r="K2454" s="727" t="s">
        <v>2631</v>
      </c>
      <c r="L2454" s="728">
        <v>42.09</v>
      </c>
      <c r="M2454" s="728">
        <v>42.09</v>
      </c>
      <c r="N2454" s="727">
        <v>1</v>
      </c>
      <c r="O2454" s="812">
        <v>1</v>
      </c>
      <c r="P2454" s="728"/>
      <c r="Q2454" s="745">
        <v>0</v>
      </c>
      <c r="R2454" s="727"/>
      <c r="S2454" s="745">
        <v>0</v>
      </c>
      <c r="T2454" s="812"/>
      <c r="U2454" s="768">
        <v>0</v>
      </c>
    </row>
    <row r="2455" spans="1:21" ht="14.4" customHeight="1" x14ac:dyDescent="0.3">
      <c r="A2455" s="726">
        <v>4</v>
      </c>
      <c r="B2455" s="727" t="s">
        <v>2287</v>
      </c>
      <c r="C2455" s="727" t="s">
        <v>2296</v>
      </c>
      <c r="D2455" s="810" t="s">
        <v>4736</v>
      </c>
      <c r="E2455" s="811" t="s">
        <v>2319</v>
      </c>
      <c r="F2455" s="727" t="s">
        <v>2288</v>
      </c>
      <c r="G2455" s="727" t="s">
        <v>2383</v>
      </c>
      <c r="H2455" s="727" t="s">
        <v>571</v>
      </c>
      <c r="I2455" s="727" t="s">
        <v>4630</v>
      </c>
      <c r="J2455" s="727" t="s">
        <v>624</v>
      </c>
      <c r="K2455" s="727" t="s">
        <v>625</v>
      </c>
      <c r="L2455" s="728">
        <v>120.09</v>
      </c>
      <c r="M2455" s="728">
        <v>120.09</v>
      </c>
      <c r="N2455" s="727">
        <v>1</v>
      </c>
      <c r="O2455" s="812">
        <v>0.5</v>
      </c>
      <c r="P2455" s="728">
        <v>120.09</v>
      </c>
      <c r="Q2455" s="745">
        <v>1</v>
      </c>
      <c r="R2455" s="727">
        <v>1</v>
      </c>
      <c r="S2455" s="745">
        <v>1</v>
      </c>
      <c r="T2455" s="812">
        <v>0.5</v>
      </c>
      <c r="U2455" s="768">
        <v>1</v>
      </c>
    </row>
    <row r="2456" spans="1:21" ht="14.4" customHeight="1" x14ac:dyDescent="0.3">
      <c r="A2456" s="726">
        <v>4</v>
      </c>
      <c r="B2456" s="727" t="s">
        <v>2287</v>
      </c>
      <c r="C2456" s="727" t="s">
        <v>2296</v>
      </c>
      <c r="D2456" s="810" t="s">
        <v>4736</v>
      </c>
      <c r="E2456" s="811" t="s">
        <v>2319</v>
      </c>
      <c r="F2456" s="727" t="s">
        <v>2288</v>
      </c>
      <c r="G2456" s="727" t="s">
        <v>3638</v>
      </c>
      <c r="H2456" s="727" t="s">
        <v>642</v>
      </c>
      <c r="I2456" s="727" t="s">
        <v>2103</v>
      </c>
      <c r="J2456" s="727" t="s">
        <v>1247</v>
      </c>
      <c r="K2456" s="727" t="s">
        <v>2104</v>
      </c>
      <c r="L2456" s="728">
        <v>63.75</v>
      </c>
      <c r="M2456" s="728">
        <v>63.75</v>
      </c>
      <c r="N2456" s="727">
        <v>1</v>
      </c>
      <c r="O2456" s="812">
        <v>0.5</v>
      </c>
      <c r="P2456" s="728">
        <v>63.75</v>
      </c>
      <c r="Q2456" s="745">
        <v>1</v>
      </c>
      <c r="R2456" s="727">
        <v>1</v>
      </c>
      <c r="S2456" s="745">
        <v>1</v>
      </c>
      <c r="T2456" s="812">
        <v>0.5</v>
      </c>
      <c r="U2456" s="768">
        <v>1</v>
      </c>
    </row>
    <row r="2457" spans="1:21" ht="14.4" customHeight="1" x14ac:dyDescent="0.3">
      <c r="A2457" s="726">
        <v>4</v>
      </c>
      <c r="B2457" s="727" t="s">
        <v>2287</v>
      </c>
      <c r="C2457" s="727" t="s">
        <v>2296</v>
      </c>
      <c r="D2457" s="810" t="s">
        <v>4736</v>
      </c>
      <c r="E2457" s="811" t="s">
        <v>2319</v>
      </c>
      <c r="F2457" s="727" t="s">
        <v>2288</v>
      </c>
      <c r="G2457" s="727" t="s">
        <v>2588</v>
      </c>
      <c r="H2457" s="727" t="s">
        <v>571</v>
      </c>
      <c r="I2457" s="727" t="s">
        <v>2589</v>
      </c>
      <c r="J2457" s="727" t="s">
        <v>906</v>
      </c>
      <c r="K2457" s="727" t="s">
        <v>2590</v>
      </c>
      <c r="L2457" s="728">
        <v>96.81</v>
      </c>
      <c r="M2457" s="728">
        <v>7454.369999999999</v>
      </c>
      <c r="N2457" s="727">
        <v>77</v>
      </c>
      <c r="O2457" s="812">
        <v>19</v>
      </c>
      <c r="P2457" s="728">
        <v>4937.3099999999995</v>
      </c>
      <c r="Q2457" s="745">
        <v>0.66233766233766234</v>
      </c>
      <c r="R2457" s="727">
        <v>51</v>
      </c>
      <c r="S2457" s="745">
        <v>0.66233766233766234</v>
      </c>
      <c r="T2457" s="812">
        <v>12</v>
      </c>
      <c r="U2457" s="768">
        <v>0.63157894736842102</v>
      </c>
    </row>
    <row r="2458" spans="1:21" ht="14.4" customHeight="1" x14ac:dyDescent="0.3">
      <c r="A2458" s="726">
        <v>4</v>
      </c>
      <c r="B2458" s="727" t="s">
        <v>2287</v>
      </c>
      <c r="C2458" s="727" t="s">
        <v>2296</v>
      </c>
      <c r="D2458" s="810" t="s">
        <v>4736</v>
      </c>
      <c r="E2458" s="811" t="s">
        <v>2319</v>
      </c>
      <c r="F2458" s="727" t="s">
        <v>2288</v>
      </c>
      <c r="G2458" s="727" t="s">
        <v>2913</v>
      </c>
      <c r="H2458" s="727" t="s">
        <v>571</v>
      </c>
      <c r="I2458" s="727" t="s">
        <v>4125</v>
      </c>
      <c r="J2458" s="727" t="s">
        <v>3408</v>
      </c>
      <c r="K2458" s="727" t="s">
        <v>1950</v>
      </c>
      <c r="L2458" s="728">
        <v>0</v>
      </c>
      <c r="M2458" s="728">
        <v>0</v>
      </c>
      <c r="N2458" s="727">
        <v>1</v>
      </c>
      <c r="O2458" s="812">
        <v>1</v>
      </c>
      <c r="P2458" s="728"/>
      <c r="Q2458" s="745"/>
      <c r="R2458" s="727"/>
      <c r="S2458" s="745">
        <v>0</v>
      </c>
      <c r="T2458" s="812"/>
      <c r="U2458" s="768">
        <v>0</v>
      </c>
    </row>
    <row r="2459" spans="1:21" ht="14.4" customHeight="1" x14ac:dyDescent="0.3">
      <c r="A2459" s="726">
        <v>4</v>
      </c>
      <c r="B2459" s="727" t="s">
        <v>2287</v>
      </c>
      <c r="C2459" s="727" t="s">
        <v>2296</v>
      </c>
      <c r="D2459" s="810" t="s">
        <v>4736</v>
      </c>
      <c r="E2459" s="811" t="s">
        <v>2319</v>
      </c>
      <c r="F2459" s="727" t="s">
        <v>2288</v>
      </c>
      <c r="G2459" s="727" t="s">
        <v>3658</v>
      </c>
      <c r="H2459" s="727" t="s">
        <v>571</v>
      </c>
      <c r="I2459" s="727" t="s">
        <v>4631</v>
      </c>
      <c r="J2459" s="727" t="s">
        <v>3660</v>
      </c>
      <c r="K2459" s="727" t="s">
        <v>4632</v>
      </c>
      <c r="L2459" s="728">
        <v>0</v>
      </c>
      <c r="M2459" s="728">
        <v>0</v>
      </c>
      <c r="N2459" s="727">
        <v>2</v>
      </c>
      <c r="O2459" s="812">
        <v>0.5</v>
      </c>
      <c r="P2459" s="728">
        <v>0</v>
      </c>
      <c r="Q2459" s="745"/>
      <c r="R2459" s="727">
        <v>2</v>
      </c>
      <c r="S2459" s="745">
        <v>1</v>
      </c>
      <c r="T2459" s="812">
        <v>0.5</v>
      </c>
      <c r="U2459" s="768">
        <v>1</v>
      </c>
    </row>
    <row r="2460" spans="1:21" ht="14.4" customHeight="1" x14ac:dyDescent="0.3">
      <c r="A2460" s="726">
        <v>4</v>
      </c>
      <c r="B2460" s="727" t="s">
        <v>2287</v>
      </c>
      <c r="C2460" s="727" t="s">
        <v>2296</v>
      </c>
      <c r="D2460" s="810" t="s">
        <v>4736</v>
      </c>
      <c r="E2460" s="811" t="s">
        <v>2319</v>
      </c>
      <c r="F2460" s="727" t="s">
        <v>2288</v>
      </c>
      <c r="G2460" s="727" t="s">
        <v>2417</v>
      </c>
      <c r="H2460" s="727" t="s">
        <v>642</v>
      </c>
      <c r="I2460" s="727" t="s">
        <v>1775</v>
      </c>
      <c r="J2460" s="727" t="s">
        <v>1776</v>
      </c>
      <c r="K2460" s="727" t="s">
        <v>1777</v>
      </c>
      <c r="L2460" s="728">
        <v>133.94</v>
      </c>
      <c r="M2460" s="728">
        <v>267.88</v>
      </c>
      <c r="N2460" s="727">
        <v>2</v>
      </c>
      <c r="O2460" s="812">
        <v>1</v>
      </c>
      <c r="P2460" s="728">
        <v>267.88</v>
      </c>
      <c r="Q2460" s="745">
        <v>1</v>
      </c>
      <c r="R2460" s="727">
        <v>2</v>
      </c>
      <c r="S2460" s="745">
        <v>1</v>
      </c>
      <c r="T2460" s="812">
        <v>1</v>
      </c>
      <c r="U2460" s="768">
        <v>1</v>
      </c>
    </row>
    <row r="2461" spans="1:21" ht="14.4" customHeight="1" x14ac:dyDescent="0.3">
      <c r="A2461" s="726">
        <v>4</v>
      </c>
      <c r="B2461" s="727" t="s">
        <v>2287</v>
      </c>
      <c r="C2461" s="727" t="s">
        <v>2296</v>
      </c>
      <c r="D2461" s="810" t="s">
        <v>4736</v>
      </c>
      <c r="E2461" s="811" t="s">
        <v>2319</v>
      </c>
      <c r="F2461" s="727" t="s">
        <v>2288</v>
      </c>
      <c r="G2461" s="727" t="s">
        <v>2417</v>
      </c>
      <c r="H2461" s="727" t="s">
        <v>571</v>
      </c>
      <c r="I2461" s="727" t="s">
        <v>3537</v>
      </c>
      <c r="J2461" s="727" t="s">
        <v>3416</v>
      </c>
      <c r="K2461" s="727" t="s">
        <v>3538</v>
      </c>
      <c r="L2461" s="728">
        <v>133.94</v>
      </c>
      <c r="M2461" s="728">
        <v>7500.6399999999994</v>
      </c>
      <c r="N2461" s="727">
        <v>56</v>
      </c>
      <c r="O2461" s="812">
        <v>28.5</v>
      </c>
      <c r="P2461" s="728">
        <v>4821.8399999999992</v>
      </c>
      <c r="Q2461" s="745">
        <v>0.64285714285714279</v>
      </c>
      <c r="R2461" s="727">
        <v>36</v>
      </c>
      <c r="S2461" s="745">
        <v>0.6428571428571429</v>
      </c>
      <c r="T2461" s="812">
        <v>18.5</v>
      </c>
      <c r="U2461" s="768">
        <v>0.64912280701754388</v>
      </c>
    </row>
    <row r="2462" spans="1:21" ht="14.4" customHeight="1" x14ac:dyDescent="0.3">
      <c r="A2462" s="726">
        <v>4</v>
      </c>
      <c r="B2462" s="727" t="s">
        <v>2287</v>
      </c>
      <c r="C2462" s="727" t="s">
        <v>2296</v>
      </c>
      <c r="D2462" s="810" t="s">
        <v>4736</v>
      </c>
      <c r="E2462" s="811" t="s">
        <v>2319</v>
      </c>
      <c r="F2462" s="727" t="s">
        <v>2288</v>
      </c>
      <c r="G2462" s="727" t="s">
        <v>2417</v>
      </c>
      <c r="H2462" s="727" t="s">
        <v>571</v>
      </c>
      <c r="I2462" s="727" t="s">
        <v>4616</v>
      </c>
      <c r="J2462" s="727" t="s">
        <v>3416</v>
      </c>
      <c r="K2462" s="727" t="s">
        <v>4617</v>
      </c>
      <c r="L2462" s="728">
        <v>53.57</v>
      </c>
      <c r="M2462" s="728">
        <v>53.57</v>
      </c>
      <c r="N2462" s="727">
        <v>1</v>
      </c>
      <c r="O2462" s="812">
        <v>0.5</v>
      </c>
      <c r="P2462" s="728"/>
      <c r="Q2462" s="745">
        <v>0</v>
      </c>
      <c r="R2462" s="727"/>
      <c r="S2462" s="745">
        <v>0</v>
      </c>
      <c r="T2462" s="812"/>
      <c r="U2462" s="768">
        <v>0</v>
      </c>
    </row>
    <row r="2463" spans="1:21" ht="14.4" customHeight="1" x14ac:dyDescent="0.3">
      <c r="A2463" s="726">
        <v>4</v>
      </c>
      <c r="B2463" s="727" t="s">
        <v>2287</v>
      </c>
      <c r="C2463" s="727" t="s">
        <v>2296</v>
      </c>
      <c r="D2463" s="810" t="s">
        <v>4736</v>
      </c>
      <c r="E2463" s="811" t="s">
        <v>2319</v>
      </c>
      <c r="F2463" s="727" t="s">
        <v>2289</v>
      </c>
      <c r="G2463" s="727" t="s">
        <v>2364</v>
      </c>
      <c r="H2463" s="727" t="s">
        <v>571</v>
      </c>
      <c r="I2463" s="727" t="s">
        <v>2454</v>
      </c>
      <c r="J2463" s="727" t="s">
        <v>2366</v>
      </c>
      <c r="K2463" s="727"/>
      <c r="L2463" s="728">
        <v>0</v>
      </c>
      <c r="M2463" s="728">
        <v>0</v>
      </c>
      <c r="N2463" s="727">
        <v>1</v>
      </c>
      <c r="O2463" s="812">
        <v>1</v>
      </c>
      <c r="P2463" s="728">
        <v>0</v>
      </c>
      <c r="Q2463" s="745"/>
      <c r="R2463" s="727">
        <v>1</v>
      </c>
      <c r="S2463" s="745">
        <v>1</v>
      </c>
      <c r="T2463" s="812">
        <v>1</v>
      </c>
      <c r="U2463" s="768">
        <v>1</v>
      </c>
    </row>
    <row r="2464" spans="1:21" ht="14.4" customHeight="1" x14ac:dyDescent="0.3">
      <c r="A2464" s="726">
        <v>4</v>
      </c>
      <c r="B2464" s="727" t="s">
        <v>2287</v>
      </c>
      <c r="C2464" s="727" t="s">
        <v>2296</v>
      </c>
      <c r="D2464" s="810" t="s">
        <v>4736</v>
      </c>
      <c r="E2464" s="811" t="s">
        <v>2319</v>
      </c>
      <c r="F2464" s="727" t="s">
        <v>2289</v>
      </c>
      <c r="G2464" s="727" t="s">
        <v>2364</v>
      </c>
      <c r="H2464" s="727" t="s">
        <v>571</v>
      </c>
      <c r="I2464" s="727" t="s">
        <v>2365</v>
      </c>
      <c r="J2464" s="727" t="s">
        <v>2366</v>
      </c>
      <c r="K2464" s="727"/>
      <c r="L2464" s="728">
        <v>0</v>
      </c>
      <c r="M2464" s="728">
        <v>0</v>
      </c>
      <c r="N2464" s="727">
        <v>5</v>
      </c>
      <c r="O2464" s="812">
        <v>5</v>
      </c>
      <c r="P2464" s="728">
        <v>0</v>
      </c>
      <c r="Q2464" s="745"/>
      <c r="R2464" s="727">
        <v>5</v>
      </c>
      <c r="S2464" s="745">
        <v>1</v>
      </c>
      <c r="T2464" s="812">
        <v>5</v>
      </c>
      <c r="U2464" s="768">
        <v>1</v>
      </c>
    </row>
    <row r="2465" spans="1:21" ht="14.4" customHeight="1" x14ac:dyDescent="0.3">
      <c r="A2465" s="726">
        <v>4</v>
      </c>
      <c r="B2465" s="727" t="s">
        <v>2287</v>
      </c>
      <c r="C2465" s="727" t="s">
        <v>2296</v>
      </c>
      <c r="D2465" s="810" t="s">
        <v>4736</v>
      </c>
      <c r="E2465" s="811" t="s">
        <v>2319</v>
      </c>
      <c r="F2465" s="727" t="s">
        <v>2290</v>
      </c>
      <c r="G2465" s="727" t="s">
        <v>2807</v>
      </c>
      <c r="H2465" s="727" t="s">
        <v>571</v>
      </c>
      <c r="I2465" s="727" t="s">
        <v>2808</v>
      </c>
      <c r="J2465" s="727" t="s">
        <v>2809</v>
      </c>
      <c r="K2465" s="727" t="s">
        <v>2810</v>
      </c>
      <c r="L2465" s="728">
        <v>410</v>
      </c>
      <c r="M2465" s="728">
        <v>410</v>
      </c>
      <c r="N2465" s="727">
        <v>1</v>
      </c>
      <c r="O2465" s="812">
        <v>1</v>
      </c>
      <c r="P2465" s="728">
        <v>410</v>
      </c>
      <c r="Q2465" s="745">
        <v>1</v>
      </c>
      <c r="R2465" s="727">
        <v>1</v>
      </c>
      <c r="S2465" s="745">
        <v>1</v>
      </c>
      <c r="T2465" s="812">
        <v>1</v>
      </c>
      <c r="U2465" s="768">
        <v>1</v>
      </c>
    </row>
    <row r="2466" spans="1:21" ht="14.4" customHeight="1" x14ac:dyDescent="0.3">
      <c r="A2466" s="726">
        <v>4</v>
      </c>
      <c r="B2466" s="727" t="s">
        <v>2287</v>
      </c>
      <c r="C2466" s="727" t="s">
        <v>2296</v>
      </c>
      <c r="D2466" s="810" t="s">
        <v>4736</v>
      </c>
      <c r="E2466" s="811" t="s">
        <v>2319</v>
      </c>
      <c r="F2466" s="727" t="s">
        <v>2290</v>
      </c>
      <c r="G2466" s="727" t="s">
        <v>2406</v>
      </c>
      <c r="H2466" s="727" t="s">
        <v>571</v>
      </c>
      <c r="I2466" s="727" t="s">
        <v>2407</v>
      </c>
      <c r="J2466" s="727" t="s">
        <v>2408</v>
      </c>
      <c r="K2466" s="727" t="s">
        <v>2409</v>
      </c>
      <c r="L2466" s="728">
        <v>900</v>
      </c>
      <c r="M2466" s="728">
        <v>900</v>
      </c>
      <c r="N2466" s="727">
        <v>1</v>
      </c>
      <c r="O2466" s="812">
        <v>1</v>
      </c>
      <c r="P2466" s="728">
        <v>900</v>
      </c>
      <c r="Q2466" s="745">
        <v>1</v>
      </c>
      <c r="R2466" s="727">
        <v>1</v>
      </c>
      <c r="S2466" s="745">
        <v>1</v>
      </c>
      <c r="T2466" s="812">
        <v>1</v>
      </c>
      <c r="U2466" s="768">
        <v>1</v>
      </c>
    </row>
    <row r="2467" spans="1:21" ht="14.4" customHeight="1" x14ac:dyDescent="0.3">
      <c r="A2467" s="726">
        <v>4</v>
      </c>
      <c r="B2467" s="727" t="s">
        <v>2287</v>
      </c>
      <c r="C2467" s="727" t="s">
        <v>2296</v>
      </c>
      <c r="D2467" s="810" t="s">
        <v>4736</v>
      </c>
      <c r="E2467" s="811" t="s">
        <v>2319</v>
      </c>
      <c r="F2467" s="727" t="s">
        <v>2290</v>
      </c>
      <c r="G2467" s="727" t="s">
        <v>2406</v>
      </c>
      <c r="H2467" s="727" t="s">
        <v>571</v>
      </c>
      <c r="I2467" s="727" t="s">
        <v>3444</v>
      </c>
      <c r="J2467" s="727" t="s">
        <v>3445</v>
      </c>
      <c r="K2467" s="727" t="s">
        <v>3446</v>
      </c>
      <c r="L2467" s="728">
        <v>378.48</v>
      </c>
      <c r="M2467" s="728">
        <v>378.48</v>
      </c>
      <c r="N2467" s="727">
        <v>1</v>
      </c>
      <c r="O2467" s="812">
        <v>1</v>
      </c>
      <c r="P2467" s="728">
        <v>378.48</v>
      </c>
      <c r="Q2467" s="745">
        <v>1</v>
      </c>
      <c r="R2467" s="727">
        <v>1</v>
      </c>
      <c r="S2467" s="745">
        <v>1</v>
      </c>
      <c r="T2467" s="812">
        <v>1</v>
      </c>
      <c r="U2467" s="768">
        <v>1</v>
      </c>
    </row>
    <row r="2468" spans="1:21" ht="14.4" customHeight="1" x14ac:dyDescent="0.3">
      <c r="A2468" s="726">
        <v>4</v>
      </c>
      <c r="B2468" s="727" t="s">
        <v>2287</v>
      </c>
      <c r="C2468" s="727" t="s">
        <v>2296</v>
      </c>
      <c r="D2468" s="810" t="s">
        <v>4736</v>
      </c>
      <c r="E2468" s="811" t="s">
        <v>2336</v>
      </c>
      <c r="F2468" s="727" t="s">
        <v>2288</v>
      </c>
      <c r="G2468" s="727" t="s">
        <v>2421</v>
      </c>
      <c r="H2468" s="727" t="s">
        <v>571</v>
      </c>
      <c r="I2468" s="727" t="s">
        <v>2458</v>
      </c>
      <c r="J2468" s="727" t="s">
        <v>1121</v>
      </c>
      <c r="K2468" s="727" t="s">
        <v>2423</v>
      </c>
      <c r="L2468" s="728">
        <v>103.67</v>
      </c>
      <c r="M2468" s="728">
        <v>103.67</v>
      </c>
      <c r="N2468" s="727">
        <v>1</v>
      </c>
      <c r="O2468" s="812">
        <v>1</v>
      </c>
      <c r="P2468" s="728"/>
      <c r="Q2468" s="745">
        <v>0</v>
      </c>
      <c r="R2468" s="727"/>
      <c r="S2468" s="745">
        <v>0</v>
      </c>
      <c r="T2468" s="812"/>
      <c r="U2468" s="768">
        <v>0</v>
      </c>
    </row>
    <row r="2469" spans="1:21" ht="14.4" customHeight="1" x14ac:dyDescent="0.3">
      <c r="A2469" s="726">
        <v>4</v>
      </c>
      <c r="B2469" s="727" t="s">
        <v>2287</v>
      </c>
      <c r="C2469" s="727" t="s">
        <v>2296</v>
      </c>
      <c r="D2469" s="810" t="s">
        <v>4736</v>
      </c>
      <c r="E2469" s="811" t="s">
        <v>2336</v>
      </c>
      <c r="F2469" s="727" t="s">
        <v>2288</v>
      </c>
      <c r="G2469" s="727" t="s">
        <v>2588</v>
      </c>
      <c r="H2469" s="727" t="s">
        <v>571</v>
      </c>
      <c r="I2469" s="727" t="s">
        <v>2589</v>
      </c>
      <c r="J2469" s="727" t="s">
        <v>906</v>
      </c>
      <c r="K2469" s="727" t="s">
        <v>2590</v>
      </c>
      <c r="L2469" s="728">
        <v>96.81</v>
      </c>
      <c r="M2469" s="728">
        <v>96.81</v>
      </c>
      <c r="N2469" s="727">
        <v>1</v>
      </c>
      <c r="O2469" s="812">
        <v>0.5</v>
      </c>
      <c r="P2469" s="728"/>
      <c r="Q2469" s="745">
        <v>0</v>
      </c>
      <c r="R2469" s="727"/>
      <c r="S2469" s="745">
        <v>0</v>
      </c>
      <c r="T2469" s="812"/>
      <c r="U2469" s="768">
        <v>0</v>
      </c>
    </row>
    <row r="2470" spans="1:21" ht="14.4" customHeight="1" x14ac:dyDescent="0.3">
      <c r="A2470" s="726">
        <v>4</v>
      </c>
      <c r="B2470" s="727" t="s">
        <v>2287</v>
      </c>
      <c r="C2470" s="727" t="s">
        <v>2296</v>
      </c>
      <c r="D2470" s="810" t="s">
        <v>4736</v>
      </c>
      <c r="E2470" s="811" t="s">
        <v>2336</v>
      </c>
      <c r="F2470" s="727" t="s">
        <v>2288</v>
      </c>
      <c r="G2470" s="727" t="s">
        <v>2417</v>
      </c>
      <c r="H2470" s="727" t="s">
        <v>571</v>
      </c>
      <c r="I2470" s="727" t="s">
        <v>3537</v>
      </c>
      <c r="J2470" s="727" t="s">
        <v>3416</v>
      </c>
      <c r="K2470" s="727" t="s">
        <v>3538</v>
      </c>
      <c r="L2470" s="728">
        <v>133.94</v>
      </c>
      <c r="M2470" s="728">
        <v>133.94</v>
      </c>
      <c r="N2470" s="727">
        <v>1</v>
      </c>
      <c r="O2470" s="812">
        <v>0.5</v>
      </c>
      <c r="P2470" s="728"/>
      <c r="Q2470" s="745">
        <v>0</v>
      </c>
      <c r="R2470" s="727"/>
      <c r="S2470" s="745">
        <v>0</v>
      </c>
      <c r="T2470" s="812"/>
      <c r="U2470" s="768">
        <v>0</v>
      </c>
    </row>
    <row r="2471" spans="1:21" ht="14.4" customHeight="1" x14ac:dyDescent="0.3">
      <c r="A2471" s="726">
        <v>4</v>
      </c>
      <c r="B2471" s="727" t="s">
        <v>2287</v>
      </c>
      <c r="C2471" s="727" t="s">
        <v>2296</v>
      </c>
      <c r="D2471" s="810" t="s">
        <v>4736</v>
      </c>
      <c r="E2471" s="811" t="s">
        <v>2341</v>
      </c>
      <c r="F2471" s="727" t="s">
        <v>2288</v>
      </c>
      <c r="G2471" s="727" t="s">
        <v>3494</v>
      </c>
      <c r="H2471" s="727" t="s">
        <v>571</v>
      </c>
      <c r="I2471" s="727" t="s">
        <v>3495</v>
      </c>
      <c r="J2471" s="727" t="s">
        <v>3496</v>
      </c>
      <c r="K2471" s="727" t="s">
        <v>2412</v>
      </c>
      <c r="L2471" s="728">
        <v>46.09</v>
      </c>
      <c r="M2471" s="728">
        <v>92.18</v>
      </c>
      <c r="N2471" s="727">
        <v>2</v>
      </c>
      <c r="O2471" s="812">
        <v>1</v>
      </c>
      <c r="P2471" s="728">
        <v>92.18</v>
      </c>
      <c r="Q2471" s="745">
        <v>1</v>
      </c>
      <c r="R2471" s="727">
        <v>2</v>
      </c>
      <c r="S2471" s="745">
        <v>1</v>
      </c>
      <c r="T2471" s="812">
        <v>1</v>
      </c>
      <c r="U2471" s="768">
        <v>1</v>
      </c>
    </row>
    <row r="2472" spans="1:21" ht="14.4" customHeight="1" x14ac:dyDescent="0.3">
      <c r="A2472" s="726">
        <v>4</v>
      </c>
      <c r="B2472" s="727" t="s">
        <v>2287</v>
      </c>
      <c r="C2472" s="727" t="s">
        <v>2296</v>
      </c>
      <c r="D2472" s="810" t="s">
        <v>4736</v>
      </c>
      <c r="E2472" s="811" t="s">
        <v>2341</v>
      </c>
      <c r="F2472" s="727" t="s">
        <v>2288</v>
      </c>
      <c r="G2472" s="727" t="s">
        <v>3494</v>
      </c>
      <c r="H2472" s="727" t="s">
        <v>571</v>
      </c>
      <c r="I2472" s="727" t="s">
        <v>4380</v>
      </c>
      <c r="J2472" s="727" t="s">
        <v>3496</v>
      </c>
      <c r="K2472" s="727" t="s">
        <v>4381</v>
      </c>
      <c r="L2472" s="728">
        <v>61.44</v>
      </c>
      <c r="M2472" s="728">
        <v>430.08</v>
      </c>
      <c r="N2472" s="727">
        <v>7</v>
      </c>
      <c r="O2472" s="812">
        <v>4</v>
      </c>
      <c r="P2472" s="728">
        <v>368.64</v>
      </c>
      <c r="Q2472" s="745">
        <v>0.8571428571428571</v>
      </c>
      <c r="R2472" s="727">
        <v>6</v>
      </c>
      <c r="S2472" s="745">
        <v>0.8571428571428571</v>
      </c>
      <c r="T2472" s="812">
        <v>3.5</v>
      </c>
      <c r="U2472" s="768">
        <v>0.875</v>
      </c>
    </row>
    <row r="2473" spans="1:21" ht="14.4" customHeight="1" x14ac:dyDescent="0.3">
      <c r="A2473" s="726">
        <v>4</v>
      </c>
      <c r="B2473" s="727" t="s">
        <v>2287</v>
      </c>
      <c r="C2473" s="727" t="s">
        <v>2296</v>
      </c>
      <c r="D2473" s="810" t="s">
        <v>4736</v>
      </c>
      <c r="E2473" s="811" t="s">
        <v>2341</v>
      </c>
      <c r="F2473" s="727" t="s">
        <v>2288</v>
      </c>
      <c r="G2473" s="727" t="s">
        <v>2355</v>
      </c>
      <c r="H2473" s="727" t="s">
        <v>642</v>
      </c>
      <c r="I2473" s="727" t="s">
        <v>2043</v>
      </c>
      <c r="J2473" s="727" t="s">
        <v>965</v>
      </c>
      <c r="K2473" s="727" t="s">
        <v>2044</v>
      </c>
      <c r="L2473" s="728">
        <v>154.36000000000001</v>
      </c>
      <c r="M2473" s="728">
        <v>308.72000000000003</v>
      </c>
      <c r="N2473" s="727">
        <v>2</v>
      </c>
      <c r="O2473" s="812">
        <v>1.5</v>
      </c>
      <c r="P2473" s="728">
        <v>308.72000000000003</v>
      </c>
      <c r="Q2473" s="745">
        <v>1</v>
      </c>
      <c r="R2473" s="727">
        <v>2</v>
      </c>
      <c r="S2473" s="745">
        <v>1</v>
      </c>
      <c r="T2473" s="812">
        <v>1.5</v>
      </c>
      <c r="U2473" s="768">
        <v>1</v>
      </c>
    </row>
    <row r="2474" spans="1:21" ht="14.4" customHeight="1" x14ac:dyDescent="0.3">
      <c r="A2474" s="726">
        <v>4</v>
      </c>
      <c r="B2474" s="727" t="s">
        <v>2287</v>
      </c>
      <c r="C2474" s="727" t="s">
        <v>2296</v>
      </c>
      <c r="D2474" s="810" t="s">
        <v>4736</v>
      </c>
      <c r="E2474" s="811" t="s">
        <v>2341</v>
      </c>
      <c r="F2474" s="727" t="s">
        <v>2288</v>
      </c>
      <c r="G2474" s="727" t="s">
        <v>2466</v>
      </c>
      <c r="H2474" s="727" t="s">
        <v>571</v>
      </c>
      <c r="I2474" s="727" t="s">
        <v>2741</v>
      </c>
      <c r="J2474" s="727" t="s">
        <v>2699</v>
      </c>
      <c r="K2474" s="727" t="s">
        <v>1870</v>
      </c>
      <c r="L2474" s="728">
        <v>78.33</v>
      </c>
      <c r="M2474" s="728">
        <v>313.32</v>
      </c>
      <c r="N2474" s="727">
        <v>4</v>
      </c>
      <c r="O2474" s="812">
        <v>1.5</v>
      </c>
      <c r="P2474" s="728">
        <v>313.32</v>
      </c>
      <c r="Q2474" s="745">
        <v>1</v>
      </c>
      <c r="R2474" s="727">
        <v>4</v>
      </c>
      <c r="S2474" s="745">
        <v>1</v>
      </c>
      <c r="T2474" s="812">
        <v>1.5</v>
      </c>
      <c r="U2474" s="768">
        <v>1</v>
      </c>
    </row>
    <row r="2475" spans="1:21" ht="14.4" customHeight="1" x14ac:dyDescent="0.3">
      <c r="A2475" s="726">
        <v>4</v>
      </c>
      <c r="B2475" s="727" t="s">
        <v>2287</v>
      </c>
      <c r="C2475" s="727" t="s">
        <v>2296</v>
      </c>
      <c r="D2475" s="810" t="s">
        <v>4736</v>
      </c>
      <c r="E2475" s="811" t="s">
        <v>2341</v>
      </c>
      <c r="F2475" s="727" t="s">
        <v>2288</v>
      </c>
      <c r="G2475" s="727" t="s">
        <v>2466</v>
      </c>
      <c r="H2475" s="727" t="s">
        <v>571</v>
      </c>
      <c r="I2475" s="727" t="s">
        <v>2698</v>
      </c>
      <c r="J2475" s="727" t="s">
        <v>2699</v>
      </c>
      <c r="K2475" s="727" t="s">
        <v>2700</v>
      </c>
      <c r="L2475" s="728">
        <v>391.67</v>
      </c>
      <c r="M2475" s="728">
        <v>1175.01</v>
      </c>
      <c r="N2475" s="727">
        <v>3</v>
      </c>
      <c r="O2475" s="812">
        <v>0.5</v>
      </c>
      <c r="P2475" s="728">
        <v>1175.01</v>
      </c>
      <c r="Q2475" s="745">
        <v>1</v>
      </c>
      <c r="R2475" s="727">
        <v>3</v>
      </c>
      <c r="S2475" s="745">
        <v>1</v>
      </c>
      <c r="T2475" s="812">
        <v>0.5</v>
      </c>
      <c r="U2475" s="768">
        <v>1</v>
      </c>
    </row>
    <row r="2476" spans="1:21" ht="14.4" customHeight="1" x14ac:dyDescent="0.3">
      <c r="A2476" s="726">
        <v>4</v>
      </c>
      <c r="B2476" s="727" t="s">
        <v>2287</v>
      </c>
      <c r="C2476" s="727" t="s">
        <v>2296</v>
      </c>
      <c r="D2476" s="810" t="s">
        <v>4736</v>
      </c>
      <c r="E2476" s="811" t="s">
        <v>2341</v>
      </c>
      <c r="F2476" s="727" t="s">
        <v>2288</v>
      </c>
      <c r="G2476" s="727" t="s">
        <v>4633</v>
      </c>
      <c r="H2476" s="727" t="s">
        <v>571</v>
      </c>
      <c r="I2476" s="727" t="s">
        <v>4634</v>
      </c>
      <c r="J2476" s="727" t="s">
        <v>4635</v>
      </c>
      <c r="K2476" s="727" t="s">
        <v>4636</v>
      </c>
      <c r="L2476" s="728">
        <v>0</v>
      </c>
      <c r="M2476" s="728">
        <v>0</v>
      </c>
      <c r="N2476" s="727">
        <v>13</v>
      </c>
      <c r="O2476" s="812">
        <v>1.5</v>
      </c>
      <c r="P2476" s="728">
        <v>0</v>
      </c>
      <c r="Q2476" s="745"/>
      <c r="R2476" s="727">
        <v>4</v>
      </c>
      <c r="S2476" s="745">
        <v>0.30769230769230771</v>
      </c>
      <c r="T2476" s="812">
        <v>0.5</v>
      </c>
      <c r="U2476" s="768">
        <v>0.33333333333333331</v>
      </c>
    </row>
    <row r="2477" spans="1:21" ht="14.4" customHeight="1" x14ac:dyDescent="0.3">
      <c r="A2477" s="726">
        <v>4</v>
      </c>
      <c r="B2477" s="727" t="s">
        <v>2287</v>
      </c>
      <c r="C2477" s="727" t="s">
        <v>2296</v>
      </c>
      <c r="D2477" s="810" t="s">
        <v>4736</v>
      </c>
      <c r="E2477" s="811" t="s">
        <v>2341</v>
      </c>
      <c r="F2477" s="727" t="s">
        <v>2288</v>
      </c>
      <c r="G2477" s="727" t="s">
        <v>2819</v>
      </c>
      <c r="H2477" s="727" t="s">
        <v>642</v>
      </c>
      <c r="I2477" s="727" t="s">
        <v>2218</v>
      </c>
      <c r="J2477" s="727" t="s">
        <v>2219</v>
      </c>
      <c r="K2477" s="727" t="s">
        <v>1819</v>
      </c>
      <c r="L2477" s="728">
        <v>69.16</v>
      </c>
      <c r="M2477" s="728">
        <v>69.16</v>
      </c>
      <c r="N2477" s="727">
        <v>1</v>
      </c>
      <c r="O2477" s="812">
        <v>0.5</v>
      </c>
      <c r="P2477" s="728"/>
      <c r="Q2477" s="745">
        <v>0</v>
      </c>
      <c r="R2477" s="727"/>
      <c r="S2477" s="745">
        <v>0</v>
      </c>
      <c r="T2477" s="812"/>
      <c r="U2477" s="768">
        <v>0</v>
      </c>
    </row>
    <row r="2478" spans="1:21" ht="14.4" customHeight="1" x14ac:dyDescent="0.3">
      <c r="A2478" s="726">
        <v>4</v>
      </c>
      <c r="B2478" s="727" t="s">
        <v>2287</v>
      </c>
      <c r="C2478" s="727" t="s">
        <v>2296</v>
      </c>
      <c r="D2478" s="810" t="s">
        <v>4736</v>
      </c>
      <c r="E2478" s="811" t="s">
        <v>2341</v>
      </c>
      <c r="F2478" s="727" t="s">
        <v>2288</v>
      </c>
      <c r="G2478" s="727" t="s">
        <v>2427</v>
      </c>
      <c r="H2478" s="727" t="s">
        <v>571</v>
      </c>
      <c r="I2478" s="727" t="s">
        <v>2428</v>
      </c>
      <c r="J2478" s="727" t="s">
        <v>2429</v>
      </c>
      <c r="K2478" s="727" t="s">
        <v>2430</v>
      </c>
      <c r="L2478" s="728">
        <v>64.56</v>
      </c>
      <c r="M2478" s="728">
        <v>64.56</v>
      </c>
      <c r="N2478" s="727">
        <v>1</v>
      </c>
      <c r="O2478" s="812">
        <v>0.5</v>
      </c>
      <c r="P2478" s="728"/>
      <c r="Q2478" s="745">
        <v>0</v>
      </c>
      <c r="R2478" s="727"/>
      <c r="S2478" s="745">
        <v>0</v>
      </c>
      <c r="T2478" s="812"/>
      <c r="U2478" s="768">
        <v>0</v>
      </c>
    </row>
    <row r="2479" spans="1:21" ht="14.4" customHeight="1" x14ac:dyDescent="0.3">
      <c r="A2479" s="726">
        <v>4</v>
      </c>
      <c r="B2479" s="727" t="s">
        <v>2287</v>
      </c>
      <c r="C2479" s="727" t="s">
        <v>2296</v>
      </c>
      <c r="D2479" s="810" t="s">
        <v>4736</v>
      </c>
      <c r="E2479" s="811" t="s">
        <v>2341</v>
      </c>
      <c r="F2479" s="727" t="s">
        <v>2288</v>
      </c>
      <c r="G2479" s="727" t="s">
        <v>2875</v>
      </c>
      <c r="H2479" s="727" t="s">
        <v>571</v>
      </c>
      <c r="I2479" s="727" t="s">
        <v>2876</v>
      </c>
      <c r="J2479" s="727" t="s">
        <v>1067</v>
      </c>
      <c r="K2479" s="727" t="s">
        <v>2877</v>
      </c>
      <c r="L2479" s="728">
        <v>91.11</v>
      </c>
      <c r="M2479" s="728">
        <v>273.33</v>
      </c>
      <c r="N2479" s="727">
        <v>3</v>
      </c>
      <c r="O2479" s="812">
        <v>2</v>
      </c>
      <c r="P2479" s="728"/>
      <c r="Q2479" s="745">
        <v>0</v>
      </c>
      <c r="R2479" s="727"/>
      <c r="S2479" s="745">
        <v>0</v>
      </c>
      <c r="T2479" s="812"/>
      <c r="U2479" s="768">
        <v>0</v>
      </c>
    </row>
    <row r="2480" spans="1:21" ht="14.4" customHeight="1" x14ac:dyDescent="0.3">
      <c r="A2480" s="726">
        <v>4</v>
      </c>
      <c r="B2480" s="727" t="s">
        <v>2287</v>
      </c>
      <c r="C2480" s="727" t="s">
        <v>2296</v>
      </c>
      <c r="D2480" s="810" t="s">
        <v>4736</v>
      </c>
      <c r="E2480" s="811" t="s">
        <v>2341</v>
      </c>
      <c r="F2480" s="727" t="s">
        <v>2288</v>
      </c>
      <c r="G2480" s="727" t="s">
        <v>2875</v>
      </c>
      <c r="H2480" s="727" t="s">
        <v>571</v>
      </c>
      <c r="I2480" s="727" t="s">
        <v>4505</v>
      </c>
      <c r="J2480" s="727" t="s">
        <v>1067</v>
      </c>
      <c r="K2480" s="727" t="s">
        <v>2877</v>
      </c>
      <c r="L2480" s="728">
        <v>91.11</v>
      </c>
      <c r="M2480" s="728">
        <v>637.77</v>
      </c>
      <c r="N2480" s="727">
        <v>7</v>
      </c>
      <c r="O2480" s="812">
        <v>2.5</v>
      </c>
      <c r="P2480" s="728">
        <v>364.44</v>
      </c>
      <c r="Q2480" s="745">
        <v>0.5714285714285714</v>
      </c>
      <c r="R2480" s="727">
        <v>4</v>
      </c>
      <c r="S2480" s="745">
        <v>0.5714285714285714</v>
      </c>
      <c r="T2480" s="812">
        <v>1.5</v>
      </c>
      <c r="U2480" s="768">
        <v>0.6</v>
      </c>
    </row>
    <row r="2481" spans="1:21" ht="14.4" customHeight="1" x14ac:dyDescent="0.3">
      <c r="A2481" s="726">
        <v>4</v>
      </c>
      <c r="B2481" s="727" t="s">
        <v>2287</v>
      </c>
      <c r="C2481" s="727" t="s">
        <v>2296</v>
      </c>
      <c r="D2481" s="810" t="s">
        <v>4736</v>
      </c>
      <c r="E2481" s="811" t="s">
        <v>2341</v>
      </c>
      <c r="F2481" s="727" t="s">
        <v>2288</v>
      </c>
      <c r="G2481" s="727" t="s">
        <v>2472</v>
      </c>
      <c r="H2481" s="727" t="s">
        <v>642</v>
      </c>
      <c r="I2481" s="727" t="s">
        <v>2058</v>
      </c>
      <c r="J2481" s="727" t="s">
        <v>2059</v>
      </c>
      <c r="K2481" s="727" t="s">
        <v>2060</v>
      </c>
      <c r="L2481" s="728">
        <v>3231.81</v>
      </c>
      <c r="M2481" s="728">
        <v>12927.24</v>
      </c>
      <c r="N2481" s="727">
        <v>4</v>
      </c>
      <c r="O2481" s="812">
        <v>0.5</v>
      </c>
      <c r="P2481" s="728"/>
      <c r="Q2481" s="745">
        <v>0</v>
      </c>
      <c r="R2481" s="727"/>
      <c r="S2481" s="745">
        <v>0</v>
      </c>
      <c r="T2481" s="812"/>
      <c r="U2481" s="768">
        <v>0</v>
      </c>
    </row>
    <row r="2482" spans="1:21" ht="14.4" customHeight="1" x14ac:dyDescent="0.3">
      <c r="A2482" s="726">
        <v>4</v>
      </c>
      <c r="B2482" s="727" t="s">
        <v>2287</v>
      </c>
      <c r="C2482" s="727" t="s">
        <v>2296</v>
      </c>
      <c r="D2482" s="810" t="s">
        <v>4736</v>
      </c>
      <c r="E2482" s="811" t="s">
        <v>2341</v>
      </c>
      <c r="F2482" s="727" t="s">
        <v>2288</v>
      </c>
      <c r="G2482" s="727" t="s">
        <v>2436</v>
      </c>
      <c r="H2482" s="727" t="s">
        <v>571</v>
      </c>
      <c r="I2482" s="727" t="s">
        <v>2437</v>
      </c>
      <c r="J2482" s="727" t="s">
        <v>2438</v>
      </c>
      <c r="K2482" s="727" t="s">
        <v>2439</v>
      </c>
      <c r="L2482" s="728">
        <v>0</v>
      </c>
      <c r="M2482" s="728">
        <v>0</v>
      </c>
      <c r="N2482" s="727">
        <v>2</v>
      </c>
      <c r="O2482" s="812">
        <v>1</v>
      </c>
      <c r="P2482" s="728">
        <v>0</v>
      </c>
      <c r="Q2482" s="745"/>
      <c r="R2482" s="727">
        <v>2</v>
      </c>
      <c r="S2482" s="745">
        <v>1</v>
      </c>
      <c r="T2482" s="812">
        <v>1</v>
      </c>
      <c r="U2482" s="768">
        <v>1</v>
      </c>
    </row>
    <row r="2483" spans="1:21" ht="14.4" customHeight="1" x14ac:dyDescent="0.3">
      <c r="A2483" s="726">
        <v>4</v>
      </c>
      <c r="B2483" s="727" t="s">
        <v>2287</v>
      </c>
      <c r="C2483" s="727" t="s">
        <v>2296</v>
      </c>
      <c r="D2483" s="810" t="s">
        <v>4736</v>
      </c>
      <c r="E2483" s="811" t="s">
        <v>2341</v>
      </c>
      <c r="F2483" s="727" t="s">
        <v>2288</v>
      </c>
      <c r="G2483" s="727" t="s">
        <v>3384</v>
      </c>
      <c r="H2483" s="727" t="s">
        <v>571</v>
      </c>
      <c r="I2483" s="727" t="s">
        <v>3385</v>
      </c>
      <c r="J2483" s="727" t="s">
        <v>996</v>
      </c>
      <c r="K2483" s="727" t="s">
        <v>3386</v>
      </c>
      <c r="L2483" s="728">
        <v>48.09</v>
      </c>
      <c r="M2483" s="728">
        <v>96.18</v>
      </c>
      <c r="N2483" s="727">
        <v>2</v>
      </c>
      <c r="O2483" s="812">
        <v>1</v>
      </c>
      <c r="P2483" s="728"/>
      <c r="Q2483" s="745">
        <v>0</v>
      </c>
      <c r="R2483" s="727"/>
      <c r="S2483" s="745">
        <v>0</v>
      </c>
      <c r="T2483" s="812"/>
      <c r="U2483" s="768">
        <v>0</v>
      </c>
    </row>
    <row r="2484" spans="1:21" ht="14.4" customHeight="1" x14ac:dyDescent="0.3">
      <c r="A2484" s="726">
        <v>4</v>
      </c>
      <c r="B2484" s="727" t="s">
        <v>2287</v>
      </c>
      <c r="C2484" s="727" t="s">
        <v>2296</v>
      </c>
      <c r="D2484" s="810" t="s">
        <v>4736</v>
      </c>
      <c r="E2484" s="811" t="s">
        <v>2341</v>
      </c>
      <c r="F2484" s="727" t="s">
        <v>2288</v>
      </c>
      <c r="G2484" s="727" t="s">
        <v>2771</v>
      </c>
      <c r="H2484" s="727" t="s">
        <v>571</v>
      </c>
      <c r="I2484" s="727" t="s">
        <v>2772</v>
      </c>
      <c r="J2484" s="727" t="s">
        <v>1297</v>
      </c>
      <c r="K2484" s="727" t="s">
        <v>2412</v>
      </c>
      <c r="L2484" s="728">
        <v>98.75</v>
      </c>
      <c r="M2484" s="728">
        <v>888.75</v>
      </c>
      <c r="N2484" s="727">
        <v>9</v>
      </c>
      <c r="O2484" s="812">
        <v>5</v>
      </c>
      <c r="P2484" s="728">
        <v>790</v>
      </c>
      <c r="Q2484" s="745">
        <v>0.88888888888888884</v>
      </c>
      <c r="R2484" s="727">
        <v>8</v>
      </c>
      <c r="S2484" s="745">
        <v>0.88888888888888884</v>
      </c>
      <c r="T2484" s="812">
        <v>4.5</v>
      </c>
      <c r="U2484" s="768">
        <v>0.9</v>
      </c>
    </row>
    <row r="2485" spans="1:21" ht="14.4" customHeight="1" x14ac:dyDescent="0.3">
      <c r="A2485" s="726">
        <v>4</v>
      </c>
      <c r="B2485" s="727" t="s">
        <v>2287</v>
      </c>
      <c r="C2485" s="727" t="s">
        <v>2296</v>
      </c>
      <c r="D2485" s="810" t="s">
        <v>4736</v>
      </c>
      <c r="E2485" s="811" t="s">
        <v>2341</v>
      </c>
      <c r="F2485" s="727" t="s">
        <v>2288</v>
      </c>
      <c r="G2485" s="727" t="s">
        <v>2413</v>
      </c>
      <c r="H2485" s="727" t="s">
        <v>571</v>
      </c>
      <c r="I2485" s="727" t="s">
        <v>4277</v>
      </c>
      <c r="J2485" s="727" t="s">
        <v>2415</v>
      </c>
      <c r="K2485" s="727" t="s">
        <v>2686</v>
      </c>
      <c r="L2485" s="728">
        <v>0</v>
      </c>
      <c r="M2485" s="728">
        <v>0</v>
      </c>
      <c r="N2485" s="727">
        <v>2</v>
      </c>
      <c r="O2485" s="812">
        <v>1</v>
      </c>
      <c r="P2485" s="728"/>
      <c r="Q2485" s="745"/>
      <c r="R2485" s="727"/>
      <c r="S2485" s="745">
        <v>0</v>
      </c>
      <c r="T2485" s="812"/>
      <c r="U2485" s="768">
        <v>0</v>
      </c>
    </row>
    <row r="2486" spans="1:21" ht="14.4" customHeight="1" x14ac:dyDescent="0.3">
      <c r="A2486" s="726">
        <v>4</v>
      </c>
      <c r="B2486" s="727" t="s">
        <v>2287</v>
      </c>
      <c r="C2486" s="727" t="s">
        <v>2296</v>
      </c>
      <c r="D2486" s="810" t="s">
        <v>4736</v>
      </c>
      <c r="E2486" s="811" t="s">
        <v>2341</v>
      </c>
      <c r="F2486" s="727" t="s">
        <v>2288</v>
      </c>
      <c r="G2486" s="727" t="s">
        <v>2483</v>
      </c>
      <c r="H2486" s="727" t="s">
        <v>571</v>
      </c>
      <c r="I2486" s="727" t="s">
        <v>2484</v>
      </c>
      <c r="J2486" s="727" t="s">
        <v>904</v>
      </c>
      <c r="K2486" s="727" t="s">
        <v>2485</v>
      </c>
      <c r="L2486" s="728">
        <v>760.22</v>
      </c>
      <c r="M2486" s="728">
        <v>2280.66</v>
      </c>
      <c r="N2486" s="727">
        <v>3</v>
      </c>
      <c r="O2486" s="812">
        <v>1</v>
      </c>
      <c r="P2486" s="728"/>
      <c r="Q2486" s="745">
        <v>0</v>
      </c>
      <c r="R2486" s="727"/>
      <c r="S2486" s="745">
        <v>0</v>
      </c>
      <c r="T2486" s="812"/>
      <c r="U2486" s="768">
        <v>0</v>
      </c>
    </row>
    <row r="2487" spans="1:21" ht="14.4" customHeight="1" x14ac:dyDescent="0.3">
      <c r="A2487" s="726">
        <v>4</v>
      </c>
      <c r="B2487" s="727" t="s">
        <v>2287</v>
      </c>
      <c r="C2487" s="727" t="s">
        <v>2296</v>
      </c>
      <c r="D2487" s="810" t="s">
        <v>4736</v>
      </c>
      <c r="E2487" s="811" t="s">
        <v>2341</v>
      </c>
      <c r="F2487" s="727" t="s">
        <v>2288</v>
      </c>
      <c r="G2487" s="727" t="s">
        <v>2882</v>
      </c>
      <c r="H2487" s="727" t="s">
        <v>571</v>
      </c>
      <c r="I2487" s="727" t="s">
        <v>2883</v>
      </c>
      <c r="J2487" s="727" t="s">
        <v>721</v>
      </c>
      <c r="K2487" s="727" t="s">
        <v>2884</v>
      </c>
      <c r="L2487" s="728">
        <v>256.67</v>
      </c>
      <c r="M2487" s="728">
        <v>256.67</v>
      </c>
      <c r="N2487" s="727">
        <v>1</v>
      </c>
      <c r="O2487" s="812">
        <v>1</v>
      </c>
      <c r="P2487" s="728">
        <v>256.67</v>
      </c>
      <c r="Q2487" s="745">
        <v>1</v>
      </c>
      <c r="R2487" s="727">
        <v>1</v>
      </c>
      <c r="S2487" s="745">
        <v>1</v>
      </c>
      <c r="T2487" s="812">
        <v>1</v>
      </c>
      <c r="U2487" s="768">
        <v>1</v>
      </c>
    </row>
    <row r="2488" spans="1:21" ht="14.4" customHeight="1" x14ac:dyDescent="0.3">
      <c r="A2488" s="726">
        <v>4</v>
      </c>
      <c r="B2488" s="727" t="s">
        <v>2287</v>
      </c>
      <c r="C2488" s="727" t="s">
        <v>2296</v>
      </c>
      <c r="D2488" s="810" t="s">
        <v>4736</v>
      </c>
      <c r="E2488" s="811" t="s">
        <v>2341</v>
      </c>
      <c r="F2488" s="727" t="s">
        <v>2288</v>
      </c>
      <c r="G2488" s="727" t="s">
        <v>2531</v>
      </c>
      <c r="H2488" s="727" t="s">
        <v>571</v>
      </c>
      <c r="I2488" s="727" t="s">
        <v>2532</v>
      </c>
      <c r="J2488" s="727" t="s">
        <v>2533</v>
      </c>
      <c r="K2488" s="727" t="s">
        <v>2534</v>
      </c>
      <c r="L2488" s="728">
        <v>140.72</v>
      </c>
      <c r="M2488" s="728">
        <v>5910.24</v>
      </c>
      <c r="N2488" s="727">
        <v>42</v>
      </c>
      <c r="O2488" s="812">
        <v>7</v>
      </c>
      <c r="P2488" s="728">
        <v>3658.72</v>
      </c>
      <c r="Q2488" s="745">
        <v>0.61904761904761907</v>
      </c>
      <c r="R2488" s="727">
        <v>26</v>
      </c>
      <c r="S2488" s="745">
        <v>0.61904761904761907</v>
      </c>
      <c r="T2488" s="812">
        <v>4</v>
      </c>
      <c r="U2488" s="768">
        <v>0.5714285714285714</v>
      </c>
    </row>
    <row r="2489" spans="1:21" ht="14.4" customHeight="1" x14ac:dyDescent="0.3">
      <c r="A2489" s="726">
        <v>4</v>
      </c>
      <c r="B2489" s="727" t="s">
        <v>2287</v>
      </c>
      <c r="C2489" s="727" t="s">
        <v>2296</v>
      </c>
      <c r="D2489" s="810" t="s">
        <v>4736</v>
      </c>
      <c r="E2489" s="811" t="s">
        <v>2341</v>
      </c>
      <c r="F2489" s="727" t="s">
        <v>2288</v>
      </c>
      <c r="G2489" s="727" t="s">
        <v>2531</v>
      </c>
      <c r="H2489" s="727" t="s">
        <v>571</v>
      </c>
      <c r="I2489" s="727" t="s">
        <v>3516</v>
      </c>
      <c r="J2489" s="727" t="s">
        <v>2533</v>
      </c>
      <c r="K2489" s="727" t="s">
        <v>2534</v>
      </c>
      <c r="L2489" s="728">
        <v>140.72</v>
      </c>
      <c r="M2489" s="728">
        <v>3377.2799999999997</v>
      </c>
      <c r="N2489" s="727">
        <v>24</v>
      </c>
      <c r="O2489" s="812">
        <v>4.5</v>
      </c>
      <c r="P2489" s="728">
        <v>2251.52</v>
      </c>
      <c r="Q2489" s="745">
        <v>0.66666666666666674</v>
      </c>
      <c r="R2489" s="727">
        <v>16</v>
      </c>
      <c r="S2489" s="745">
        <v>0.66666666666666663</v>
      </c>
      <c r="T2489" s="812">
        <v>3</v>
      </c>
      <c r="U2489" s="768">
        <v>0.66666666666666663</v>
      </c>
    </row>
    <row r="2490" spans="1:21" ht="14.4" customHeight="1" x14ac:dyDescent="0.3">
      <c r="A2490" s="726">
        <v>4</v>
      </c>
      <c r="B2490" s="727" t="s">
        <v>2287</v>
      </c>
      <c r="C2490" s="727" t="s">
        <v>2296</v>
      </c>
      <c r="D2490" s="810" t="s">
        <v>4736</v>
      </c>
      <c r="E2490" s="811" t="s">
        <v>2341</v>
      </c>
      <c r="F2490" s="727" t="s">
        <v>2288</v>
      </c>
      <c r="G2490" s="727" t="s">
        <v>2418</v>
      </c>
      <c r="H2490" s="727" t="s">
        <v>571</v>
      </c>
      <c r="I2490" s="727" t="s">
        <v>2419</v>
      </c>
      <c r="J2490" s="727" t="s">
        <v>676</v>
      </c>
      <c r="K2490" s="727" t="s">
        <v>2420</v>
      </c>
      <c r="L2490" s="728">
        <v>53.57</v>
      </c>
      <c r="M2490" s="728">
        <v>535.70000000000005</v>
      </c>
      <c r="N2490" s="727">
        <v>10</v>
      </c>
      <c r="O2490" s="812">
        <v>2.5</v>
      </c>
      <c r="P2490" s="728">
        <v>321.42</v>
      </c>
      <c r="Q2490" s="745">
        <v>0.6</v>
      </c>
      <c r="R2490" s="727">
        <v>6</v>
      </c>
      <c r="S2490" s="745">
        <v>0.6</v>
      </c>
      <c r="T2490" s="812">
        <v>2</v>
      </c>
      <c r="U2490" s="768">
        <v>0.8</v>
      </c>
    </row>
    <row r="2491" spans="1:21" ht="14.4" customHeight="1" x14ac:dyDescent="0.3">
      <c r="A2491" s="726">
        <v>4</v>
      </c>
      <c r="B2491" s="727" t="s">
        <v>2287</v>
      </c>
      <c r="C2491" s="727" t="s">
        <v>2296</v>
      </c>
      <c r="D2491" s="810" t="s">
        <v>4736</v>
      </c>
      <c r="E2491" s="811" t="s">
        <v>2341</v>
      </c>
      <c r="F2491" s="727" t="s">
        <v>2288</v>
      </c>
      <c r="G2491" s="727" t="s">
        <v>2570</v>
      </c>
      <c r="H2491" s="727" t="s">
        <v>571</v>
      </c>
      <c r="I2491" s="727" t="s">
        <v>2571</v>
      </c>
      <c r="J2491" s="727" t="s">
        <v>1496</v>
      </c>
      <c r="K2491" s="727" t="s">
        <v>2146</v>
      </c>
      <c r="L2491" s="728">
        <v>34.19</v>
      </c>
      <c r="M2491" s="728">
        <v>68.38</v>
      </c>
      <c r="N2491" s="727">
        <v>2</v>
      </c>
      <c r="O2491" s="812">
        <v>0.5</v>
      </c>
      <c r="P2491" s="728">
        <v>68.38</v>
      </c>
      <c r="Q2491" s="745">
        <v>1</v>
      </c>
      <c r="R2491" s="727">
        <v>2</v>
      </c>
      <c r="S2491" s="745">
        <v>1</v>
      </c>
      <c r="T2491" s="812">
        <v>0.5</v>
      </c>
      <c r="U2491" s="768">
        <v>1</v>
      </c>
    </row>
    <row r="2492" spans="1:21" ht="14.4" customHeight="1" x14ac:dyDescent="0.3">
      <c r="A2492" s="726">
        <v>4</v>
      </c>
      <c r="B2492" s="727" t="s">
        <v>2287</v>
      </c>
      <c r="C2492" s="727" t="s">
        <v>2296</v>
      </c>
      <c r="D2492" s="810" t="s">
        <v>4736</v>
      </c>
      <c r="E2492" s="811" t="s">
        <v>2341</v>
      </c>
      <c r="F2492" s="727" t="s">
        <v>2288</v>
      </c>
      <c r="G2492" s="727" t="s">
        <v>2367</v>
      </c>
      <c r="H2492" s="727" t="s">
        <v>571</v>
      </c>
      <c r="I2492" s="727" t="s">
        <v>4637</v>
      </c>
      <c r="J2492" s="727" t="s">
        <v>4638</v>
      </c>
      <c r="K2492" s="727" t="s">
        <v>4639</v>
      </c>
      <c r="L2492" s="728">
        <v>240.7</v>
      </c>
      <c r="M2492" s="728">
        <v>1925.6</v>
      </c>
      <c r="N2492" s="727">
        <v>8</v>
      </c>
      <c r="O2492" s="812">
        <v>1.5</v>
      </c>
      <c r="P2492" s="728">
        <v>1203.5</v>
      </c>
      <c r="Q2492" s="745">
        <v>0.625</v>
      </c>
      <c r="R2492" s="727">
        <v>5</v>
      </c>
      <c r="S2492" s="745">
        <v>0.625</v>
      </c>
      <c r="T2492" s="812">
        <v>1</v>
      </c>
      <c r="U2492" s="768">
        <v>0.66666666666666663</v>
      </c>
    </row>
    <row r="2493" spans="1:21" ht="14.4" customHeight="1" x14ac:dyDescent="0.3">
      <c r="A2493" s="726">
        <v>4</v>
      </c>
      <c r="B2493" s="727" t="s">
        <v>2287</v>
      </c>
      <c r="C2493" s="727" t="s">
        <v>2296</v>
      </c>
      <c r="D2493" s="810" t="s">
        <v>4736</v>
      </c>
      <c r="E2493" s="811" t="s">
        <v>2341</v>
      </c>
      <c r="F2493" s="727" t="s">
        <v>2288</v>
      </c>
      <c r="G2493" s="727" t="s">
        <v>2367</v>
      </c>
      <c r="H2493" s="727" t="s">
        <v>571</v>
      </c>
      <c r="I2493" s="727" t="s">
        <v>2455</v>
      </c>
      <c r="J2493" s="727" t="s">
        <v>1157</v>
      </c>
      <c r="K2493" s="727" t="s">
        <v>2369</v>
      </c>
      <c r="L2493" s="728">
        <v>374.79</v>
      </c>
      <c r="M2493" s="728">
        <v>4122.6900000000005</v>
      </c>
      <c r="N2493" s="727">
        <v>11</v>
      </c>
      <c r="O2493" s="812">
        <v>2</v>
      </c>
      <c r="P2493" s="728">
        <v>2248.7400000000002</v>
      </c>
      <c r="Q2493" s="745">
        <v>0.54545454545454541</v>
      </c>
      <c r="R2493" s="727">
        <v>6</v>
      </c>
      <c r="S2493" s="745">
        <v>0.54545454545454541</v>
      </c>
      <c r="T2493" s="812">
        <v>1</v>
      </c>
      <c r="U2493" s="768">
        <v>0.5</v>
      </c>
    </row>
    <row r="2494" spans="1:21" ht="14.4" customHeight="1" x14ac:dyDescent="0.3">
      <c r="A2494" s="726">
        <v>4</v>
      </c>
      <c r="B2494" s="727" t="s">
        <v>2287</v>
      </c>
      <c r="C2494" s="727" t="s">
        <v>2296</v>
      </c>
      <c r="D2494" s="810" t="s">
        <v>4736</v>
      </c>
      <c r="E2494" s="811" t="s">
        <v>2341</v>
      </c>
      <c r="F2494" s="727" t="s">
        <v>2288</v>
      </c>
      <c r="G2494" s="727" t="s">
        <v>2367</v>
      </c>
      <c r="H2494" s="727" t="s">
        <v>571</v>
      </c>
      <c r="I2494" s="727" t="s">
        <v>2456</v>
      </c>
      <c r="J2494" s="727" t="s">
        <v>1157</v>
      </c>
      <c r="K2494" s="727" t="s">
        <v>2457</v>
      </c>
      <c r="L2494" s="728">
        <v>0</v>
      </c>
      <c r="M2494" s="728">
        <v>0</v>
      </c>
      <c r="N2494" s="727">
        <v>2</v>
      </c>
      <c r="O2494" s="812">
        <v>1</v>
      </c>
      <c r="P2494" s="728"/>
      <c r="Q2494" s="745"/>
      <c r="R2494" s="727"/>
      <c r="S2494" s="745">
        <v>0</v>
      </c>
      <c r="T2494" s="812"/>
      <c r="U2494" s="768">
        <v>0</v>
      </c>
    </row>
    <row r="2495" spans="1:21" ht="14.4" customHeight="1" x14ac:dyDescent="0.3">
      <c r="A2495" s="726">
        <v>4</v>
      </c>
      <c r="B2495" s="727" t="s">
        <v>2287</v>
      </c>
      <c r="C2495" s="727" t="s">
        <v>2296</v>
      </c>
      <c r="D2495" s="810" t="s">
        <v>4736</v>
      </c>
      <c r="E2495" s="811" t="s">
        <v>2341</v>
      </c>
      <c r="F2495" s="727" t="s">
        <v>2288</v>
      </c>
      <c r="G2495" s="727" t="s">
        <v>2421</v>
      </c>
      <c r="H2495" s="727" t="s">
        <v>571</v>
      </c>
      <c r="I2495" s="727" t="s">
        <v>2458</v>
      </c>
      <c r="J2495" s="727" t="s">
        <v>1121</v>
      </c>
      <c r="K2495" s="727" t="s">
        <v>2423</v>
      </c>
      <c r="L2495" s="728">
        <v>301.2</v>
      </c>
      <c r="M2495" s="728">
        <v>903.59999999999991</v>
      </c>
      <c r="N2495" s="727">
        <v>3</v>
      </c>
      <c r="O2495" s="812">
        <v>2</v>
      </c>
      <c r="P2495" s="728">
        <v>903.59999999999991</v>
      </c>
      <c r="Q2495" s="745">
        <v>1</v>
      </c>
      <c r="R2495" s="727">
        <v>3</v>
      </c>
      <c r="S2495" s="745">
        <v>1</v>
      </c>
      <c r="T2495" s="812">
        <v>2</v>
      </c>
      <c r="U2495" s="768">
        <v>1</v>
      </c>
    </row>
    <row r="2496" spans="1:21" ht="14.4" customHeight="1" x14ac:dyDescent="0.3">
      <c r="A2496" s="726">
        <v>4</v>
      </c>
      <c r="B2496" s="727" t="s">
        <v>2287</v>
      </c>
      <c r="C2496" s="727" t="s">
        <v>2296</v>
      </c>
      <c r="D2496" s="810" t="s">
        <v>4736</v>
      </c>
      <c r="E2496" s="811" t="s">
        <v>2341</v>
      </c>
      <c r="F2496" s="727" t="s">
        <v>2288</v>
      </c>
      <c r="G2496" s="727" t="s">
        <v>2421</v>
      </c>
      <c r="H2496" s="727" t="s">
        <v>571</v>
      </c>
      <c r="I2496" s="727" t="s">
        <v>2458</v>
      </c>
      <c r="J2496" s="727" t="s">
        <v>1121</v>
      </c>
      <c r="K2496" s="727" t="s">
        <v>2423</v>
      </c>
      <c r="L2496" s="728">
        <v>103.67</v>
      </c>
      <c r="M2496" s="728">
        <v>103.67</v>
      </c>
      <c r="N2496" s="727">
        <v>1</v>
      </c>
      <c r="O2496" s="812">
        <v>1</v>
      </c>
      <c r="P2496" s="728"/>
      <c r="Q2496" s="745">
        <v>0</v>
      </c>
      <c r="R2496" s="727"/>
      <c r="S2496" s="745">
        <v>0</v>
      </c>
      <c r="T2496" s="812"/>
      <c r="U2496" s="768">
        <v>0</v>
      </c>
    </row>
    <row r="2497" spans="1:21" ht="14.4" customHeight="1" x14ac:dyDescent="0.3">
      <c r="A2497" s="726">
        <v>4</v>
      </c>
      <c r="B2497" s="727" t="s">
        <v>2287</v>
      </c>
      <c r="C2497" s="727" t="s">
        <v>2296</v>
      </c>
      <c r="D2497" s="810" t="s">
        <v>4736</v>
      </c>
      <c r="E2497" s="811" t="s">
        <v>2341</v>
      </c>
      <c r="F2497" s="727" t="s">
        <v>2288</v>
      </c>
      <c r="G2497" s="727" t="s">
        <v>2421</v>
      </c>
      <c r="H2497" s="727" t="s">
        <v>571</v>
      </c>
      <c r="I2497" s="727" t="s">
        <v>4640</v>
      </c>
      <c r="J2497" s="727" t="s">
        <v>2515</v>
      </c>
      <c r="K2497" s="727" t="s">
        <v>2516</v>
      </c>
      <c r="L2497" s="728">
        <v>0</v>
      </c>
      <c r="M2497" s="728">
        <v>0</v>
      </c>
      <c r="N2497" s="727">
        <v>1</v>
      </c>
      <c r="O2497" s="812">
        <v>0.5</v>
      </c>
      <c r="P2497" s="728">
        <v>0</v>
      </c>
      <c r="Q2497" s="745"/>
      <c r="R2497" s="727">
        <v>1</v>
      </c>
      <c r="S2497" s="745">
        <v>1</v>
      </c>
      <c r="T2497" s="812">
        <v>0.5</v>
      </c>
      <c r="U2497" s="768">
        <v>1</v>
      </c>
    </row>
    <row r="2498" spans="1:21" ht="14.4" customHeight="1" x14ac:dyDescent="0.3">
      <c r="A2498" s="726">
        <v>4</v>
      </c>
      <c r="B2498" s="727" t="s">
        <v>2287</v>
      </c>
      <c r="C2498" s="727" t="s">
        <v>2296</v>
      </c>
      <c r="D2498" s="810" t="s">
        <v>4736</v>
      </c>
      <c r="E2498" s="811" t="s">
        <v>2341</v>
      </c>
      <c r="F2498" s="727" t="s">
        <v>2288</v>
      </c>
      <c r="G2498" s="727" t="s">
        <v>2421</v>
      </c>
      <c r="H2498" s="727" t="s">
        <v>571</v>
      </c>
      <c r="I2498" s="727" t="s">
        <v>2542</v>
      </c>
      <c r="J2498" s="727" t="s">
        <v>1121</v>
      </c>
      <c r="K2498" s="727" t="s">
        <v>2541</v>
      </c>
      <c r="L2498" s="728">
        <v>57.64</v>
      </c>
      <c r="M2498" s="728">
        <v>57.64</v>
      </c>
      <c r="N2498" s="727">
        <v>1</v>
      </c>
      <c r="O2498" s="812">
        <v>0.5</v>
      </c>
      <c r="P2498" s="728">
        <v>57.64</v>
      </c>
      <c r="Q2498" s="745">
        <v>1</v>
      </c>
      <c r="R2498" s="727">
        <v>1</v>
      </c>
      <c r="S2498" s="745">
        <v>1</v>
      </c>
      <c r="T2498" s="812">
        <v>0.5</v>
      </c>
      <c r="U2498" s="768">
        <v>1</v>
      </c>
    </row>
    <row r="2499" spans="1:21" ht="14.4" customHeight="1" x14ac:dyDescent="0.3">
      <c r="A2499" s="726">
        <v>4</v>
      </c>
      <c r="B2499" s="727" t="s">
        <v>2287</v>
      </c>
      <c r="C2499" s="727" t="s">
        <v>2296</v>
      </c>
      <c r="D2499" s="810" t="s">
        <v>4736</v>
      </c>
      <c r="E2499" s="811" t="s">
        <v>2341</v>
      </c>
      <c r="F2499" s="727" t="s">
        <v>2288</v>
      </c>
      <c r="G2499" s="727" t="s">
        <v>2421</v>
      </c>
      <c r="H2499" s="727" t="s">
        <v>571</v>
      </c>
      <c r="I2499" s="727" t="s">
        <v>2542</v>
      </c>
      <c r="J2499" s="727" t="s">
        <v>1121</v>
      </c>
      <c r="K2499" s="727" t="s">
        <v>2541</v>
      </c>
      <c r="L2499" s="728">
        <v>32.25</v>
      </c>
      <c r="M2499" s="728">
        <v>96.75</v>
      </c>
      <c r="N2499" s="727">
        <v>3</v>
      </c>
      <c r="O2499" s="812">
        <v>2</v>
      </c>
      <c r="P2499" s="728">
        <v>96.75</v>
      </c>
      <c r="Q2499" s="745">
        <v>1</v>
      </c>
      <c r="R2499" s="727">
        <v>3</v>
      </c>
      <c r="S2499" s="745">
        <v>1</v>
      </c>
      <c r="T2499" s="812">
        <v>2</v>
      </c>
      <c r="U2499" s="768">
        <v>1</v>
      </c>
    </row>
    <row r="2500" spans="1:21" ht="14.4" customHeight="1" x14ac:dyDescent="0.3">
      <c r="A2500" s="726">
        <v>4</v>
      </c>
      <c r="B2500" s="727" t="s">
        <v>2287</v>
      </c>
      <c r="C2500" s="727" t="s">
        <v>2296</v>
      </c>
      <c r="D2500" s="810" t="s">
        <v>4736</v>
      </c>
      <c r="E2500" s="811" t="s">
        <v>2341</v>
      </c>
      <c r="F2500" s="727" t="s">
        <v>2288</v>
      </c>
      <c r="G2500" s="727" t="s">
        <v>2421</v>
      </c>
      <c r="H2500" s="727" t="s">
        <v>571</v>
      </c>
      <c r="I2500" s="727" t="s">
        <v>2422</v>
      </c>
      <c r="J2500" s="727" t="s">
        <v>1121</v>
      </c>
      <c r="K2500" s="727" t="s">
        <v>2423</v>
      </c>
      <c r="L2500" s="728">
        <v>185.26</v>
      </c>
      <c r="M2500" s="728">
        <v>5557.8</v>
      </c>
      <c r="N2500" s="727">
        <v>30</v>
      </c>
      <c r="O2500" s="812">
        <v>14</v>
      </c>
      <c r="P2500" s="728">
        <v>3890.4600000000005</v>
      </c>
      <c r="Q2500" s="745">
        <v>0.70000000000000007</v>
      </c>
      <c r="R2500" s="727">
        <v>21</v>
      </c>
      <c r="S2500" s="745">
        <v>0.7</v>
      </c>
      <c r="T2500" s="812">
        <v>9</v>
      </c>
      <c r="U2500" s="768">
        <v>0.6428571428571429</v>
      </c>
    </row>
    <row r="2501" spans="1:21" ht="14.4" customHeight="1" x14ac:dyDescent="0.3">
      <c r="A2501" s="726">
        <v>4</v>
      </c>
      <c r="B2501" s="727" t="s">
        <v>2287</v>
      </c>
      <c r="C2501" s="727" t="s">
        <v>2296</v>
      </c>
      <c r="D2501" s="810" t="s">
        <v>4736</v>
      </c>
      <c r="E2501" s="811" t="s">
        <v>2341</v>
      </c>
      <c r="F2501" s="727" t="s">
        <v>2288</v>
      </c>
      <c r="G2501" s="727" t="s">
        <v>2421</v>
      </c>
      <c r="H2501" s="727" t="s">
        <v>571</v>
      </c>
      <c r="I2501" s="727" t="s">
        <v>2422</v>
      </c>
      <c r="J2501" s="727" t="s">
        <v>1121</v>
      </c>
      <c r="K2501" s="727" t="s">
        <v>2423</v>
      </c>
      <c r="L2501" s="728">
        <v>103.67</v>
      </c>
      <c r="M2501" s="728">
        <v>2902.76</v>
      </c>
      <c r="N2501" s="727">
        <v>28</v>
      </c>
      <c r="O2501" s="812">
        <v>11.5</v>
      </c>
      <c r="P2501" s="728">
        <v>2280.7400000000002</v>
      </c>
      <c r="Q2501" s="745">
        <v>0.7857142857142857</v>
      </c>
      <c r="R2501" s="727">
        <v>22</v>
      </c>
      <c r="S2501" s="745">
        <v>0.7857142857142857</v>
      </c>
      <c r="T2501" s="812">
        <v>9</v>
      </c>
      <c r="U2501" s="768">
        <v>0.78260869565217395</v>
      </c>
    </row>
    <row r="2502" spans="1:21" ht="14.4" customHeight="1" x14ac:dyDescent="0.3">
      <c r="A2502" s="726">
        <v>4</v>
      </c>
      <c r="B2502" s="727" t="s">
        <v>2287</v>
      </c>
      <c r="C2502" s="727" t="s">
        <v>2296</v>
      </c>
      <c r="D2502" s="810" t="s">
        <v>4736</v>
      </c>
      <c r="E2502" s="811" t="s">
        <v>2341</v>
      </c>
      <c r="F2502" s="727" t="s">
        <v>2288</v>
      </c>
      <c r="G2502" s="727" t="s">
        <v>2421</v>
      </c>
      <c r="H2502" s="727" t="s">
        <v>571</v>
      </c>
      <c r="I2502" s="727" t="s">
        <v>2459</v>
      </c>
      <c r="J2502" s="727" t="s">
        <v>1121</v>
      </c>
      <c r="K2502" s="727" t="s">
        <v>2423</v>
      </c>
      <c r="L2502" s="728">
        <v>301.2</v>
      </c>
      <c r="M2502" s="728">
        <v>903.59999999999991</v>
      </c>
      <c r="N2502" s="727">
        <v>3</v>
      </c>
      <c r="O2502" s="812">
        <v>1</v>
      </c>
      <c r="P2502" s="728">
        <v>301.2</v>
      </c>
      <c r="Q2502" s="745">
        <v>0.33333333333333337</v>
      </c>
      <c r="R2502" s="727">
        <v>1</v>
      </c>
      <c r="S2502" s="745">
        <v>0.33333333333333331</v>
      </c>
      <c r="T2502" s="812">
        <v>0.5</v>
      </c>
      <c r="U2502" s="768">
        <v>0.5</v>
      </c>
    </row>
    <row r="2503" spans="1:21" ht="14.4" customHeight="1" x14ac:dyDescent="0.3">
      <c r="A2503" s="726">
        <v>4</v>
      </c>
      <c r="B2503" s="727" t="s">
        <v>2287</v>
      </c>
      <c r="C2503" s="727" t="s">
        <v>2296</v>
      </c>
      <c r="D2503" s="810" t="s">
        <v>4736</v>
      </c>
      <c r="E2503" s="811" t="s">
        <v>2341</v>
      </c>
      <c r="F2503" s="727" t="s">
        <v>2288</v>
      </c>
      <c r="G2503" s="727" t="s">
        <v>2380</v>
      </c>
      <c r="H2503" s="727" t="s">
        <v>642</v>
      </c>
      <c r="I2503" s="727" t="s">
        <v>3626</v>
      </c>
      <c r="J2503" s="727" t="s">
        <v>1772</v>
      </c>
      <c r="K2503" s="727" t="s">
        <v>2576</v>
      </c>
      <c r="L2503" s="728">
        <v>115.18</v>
      </c>
      <c r="M2503" s="728">
        <v>230.36</v>
      </c>
      <c r="N2503" s="727">
        <v>2</v>
      </c>
      <c r="O2503" s="812">
        <v>1</v>
      </c>
      <c r="P2503" s="728">
        <v>230.36</v>
      </c>
      <c r="Q2503" s="745">
        <v>1</v>
      </c>
      <c r="R2503" s="727">
        <v>2</v>
      </c>
      <c r="S2503" s="745">
        <v>1</v>
      </c>
      <c r="T2503" s="812">
        <v>1</v>
      </c>
      <c r="U2503" s="768">
        <v>1</v>
      </c>
    </row>
    <row r="2504" spans="1:21" ht="14.4" customHeight="1" x14ac:dyDescent="0.3">
      <c r="A2504" s="726">
        <v>4</v>
      </c>
      <c r="B2504" s="727" t="s">
        <v>2287</v>
      </c>
      <c r="C2504" s="727" t="s">
        <v>2296</v>
      </c>
      <c r="D2504" s="810" t="s">
        <v>4736</v>
      </c>
      <c r="E2504" s="811" t="s">
        <v>2341</v>
      </c>
      <c r="F2504" s="727" t="s">
        <v>2288</v>
      </c>
      <c r="G2504" s="727" t="s">
        <v>2380</v>
      </c>
      <c r="H2504" s="727" t="s">
        <v>642</v>
      </c>
      <c r="I2504" s="727" t="s">
        <v>3626</v>
      </c>
      <c r="J2504" s="727" t="s">
        <v>1772</v>
      </c>
      <c r="K2504" s="727" t="s">
        <v>2576</v>
      </c>
      <c r="L2504" s="728">
        <v>205.84</v>
      </c>
      <c r="M2504" s="728">
        <v>823.36</v>
      </c>
      <c r="N2504" s="727">
        <v>4</v>
      </c>
      <c r="O2504" s="812">
        <v>1</v>
      </c>
      <c r="P2504" s="728">
        <v>823.36</v>
      </c>
      <c r="Q2504" s="745">
        <v>1</v>
      </c>
      <c r="R2504" s="727">
        <v>4</v>
      </c>
      <c r="S2504" s="745">
        <v>1</v>
      </c>
      <c r="T2504" s="812">
        <v>1</v>
      </c>
      <c r="U2504" s="768">
        <v>1</v>
      </c>
    </row>
    <row r="2505" spans="1:21" ht="14.4" customHeight="1" x14ac:dyDescent="0.3">
      <c r="A2505" s="726">
        <v>4</v>
      </c>
      <c r="B2505" s="727" t="s">
        <v>2287</v>
      </c>
      <c r="C2505" s="727" t="s">
        <v>2296</v>
      </c>
      <c r="D2505" s="810" t="s">
        <v>4736</v>
      </c>
      <c r="E2505" s="811" t="s">
        <v>2341</v>
      </c>
      <c r="F2505" s="727" t="s">
        <v>2288</v>
      </c>
      <c r="G2505" s="727" t="s">
        <v>2380</v>
      </c>
      <c r="H2505" s="727" t="s">
        <v>642</v>
      </c>
      <c r="I2505" s="727" t="s">
        <v>4641</v>
      </c>
      <c r="J2505" s="727" t="s">
        <v>1772</v>
      </c>
      <c r="K2505" s="727" t="s">
        <v>3950</v>
      </c>
      <c r="L2505" s="728">
        <v>301.2</v>
      </c>
      <c r="M2505" s="728">
        <v>301.2</v>
      </c>
      <c r="N2505" s="727">
        <v>1</v>
      </c>
      <c r="O2505" s="812">
        <v>1</v>
      </c>
      <c r="P2505" s="728">
        <v>301.2</v>
      </c>
      <c r="Q2505" s="745">
        <v>1</v>
      </c>
      <c r="R2505" s="727">
        <v>1</v>
      </c>
      <c r="S2505" s="745">
        <v>1</v>
      </c>
      <c r="T2505" s="812">
        <v>1</v>
      </c>
      <c r="U2505" s="768">
        <v>1</v>
      </c>
    </row>
    <row r="2506" spans="1:21" ht="14.4" customHeight="1" x14ac:dyDescent="0.3">
      <c r="A2506" s="726">
        <v>4</v>
      </c>
      <c r="B2506" s="727" t="s">
        <v>2287</v>
      </c>
      <c r="C2506" s="727" t="s">
        <v>2296</v>
      </c>
      <c r="D2506" s="810" t="s">
        <v>4736</v>
      </c>
      <c r="E2506" s="811" t="s">
        <v>2341</v>
      </c>
      <c r="F2506" s="727" t="s">
        <v>2288</v>
      </c>
      <c r="G2506" s="727" t="s">
        <v>2380</v>
      </c>
      <c r="H2506" s="727" t="s">
        <v>642</v>
      </c>
      <c r="I2506" s="727" t="s">
        <v>4641</v>
      </c>
      <c r="J2506" s="727" t="s">
        <v>1772</v>
      </c>
      <c r="K2506" s="727" t="s">
        <v>3950</v>
      </c>
      <c r="L2506" s="728">
        <v>103.67</v>
      </c>
      <c r="M2506" s="728">
        <v>207.34</v>
      </c>
      <c r="N2506" s="727">
        <v>2</v>
      </c>
      <c r="O2506" s="812">
        <v>0.5</v>
      </c>
      <c r="P2506" s="728">
        <v>207.34</v>
      </c>
      <c r="Q2506" s="745">
        <v>1</v>
      </c>
      <c r="R2506" s="727">
        <v>2</v>
      </c>
      <c r="S2506" s="745">
        <v>1</v>
      </c>
      <c r="T2506" s="812">
        <v>0.5</v>
      </c>
      <c r="U2506" s="768">
        <v>1</v>
      </c>
    </row>
    <row r="2507" spans="1:21" ht="14.4" customHeight="1" x14ac:dyDescent="0.3">
      <c r="A2507" s="726">
        <v>4</v>
      </c>
      <c r="B2507" s="727" t="s">
        <v>2287</v>
      </c>
      <c r="C2507" s="727" t="s">
        <v>2296</v>
      </c>
      <c r="D2507" s="810" t="s">
        <v>4736</v>
      </c>
      <c r="E2507" s="811" t="s">
        <v>2341</v>
      </c>
      <c r="F2507" s="727" t="s">
        <v>2288</v>
      </c>
      <c r="G2507" s="727" t="s">
        <v>2380</v>
      </c>
      <c r="H2507" s="727" t="s">
        <v>642</v>
      </c>
      <c r="I2507" s="727" t="s">
        <v>2575</v>
      </c>
      <c r="J2507" s="727" t="s">
        <v>1772</v>
      </c>
      <c r="K2507" s="727" t="s">
        <v>2576</v>
      </c>
      <c r="L2507" s="728">
        <v>205.84</v>
      </c>
      <c r="M2507" s="728">
        <v>205.84</v>
      </c>
      <c r="N2507" s="727">
        <v>1</v>
      </c>
      <c r="O2507" s="812">
        <v>0.5</v>
      </c>
      <c r="P2507" s="728">
        <v>205.84</v>
      </c>
      <c r="Q2507" s="745">
        <v>1</v>
      </c>
      <c r="R2507" s="727">
        <v>1</v>
      </c>
      <c r="S2507" s="745">
        <v>1</v>
      </c>
      <c r="T2507" s="812">
        <v>0.5</v>
      </c>
      <c r="U2507" s="768">
        <v>1</v>
      </c>
    </row>
    <row r="2508" spans="1:21" ht="14.4" customHeight="1" x14ac:dyDescent="0.3">
      <c r="A2508" s="726">
        <v>4</v>
      </c>
      <c r="B2508" s="727" t="s">
        <v>2287</v>
      </c>
      <c r="C2508" s="727" t="s">
        <v>2296</v>
      </c>
      <c r="D2508" s="810" t="s">
        <v>4736</v>
      </c>
      <c r="E2508" s="811" t="s">
        <v>2341</v>
      </c>
      <c r="F2508" s="727" t="s">
        <v>2288</v>
      </c>
      <c r="G2508" s="727" t="s">
        <v>2900</v>
      </c>
      <c r="H2508" s="727" t="s">
        <v>571</v>
      </c>
      <c r="I2508" s="727" t="s">
        <v>2901</v>
      </c>
      <c r="J2508" s="727" t="s">
        <v>1551</v>
      </c>
      <c r="K2508" s="727" t="s">
        <v>2902</v>
      </c>
      <c r="L2508" s="728">
        <v>256.67</v>
      </c>
      <c r="M2508" s="728">
        <v>2566.7000000000003</v>
      </c>
      <c r="N2508" s="727">
        <v>10</v>
      </c>
      <c r="O2508" s="812">
        <v>9</v>
      </c>
      <c r="P2508" s="728">
        <v>1540.0200000000002</v>
      </c>
      <c r="Q2508" s="745">
        <v>0.6</v>
      </c>
      <c r="R2508" s="727">
        <v>6</v>
      </c>
      <c r="S2508" s="745">
        <v>0.6</v>
      </c>
      <c r="T2508" s="812">
        <v>5</v>
      </c>
      <c r="U2508" s="768">
        <v>0.55555555555555558</v>
      </c>
    </row>
    <row r="2509" spans="1:21" ht="14.4" customHeight="1" x14ac:dyDescent="0.3">
      <c r="A2509" s="726">
        <v>4</v>
      </c>
      <c r="B2509" s="727" t="s">
        <v>2287</v>
      </c>
      <c r="C2509" s="727" t="s">
        <v>2296</v>
      </c>
      <c r="D2509" s="810" t="s">
        <v>4736</v>
      </c>
      <c r="E2509" s="811" t="s">
        <v>2341</v>
      </c>
      <c r="F2509" s="727" t="s">
        <v>2288</v>
      </c>
      <c r="G2509" s="727" t="s">
        <v>2900</v>
      </c>
      <c r="H2509" s="727" t="s">
        <v>571</v>
      </c>
      <c r="I2509" s="727" t="s">
        <v>2903</v>
      </c>
      <c r="J2509" s="727" t="s">
        <v>2904</v>
      </c>
      <c r="K2509" s="727" t="s">
        <v>2902</v>
      </c>
      <c r="L2509" s="728">
        <v>256.67</v>
      </c>
      <c r="M2509" s="728">
        <v>4620.0600000000004</v>
      </c>
      <c r="N2509" s="727">
        <v>18</v>
      </c>
      <c r="O2509" s="812">
        <v>17</v>
      </c>
      <c r="P2509" s="728">
        <v>3336.7100000000005</v>
      </c>
      <c r="Q2509" s="745">
        <v>0.72222222222222232</v>
      </c>
      <c r="R2509" s="727">
        <v>13</v>
      </c>
      <c r="S2509" s="745">
        <v>0.72222222222222221</v>
      </c>
      <c r="T2509" s="812">
        <v>12</v>
      </c>
      <c r="U2509" s="768">
        <v>0.70588235294117652</v>
      </c>
    </row>
    <row r="2510" spans="1:21" ht="14.4" customHeight="1" x14ac:dyDescent="0.3">
      <c r="A2510" s="726">
        <v>4</v>
      </c>
      <c r="B2510" s="727" t="s">
        <v>2287</v>
      </c>
      <c r="C2510" s="727" t="s">
        <v>2296</v>
      </c>
      <c r="D2510" s="810" t="s">
        <v>4736</v>
      </c>
      <c r="E2510" s="811" t="s">
        <v>2341</v>
      </c>
      <c r="F2510" s="727" t="s">
        <v>2288</v>
      </c>
      <c r="G2510" s="727" t="s">
        <v>2383</v>
      </c>
      <c r="H2510" s="727" t="s">
        <v>571</v>
      </c>
      <c r="I2510" s="727" t="s">
        <v>2384</v>
      </c>
      <c r="J2510" s="727" t="s">
        <v>616</v>
      </c>
      <c r="K2510" s="727" t="s">
        <v>2385</v>
      </c>
      <c r="L2510" s="728">
        <v>108.44</v>
      </c>
      <c r="M2510" s="728">
        <v>542.20000000000005</v>
      </c>
      <c r="N2510" s="727">
        <v>5</v>
      </c>
      <c r="O2510" s="812">
        <v>4</v>
      </c>
      <c r="P2510" s="728">
        <v>433.76</v>
      </c>
      <c r="Q2510" s="745">
        <v>0.79999999999999993</v>
      </c>
      <c r="R2510" s="727">
        <v>4</v>
      </c>
      <c r="S2510" s="745">
        <v>0.8</v>
      </c>
      <c r="T2510" s="812">
        <v>3.5</v>
      </c>
      <c r="U2510" s="768">
        <v>0.875</v>
      </c>
    </row>
    <row r="2511" spans="1:21" ht="14.4" customHeight="1" x14ac:dyDescent="0.3">
      <c r="A2511" s="726">
        <v>4</v>
      </c>
      <c r="B2511" s="727" t="s">
        <v>2287</v>
      </c>
      <c r="C2511" s="727" t="s">
        <v>2296</v>
      </c>
      <c r="D2511" s="810" t="s">
        <v>4736</v>
      </c>
      <c r="E2511" s="811" t="s">
        <v>2341</v>
      </c>
      <c r="F2511" s="727" t="s">
        <v>2288</v>
      </c>
      <c r="G2511" s="727" t="s">
        <v>2710</v>
      </c>
      <c r="H2511" s="727" t="s">
        <v>571</v>
      </c>
      <c r="I2511" s="727" t="s">
        <v>2711</v>
      </c>
      <c r="J2511" s="727" t="s">
        <v>1497</v>
      </c>
      <c r="K2511" s="727" t="s">
        <v>2712</v>
      </c>
      <c r="L2511" s="728">
        <v>453.79</v>
      </c>
      <c r="M2511" s="728">
        <v>1361.3700000000001</v>
      </c>
      <c r="N2511" s="727">
        <v>3</v>
      </c>
      <c r="O2511" s="812">
        <v>1</v>
      </c>
      <c r="P2511" s="728">
        <v>1361.3700000000001</v>
      </c>
      <c r="Q2511" s="745">
        <v>1</v>
      </c>
      <c r="R2511" s="727">
        <v>3</v>
      </c>
      <c r="S2511" s="745">
        <v>1</v>
      </c>
      <c r="T2511" s="812">
        <v>1</v>
      </c>
      <c r="U2511" s="768">
        <v>1</v>
      </c>
    </row>
    <row r="2512" spans="1:21" ht="14.4" customHeight="1" x14ac:dyDescent="0.3">
      <c r="A2512" s="726">
        <v>4</v>
      </c>
      <c r="B2512" s="727" t="s">
        <v>2287</v>
      </c>
      <c r="C2512" s="727" t="s">
        <v>2296</v>
      </c>
      <c r="D2512" s="810" t="s">
        <v>4736</v>
      </c>
      <c r="E2512" s="811" t="s">
        <v>2341</v>
      </c>
      <c r="F2512" s="727" t="s">
        <v>2288</v>
      </c>
      <c r="G2512" s="727" t="s">
        <v>2359</v>
      </c>
      <c r="H2512" s="727" t="s">
        <v>642</v>
      </c>
      <c r="I2512" s="727" t="s">
        <v>1934</v>
      </c>
      <c r="J2512" s="727" t="s">
        <v>1935</v>
      </c>
      <c r="K2512" s="727" t="s">
        <v>1936</v>
      </c>
      <c r="L2512" s="728">
        <v>0</v>
      </c>
      <c r="M2512" s="728">
        <v>0</v>
      </c>
      <c r="N2512" s="727">
        <v>7</v>
      </c>
      <c r="O2512" s="812">
        <v>3.5</v>
      </c>
      <c r="P2512" s="728">
        <v>0</v>
      </c>
      <c r="Q2512" s="745"/>
      <c r="R2512" s="727">
        <v>2</v>
      </c>
      <c r="S2512" s="745">
        <v>0.2857142857142857</v>
      </c>
      <c r="T2512" s="812">
        <v>1</v>
      </c>
      <c r="U2512" s="768">
        <v>0.2857142857142857</v>
      </c>
    </row>
    <row r="2513" spans="1:21" ht="14.4" customHeight="1" x14ac:dyDescent="0.3">
      <c r="A2513" s="726">
        <v>4</v>
      </c>
      <c r="B2513" s="727" t="s">
        <v>2287</v>
      </c>
      <c r="C2513" s="727" t="s">
        <v>2296</v>
      </c>
      <c r="D2513" s="810" t="s">
        <v>4736</v>
      </c>
      <c r="E2513" s="811" t="s">
        <v>2341</v>
      </c>
      <c r="F2513" s="727" t="s">
        <v>2288</v>
      </c>
      <c r="G2513" s="727" t="s">
        <v>2588</v>
      </c>
      <c r="H2513" s="727" t="s">
        <v>571</v>
      </c>
      <c r="I2513" s="727" t="s">
        <v>2589</v>
      </c>
      <c r="J2513" s="727" t="s">
        <v>906</v>
      </c>
      <c r="K2513" s="727" t="s">
        <v>2590</v>
      </c>
      <c r="L2513" s="728">
        <v>96.81</v>
      </c>
      <c r="M2513" s="728">
        <v>1742.58</v>
      </c>
      <c r="N2513" s="727">
        <v>18</v>
      </c>
      <c r="O2513" s="812">
        <v>5.5</v>
      </c>
      <c r="P2513" s="728">
        <v>774.48</v>
      </c>
      <c r="Q2513" s="745">
        <v>0.44444444444444448</v>
      </c>
      <c r="R2513" s="727">
        <v>8</v>
      </c>
      <c r="S2513" s="745">
        <v>0.44444444444444442</v>
      </c>
      <c r="T2513" s="812">
        <v>2.5</v>
      </c>
      <c r="U2513" s="768">
        <v>0.45454545454545453</v>
      </c>
    </row>
    <row r="2514" spans="1:21" ht="14.4" customHeight="1" x14ac:dyDescent="0.3">
      <c r="A2514" s="726">
        <v>4</v>
      </c>
      <c r="B2514" s="727" t="s">
        <v>2287</v>
      </c>
      <c r="C2514" s="727" t="s">
        <v>2296</v>
      </c>
      <c r="D2514" s="810" t="s">
        <v>4736</v>
      </c>
      <c r="E2514" s="811" t="s">
        <v>2341</v>
      </c>
      <c r="F2514" s="727" t="s">
        <v>2288</v>
      </c>
      <c r="G2514" s="727" t="s">
        <v>4226</v>
      </c>
      <c r="H2514" s="727" t="s">
        <v>642</v>
      </c>
      <c r="I2514" s="727" t="s">
        <v>4227</v>
      </c>
      <c r="J2514" s="727" t="s">
        <v>4228</v>
      </c>
      <c r="K2514" s="727" t="s">
        <v>4229</v>
      </c>
      <c r="L2514" s="728">
        <v>145.15</v>
      </c>
      <c r="M2514" s="728">
        <v>3193.3</v>
      </c>
      <c r="N2514" s="727">
        <v>22</v>
      </c>
      <c r="O2514" s="812">
        <v>6</v>
      </c>
      <c r="P2514" s="728">
        <v>2322.4</v>
      </c>
      <c r="Q2514" s="745">
        <v>0.72727272727272729</v>
      </c>
      <c r="R2514" s="727">
        <v>16</v>
      </c>
      <c r="S2514" s="745">
        <v>0.72727272727272729</v>
      </c>
      <c r="T2514" s="812">
        <v>4.5</v>
      </c>
      <c r="U2514" s="768">
        <v>0.75</v>
      </c>
    </row>
    <row r="2515" spans="1:21" ht="14.4" customHeight="1" x14ac:dyDescent="0.3">
      <c r="A2515" s="726">
        <v>4</v>
      </c>
      <c r="B2515" s="727" t="s">
        <v>2287</v>
      </c>
      <c r="C2515" s="727" t="s">
        <v>2296</v>
      </c>
      <c r="D2515" s="810" t="s">
        <v>4736</v>
      </c>
      <c r="E2515" s="811" t="s">
        <v>2341</v>
      </c>
      <c r="F2515" s="727" t="s">
        <v>2288</v>
      </c>
      <c r="G2515" s="727" t="s">
        <v>4003</v>
      </c>
      <c r="H2515" s="727" t="s">
        <v>571</v>
      </c>
      <c r="I2515" s="727" t="s">
        <v>4642</v>
      </c>
      <c r="J2515" s="727" t="s">
        <v>887</v>
      </c>
      <c r="K2515" s="727" t="s">
        <v>4643</v>
      </c>
      <c r="L2515" s="728">
        <v>85.76</v>
      </c>
      <c r="M2515" s="728">
        <v>85.76</v>
      </c>
      <c r="N2515" s="727">
        <v>1</v>
      </c>
      <c r="O2515" s="812">
        <v>0.5</v>
      </c>
      <c r="P2515" s="728">
        <v>85.76</v>
      </c>
      <c r="Q2515" s="745">
        <v>1</v>
      </c>
      <c r="R2515" s="727">
        <v>1</v>
      </c>
      <c r="S2515" s="745">
        <v>1</v>
      </c>
      <c r="T2515" s="812">
        <v>0.5</v>
      </c>
      <c r="U2515" s="768">
        <v>1</v>
      </c>
    </row>
    <row r="2516" spans="1:21" ht="14.4" customHeight="1" x14ac:dyDescent="0.3">
      <c r="A2516" s="726">
        <v>4</v>
      </c>
      <c r="B2516" s="727" t="s">
        <v>2287</v>
      </c>
      <c r="C2516" s="727" t="s">
        <v>2296</v>
      </c>
      <c r="D2516" s="810" t="s">
        <v>4736</v>
      </c>
      <c r="E2516" s="811" t="s">
        <v>2341</v>
      </c>
      <c r="F2516" s="727" t="s">
        <v>2288</v>
      </c>
      <c r="G2516" s="727" t="s">
        <v>4003</v>
      </c>
      <c r="H2516" s="727" t="s">
        <v>571</v>
      </c>
      <c r="I2516" s="727" t="s">
        <v>4004</v>
      </c>
      <c r="J2516" s="727" t="s">
        <v>887</v>
      </c>
      <c r="K2516" s="727" t="s">
        <v>4005</v>
      </c>
      <c r="L2516" s="728">
        <v>55.16</v>
      </c>
      <c r="M2516" s="728">
        <v>110.32</v>
      </c>
      <c r="N2516" s="727">
        <v>2</v>
      </c>
      <c r="O2516" s="812">
        <v>1</v>
      </c>
      <c r="P2516" s="728">
        <v>110.32</v>
      </c>
      <c r="Q2516" s="745">
        <v>1</v>
      </c>
      <c r="R2516" s="727">
        <v>2</v>
      </c>
      <c r="S2516" s="745">
        <v>1</v>
      </c>
      <c r="T2516" s="812">
        <v>1</v>
      </c>
      <c r="U2516" s="768">
        <v>1</v>
      </c>
    </row>
    <row r="2517" spans="1:21" ht="14.4" customHeight="1" x14ac:dyDescent="0.3">
      <c r="A2517" s="726">
        <v>4</v>
      </c>
      <c r="B2517" s="727" t="s">
        <v>2287</v>
      </c>
      <c r="C2517" s="727" t="s">
        <v>2296</v>
      </c>
      <c r="D2517" s="810" t="s">
        <v>4736</v>
      </c>
      <c r="E2517" s="811" t="s">
        <v>2341</v>
      </c>
      <c r="F2517" s="727" t="s">
        <v>2288</v>
      </c>
      <c r="G2517" s="727" t="s">
        <v>2913</v>
      </c>
      <c r="H2517" s="727" t="s">
        <v>642</v>
      </c>
      <c r="I2517" s="727" t="s">
        <v>1949</v>
      </c>
      <c r="J2517" s="727" t="s">
        <v>916</v>
      </c>
      <c r="K2517" s="727" t="s">
        <v>1950</v>
      </c>
      <c r="L2517" s="728">
        <v>0</v>
      </c>
      <c r="M2517" s="728">
        <v>0</v>
      </c>
      <c r="N2517" s="727">
        <v>1</v>
      </c>
      <c r="O2517" s="812">
        <v>1</v>
      </c>
      <c r="P2517" s="728">
        <v>0</v>
      </c>
      <c r="Q2517" s="745"/>
      <c r="R2517" s="727">
        <v>1</v>
      </c>
      <c r="S2517" s="745">
        <v>1</v>
      </c>
      <c r="T2517" s="812">
        <v>1</v>
      </c>
      <c r="U2517" s="768">
        <v>1</v>
      </c>
    </row>
    <row r="2518" spans="1:21" ht="14.4" customHeight="1" x14ac:dyDescent="0.3">
      <c r="A2518" s="726">
        <v>4</v>
      </c>
      <c r="B2518" s="727" t="s">
        <v>2287</v>
      </c>
      <c r="C2518" s="727" t="s">
        <v>2296</v>
      </c>
      <c r="D2518" s="810" t="s">
        <v>4736</v>
      </c>
      <c r="E2518" s="811" t="s">
        <v>2341</v>
      </c>
      <c r="F2518" s="727" t="s">
        <v>2288</v>
      </c>
      <c r="G2518" s="727" t="s">
        <v>2417</v>
      </c>
      <c r="H2518" s="727" t="s">
        <v>642</v>
      </c>
      <c r="I2518" s="727" t="s">
        <v>1775</v>
      </c>
      <c r="J2518" s="727" t="s">
        <v>1776</v>
      </c>
      <c r="K2518" s="727" t="s">
        <v>1777</v>
      </c>
      <c r="L2518" s="728">
        <v>133.94</v>
      </c>
      <c r="M2518" s="728">
        <v>7500.6399999999994</v>
      </c>
      <c r="N2518" s="727">
        <v>56</v>
      </c>
      <c r="O2518" s="812">
        <v>13.5</v>
      </c>
      <c r="P2518" s="728">
        <v>5491.54</v>
      </c>
      <c r="Q2518" s="745">
        <v>0.73214285714285721</v>
      </c>
      <c r="R2518" s="727">
        <v>41</v>
      </c>
      <c r="S2518" s="745">
        <v>0.7321428571428571</v>
      </c>
      <c r="T2518" s="812">
        <v>9.5</v>
      </c>
      <c r="U2518" s="768">
        <v>0.70370370370370372</v>
      </c>
    </row>
    <row r="2519" spans="1:21" ht="14.4" customHeight="1" x14ac:dyDescent="0.3">
      <c r="A2519" s="726">
        <v>4</v>
      </c>
      <c r="B2519" s="727" t="s">
        <v>2287</v>
      </c>
      <c r="C2519" s="727" t="s">
        <v>2296</v>
      </c>
      <c r="D2519" s="810" t="s">
        <v>4736</v>
      </c>
      <c r="E2519" s="811" t="s">
        <v>2341</v>
      </c>
      <c r="F2519" s="727" t="s">
        <v>2288</v>
      </c>
      <c r="G2519" s="727" t="s">
        <v>2417</v>
      </c>
      <c r="H2519" s="727" t="s">
        <v>571</v>
      </c>
      <c r="I2519" s="727" t="s">
        <v>3537</v>
      </c>
      <c r="J2519" s="727" t="s">
        <v>3416</v>
      </c>
      <c r="K2519" s="727" t="s">
        <v>3538</v>
      </c>
      <c r="L2519" s="728">
        <v>133.94</v>
      </c>
      <c r="M2519" s="728">
        <v>2410.92</v>
      </c>
      <c r="N2519" s="727">
        <v>18</v>
      </c>
      <c r="O2519" s="812">
        <v>4.5</v>
      </c>
      <c r="P2519" s="728">
        <v>1473.3400000000001</v>
      </c>
      <c r="Q2519" s="745">
        <v>0.61111111111111116</v>
      </c>
      <c r="R2519" s="727">
        <v>11</v>
      </c>
      <c r="S2519" s="745">
        <v>0.61111111111111116</v>
      </c>
      <c r="T2519" s="812">
        <v>2</v>
      </c>
      <c r="U2519" s="768">
        <v>0.44444444444444442</v>
      </c>
    </row>
    <row r="2520" spans="1:21" ht="14.4" customHeight="1" x14ac:dyDescent="0.3">
      <c r="A2520" s="726">
        <v>4</v>
      </c>
      <c r="B2520" s="727" t="s">
        <v>2287</v>
      </c>
      <c r="C2520" s="727" t="s">
        <v>2296</v>
      </c>
      <c r="D2520" s="810" t="s">
        <v>4736</v>
      </c>
      <c r="E2520" s="811" t="s">
        <v>2341</v>
      </c>
      <c r="F2520" s="727" t="s">
        <v>2288</v>
      </c>
      <c r="G2520" s="727" t="s">
        <v>2593</v>
      </c>
      <c r="H2520" s="727" t="s">
        <v>571</v>
      </c>
      <c r="I2520" s="727" t="s">
        <v>2594</v>
      </c>
      <c r="J2520" s="727" t="s">
        <v>1170</v>
      </c>
      <c r="K2520" s="727" t="s">
        <v>2595</v>
      </c>
      <c r="L2520" s="728">
        <v>0</v>
      </c>
      <c r="M2520" s="728">
        <v>0</v>
      </c>
      <c r="N2520" s="727">
        <v>5</v>
      </c>
      <c r="O2520" s="812">
        <v>1.5</v>
      </c>
      <c r="P2520" s="728">
        <v>0</v>
      </c>
      <c r="Q2520" s="745"/>
      <c r="R2520" s="727">
        <v>3</v>
      </c>
      <c r="S2520" s="745">
        <v>0.6</v>
      </c>
      <c r="T2520" s="812">
        <v>0.5</v>
      </c>
      <c r="U2520" s="768">
        <v>0.33333333333333331</v>
      </c>
    </row>
    <row r="2521" spans="1:21" ht="14.4" customHeight="1" x14ac:dyDescent="0.3">
      <c r="A2521" s="726">
        <v>4</v>
      </c>
      <c r="B2521" s="727" t="s">
        <v>2287</v>
      </c>
      <c r="C2521" s="727" t="s">
        <v>2296</v>
      </c>
      <c r="D2521" s="810" t="s">
        <v>4736</v>
      </c>
      <c r="E2521" s="811" t="s">
        <v>2341</v>
      </c>
      <c r="F2521" s="727" t="s">
        <v>2289</v>
      </c>
      <c r="G2521" s="727" t="s">
        <v>2364</v>
      </c>
      <c r="H2521" s="727" t="s">
        <v>571</v>
      </c>
      <c r="I2521" s="727" t="s">
        <v>2365</v>
      </c>
      <c r="J2521" s="727" t="s">
        <v>2366</v>
      </c>
      <c r="K2521" s="727"/>
      <c r="L2521" s="728">
        <v>0</v>
      </c>
      <c r="M2521" s="728">
        <v>0</v>
      </c>
      <c r="N2521" s="727">
        <v>8</v>
      </c>
      <c r="O2521" s="812">
        <v>6.5</v>
      </c>
      <c r="P2521" s="728">
        <v>0</v>
      </c>
      <c r="Q2521" s="745"/>
      <c r="R2521" s="727">
        <v>6</v>
      </c>
      <c r="S2521" s="745">
        <v>0.75</v>
      </c>
      <c r="T2521" s="812">
        <v>4.5</v>
      </c>
      <c r="U2521" s="768">
        <v>0.69230769230769229</v>
      </c>
    </row>
    <row r="2522" spans="1:21" ht="14.4" customHeight="1" x14ac:dyDescent="0.3">
      <c r="A2522" s="726">
        <v>4</v>
      </c>
      <c r="B2522" s="727" t="s">
        <v>2287</v>
      </c>
      <c r="C2522" s="727" t="s">
        <v>2296</v>
      </c>
      <c r="D2522" s="810" t="s">
        <v>4736</v>
      </c>
      <c r="E2522" s="811" t="s">
        <v>2341</v>
      </c>
      <c r="F2522" s="727" t="s">
        <v>2290</v>
      </c>
      <c r="G2522" s="727" t="s">
        <v>2399</v>
      </c>
      <c r="H2522" s="727" t="s">
        <v>571</v>
      </c>
      <c r="I2522" s="727" t="s">
        <v>2400</v>
      </c>
      <c r="J2522" s="727" t="s">
        <v>2401</v>
      </c>
      <c r="K2522" s="727" t="s">
        <v>2402</v>
      </c>
      <c r="L2522" s="728">
        <v>100</v>
      </c>
      <c r="M2522" s="728">
        <v>400</v>
      </c>
      <c r="N2522" s="727">
        <v>4</v>
      </c>
      <c r="O2522" s="812">
        <v>1</v>
      </c>
      <c r="P2522" s="728">
        <v>400</v>
      </c>
      <c r="Q2522" s="745">
        <v>1</v>
      </c>
      <c r="R2522" s="727">
        <v>4</v>
      </c>
      <c r="S2522" s="745">
        <v>1</v>
      </c>
      <c r="T2522" s="812">
        <v>1</v>
      </c>
      <c r="U2522" s="768">
        <v>1</v>
      </c>
    </row>
    <row r="2523" spans="1:21" ht="14.4" customHeight="1" x14ac:dyDescent="0.3">
      <c r="A2523" s="726">
        <v>4</v>
      </c>
      <c r="B2523" s="727" t="s">
        <v>2287</v>
      </c>
      <c r="C2523" s="727" t="s">
        <v>2296</v>
      </c>
      <c r="D2523" s="810" t="s">
        <v>4736</v>
      </c>
      <c r="E2523" s="811" t="s">
        <v>2341</v>
      </c>
      <c r="F2523" s="727" t="s">
        <v>2290</v>
      </c>
      <c r="G2523" s="727" t="s">
        <v>2399</v>
      </c>
      <c r="H2523" s="727" t="s">
        <v>571</v>
      </c>
      <c r="I2523" s="727" t="s">
        <v>3421</v>
      </c>
      <c r="J2523" s="727" t="s">
        <v>3422</v>
      </c>
      <c r="K2523" s="727" t="s">
        <v>3423</v>
      </c>
      <c r="L2523" s="728">
        <v>50</v>
      </c>
      <c r="M2523" s="728">
        <v>150</v>
      </c>
      <c r="N2523" s="727">
        <v>3</v>
      </c>
      <c r="O2523" s="812">
        <v>1</v>
      </c>
      <c r="P2523" s="728">
        <v>150</v>
      </c>
      <c r="Q2523" s="745">
        <v>1</v>
      </c>
      <c r="R2523" s="727">
        <v>3</v>
      </c>
      <c r="S2523" s="745">
        <v>1</v>
      </c>
      <c r="T2523" s="812">
        <v>1</v>
      </c>
      <c r="U2523" s="768">
        <v>1</v>
      </c>
    </row>
    <row r="2524" spans="1:21" ht="14.4" customHeight="1" x14ac:dyDescent="0.3">
      <c r="A2524" s="726">
        <v>4</v>
      </c>
      <c r="B2524" s="727" t="s">
        <v>2287</v>
      </c>
      <c r="C2524" s="727" t="s">
        <v>2296</v>
      </c>
      <c r="D2524" s="810" t="s">
        <v>4736</v>
      </c>
      <c r="E2524" s="811" t="s">
        <v>2341</v>
      </c>
      <c r="F2524" s="727" t="s">
        <v>2290</v>
      </c>
      <c r="G2524" s="727" t="s">
        <v>2807</v>
      </c>
      <c r="H2524" s="727" t="s">
        <v>571</v>
      </c>
      <c r="I2524" s="727" t="s">
        <v>2808</v>
      </c>
      <c r="J2524" s="727" t="s">
        <v>2809</v>
      </c>
      <c r="K2524" s="727" t="s">
        <v>2810</v>
      </c>
      <c r="L2524" s="728">
        <v>410</v>
      </c>
      <c r="M2524" s="728">
        <v>3690</v>
      </c>
      <c r="N2524" s="727">
        <v>9</v>
      </c>
      <c r="O2524" s="812">
        <v>9</v>
      </c>
      <c r="P2524" s="728">
        <v>2870</v>
      </c>
      <c r="Q2524" s="745">
        <v>0.77777777777777779</v>
      </c>
      <c r="R2524" s="727">
        <v>7</v>
      </c>
      <c r="S2524" s="745">
        <v>0.77777777777777779</v>
      </c>
      <c r="T2524" s="812">
        <v>7</v>
      </c>
      <c r="U2524" s="768">
        <v>0.77777777777777779</v>
      </c>
    </row>
    <row r="2525" spans="1:21" ht="14.4" customHeight="1" x14ac:dyDescent="0.3">
      <c r="A2525" s="726">
        <v>4</v>
      </c>
      <c r="B2525" s="727" t="s">
        <v>2287</v>
      </c>
      <c r="C2525" s="727" t="s">
        <v>2296</v>
      </c>
      <c r="D2525" s="810" t="s">
        <v>4736</v>
      </c>
      <c r="E2525" s="811" t="s">
        <v>2341</v>
      </c>
      <c r="F2525" s="727" t="s">
        <v>2290</v>
      </c>
      <c r="G2525" s="727" t="s">
        <v>2807</v>
      </c>
      <c r="H2525" s="727" t="s">
        <v>571</v>
      </c>
      <c r="I2525" s="727" t="s">
        <v>3352</v>
      </c>
      <c r="J2525" s="727" t="s">
        <v>2853</v>
      </c>
      <c r="K2525" s="727" t="s">
        <v>3353</v>
      </c>
      <c r="L2525" s="728">
        <v>566</v>
      </c>
      <c r="M2525" s="728">
        <v>566</v>
      </c>
      <c r="N2525" s="727">
        <v>1</v>
      </c>
      <c r="O2525" s="812">
        <v>1</v>
      </c>
      <c r="P2525" s="728"/>
      <c r="Q2525" s="745">
        <v>0</v>
      </c>
      <c r="R2525" s="727"/>
      <c r="S2525" s="745">
        <v>0</v>
      </c>
      <c r="T2525" s="812"/>
      <c r="U2525" s="768">
        <v>0</v>
      </c>
    </row>
    <row r="2526" spans="1:21" ht="14.4" customHeight="1" x14ac:dyDescent="0.3">
      <c r="A2526" s="726">
        <v>4</v>
      </c>
      <c r="B2526" s="727" t="s">
        <v>2287</v>
      </c>
      <c r="C2526" s="727" t="s">
        <v>2296</v>
      </c>
      <c r="D2526" s="810" t="s">
        <v>4736</v>
      </c>
      <c r="E2526" s="811" t="s">
        <v>2341</v>
      </c>
      <c r="F2526" s="727" t="s">
        <v>2290</v>
      </c>
      <c r="G2526" s="727" t="s">
        <v>2406</v>
      </c>
      <c r="H2526" s="727" t="s">
        <v>571</v>
      </c>
      <c r="I2526" s="727" t="s">
        <v>2407</v>
      </c>
      <c r="J2526" s="727" t="s">
        <v>2408</v>
      </c>
      <c r="K2526" s="727" t="s">
        <v>2409</v>
      </c>
      <c r="L2526" s="728">
        <v>900</v>
      </c>
      <c r="M2526" s="728">
        <v>1800</v>
      </c>
      <c r="N2526" s="727">
        <v>2</v>
      </c>
      <c r="O2526" s="812">
        <v>2</v>
      </c>
      <c r="P2526" s="728">
        <v>900</v>
      </c>
      <c r="Q2526" s="745">
        <v>0.5</v>
      </c>
      <c r="R2526" s="727">
        <v>1</v>
      </c>
      <c r="S2526" s="745">
        <v>0.5</v>
      </c>
      <c r="T2526" s="812">
        <v>1</v>
      </c>
      <c r="U2526" s="768">
        <v>0.5</v>
      </c>
    </row>
    <row r="2527" spans="1:21" ht="14.4" customHeight="1" x14ac:dyDescent="0.3">
      <c r="A2527" s="726">
        <v>4</v>
      </c>
      <c r="B2527" s="727" t="s">
        <v>2287</v>
      </c>
      <c r="C2527" s="727" t="s">
        <v>2296</v>
      </c>
      <c r="D2527" s="810" t="s">
        <v>4736</v>
      </c>
      <c r="E2527" s="811" t="s">
        <v>2349</v>
      </c>
      <c r="F2527" s="727" t="s">
        <v>2288</v>
      </c>
      <c r="G2527" s="727" t="s">
        <v>2355</v>
      </c>
      <c r="H2527" s="727" t="s">
        <v>642</v>
      </c>
      <c r="I2527" s="727" t="s">
        <v>2043</v>
      </c>
      <c r="J2527" s="727" t="s">
        <v>965</v>
      </c>
      <c r="K2527" s="727" t="s">
        <v>2044</v>
      </c>
      <c r="L2527" s="728">
        <v>154.36000000000001</v>
      </c>
      <c r="M2527" s="728">
        <v>154.36000000000001</v>
      </c>
      <c r="N2527" s="727">
        <v>1</v>
      </c>
      <c r="O2527" s="812">
        <v>1</v>
      </c>
      <c r="P2527" s="728">
        <v>154.36000000000001</v>
      </c>
      <c r="Q2527" s="745">
        <v>1</v>
      </c>
      <c r="R2527" s="727">
        <v>1</v>
      </c>
      <c r="S2527" s="745">
        <v>1</v>
      </c>
      <c r="T2527" s="812">
        <v>1</v>
      </c>
      <c r="U2527" s="768">
        <v>1</v>
      </c>
    </row>
    <row r="2528" spans="1:21" ht="14.4" customHeight="1" x14ac:dyDescent="0.3">
      <c r="A2528" s="726">
        <v>4</v>
      </c>
      <c r="B2528" s="727" t="s">
        <v>2287</v>
      </c>
      <c r="C2528" s="727" t="s">
        <v>2296</v>
      </c>
      <c r="D2528" s="810" t="s">
        <v>4736</v>
      </c>
      <c r="E2528" s="811" t="s">
        <v>2349</v>
      </c>
      <c r="F2528" s="727" t="s">
        <v>2288</v>
      </c>
      <c r="G2528" s="727" t="s">
        <v>2355</v>
      </c>
      <c r="H2528" s="727" t="s">
        <v>571</v>
      </c>
      <c r="I2528" s="727" t="s">
        <v>4644</v>
      </c>
      <c r="J2528" s="727" t="s">
        <v>965</v>
      </c>
      <c r="K2528" s="727" t="s">
        <v>2044</v>
      </c>
      <c r="L2528" s="728">
        <v>154.36000000000001</v>
      </c>
      <c r="M2528" s="728">
        <v>154.36000000000001</v>
      </c>
      <c r="N2528" s="727">
        <v>1</v>
      </c>
      <c r="O2528" s="812">
        <v>0.5</v>
      </c>
      <c r="P2528" s="728"/>
      <c r="Q2528" s="745">
        <v>0</v>
      </c>
      <c r="R2528" s="727"/>
      <c r="S2528" s="745">
        <v>0</v>
      </c>
      <c r="T2528" s="812"/>
      <c r="U2528" s="768">
        <v>0</v>
      </c>
    </row>
    <row r="2529" spans="1:21" ht="14.4" customHeight="1" x14ac:dyDescent="0.3">
      <c r="A2529" s="726">
        <v>4</v>
      </c>
      <c r="B2529" s="727" t="s">
        <v>2287</v>
      </c>
      <c r="C2529" s="727" t="s">
        <v>2296</v>
      </c>
      <c r="D2529" s="810" t="s">
        <v>4736</v>
      </c>
      <c r="E2529" s="811" t="s">
        <v>2349</v>
      </c>
      <c r="F2529" s="727" t="s">
        <v>2288</v>
      </c>
      <c r="G2529" s="727" t="s">
        <v>2751</v>
      </c>
      <c r="H2529" s="727" t="s">
        <v>642</v>
      </c>
      <c r="I2529" s="727" t="s">
        <v>2752</v>
      </c>
      <c r="J2529" s="727" t="s">
        <v>1887</v>
      </c>
      <c r="K2529" s="727" t="s">
        <v>2753</v>
      </c>
      <c r="L2529" s="728">
        <v>70.540000000000006</v>
      </c>
      <c r="M2529" s="728">
        <v>70.540000000000006</v>
      </c>
      <c r="N2529" s="727">
        <v>1</v>
      </c>
      <c r="O2529" s="812">
        <v>0.5</v>
      </c>
      <c r="P2529" s="728">
        <v>70.540000000000006</v>
      </c>
      <c r="Q2529" s="745">
        <v>1</v>
      </c>
      <c r="R2529" s="727">
        <v>1</v>
      </c>
      <c r="S2529" s="745">
        <v>1</v>
      </c>
      <c r="T2529" s="812">
        <v>0.5</v>
      </c>
      <c r="U2529" s="768">
        <v>1</v>
      </c>
    </row>
    <row r="2530" spans="1:21" ht="14.4" customHeight="1" x14ac:dyDescent="0.3">
      <c r="A2530" s="726">
        <v>4</v>
      </c>
      <c r="B2530" s="727" t="s">
        <v>2287</v>
      </c>
      <c r="C2530" s="727" t="s">
        <v>2296</v>
      </c>
      <c r="D2530" s="810" t="s">
        <v>4736</v>
      </c>
      <c r="E2530" s="811" t="s">
        <v>2349</v>
      </c>
      <c r="F2530" s="727" t="s">
        <v>2288</v>
      </c>
      <c r="G2530" s="727" t="s">
        <v>3468</v>
      </c>
      <c r="H2530" s="727" t="s">
        <v>571</v>
      </c>
      <c r="I2530" s="727" t="s">
        <v>3561</v>
      </c>
      <c r="J2530" s="727" t="s">
        <v>3562</v>
      </c>
      <c r="K2530" s="727" t="s">
        <v>3563</v>
      </c>
      <c r="L2530" s="728">
        <v>0</v>
      </c>
      <c r="M2530" s="728">
        <v>0</v>
      </c>
      <c r="N2530" s="727">
        <v>1</v>
      </c>
      <c r="O2530" s="812">
        <v>1</v>
      </c>
      <c r="P2530" s="728">
        <v>0</v>
      </c>
      <c r="Q2530" s="745"/>
      <c r="R2530" s="727">
        <v>1</v>
      </c>
      <c r="S2530" s="745">
        <v>1</v>
      </c>
      <c r="T2530" s="812">
        <v>1</v>
      </c>
      <c r="U2530" s="768">
        <v>1</v>
      </c>
    </row>
    <row r="2531" spans="1:21" ht="14.4" customHeight="1" x14ac:dyDescent="0.3">
      <c r="A2531" s="726">
        <v>4</v>
      </c>
      <c r="B2531" s="727" t="s">
        <v>2287</v>
      </c>
      <c r="C2531" s="727" t="s">
        <v>2296</v>
      </c>
      <c r="D2531" s="810" t="s">
        <v>4736</v>
      </c>
      <c r="E2531" s="811" t="s">
        <v>2349</v>
      </c>
      <c r="F2531" s="727" t="s">
        <v>2288</v>
      </c>
      <c r="G2531" s="727" t="s">
        <v>4602</v>
      </c>
      <c r="H2531" s="727" t="s">
        <v>571</v>
      </c>
      <c r="I2531" s="727" t="s">
        <v>4645</v>
      </c>
      <c r="J2531" s="727" t="s">
        <v>4646</v>
      </c>
      <c r="K2531" s="727" t="s">
        <v>4647</v>
      </c>
      <c r="L2531" s="728">
        <v>0</v>
      </c>
      <c r="M2531" s="728">
        <v>0</v>
      </c>
      <c r="N2531" s="727">
        <v>2</v>
      </c>
      <c r="O2531" s="812">
        <v>1</v>
      </c>
      <c r="P2531" s="728">
        <v>0</v>
      </c>
      <c r="Q2531" s="745"/>
      <c r="R2531" s="727">
        <v>2</v>
      </c>
      <c r="S2531" s="745">
        <v>1</v>
      </c>
      <c r="T2531" s="812">
        <v>1</v>
      </c>
      <c r="U2531" s="768">
        <v>1</v>
      </c>
    </row>
    <row r="2532" spans="1:21" ht="14.4" customHeight="1" x14ac:dyDescent="0.3">
      <c r="A2532" s="726">
        <v>4</v>
      </c>
      <c r="B2532" s="727" t="s">
        <v>2287</v>
      </c>
      <c r="C2532" s="727" t="s">
        <v>2296</v>
      </c>
      <c r="D2532" s="810" t="s">
        <v>4736</v>
      </c>
      <c r="E2532" s="811" t="s">
        <v>2349</v>
      </c>
      <c r="F2532" s="727" t="s">
        <v>2288</v>
      </c>
      <c r="G2532" s="727" t="s">
        <v>4602</v>
      </c>
      <c r="H2532" s="727" t="s">
        <v>571</v>
      </c>
      <c r="I2532" s="727" t="s">
        <v>4648</v>
      </c>
      <c r="J2532" s="727" t="s">
        <v>4646</v>
      </c>
      <c r="K2532" s="727" t="s">
        <v>4649</v>
      </c>
      <c r="L2532" s="728">
        <v>69.11</v>
      </c>
      <c r="M2532" s="728">
        <v>138.22</v>
      </c>
      <c r="N2532" s="727">
        <v>2</v>
      </c>
      <c r="O2532" s="812">
        <v>0.5</v>
      </c>
      <c r="P2532" s="728">
        <v>138.22</v>
      </c>
      <c r="Q2532" s="745">
        <v>1</v>
      </c>
      <c r="R2532" s="727">
        <v>2</v>
      </c>
      <c r="S2532" s="745">
        <v>1</v>
      </c>
      <c r="T2532" s="812">
        <v>0.5</v>
      </c>
      <c r="U2532" s="768">
        <v>1</v>
      </c>
    </row>
    <row r="2533" spans="1:21" ht="14.4" customHeight="1" x14ac:dyDescent="0.3">
      <c r="A2533" s="726">
        <v>4</v>
      </c>
      <c r="B2533" s="727" t="s">
        <v>2287</v>
      </c>
      <c r="C2533" s="727" t="s">
        <v>2296</v>
      </c>
      <c r="D2533" s="810" t="s">
        <v>4736</v>
      </c>
      <c r="E2533" s="811" t="s">
        <v>2349</v>
      </c>
      <c r="F2533" s="727" t="s">
        <v>2288</v>
      </c>
      <c r="G2533" s="727" t="s">
        <v>2766</v>
      </c>
      <c r="H2533" s="727" t="s">
        <v>571</v>
      </c>
      <c r="I2533" s="727" t="s">
        <v>2767</v>
      </c>
      <c r="J2533" s="727" t="s">
        <v>2768</v>
      </c>
      <c r="K2533" s="727" t="s">
        <v>2769</v>
      </c>
      <c r="L2533" s="728">
        <v>107.27</v>
      </c>
      <c r="M2533" s="728">
        <v>321.81</v>
      </c>
      <c r="N2533" s="727">
        <v>3</v>
      </c>
      <c r="O2533" s="812">
        <v>1</v>
      </c>
      <c r="P2533" s="728">
        <v>321.81</v>
      </c>
      <c r="Q2533" s="745">
        <v>1</v>
      </c>
      <c r="R2533" s="727">
        <v>3</v>
      </c>
      <c r="S2533" s="745">
        <v>1</v>
      </c>
      <c r="T2533" s="812">
        <v>1</v>
      </c>
      <c r="U2533" s="768">
        <v>1</v>
      </c>
    </row>
    <row r="2534" spans="1:21" ht="14.4" customHeight="1" x14ac:dyDescent="0.3">
      <c r="A2534" s="726">
        <v>4</v>
      </c>
      <c r="B2534" s="727" t="s">
        <v>2287</v>
      </c>
      <c r="C2534" s="727" t="s">
        <v>2296</v>
      </c>
      <c r="D2534" s="810" t="s">
        <v>4736</v>
      </c>
      <c r="E2534" s="811" t="s">
        <v>2349</v>
      </c>
      <c r="F2534" s="727" t="s">
        <v>2288</v>
      </c>
      <c r="G2534" s="727" t="s">
        <v>3384</v>
      </c>
      <c r="H2534" s="727" t="s">
        <v>571</v>
      </c>
      <c r="I2534" s="727" t="s">
        <v>3510</v>
      </c>
      <c r="J2534" s="727" t="s">
        <v>996</v>
      </c>
      <c r="K2534" s="727" t="s">
        <v>3511</v>
      </c>
      <c r="L2534" s="728">
        <v>64.36</v>
      </c>
      <c r="M2534" s="728">
        <v>128.72</v>
      </c>
      <c r="N2534" s="727">
        <v>2</v>
      </c>
      <c r="O2534" s="812">
        <v>0.5</v>
      </c>
      <c r="P2534" s="728">
        <v>128.72</v>
      </c>
      <c r="Q2534" s="745">
        <v>1</v>
      </c>
      <c r="R2534" s="727">
        <v>2</v>
      </c>
      <c r="S2534" s="745">
        <v>1</v>
      </c>
      <c r="T2534" s="812">
        <v>0.5</v>
      </c>
      <c r="U2534" s="768">
        <v>1</v>
      </c>
    </row>
    <row r="2535" spans="1:21" ht="14.4" customHeight="1" x14ac:dyDescent="0.3">
      <c r="A2535" s="726">
        <v>4</v>
      </c>
      <c r="B2535" s="727" t="s">
        <v>2287</v>
      </c>
      <c r="C2535" s="727" t="s">
        <v>2296</v>
      </c>
      <c r="D2535" s="810" t="s">
        <v>4736</v>
      </c>
      <c r="E2535" s="811" t="s">
        <v>2349</v>
      </c>
      <c r="F2535" s="727" t="s">
        <v>2288</v>
      </c>
      <c r="G2535" s="727" t="s">
        <v>2771</v>
      </c>
      <c r="H2535" s="727" t="s">
        <v>571</v>
      </c>
      <c r="I2535" s="727" t="s">
        <v>2772</v>
      </c>
      <c r="J2535" s="727" t="s">
        <v>1297</v>
      </c>
      <c r="K2535" s="727" t="s">
        <v>2412</v>
      </c>
      <c r="L2535" s="728">
        <v>98.75</v>
      </c>
      <c r="M2535" s="728">
        <v>98.75</v>
      </c>
      <c r="N2535" s="727">
        <v>1</v>
      </c>
      <c r="O2535" s="812">
        <v>0.5</v>
      </c>
      <c r="P2535" s="728"/>
      <c r="Q2535" s="745">
        <v>0</v>
      </c>
      <c r="R2535" s="727"/>
      <c r="S2535" s="745">
        <v>0</v>
      </c>
      <c r="T2535" s="812"/>
      <c r="U2535" s="768">
        <v>0</v>
      </c>
    </row>
    <row r="2536" spans="1:21" ht="14.4" customHeight="1" x14ac:dyDescent="0.3">
      <c r="A2536" s="726">
        <v>4</v>
      </c>
      <c r="B2536" s="727" t="s">
        <v>2287</v>
      </c>
      <c r="C2536" s="727" t="s">
        <v>2296</v>
      </c>
      <c r="D2536" s="810" t="s">
        <v>4736</v>
      </c>
      <c r="E2536" s="811" t="s">
        <v>2349</v>
      </c>
      <c r="F2536" s="727" t="s">
        <v>2288</v>
      </c>
      <c r="G2536" s="727" t="s">
        <v>2421</v>
      </c>
      <c r="H2536" s="727" t="s">
        <v>571</v>
      </c>
      <c r="I2536" s="727" t="s">
        <v>2458</v>
      </c>
      <c r="J2536" s="727" t="s">
        <v>1121</v>
      </c>
      <c r="K2536" s="727" t="s">
        <v>2423</v>
      </c>
      <c r="L2536" s="728">
        <v>301.2</v>
      </c>
      <c r="M2536" s="728">
        <v>2409.6</v>
      </c>
      <c r="N2536" s="727">
        <v>8</v>
      </c>
      <c r="O2536" s="812">
        <v>3.5</v>
      </c>
      <c r="P2536" s="728">
        <v>602.4</v>
      </c>
      <c r="Q2536" s="745">
        <v>0.25</v>
      </c>
      <c r="R2536" s="727">
        <v>2</v>
      </c>
      <c r="S2536" s="745">
        <v>0.25</v>
      </c>
      <c r="T2536" s="812">
        <v>1</v>
      </c>
      <c r="U2536" s="768">
        <v>0.2857142857142857</v>
      </c>
    </row>
    <row r="2537" spans="1:21" ht="14.4" customHeight="1" x14ac:dyDescent="0.3">
      <c r="A2537" s="726">
        <v>4</v>
      </c>
      <c r="B2537" s="727" t="s">
        <v>2287</v>
      </c>
      <c r="C2537" s="727" t="s">
        <v>2296</v>
      </c>
      <c r="D2537" s="810" t="s">
        <v>4736</v>
      </c>
      <c r="E2537" s="811" t="s">
        <v>2349</v>
      </c>
      <c r="F2537" s="727" t="s">
        <v>2288</v>
      </c>
      <c r="G2537" s="727" t="s">
        <v>2421</v>
      </c>
      <c r="H2537" s="727" t="s">
        <v>571</v>
      </c>
      <c r="I2537" s="727" t="s">
        <v>2458</v>
      </c>
      <c r="J2537" s="727" t="s">
        <v>1121</v>
      </c>
      <c r="K2537" s="727" t="s">
        <v>2423</v>
      </c>
      <c r="L2537" s="728">
        <v>103.67</v>
      </c>
      <c r="M2537" s="728">
        <v>311.01</v>
      </c>
      <c r="N2537" s="727">
        <v>3</v>
      </c>
      <c r="O2537" s="812">
        <v>1.5</v>
      </c>
      <c r="P2537" s="728">
        <v>311.01</v>
      </c>
      <c r="Q2537" s="745">
        <v>1</v>
      </c>
      <c r="R2537" s="727">
        <v>3</v>
      </c>
      <c r="S2537" s="745">
        <v>1</v>
      </c>
      <c r="T2537" s="812">
        <v>1.5</v>
      </c>
      <c r="U2537" s="768">
        <v>1</v>
      </c>
    </row>
    <row r="2538" spans="1:21" ht="14.4" customHeight="1" x14ac:dyDescent="0.3">
      <c r="A2538" s="726">
        <v>4</v>
      </c>
      <c r="B2538" s="727" t="s">
        <v>2287</v>
      </c>
      <c r="C2538" s="727" t="s">
        <v>2296</v>
      </c>
      <c r="D2538" s="810" t="s">
        <v>4736</v>
      </c>
      <c r="E2538" s="811" t="s">
        <v>2349</v>
      </c>
      <c r="F2538" s="727" t="s">
        <v>2288</v>
      </c>
      <c r="G2538" s="727" t="s">
        <v>2421</v>
      </c>
      <c r="H2538" s="727" t="s">
        <v>571</v>
      </c>
      <c r="I2538" s="727" t="s">
        <v>2422</v>
      </c>
      <c r="J2538" s="727" t="s">
        <v>1121</v>
      </c>
      <c r="K2538" s="727" t="s">
        <v>2423</v>
      </c>
      <c r="L2538" s="728">
        <v>185.26</v>
      </c>
      <c r="M2538" s="728">
        <v>741.04</v>
      </c>
      <c r="N2538" s="727">
        <v>4</v>
      </c>
      <c r="O2538" s="812">
        <v>1.5</v>
      </c>
      <c r="P2538" s="728">
        <v>370.52</v>
      </c>
      <c r="Q2538" s="745">
        <v>0.5</v>
      </c>
      <c r="R2538" s="727">
        <v>2</v>
      </c>
      <c r="S2538" s="745">
        <v>0.5</v>
      </c>
      <c r="T2538" s="812">
        <v>1</v>
      </c>
      <c r="U2538" s="768">
        <v>0.66666666666666663</v>
      </c>
    </row>
    <row r="2539" spans="1:21" ht="14.4" customHeight="1" x14ac:dyDescent="0.3">
      <c r="A2539" s="726">
        <v>4</v>
      </c>
      <c r="B2539" s="727" t="s">
        <v>2287</v>
      </c>
      <c r="C2539" s="727" t="s">
        <v>2296</v>
      </c>
      <c r="D2539" s="810" t="s">
        <v>4736</v>
      </c>
      <c r="E2539" s="811" t="s">
        <v>2349</v>
      </c>
      <c r="F2539" s="727" t="s">
        <v>2288</v>
      </c>
      <c r="G2539" s="727" t="s">
        <v>2421</v>
      </c>
      <c r="H2539" s="727" t="s">
        <v>571</v>
      </c>
      <c r="I2539" s="727" t="s">
        <v>2422</v>
      </c>
      <c r="J2539" s="727" t="s">
        <v>1121</v>
      </c>
      <c r="K2539" s="727" t="s">
        <v>2423</v>
      </c>
      <c r="L2539" s="728">
        <v>103.67</v>
      </c>
      <c r="M2539" s="728">
        <v>207.34</v>
      </c>
      <c r="N2539" s="727">
        <v>2</v>
      </c>
      <c r="O2539" s="812">
        <v>1</v>
      </c>
      <c r="P2539" s="728"/>
      <c r="Q2539" s="745">
        <v>0</v>
      </c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4</v>
      </c>
      <c r="B2540" s="727" t="s">
        <v>2287</v>
      </c>
      <c r="C2540" s="727" t="s">
        <v>2296</v>
      </c>
      <c r="D2540" s="810" t="s">
        <v>4736</v>
      </c>
      <c r="E2540" s="811" t="s">
        <v>2349</v>
      </c>
      <c r="F2540" s="727" t="s">
        <v>2288</v>
      </c>
      <c r="G2540" s="727" t="s">
        <v>2380</v>
      </c>
      <c r="H2540" s="727" t="s">
        <v>571</v>
      </c>
      <c r="I2540" s="727" t="s">
        <v>4650</v>
      </c>
      <c r="J2540" s="727" t="s">
        <v>4651</v>
      </c>
      <c r="K2540" s="727" t="s">
        <v>4652</v>
      </c>
      <c r="L2540" s="728">
        <v>172.91</v>
      </c>
      <c r="M2540" s="728">
        <v>172.91</v>
      </c>
      <c r="N2540" s="727">
        <v>1</v>
      </c>
      <c r="O2540" s="812">
        <v>0.5</v>
      </c>
      <c r="P2540" s="728">
        <v>172.91</v>
      </c>
      <c r="Q2540" s="745">
        <v>1</v>
      </c>
      <c r="R2540" s="727">
        <v>1</v>
      </c>
      <c r="S2540" s="745">
        <v>1</v>
      </c>
      <c r="T2540" s="812">
        <v>0.5</v>
      </c>
      <c r="U2540" s="768">
        <v>1</v>
      </c>
    </row>
    <row r="2541" spans="1:21" ht="14.4" customHeight="1" x14ac:dyDescent="0.3">
      <c r="A2541" s="726">
        <v>4</v>
      </c>
      <c r="B2541" s="727" t="s">
        <v>2287</v>
      </c>
      <c r="C2541" s="727" t="s">
        <v>2296</v>
      </c>
      <c r="D2541" s="810" t="s">
        <v>4736</v>
      </c>
      <c r="E2541" s="811" t="s">
        <v>2349</v>
      </c>
      <c r="F2541" s="727" t="s">
        <v>2288</v>
      </c>
      <c r="G2541" s="727" t="s">
        <v>2900</v>
      </c>
      <c r="H2541" s="727" t="s">
        <v>571</v>
      </c>
      <c r="I2541" s="727" t="s">
        <v>2903</v>
      </c>
      <c r="J2541" s="727" t="s">
        <v>2904</v>
      </c>
      <c r="K2541" s="727" t="s">
        <v>2902</v>
      </c>
      <c r="L2541" s="728">
        <v>256.67</v>
      </c>
      <c r="M2541" s="728">
        <v>256.67</v>
      </c>
      <c r="N2541" s="727">
        <v>1</v>
      </c>
      <c r="O2541" s="812">
        <v>1</v>
      </c>
      <c r="P2541" s="728">
        <v>256.67</v>
      </c>
      <c r="Q2541" s="745">
        <v>1</v>
      </c>
      <c r="R2541" s="727">
        <v>1</v>
      </c>
      <c r="S2541" s="745">
        <v>1</v>
      </c>
      <c r="T2541" s="812">
        <v>1</v>
      </c>
      <c r="U2541" s="768">
        <v>1</v>
      </c>
    </row>
    <row r="2542" spans="1:21" ht="14.4" customHeight="1" x14ac:dyDescent="0.3">
      <c r="A2542" s="726">
        <v>4</v>
      </c>
      <c r="B2542" s="727" t="s">
        <v>2287</v>
      </c>
      <c r="C2542" s="727" t="s">
        <v>2296</v>
      </c>
      <c r="D2542" s="810" t="s">
        <v>4736</v>
      </c>
      <c r="E2542" s="811" t="s">
        <v>2349</v>
      </c>
      <c r="F2542" s="727" t="s">
        <v>2288</v>
      </c>
      <c r="G2542" s="727" t="s">
        <v>2661</v>
      </c>
      <c r="H2542" s="727" t="s">
        <v>642</v>
      </c>
      <c r="I2542" s="727" t="s">
        <v>4653</v>
      </c>
      <c r="J2542" s="727" t="s">
        <v>4654</v>
      </c>
      <c r="K2542" s="727" t="s">
        <v>936</v>
      </c>
      <c r="L2542" s="728">
        <v>127.34</v>
      </c>
      <c r="M2542" s="728">
        <v>254.68</v>
      </c>
      <c r="N2542" s="727">
        <v>2</v>
      </c>
      <c r="O2542" s="812">
        <v>1</v>
      </c>
      <c r="P2542" s="728">
        <v>254.68</v>
      </c>
      <c r="Q2542" s="745">
        <v>1</v>
      </c>
      <c r="R2542" s="727">
        <v>2</v>
      </c>
      <c r="S2542" s="745">
        <v>1</v>
      </c>
      <c r="T2542" s="812">
        <v>1</v>
      </c>
      <c r="U2542" s="768">
        <v>1</v>
      </c>
    </row>
    <row r="2543" spans="1:21" ht="14.4" customHeight="1" x14ac:dyDescent="0.3">
      <c r="A2543" s="726">
        <v>4</v>
      </c>
      <c r="B2543" s="727" t="s">
        <v>2287</v>
      </c>
      <c r="C2543" s="727" t="s">
        <v>2296</v>
      </c>
      <c r="D2543" s="810" t="s">
        <v>4736</v>
      </c>
      <c r="E2543" s="811" t="s">
        <v>2349</v>
      </c>
      <c r="F2543" s="727" t="s">
        <v>2288</v>
      </c>
      <c r="G2543" s="727" t="s">
        <v>2417</v>
      </c>
      <c r="H2543" s="727" t="s">
        <v>642</v>
      </c>
      <c r="I2543" s="727" t="s">
        <v>1775</v>
      </c>
      <c r="J2543" s="727" t="s">
        <v>1776</v>
      </c>
      <c r="K2543" s="727" t="s">
        <v>1777</v>
      </c>
      <c r="L2543" s="728">
        <v>133.94</v>
      </c>
      <c r="M2543" s="728">
        <v>2946.6800000000003</v>
      </c>
      <c r="N2543" s="727">
        <v>22</v>
      </c>
      <c r="O2543" s="812">
        <v>10.5</v>
      </c>
      <c r="P2543" s="728">
        <v>1339.4</v>
      </c>
      <c r="Q2543" s="745">
        <v>0.45454545454545453</v>
      </c>
      <c r="R2543" s="727">
        <v>10</v>
      </c>
      <c r="S2543" s="745">
        <v>0.45454545454545453</v>
      </c>
      <c r="T2543" s="812">
        <v>4.5</v>
      </c>
      <c r="U2543" s="768">
        <v>0.42857142857142855</v>
      </c>
    </row>
    <row r="2544" spans="1:21" ht="14.4" customHeight="1" x14ac:dyDescent="0.3">
      <c r="A2544" s="726">
        <v>4</v>
      </c>
      <c r="B2544" s="727" t="s">
        <v>2287</v>
      </c>
      <c r="C2544" s="727" t="s">
        <v>2296</v>
      </c>
      <c r="D2544" s="810" t="s">
        <v>4736</v>
      </c>
      <c r="E2544" s="811" t="s">
        <v>2349</v>
      </c>
      <c r="F2544" s="727" t="s">
        <v>2290</v>
      </c>
      <c r="G2544" s="727" t="s">
        <v>2807</v>
      </c>
      <c r="H2544" s="727" t="s">
        <v>571</v>
      </c>
      <c r="I2544" s="727" t="s">
        <v>2808</v>
      </c>
      <c r="J2544" s="727" t="s">
        <v>2809</v>
      </c>
      <c r="K2544" s="727" t="s">
        <v>2810</v>
      </c>
      <c r="L2544" s="728">
        <v>410</v>
      </c>
      <c r="M2544" s="728">
        <v>9430</v>
      </c>
      <c r="N2544" s="727">
        <v>23</v>
      </c>
      <c r="O2544" s="812">
        <v>23</v>
      </c>
      <c r="P2544" s="728">
        <v>9430</v>
      </c>
      <c r="Q2544" s="745">
        <v>1</v>
      </c>
      <c r="R2544" s="727">
        <v>23</v>
      </c>
      <c r="S2544" s="745">
        <v>1</v>
      </c>
      <c r="T2544" s="812">
        <v>23</v>
      </c>
      <c r="U2544" s="768">
        <v>1</v>
      </c>
    </row>
    <row r="2545" spans="1:21" ht="14.4" customHeight="1" x14ac:dyDescent="0.3">
      <c r="A2545" s="726">
        <v>4</v>
      </c>
      <c r="B2545" s="727" t="s">
        <v>2287</v>
      </c>
      <c r="C2545" s="727" t="s">
        <v>2296</v>
      </c>
      <c r="D2545" s="810" t="s">
        <v>4736</v>
      </c>
      <c r="E2545" s="811" t="s">
        <v>2349</v>
      </c>
      <c r="F2545" s="727" t="s">
        <v>2290</v>
      </c>
      <c r="G2545" s="727" t="s">
        <v>2406</v>
      </c>
      <c r="H2545" s="727" t="s">
        <v>571</v>
      </c>
      <c r="I2545" s="727" t="s">
        <v>3447</v>
      </c>
      <c r="J2545" s="727" t="s">
        <v>3448</v>
      </c>
      <c r="K2545" s="727" t="s">
        <v>3449</v>
      </c>
      <c r="L2545" s="728">
        <v>378.48</v>
      </c>
      <c r="M2545" s="728">
        <v>378.48</v>
      </c>
      <c r="N2545" s="727">
        <v>1</v>
      </c>
      <c r="O2545" s="812">
        <v>1</v>
      </c>
      <c r="P2545" s="728">
        <v>378.48</v>
      </c>
      <c r="Q2545" s="745">
        <v>1</v>
      </c>
      <c r="R2545" s="727">
        <v>1</v>
      </c>
      <c r="S2545" s="745">
        <v>1</v>
      </c>
      <c r="T2545" s="812">
        <v>1</v>
      </c>
      <c r="U2545" s="768">
        <v>1</v>
      </c>
    </row>
    <row r="2546" spans="1:21" ht="14.4" customHeight="1" x14ac:dyDescent="0.3">
      <c r="A2546" s="726">
        <v>4</v>
      </c>
      <c r="B2546" s="727" t="s">
        <v>2287</v>
      </c>
      <c r="C2546" s="727" t="s">
        <v>2298</v>
      </c>
      <c r="D2546" s="810" t="s">
        <v>4737</v>
      </c>
      <c r="E2546" s="811" t="s">
        <v>2324</v>
      </c>
      <c r="F2546" s="727" t="s">
        <v>2288</v>
      </c>
      <c r="G2546" s="727" t="s">
        <v>2355</v>
      </c>
      <c r="H2546" s="727" t="s">
        <v>642</v>
      </c>
      <c r="I2546" s="727" t="s">
        <v>4549</v>
      </c>
      <c r="J2546" s="727" t="s">
        <v>4550</v>
      </c>
      <c r="K2546" s="727" t="s">
        <v>4551</v>
      </c>
      <c r="L2546" s="728">
        <v>75.73</v>
      </c>
      <c r="M2546" s="728">
        <v>227.19</v>
      </c>
      <c r="N2546" s="727">
        <v>3</v>
      </c>
      <c r="O2546" s="812">
        <v>2</v>
      </c>
      <c r="P2546" s="728"/>
      <c r="Q2546" s="745">
        <v>0</v>
      </c>
      <c r="R2546" s="727"/>
      <c r="S2546" s="745">
        <v>0</v>
      </c>
      <c r="T2546" s="812"/>
      <c r="U2546" s="768">
        <v>0</v>
      </c>
    </row>
    <row r="2547" spans="1:21" ht="14.4" customHeight="1" x14ac:dyDescent="0.3">
      <c r="A2547" s="726">
        <v>4</v>
      </c>
      <c r="B2547" s="727" t="s">
        <v>2287</v>
      </c>
      <c r="C2547" s="727" t="s">
        <v>2298</v>
      </c>
      <c r="D2547" s="810" t="s">
        <v>4737</v>
      </c>
      <c r="E2547" s="811" t="s">
        <v>2324</v>
      </c>
      <c r="F2547" s="727" t="s">
        <v>2288</v>
      </c>
      <c r="G2547" s="727" t="s">
        <v>2436</v>
      </c>
      <c r="H2547" s="727" t="s">
        <v>571</v>
      </c>
      <c r="I2547" s="727" t="s">
        <v>2437</v>
      </c>
      <c r="J2547" s="727" t="s">
        <v>2438</v>
      </c>
      <c r="K2547" s="727" t="s">
        <v>2439</v>
      </c>
      <c r="L2547" s="728">
        <v>0</v>
      </c>
      <c r="M2547" s="728">
        <v>0</v>
      </c>
      <c r="N2547" s="727">
        <v>4</v>
      </c>
      <c r="O2547" s="812">
        <v>4</v>
      </c>
      <c r="P2547" s="728">
        <v>0</v>
      </c>
      <c r="Q2547" s="745"/>
      <c r="R2547" s="727">
        <v>2</v>
      </c>
      <c r="S2547" s="745">
        <v>0.5</v>
      </c>
      <c r="T2547" s="812">
        <v>2</v>
      </c>
      <c r="U2547" s="768">
        <v>0.5</v>
      </c>
    </row>
    <row r="2548" spans="1:21" ht="14.4" customHeight="1" x14ac:dyDescent="0.3">
      <c r="A2548" s="726">
        <v>4</v>
      </c>
      <c r="B2548" s="727" t="s">
        <v>2287</v>
      </c>
      <c r="C2548" s="727" t="s">
        <v>2298</v>
      </c>
      <c r="D2548" s="810" t="s">
        <v>4737</v>
      </c>
      <c r="E2548" s="811" t="s">
        <v>2324</v>
      </c>
      <c r="F2548" s="727" t="s">
        <v>2288</v>
      </c>
      <c r="G2548" s="727" t="s">
        <v>4300</v>
      </c>
      <c r="H2548" s="727" t="s">
        <v>571</v>
      </c>
      <c r="I2548" s="727" t="s">
        <v>4301</v>
      </c>
      <c r="J2548" s="727" t="s">
        <v>4302</v>
      </c>
      <c r="K2548" s="727" t="s">
        <v>4303</v>
      </c>
      <c r="L2548" s="728">
        <v>61.97</v>
      </c>
      <c r="M2548" s="728">
        <v>61.97</v>
      </c>
      <c r="N2548" s="727">
        <v>1</v>
      </c>
      <c r="O2548" s="812">
        <v>1</v>
      </c>
      <c r="P2548" s="728">
        <v>61.97</v>
      </c>
      <c r="Q2548" s="745">
        <v>1</v>
      </c>
      <c r="R2548" s="727">
        <v>1</v>
      </c>
      <c r="S2548" s="745">
        <v>1</v>
      </c>
      <c r="T2548" s="812">
        <v>1</v>
      </c>
      <c r="U2548" s="768">
        <v>1</v>
      </c>
    </row>
    <row r="2549" spans="1:21" ht="14.4" customHeight="1" x14ac:dyDescent="0.3">
      <c r="A2549" s="726">
        <v>4</v>
      </c>
      <c r="B2549" s="727" t="s">
        <v>2287</v>
      </c>
      <c r="C2549" s="727" t="s">
        <v>2298</v>
      </c>
      <c r="D2549" s="810" t="s">
        <v>4737</v>
      </c>
      <c r="E2549" s="811" t="s">
        <v>2324</v>
      </c>
      <c r="F2549" s="727" t="s">
        <v>2288</v>
      </c>
      <c r="G2549" s="727" t="s">
        <v>4655</v>
      </c>
      <c r="H2549" s="727" t="s">
        <v>571</v>
      </c>
      <c r="I2549" s="727" t="s">
        <v>4656</v>
      </c>
      <c r="J2549" s="727" t="s">
        <v>4657</v>
      </c>
      <c r="K2549" s="727" t="s">
        <v>4658</v>
      </c>
      <c r="L2549" s="728">
        <v>52.47</v>
      </c>
      <c r="M2549" s="728">
        <v>52.47</v>
      </c>
      <c r="N2549" s="727">
        <v>1</v>
      </c>
      <c r="O2549" s="812">
        <v>1</v>
      </c>
      <c r="P2549" s="728"/>
      <c r="Q2549" s="745">
        <v>0</v>
      </c>
      <c r="R2549" s="727"/>
      <c r="S2549" s="745">
        <v>0</v>
      </c>
      <c r="T2549" s="812"/>
      <c r="U2549" s="768">
        <v>0</v>
      </c>
    </row>
    <row r="2550" spans="1:21" ht="14.4" customHeight="1" x14ac:dyDescent="0.3">
      <c r="A2550" s="726">
        <v>4</v>
      </c>
      <c r="B2550" s="727" t="s">
        <v>2287</v>
      </c>
      <c r="C2550" s="727" t="s">
        <v>2298</v>
      </c>
      <c r="D2550" s="810" t="s">
        <v>4737</v>
      </c>
      <c r="E2550" s="811" t="s">
        <v>2324</v>
      </c>
      <c r="F2550" s="727" t="s">
        <v>2289</v>
      </c>
      <c r="G2550" s="727" t="s">
        <v>2364</v>
      </c>
      <c r="H2550" s="727" t="s">
        <v>571</v>
      </c>
      <c r="I2550" s="727" t="s">
        <v>2365</v>
      </c>
      <c r="J2550" s="727" t="s">
        <v>2366</v>
      </c>
      <c r="K2550" s="727"/>
      <c r="L2550" s="728">
        <v>0</v>
      </c>
      <c r="M2550" s="728">
        <v>0</v>
      </c>
      <c r="N2550" s="727">
        <v>1</v>
      </c>
      <c r="O2550" s="812">
        <v>1</v>
      </c>
      <c r="P2550" s="728"/>
      <c r="Q2550" s="745"/>
      <c r="R2550" s="727"/>
      <c r="S2550" s="745">
        <v>0</v>
      </c>
      <c r="T2550" s="812"/>
      <c r="U2550" s="768">
        <v>0</v>
      </c>
    </row>
    <row r="2551" spans="1:21" ht="14.4" customHeight="1" x14ac:dyDescent="0.3">
      <c r="A2551" s="726">
        <v>4</v>
      </c>
      <c r="B2551" s="727" t="s">
        <v>2287</v>
      </c>
      <c r="C2551" s="727" t="s">
        <v>2298</v>
      </c>
      <c r="D2551" s="810" t="s">
        <v>4737</v>
      </c>
      <c r="E2551" s="811" t="s">
        <v>2328</v>
      </c>
      <c r="F2551" s="727" t="s">
        <v>2288</v>
      </c>
      <c r="G2551" s="727" t="s">
        <v>2882</v>
      </c>
      <c r="H2551" s="727" t="s">
        <v>571</v>
      </c>
      <c r="I2551" s="727" t="s">
        <v>4659</v>
      </c>
      <c r="J2551" s="727" t="s">
        <v>4660</v>
      </c>
      <c r="K2551" s="727" t="s">
        <v>4661</v>
      </c>
      <c r="L2551" s="728">
        <v>0</v>
      </c>
      <c r="M2551" s="728">
        <v>0</v>
      </c>
      <c r="N2551" s="727">
        <v>3</v>
      </c>
      <c r="O2551" s="812">
        <v>1</v>
      </c>
      <c r="P2551" s="728"/>
      <c r="Q2551" s="745"/>
      <c r="R2551" s="727"/>
      <c r="S2551" s="745">
        <v>0</v>
      </c>
      <c r="T2551" s="812"/>
      <c r="U2551" s="768">
        <v>0</v>
      </c>
    </row>
    <row r="2552" spans="1:21" ht="14.4" customHeight="1" x14ac:dyDescent="0.3">
      <c r="A2552" s="726">
        <v>4</v>
      </c>
      <c r="B2552" s="727" t="s">
        <v>2287</v>
      </c>
      <c r="C2552" s="727" t="s">
        <v>2298</v>
      </c>
      <c r="D2552" s="810" t="s">
        <v>4737</v>
      </c>
      <c r="E2552" s="811" t="s">
        <v>2328</v>
      </c>
      <c r="F2552" s="727" t="s">
        <v>2288</v>
      </c>
      <c r="G2552" s="727" t="s">
        <v>2882</v>
      </c>
      <c r="H2552" s="727" t="s">
        <v>571</v>
      </c>
      <c r="I2552" s="727" t="s">
        <v>4662</v>
      </c>
      <c r="J2552" s="727" t="s">
        <v>4660</v>
      </c>
      <c r="K2552" s="727" t="s">
        <v>4663</v>
      </c>
      <c r="L2552" s="728">
        <v>0</v>
      </c>
      <c r="M2552" s="728">
        <v>0</v>
      </c>
      <c r="N2552" s="727">
        <v>1</v>
      </c>
      <c r="O2552" s="812">
        <v>1</v>
      </c>
      <c r="P2552" s="728"/>
      <c r="Q2552" s="745"/>
      <c r="R2552" s="727"/>
      <c r="S2552" s="745">
        <v>0</v>
      </c>
      <c r="T2552" s="812"/>
      <c r="U2552" s="768">
        <v>0</v>
      </c>
    </row>
    <row r="2553" spans="1:21" ht="14.4" customHeight="1" x14ac:dyDescent="0.3">
      <c r="A2553" s="726">
        <v>4</v>
      </c>
      <c r="B2553" s="727" t="s">
        <v>2287</v>
      </c>
      <c r="C2553" s="727" t="s">
        <v>2298</v>
      </c>
      <c r="D2553" s="810" t="s">
        <v>4737</v>
      </c>
      <c r="E2553" s="811" t="s">
        <v>2328</v>
      </c>
      <c r="F2553" s="727" t="s">
        <v>2288</v>
      </c>
      <c r="G2553" s="727" t="s">
        <v>2882</v>
      </c>
      <c r="H2553" s="727" t="s">
        <v>571</v>
      </c>
      <c r="I2553" s="727" t="s">
        <v>4664</v>
      </c>
      <c r="J2553" s="727" t="s">
        <v>4660</v>
      </c>
      <c r="K2553" s="727" t="s">
        <v>4665</v>
      </c>
      <c r="L2553" s="728">
        <v>0</v>
      </c>
      <c r="M2553" s="728">
        <v>0</v>
      </c>
      <c r="N2553" s="727">
        <v>1</v>
      </c>
      <c r="O2553" s="812">
        <v>1</v>
      </c>
      <c r="P2553" s="728"/>
      <c r="Q2553" s="745"/>
      <c r="R2553" s="727"/>
      <c r="S2553" s="745">
        <v>0</v>
      </c>
      <c r="T2553" s="812"/>
      <c r="U2553" s="768">
        <v>0</v>
      </c>
    </row>
    <row r="2554" spans="1:21" ht="14.4" customHeight="1" x14ac:dyDescent="0.3">
      <c r="A2554" s="726">
        <v>4</v>
      </c>
      <c r="B2554" s="727" t="s">
        <v>2287</v>
      </c>
      <c r="C2554" s="727" t="s">
        <v>2298</v>
      </c>
      <c r="D2554" s="810" t="s">
        <v>4737</v>
      </c>
      <c r="E2554" s="811" t="s">
        <v>2328</v>
      </c>
      <c r="F2554" s="727" t="s">
        <v>2288</v>
      </c>
      <c r="G2554" s="727" t="s">
        <v>2418</v>
      </c>
      <c r="H2554" s="727" t="s">
        <v>571</v>
      </c>
      <c r="I2554" s="727" t="s">
        <v>4149</v>
      </c>
      <c r="J2554" s="727" t="s">
        <v>4150</v>
      </c>
      <c r="K2554" s="727" t="s">
        <v>4151</v>
      </c>
      <c r="L2554" s="728">
        <v>66.97</v>
      </c>
      <c r="M2554" s="728">
        <v>66.97</v>
      </c>
      <c r="N2554" s="727">
        <v>1</v>
      </c>
      <c r="O2554" s="812">
        <v>1</v>
      </c>
      <c r="P2554" s="728"/>
      <c r="Q2554" s="745">
        <v>0</v>
      </c>
      <c r="R2554" s="727"/>
      <c r="S2554" s="745">
        <v>0</v>
      </c>
      <c r="T2554" s="812"/>
      <c r="U2554" s="768">
        <v>0</v>
      </c>
    </row>
    <row r="2555" spans="1:21" ht="14.4" customHeight="1" x14ac:dyDescent="0.3">
      <c r="A2555" s="726">
        <v>4</v>
      </c>
      <c r="B2555" s="727" t="s">
        <v>2287</v>
      </c>
      <c r="C2555" s="727" t="s">
        <v>2298</v>
      </c>
      <c r="D2555" s="810" t="s">
        <v>4737</v>
      </c>
      <c r="E2555" s="811" t="s">
        <v>2328</v>
      </c>
      <c r="F2555" s="727" t="s">
        <v>2288</v>
      </c>
      <c r="G2555" s="727" t="s">
        <v>2421</v>
      </c>
      <c r="H2555" s="727" t="s">
        <v>571</v>
      </c>
      <c r="I2555" s="727" t="s">
        <v>2422</v>
      </c>
      <c r="J2555" s="727" t="s">
        <v>1121</v>
      </c>
      <c r="K2555" s="727" t="s">
        <v>2423</v>
      </c>
      <c r="L2555" s="728">
        <v>103.67</v>
      </c>
      <c r="M2555" s="728">
        <v>103.67</v>
      </c>
      <c r="N2555" s="727">
        <v>1</v>
      </c>
      <c r="O2555" s="812">
        <v>1</v>
      </c>
      <c r="P2555" s="728"/>
      <c r="Q2555" s="745">
        <v>0</v>
      </c>
      <c r="R2555" s="727"/>
      <c r="S2555" s="745">
        <v>0</v>
      </c>
      <c r="T2555" s="812"/>
      <c r="U2555" s="768">
        <v>0</v>
      </c>
    </row>
    <row r="2556" spans="1:21" ht="14.4" customHeight="1" x14ac:dyDescent="0.3">
      <c r="A2556" s="726">
        <v>4</v>
      </c>
      <c r="B2556" s="727" t="s">
        <v>2287</v>
      </c>
      <c r="C2556" s="727" t="s">
        <v>2298</v>
      </c>
      <c r="D2556" s="810" t="s">
        <v>4737</v>
      </c>
      <c r="E2556" s="811" t="s">
        <v>2328</v>
      </c>
      <c r="F2556" s="727" t="s">
        <v>2288</v>
      </c>
      <c r="G2556" s="727" t="s">
        <v>2900</v>
      </c>
      <c r="H2556" s="727" t="s">
        <v>571</v>
      </c>
      <c r="I2556" s="727" t="s">
        <v>4368</v>
      </c>
      <c r="J2556" s="727" t="s">
        <v>4369</v>
      </c>
      <c r="K2556" s="727" t="s">
        <v>4370</v>
      </c>
      <c r="L2556" s="728">
        <v>256.67</v>
      </c>
      <c r="M2556" s="728">
        <v>256.67</v>
      </c>
      <c r="N2556" s="727">
        <v>1</v>
      </c>
      <c r="O2556" s="812">
        <v>1</v>
      </c>
      <c r="P2556" s="728"/>
      <c r="Q2556" s="745">
        <v>0</v>
      </c>
      <c r="R2556" s="727"/>
      <c r="S2556" s="745">
        <v>0</v>
      </c>
      <c r="T2556" s="812"/>
      <c r="U2556" s="768">
        <v>0</v>
      </c>
    </row>
    <row r="2557" spans="1:21" ht="14.4" customHeight="1" x14ac:dyDescent="0.3">
      <c r="A2557" s="726">
        <v>4</v>
      </c>
      <c r="B2557" s="727" t="s">
        <v>2287</v>
      </c>
      <c r="C2557" s="727" t="s">
        <v>2298</v>
      </c>
      <c r="D2557" s="810" t="s">
        <v>4737</v>
      </c>
      <c r="E2557" s="811" t="s">
        <v>2328</v>
      </c>
      <c r="F2557" s="727" t="s">
        <v>2288</v>
      </c>
      <c r="G2557" s="727" t="s">
        <v>2661</v>
      </c>
      <c r="H2557" s="727" t="s">
        <v>571</v>
      </c>
      <c r="I2557" s="727" t="s">
        <v>4666</v>
      </c>
      <c r="J2557" s="727" t="s">
        <v>4667</v>
      </c>
      <c r="K2557" s="727" t="s">
        <v>4668</v>
      </c>
      <c r="L2557" s="728">
        <v>135.54</v>
      </c>
      <c r="M2557" s="728">
        <v>677.69999999999993</v>
      </c>
      <c r="N2557" s="727">
        <v>5</v>
      </c>
      <c r="O2557" s="812">
        <v>1</v>
      </c>
      <c r="P2557" s="728">
        <v>677.69999999999993</v>
      </c>
      <c r="Q2557" s="745">
        <v>1</v>
      </c>
      <c r="R2557" s="727">
        <v>5</v>
      </c>
      <c r="S2557" s="745">
        <v>1</v>
      </c>
      <c r="T2557" s="812">
        <v>1</v>
      </c>
      <c r="U2557" s="768">
        <v>1</v>
      </c>
    </row>
    <row r="2558" spans="1:21" ht="14.4" customHeight="1" x14ac:dyDescent="0.3">
      <c r="A2558" s="726">
        <v>4</v>
      </c>
      <c r="B2558" s="727" t="s">
        <v>2287</v>
      </c>
      <c r="C2558" s="727" t="s">
        <v>2298</v>
      </c>
      <c r="D2558" s="810" t="s">
        <v>4737</v>
      </c>
      <c r="E2558" s="811" t="s">
        <v>2328</v>
      </c>
      <c r="F2558" s="727" t="s">
        <v>2288</v>
      </c>
      <c r="G2558" s="727" t="s">
        <v>4304</v>
      </c>
      <c r="H2558" s="727" t="s">
        <v>571</v>
      </c>
      <c r="I2558" s="727" t="s">
        <v>4478</v>
      </c>
      <c r="J2558" s="727" t="s">
        <v>4479</v>
      </c>
      <c r="K2558" s="727" t="s">
        <v>4480</v>
      </c>
      <c r="L2558" s="728">
        <v>57.19</v>
      </c>
      <c r="M2558" s="728">
        <v>57.19</v>
      </c>
      <c r="N2558" s="727">
        <v>1</v>
      </c>
      <c r="O2558" s="812">
        <v>1</v>
      </c>
      <c r="P2558" s="728"/>
      <c r="Q2558" s="745">
        <v>0</v>
      </c>
      <c r="R2558" s="727"/>
      <c r="S2558" s="745">
        <v>0</v>
      </c>
      <c r="T2558" s="812"/>
      <c r="U2558" s="768">
        <v>0</v>
      </c>
    </row>
    <row r="2559" spans="1:21" ht="14.4" customHeight="1" x14ac:dyDescent="0.3">
      <c r="A2559" s="726">
        <v>4</v>
      </c>
      <c r="B2559" s="727" t="s">
        <v>2287</v>
      </c>
      <c r="C2559" s="727" t="s">
        <v>2298</v>
      </c>
      <c r="D2559" s="810" t="s">
        <v>4737</v>
      </c>
      <c r="E2559" s="811" t="s">
        <v>2328</v>
      </c>
      <c r="F2559" s="727" t="s">
        <v>2289</v>
      </c>
      <c r="G2559" s="727" t="s">
        <v>2364</v>
      </c>
      <c r="H2559" s="727" t="s">
        <v>571</v>
      </c>
      <c r="I2559" s="727" t="s">
        <v>2365</v>
      </c>
      <c r="J2559" s="727" t="s">
        <v>2366</v>
      </c>
      <c r="K2559" s="727"/>
      <c r="L2559" s="728">
        <v>0</v>
      </c>
      <c r="M2559" s="728">
        <v>0</v>
      </c>
      <c r="N2559" s="727">
        <v>3</v>
      </c>
      <c r="O2559" s="812">
        <v>3</v>
      </c>
      <c r="P2559" s="728">
        <v>0</v>
      </c>
      <c r="Q2559" s="745"/>
      <c r="R2559" s="727">
        <v>1</v>
      </c>
      <c r="S2559" s="745">
        <v>0.33333333333333331</v>
      </c>
      <c r="T2559" s="812">
        <v>1</v>
      </c>
      <c r="U2559" s="768">
        <v>0.33333333333333331</v>
      </c>
    </row>
    <row r="2560" spans="1:21" ht="14.4" customHeight="1" x14ac:dyDescent="0.3">
      <c r="A2560" s="726">
        <v>4</v>
      </c>
      <c r="B2560" s="727" t="s">
        <v>2287</v>
      </c>
      <c r="C2560" s="727" t="s">
        <v>2300</v>
      </c>
      <c r="D2560" s="810" t="s">
        <v>4734</v>
      </c>
      <c r="E2560" s="811" t="s">
        <v>2316</v>
      </c>
      <c r="F2560" s="727" t="s">
        <v>2288</v>
      </c>
      <c r="G2560" s="727" t="s">
        <v>2355</v>
      </c>
      <c r="H2560" s="727" t="s">
        <v>642</v>
      </c>
      <c r="I2560" s="727" t="s">
        <v>2043</v>
      </c>
      <c r="J2560" s="727" t="s">
        <v>965</v>
      </c>
      <c r="K2560" s="727" t="s">
        <v>2044</v>
      </c>
      <c r="L2560" s="728">
        <v>154.36000000000001</v>
      </c>
      <c r="M2560" s="728">
        <v>154.36000000000001</v>
      </c>
      <c r="N2560" s="727">
        <v>1</v>
      </c>
      <c r="O2560" s="812">
        <v>1</v>
      </c>
      <c r="P2560" s="728"/>
      <c r="Q2560" s="745">
        <v>0</v>
      </c>
      <c r="R2560" s="727"/>
      <c r="S2560" s="745">
        <v>0</v>
      </c>
      <c r="T2560" s="812"/>
      <c r="U2560" s="768">
        <v>0</v>
      </c>
    </row>
    <row r="2561" spans="1:21" ht="14.4" customHeight="1" x14ac:dyDescent="0.3">
      <c r="A2561" s="726">
        <v>4</v>
      </c>
      <c r="B2561" s="727" t="s">
        <v>2287</v>
      </c>
      <c r="C2561" s="727" t="s">
        <v>2300</v>
      </c>
      <c r="D2561" s="810" t="s">
        <v>4734</v>
      </c>
      <c r="E2561" s="811" t="s">
        <v>2316</v>
      </c>
      <c r="F2561" s="727" t="s">
        <v>2288</v>
      </c>
      <c r="G2561" s="727" t="s">
        <v>2373</v>
      </c>
      <c r="H2561" s="727" t="s">
        <v>571</v>
      </c>
      <c r="I2561" s="727" t="s">
        <v>2374</v>
      </c>
      <c r="J2561" s="727" t="s">
        <v>614</v>
      </c>
      <c r="K2561" s="727" t="s">
        <v>2375</v>
      </c>
      <c r="L2561" s="728">
        <v>0</v>
      </c>
      <c r="M2561" s="728">
        <v>0</v>
      </c>
      <c r="N2561" s="727">
        <v>1</v>
      </c>
      <c r="O2561" s="812">
        <v>0.5</v>
      </c>
      <c r="P2561" s="728">
        <v>0</v>
      </c>
      <c r="Q2561" s="745"/>
      <c r="R2561" s="727">
        <v>1</v>
      </c>
      <c r="S2561" s="745">
        <v>1</v>
      </c>
      <c r="T2561" s="812">
        <v>0.5</v>
      </c>
      <c r="U2561" s="768">
        <v>1</v>
      </c>
    </row>
    <row r="2562" spans="1:21" ht="14.4" customHeight="1" x14ac:dyDescent="0.3">
      <c r="A2562" s="726">
        <v>4</v>
      </c>
      <c r="B2562" s="727" t="s">
        <v>2287</v>
      </c>
      <c r="C2562" s="727" t="s">
        <v>2300</v>
      </c>
      <c r="D2562" s="810" t="s">
        <v>4734</v>
      </c>
      <c r="E2562" s="811" t="s">
        <v>2316</v>
      </c>
      <c r="F2562" s="727" t="s">
        <v>2288</v>
      </c>
      <c r="G2562" s="727" t="s">
        <v>3578</v>
      </c>
      <c r="H2562" s="727" t="s">
        <v>571</v>
      </c>
      <c r="I2562" s="727" t="s">
        <v>4669</v>
      </c>
      <c r="J2562" s="727" t="s">
        <v>4670</v>
      </c>
      <c r="K2562" s="727" t="s">
        <v>4671</v>
      </c>
      <c r="L2562" s="728">
        <v>285.01</v>
      </c>
      <c r="M2562" s="728">
        <v>285.01</v>
      </c>
      <c r="N2562" s="727">
        <v>1</v>
      </c>
      <c r="O2562" s="812">
        <v>1</v>
      </c>
      <c r="P2562" s="728">
        <v>285.01</v>
      </c>
      <c r="Q2562" s="745">
        <v>1</v>
      </c>
      <c r="R2562" s="727">
        <v>1</v>
      </c>
      <c r="S2562" s="745">
        <v>1</v>
      </c>
      <c r="T2562" s="812">
        <v>1</v>
      </c>
      <c r="U2562" s="768">
        <v>1</v>
      </c>
    </row>
    <row r="2563" spans="1:21" ht="14.4" customHeight="1" x14ac:dyDescent="0.3">
      <c r="A2563" s="726">
        <v>4</v>
      </c>
      <c r="B2563" s="727" t="s">
        <v>2287</v>
      </c>
      <c r="C2563" s="727" t="s">
        <v>2300</v>
      </c>
      <c r="D2563" s="810" t="s">
        <v>4734</v>
      </c>
      <c r="E2563" s="811" t="s">
        <v>2316</v>
      </c>
      <c r="F2563" s="727" t="s">
        <v>2288</v>
      </c>
      <c r="G2563" s="727" t="s">
        <v>4672</v>
      </c>
      <c r="H2563" s="727" t="s">
        <v>571</v>
      </c>
      <c r="I2563" s="727" t="s">
        <v>4673</v>
      </c>
      <c r="J2563" s="727" t="s">
        <v>1305</v>
      </c>
      <c r="K2563" s="727" t="s">
        <v>4674</v>
      </c>
      <c r="L2563" s="728">
        <v>61.97</v>
      </c>
      <c r="M2563" s="728">
        <v>371.82000000000005</v>
      </c>
      <c r="N2563" s="727">
        <v>6</v>
      </c>
      <c r="O2563" s="812">
        <v>2</v>
      </c>
      <c r="P2563" s="728"/>
      <c r="Q2563" s="745">
        <v>0</v>
      </c>
      <c r="R2563" s="727"/>
      <c r="S2563" s="745">
        <v>0</v>
      </c>
      <c r="T2563" s="812"/>
      <c r="U2563" s="768">
        <v>0</v>
      </c>
    </row>
    <row r="2564" spans="1:21" ht="14.4" customHeight="1" x14ac:dyDescent="0.3">
      <c r="A2564" s="726">
        <v>4</v>
      </c>
      <c r="B2564" s="727" t="s">
        <v>2287</v>
      </c>
      <c r="C2564" s="727" t="s">
        <v>2300</v>
      </c>
      <c r="D2564" s="810" t="s">
        <v>4734</v>
      </c>
      <c r="E2564" s="811" t="s">
        <v>2316</v>
      </c>
      <c r="F2564" s="727" t="s">
        <v>2288</v>
      </c>
      <c r="G2564" s="727" t="s">
        <v>2440</v>
      </c>
      <c r="H2564" s="727" t="s">
        <v>571</v>
      </c>
      <c r="I2564" s="727" t="s">
        <v>3976</v>
      </c>
      <c r="J2564" s="727" t="s">
        <v>2442</v>
      </c>
      <c r="K2564" s="727" t="s">
        <v>1920</v>
      </c>
      <c r="L2564" s="728">
        <v>58.62</v>
      </c>
      <c r="M2564" s="728">
        <v>58.62</v>
      </c>
      <c r="N2564" s="727">
        <v>1</v>
      </c>
      <c r="O2564" s="812">
        <v>0.5</v>
      </c>
      <c r="P2564" s="728">
        <v>58.62</v>
      </c>
      <c r="Q2564" s="745">
        <v>1</v>
      </c>
      <c r="R2564" s="727">
        <v>1</v>
      </c>
      <c r="S2564" s="745">
        <v>1</v>
      </c>
      <c r="T2564" s="812">
        <v>0.5</v>
      </c>
      <c r="U2564" s="768">
        <v>1</v>
      </c>
    </row>
    <row r="2565" spans="1:21" ht="14.4" customHeight="1" x14ac:dyDescent="0.3">
      <c r="A2565" s="726">
        <v>4</v>
      </c>
      <c r="B2565" s="727" t="s">
        <v>2287</v>
      </c>
      <c r="C2565" s="727" t="s">
        <v>2300</v>
      </c>
      <c r="D2565" s="810" t="s">
        <v>4734</v>
      </c>
      <c r="E2565" s="811" t="s">
        <v>2316</v>
      </c>
      <c r="F2565" s="727" t="s">
        <v>2288</v>
      </c>
      <c r="G2565" s="727" t="s">
        <v>2370</v>
      </c>
      <c r="H2565" s="727" t="s">
        <v>642</v>
      </c>
      <c r="I2565" s="727" t="s">
        <v>2556</v>
      </c>
      <c r="J2565" s="727" t="s">
        <v>725</v>
      </c>
      <c r="K2565" s="727" t="s">
        <v>1790</v>
      </c>
      <c r="L2565" s="728">
        <v>368.16</v>
      </c>
      <c r="M2565" s="728">
        <v>1840.8000000000002</v>
      </c>
      <c r="N2565" s="727">
        <v>5</v>
      </c>
      <c r="O2565" s="812">
        <v>4</v>
      </c>
      <c r="P2565" s="728">
        <v>1104.48</v>
      </c>
      <c r="Q2565" s="745">
        <v>0.6</v>
      </c>
      <c r="R2565" s="727">
        <v>3</v>
      </c>
      <c r="S2565" s="745">
        <v>0.6</v>
      </c>
      <c r="T2565" s="812">
        <v>2</v>
      </c>
      <c r="U2565" s="768">
        <v>0.5</v>
      </c>
    </row>
    <row r="2566" spans="1:21" ht="14.4" customHeight="1" x14ac:dyDescent="0.3">
      <c r="A2566" s="726">
        <v>4</v>
      </c>
      <c r="B2566" s="727" t="s">
        <v>2287</v>
      </c>
      <c r="C2566" s="727" t="s">
        <v>2300</v>
      </c>
      <c r="D2566" s="810" t="s">
        <v>4734</v>
      </c>
      <c r="E2566" s="811" t="s">
        <v>2316</v>
      </c>
      <c r="F2566" s="727" t="s">
        <v>2288</v>
      </c>
      <c r="G2566" s="727" t="s">
        <v>2370</v>
      </c>
      <c r="H2566" s="727" t="s">
        <v>642</v>
      </c>
      <c r="I2566" s="727" t="s">
        <v>2371</v>
      </c>
      <c r="J2566" s="727" t="s">
        <v>725</v>
      </c>
      <c r="K2566" s="727" t="s">
        <v>1794</v>
      </c>
      <c r="L2566" s="728">
        <v>490.89</v>
      </c>
      <c r="M2566" s="728">
        <v>490.89</v>
      </c>
      <c r="N2566" s="727">
        <v>1</v>
      </c>
      <c r="O2566" s="812">
        <v>1</v>
      </c>
      <c r="P2566" s="728"/>
      <c r="Q2566" s="745">
        <v>0</v>
      </c>
      <c r="R2566" s="727"/>
      <c r="S2566" s="745">
        <v>0</v>
      </c>
      <c r="T2566" s="812"/>
      <c r="U2566" s="768">
        <v>0</v>
      </c>
    </row>
    <row r="2567" spans="1:21" ht="14.4" customHeight="1" x14ac:dyDescent="0.3">
      <c r="A2567" s="726">
        <v>4</v>
      </c>
      <c r="B2567" s="727" t="s">
        <v>2287</v>
      </c>
      <c r="C2567" s="727" t="s">
        <v>2300</v>
      </c>
      <c r="D2567" s="810" t="s">
        <v>4734</v>
      </c>
      <c r="E2567" s="811" t="s">
        <v>2316</v>
      </c>
      <c r="F2567" s="727" t="s">
        <v>2288</v>
      </c>
      <c r="G2567" s="727" t="s">
        <v>2370</v>
      </c>
      <c r="H2567" s="727" t="s">
        <v>642</v>
      </c>
      <c r="I2567" s="727" t="s">
        <v>2572</v>
      </c>
      <c r="J2567" s="727" t="s">
        <v>725</v>
      </c>
      <c r="K2567" s="727" t="s">
        <v>2379</v>
      </c>
      <c r="L2567" s="728">
        <v>147.26</v>
      </c>
      <c r="M2567" s="728">
        <v>147.26</v>
      </c>
      <c r="N2567" s="727">
        <v>1</v>
      </c>
      <c r="O2567" s="812">
        <v>0.5</v>
      </c>
      <c r="P2567" s="728">
        <v>147.26</v>
      </c>
      <c r="Q2567" s="745">
        <v>1</v>
      </c>
      <c r="R2567" s="727">
        <v>1</v>
      </c>
      <c r="S2567" s="745">
        <v>1</v>
      </c>
      <c r="T2567" s="812">
        <v>0.5</v>
      </c>
      <c r="U2567" s="768">
        <v>1</v>
      </c>
    </row>
    <row r="2568" spans="1:21" ht="14.4" customHeight="1" x14ac:dyDescent="0.3">
      <c r="A2568" s="726">
        <v>4</v>
      </c>
      <c r="B2568" s="727" t="s">
        <v>2287</v>
      </c>
      <c r="C2568" s="727" t="s">
        <v>2300</v>
      </c>
      <c r="D2568" s="810" t="s">
        <v>4734</v>
      </c>
      <c r="E2568" s="811" t="s">
        <v>2316</v>
      </c>
      <c r="F2568" s="727" t="s">
        <v>2288</v>
      </c>
      <c r="G2568" s="727" t="s">
        <v>2386</v>
      </c>
      <c r="H2568" s="727" t="s">
        <v>571</v>
      </c>
      <c r="I2568" s="727" t="s">
        <v>4675</v>
      </c>
      <c r="J2568" s="727" t="s">
        <v>2388</v>
      </c>
      <c r="K2568" s="727" t="s">
        <v>4676</v>
      </c>
      <c r="L2568" s="728">
        <v>128.69999999999999</v>
      </c>
      <c r="M2568" s="728">
        <v>128.69999999999999</v>
      </c>
      <c r="N2568" s="727">
        <v>1</v>
      </c>
      <c r="O2568" s="812">
        <v>1</v>
      </c>
      <c r="P2568" s="728"/>
      <c r="Q2568" s="745">
        <v>0</v>
      </c>
      <c r="R2568" s="727"/>
      <c r="S2568" s="745">
        <v>0</v>
      </c>
      <c r="T2568" s="812"/>
      <c r="U2568" s="768">
        <v>0</v>
      </c>
    </row>
    <row r="2569" spans="1:21" ht="14.4" customHeight="1" x14ac:dyDescent="0.3">
      <c r="A2569" s="726">
        <v>4</v>
      </c>
      <c r="B2569" s="727" t="s">
        <v>2287</v>
      </c>
      <c r="C2569" s="727" t="s">
        <v>2300</v>
      </c>
      <c r="D2569" s="810" t="s">
        <v>4734</v>
      </c>
      <c r="E2569" s="811" t="s">
        <v>2316</v>
      </c>
      <c r="F2569" s="727" t="s">
        <v>2288</v>
      </c>
      <c r="G2569" s="727" t="s">
        <v>2386</v>
      </c>
      <c r="H2569" s="727" t="s">
        <v>571</v>
      </c>
      <c r="I2569" s="727" t="s">
        <v>4677</v>
      </c>
      <c r="J2569" s="727" t="s">
        <v>2388</v>
      </c>
      <c r="K2569" s="727" t="s">
        <v>2389</v>
      </c>
      <c r="L2569" s="728">
        <v>90.53</v>
      </c>
      <c r="M2569" s="728">
        <v>90.53</v>
      </c>
      <c r="N2569" s="727">
        <v>1</v>
      </c>
      <c r="O2569" s="812">
        <v>0.5</v>
      </c>
      <c r="P2569" s="728">
        <v>90.53</v>
      </c>
      <c r="Q2569" s="745">
        <v>1</v>
      </c>
      <c r="R2569" s="727">
        <v>1</v>
      </c>
      <c r="S2569" s="745">
        <v>1</v>
      </c>
      <c r="T2569" s="812">
        <v>0.5</v>
      </c>
      <c r="U2569" s="768">
        <v>1</v>
      </c>
    </row>
    <row r="2570" spans="1:21" ht="14.4" customHeight="1" x14ac:dyDescent="0.3">
      <c r="A2570" s="726">
        <v>4</v>
      </c>
      <c r="B2570" s="727" t="s">
        <v>2287</v>
      </c>
      <c r="C2570" s="727" t="s">
        <v>2300</v>
      </c>
      <c r="D2570" s="810" t="s">
        <v>4734</v>
      </c>
      <c r="E2570" s="811" t="s">
        <v>2316</v>
      </c>
      <c r="F2570" s="727" t="s">
        <v>2288</v>
      </c>
      <c r="G2570" s="727" t="s">
        <v>2585</v>
      </c>
      <c r="H2570" s="727" t="s">
        <v>571</v>
      </c>
      <c r="I2570" s="727" t="s">
        <v>2632</v>
      </c>
      <c r="J2570" s="727" t="s">
        <v>874</v>
      </c>
      <c r="K2570" s="727" t="s">
        <v>2633</v>
      </c>
      <c r="L2570" s="728">
        <v>77.14</v>
      </c>
      <c r="M2570" s="728">
        <v>308.56</v>
      </c>
      <c r="N2570" s="727">
        <v>4</v>
      </c>
      <c r="O2570" s="812">
        <v>3.5</v>
      </c>
      <c r="P2570" s="728">
        <v>77.14</v>
      </c>
      <c r="Q2570" s="745">
        <v>0.25</v>
      </c>
      <c r="R2570" s="727">
        <v>1</v>
      </c>
      <c r="S2570" s="745">
        <v>0.25</v>
      </c>
      <c r="T2570" s="812">
        <v>1</v>
      </c>
      <c r="U2570" s="768">
        <v>0.2857142857142857</v>
      </c>
    </row>
    <row r="2571" spans="1:21" ht="14.4" customHeight="1" x14ac:dyDescent="0.3">
      <c r="A2571" s="726">
        <v>4</v>
      </c>
      <c r="B2571" s="727" t="s">
        <v>2287</v>
      </c>
      <c r="C2571" s="727" t="s">
        <v>2300</v>
      </c>
      <c r="D2571" s="810" t="s">
        <v>4734</v>
      </c>
      <c r="E2571" s="811" t="s">
        <v>2316</v>
      </c>
      <c r="F2571" s="727" t="s">
        <v>2288</v>
      </c>
      <c r="G2571" s="727" t="s">
        <v>2359</v>
      </c>
      <c r="H2571" s="727" t="s">
        <v>642</v>
      </c>
      <c r="I2571" s="727" t="s">
        <v>1934</v>
      </c>
      <c r="J2571" s="727" t="s">
        <v>1935</v>
      </c>
      <c r="K2571" s="727" t="s">
        <v>1936</v>
      </c>
      <c r="L2571" s="728">
        <v>0</v>
      </c>
      <c r="M2571" s="728">
        <v>0</v>
      </c>
      <c r="N2571" s="727">
        <v>4</v>
      </c>
      <c r="O2571" s="812">
        <v>3.5</v>
      </c>
      <c r="P2571" s="728">
        <v>0</v>
      </c>
      <c r="Q2571" s="745"/>
      <c r="R2571" s="727">
        <v>1</v>
      </c>
      <c r="S2571" s="745">
        <v>0.25</v>
      </c>
      <c r="T2571" s="812">
        <v>1</v>
      </c>
      <c r="U2571" s="768">
        <v>0.2857142857142857</v>
      </c>
    </row>
    <row r="2572" spans="1:21" ht="14.4" customHeight="1" x14ac:dyDescent="0.3">
      <c r="A2572" s="726">
        <v>4</v>
      </c>
      <c r="B2572" s="727" t="s">
        <v>2287</v>
      </c>
      <c r="C2572" s="727" t="s">
        <v>2300</v>
      </c>
      <c r="D2572" s="810" t="s">
        <v>4734</v>
      </c>
      <c r="E2572" s="811" t="s">
        <v>2316</v>
      </c>
      <c r="F2572" s="727" t="s">
        <v>2290</v>
      </c>
      <c r="G2572" s="727" t="s">
        <v>2406</v>
      </c>
      <c r="H2572" s="727" t="s">
        <v>571</v>
      </c>
      <c r="I2572" s="727" t="s">
        <v>4596</v>
      </c>
      <c r="J2572" s="727" t="s">
        <v>4597</v>
      </c>
      <c r="K2572" s="727" t="s">
        <v>4598</v>
      </c>
      <c r="L2572" s="728">
        <v>409.87</v>
      </c>
      <c r="M2572" s="728">
        <v>409.87</v>
      </c>
      <c r="N2572" s="727">
        <v>1</v>
      </c>
      <c r="O2572" s="812">
        <v>1</v>
      </c>
      <c r="P2572" s="728"/>
      <c r="Q2572" s="745">
        <v>0</v>
      </c>
      <c r="R2572" s="727"/>
      <c r="S2572" s="745">
        <v>0</v>
      </c>
      <c r="T2572" s="812"/>
      <c r="U2572" s="768">
        <v>0</v>
      </c>
    </row>
    <row r="2573" spans="1:21" ht="14.4" customHeight="1" x14ac:dyDescent="0.3">
      <c r="A2573" s="726">
        <v>4</v>
      </c>
      <c r="B2573" s="727" t="s">
        <v>2287</v>
      </c>
      <c r="C2573" s="727" t="s">
        <v>2300</v>
      </c>
      <c r="D2573" s="810" t="s">
        <v>4734</v>
      </c>
      <c r="E2573" s="811" t="s">
        <v>2327</v>
      </c>
      <c r="F2573" s="727" t="s">
        <v>2288</v>
      </c>
      <c r="G2573" s="727" t="s">
        <v>2355</v>
      </c>
      <c r="H2573" s="727" t="s">
        <v>642</v>
      </c>
      <c r="I2573" s="727" t="s">
        <v>2043</v>
      </c>
      <c r="J2573" s="727" t="s">
        <v>965</v>
      </c>
      <c r="K2573" s="727" t="s">
        <v>2044</v>
      </c>
      <c r="L2573" s="728">
        <v>154.36000000000001</v>
      </c>
      <c r="M2573" s="728">
        <v>308.72000000000003</v>
      </c>
      <c r="N2573" s="727">
        <v>2</v>
      </c>
      <c r="O2573" s="812">
        <v>1</v>
      </c>
      <c r="P2573" s="728">
        <v>308.72000000000003</v>
      </c>
      <c r="Q2573" s="745">
        <v>1</v>
      </c>
      <c r="R2573" s="727">
        <v>2</v>
      </c>
      <c r="S2573" s="745">
        <v>1</v>
      </c>
      <c r="T2573" s="812">
        <v>1</v>
      </c>
      <c r="U2573" s="768">
        <v>1</v>
      </c>
    </row>
    <row r="2574" spans="1:21" ht="14.4" customHeight="1" x14ac:dyDescent="0.3">
      <c r="A2574" s="726">
        <v>4</v>
      </c>
      <c r="B2574" s="727" t="s">
        <v>2287</v>
      </c>
      <c r="C2574" s="727" t="s">
        <v>2300</v>
      </c>
      <c r="D2574" s="810" t="s">
        <v>4734</v>
      </c>
      <c r="E2574" s="811" t="s">
        <v>2327</v>
      </c>
      <c r="F2574" s="727" t="s">
        <v>2288</v>
      </c>
      <c r="G2574" s="727" t="s">
        <v>2373</v>
      </c>
      <c r="H2574" s="727" t="s">
        <v>571</v>
      </c>
      <c r="I2574" s="727" t="s">
        <v>2374</v>
      </c>
      <c r="J2574" s="727" t="s">
        <v>614</v>
      </c>
      <c r="K2574" s="727" t="s">
        <v>2375</v>
      </c>
      <c r="L2574" s="728">
        <v>0</v>
      </c>
      <c r="M2574" s="728">
        <v>0</v>
      </c>
      <c r="N2574" s="727">
        <v>2</v>
      </c>
      <c r="O2574" s="812">
        <v>1</v>
      </c>
      <c r="P2574" s="728">
        <v>0</v>
      </c>
      <c r="Q2574" s="745"/>
      <c r="R2574" s="727">
        <v>2</v>
      </c>
      <c r="S2574" s="745">
        <v>1</v>
      </c>
      <c r="T2574" s="812">
        <v>1</v>
      </c>
      <c r="U2574" s="768">
        <v>1</v>
      </c>
    </row>
    <row r="2575" spans="1:21" ht="14.4" customHeight="1" x14ac:dyDescent="0.3">
      <c r="A2575" s="726">
        <v>4</v>
      </c>
      <c r="B2575" s="727" t="s">
        <v>2287</v>
      </c>
      <c r="C2575" s="727" t="s">
        <v>2300</v>
      </c>
      <c r="D2575" s="810" t="s">
        <v>4734</v>
      </c>
      <c r="E2575" s="811" t="s">
        <v>2327</v>
      </c>
      <c r="F2575" s="727" t="s">
        <v>2288</v>
      </c>
      <c r="G2575" s="727" t="s">
        <v>2440</v>
      </c>
      <c r="H2575" s="727" t="s">
        <v>571</v>
      </c>
      <c r="I2575" s="727" t="s">
        <v>4678</v>
      </c>
      <c r="J2575" s="727" t="s">
        <v>2442</v>
      </c>
      <c r="K2575" s="727" t="s">
        <v>4679</v>
      </c>
      <c r="L2575" s="728">
        <v>11.73</v>
      </c>
      <c r="M2575" s="728">
        <v>11.73</v>
      </c>
      <c r="N2575" s="727">
        <v>1</v>
      </c>
      <c r="O2575" s="812">
        <v>0.5</v>
      </c>
      <c r="P2575" s="728">
        <v>11.73</v>
      </c>
      <c r="Q2575" s="745">
        <v>1</v>
      </c>
      <c r="R2575" s="727">
        <v>1</v>
      </c>
      <c r="S2575" s="745">
        <v>1</v>
      </c>
      <c r="T2575" s="812">
        <v>0.5</v>
      </c>
      <c r="U2575" s="768">
        <v>1</v>
      </c>
    </row>
    <row r="2576" spans="1:21" ht="14.4" customHeight="1" x14ac:dyDescent="0.3">
      <c r="A2576" s="726">
        <v>4</v>
      </c>
      <c r="B2576" s="727" t="s">
        <v>2287</v>
      </c>
      <c r="C2576" s="727" t="s">
        <v>2300</v>
      </c>
      <c r="D2576" s="810" t="s">
        <v>4734</v>
      </c>
      <c r="E2576" s="811" t="s">
        <v>2327</v>
      </c>
      <c r="F2576" s="727" t="s">
        <v>2288</v>
      </c>
      <c r="G2576" s="727" t="s">
        <v>2370</v>
      </c>
      <c r="H2576" s="727" t="s">
        <v>642</v>
      </c>
      <c r="I2576" s="727" t="s">
        <v>2377</v>
      </c>
      <c r="J2576" s="727" t="s">
        <v>725</v>
      </c>
      <c r="K2576" s="727" t="s">
        <v>1792</v>
      </c>
      <c r="L2576" s="728">
        <v>736.33</v>
      </c>
      <c r="M2576" s="728">
        <v>736.33</v>
      </c>
      <c r="N2576" s="727">
        <v>1</v>
      </c>
      <c r="O2576" s="812">
        <v>0.5</v>
      </c>
      <c r="P2576" s="728">
        <v>736.33</v>
      </c>
      <c r="Q2576" s="745">
        <v>1</v>
      </c>
      <c r="R2576" s="727">
        <v>1</v>
      </c>
      <c r="S2576" s="745">
        <v>1</v>
      </c>
      <c r="T2576" s="812">
        <v>0.5</v>
      </c>
      <c r="U2576" s="768">
        <v>1</v>
      </c>
    </row>
    <row r="2577" spans="1:21" ht="14.4" customHeight="1" x14ac:dyDescent="0.3">
      <c r="A2577" s="726">
        <v>4</v>
      </c>
      <c r="B2577" s="727" t="s">
        <v>2287</v>
      </c>
      <c r="C2577" s="727" t="s">
        <v>2300</v>
      </c>
      <c r="D2577" s="810" t="s">
        <v>4734</v>
      </c>
      <c r="E2577" s="811" t="s">
        <v>2327</v>
      </c>
      <c r="F2577" s="727" t="s">
        <v>2288</v>
      </c>
      <c r="G2577" s="727" t="s">
        <v>2730</v>
      </c>
      <c r="H2577" s="727" t="s">
        <v>642</v>
      </c>
      <c r="I2577" s="727" t="s">
        <v>2070</v>
      </c>
      <c r="J2577" s="727" t="s">
        <v>1055</v>
      </c>
      <c r="K2577" s="727" t="s">
        <v>2071</v>
      </c>
      <c r="L2577" s="728">
        <v>24.22</v>
      </c>
      <c r="M2577" s="728">
        <v>24.22</v>
      </c>
      <c r="N2577" s="727">
        <v>1</v>
      </c>
      <c r="O2577" s="812">
        <v>0.5</v>
      </c>
      <c r="P2577" s="728"/>
      <c r="Q2577" s="745">
        <v>0</v>
      </c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4</v>
      </c>
      <c r="B2578" s="727" t="s">
        <v>2287</v>
      </c>
      <c r="C2578" s="727" t="s">
        <v>2300</v>
      </c>
      <c r="D2578" s="810" t="s">
        <v>4734</v>
      </c>
      <c r="E2578" s="811" t="s">
        <v>2327</v>
      </c>
      <c r="F2578" s="727" t="s">
        <v>2288</v>
      </c>
      <c r="G2578" s="727" t="s">
        <v>2421</v>
      </c>
      <c r="H2578" s="727" t="s">
        <v>571</v>
      </c>
      <c r="I2578" s="727" t="s">
        <v>4680</v>
      </c>
      <c r="J2578" s="727" t="s">
        <v>4681</v>
      </c>
      <c r="K2578" s="727" t="s">
        <v>4682</v>
      </c>
      <c r="L2578" s="728">
        <v>64.5</v>
      </c>
      <c r="M2578" s="728">
        <v>64.5</v>
      </c>
      <c r="N2578" s="727">
        <v>1</v>
      </c>
      <c r="O2578" s="812">
        <v>1</v>
      </c>
      <c r="P2578" s="728">
        <v>64.5</v>
      </c>
      <c r="Q2578" s="745">
        <v>1</v>
      </c>
      <c r="R2578" s="727">
        <v>1</v>
      </c>
      <c r="S2578" s="745">
        <v>1</v>
      </c>
      <c r="T2578" s="812">
        <v>1</v>
      </c>
      <c r="U2578" s="768">
        <v>1</v>
      </c>
    </row>
    <row r="2579" spans="1:21" ht="14.4" customHeight="1" x14ac:dyDescent="0.3">
      <c r="A2579" s="726">
        <v>4</v>
      </c>
      <c r="B2579" s="727" t="s">
        <v>2287</v>
      </c>
      <c r="C2579" s="727" t="s">
        <v>2300</v>
      </c>
      <c r="D2579" s="810" t="s">
        <v>4734</v>
      </c>
      <c r="E2579" s="811" t="s">
        <v>2327</v>
      </c>
      <c r="F2579" s="727" t="s">
        <v>2288</v>
      </c>
      <c r="G2579" s="727" t="s">
        <v>3906</v>
      </c>
      <c r="H2579" s="727" t="s">
        <v>571</v>
      </c>
      <c r="I2579" s="727" t="s">
        <v>4683</v>
      </c>
      <c r="J2579" s="727" t="s">
        <v>1241</v>
      </c>
      <c r="K2579" s="727" t="s">
        <v>4684</v>
      </c>
      <c r="L2579" s="728">
        <v>34.659999999999997</v>
      </c>
      <c r="M2579" s="728">
        <v>34.659999999999997</v>
      </c>
      <c r="N2579" s="727">
        <v>1</v>
      </c>
      <c r="O2579" s="812">
        <v>0.5</v>
      </c>
      <c r="P2579" s="728">
        <v>34.659999999999997</v>
      </c>
      <c r="Q2579" s="745">
        <v>1</v>
      </c>
      <c r="R2579" s="727">
        <v>1</v>
      </c>
      <c r="S2579" s="745">
        <v>1</v>
      </c>
      <c r="T2579" s="812">
        <v>0.5</v>
      </c>
      <c r="U2579" s="768">
        <v>1</v>
      </c>
    </row>
    <row r="2580" spans="1:21" ht="14.4" customHeight="1" x14ac:dyDescent="0.3">
      <c r="A2580" s="726">
        <v>4</v>
      </c>
      <c r="B2580" s="727" t="s">
        <v>2287</v>
      </c>
      <c r="C2580" s="727" t="s">
        <v>2300</v>
      </c>
      <c r="D2580" s="810" t="s">
        <v>4734</v>
      </c>
      <c r="E2580" s="811" t="s">
        <v>2327</v>
      </c>
      <c r="F2580" s="727" t="s">
        <v>2288</v>
      </c>
      <c r="G2580" s="727" t="s">
        <v>3906</v>
      </c>
      <c r="H2580" s="727" t="s">
        <v>571</v>
      </c>
      <c r="I2580" s="727" t="s">
        <v>4685</v>
      </c>
      <c r="J2580" s="727" t="s">
        <v>1241</v>
      </c>
      <c r="K2580" s="727" t="s">
        <v>4686</v>
      </c>
      <c r="L2580" s="728">
        <v>34.659999999999997</v>
      </c>
      <c r="M2580" s="728">
        <v>34.659999999999997</v>
      </c>
      <c r="N2580" s="727">
        <v>1</v>
      </c>
      <c r="O2580" s="812">
        <v>0.5</v>
      </c>
      <c r="P2580" s="728">
        <v>34.659999999999997</v>
      </c>
      <c r="Q2580" s="745">
        <v>1</v>
      </c>
      <c r="R2580" s="727">
        <v>1</v>
      </c>
      <c r="S2580" s="745">
        <v>1</v>
      </c>
      <c r="T2580" s="812">
        <v>0.5</v>
      </c>
      <c r="U2580" s="768">
        <v>1</v>
      </c>
    </row>
    <row r="2581" spans="1:21" ht="14.4" customHeight="1" x14ac:dyDescent="0.3">
      <c r="A2581" s="726">
        <v>4</v>
      </c>
      <c r="B2581" s="727" t="s">
        <v>2287</v>
      </c>
      <c r="C2581" s="727" t="s">
        <v>2300</v>
      </c>
      <c r="D2581" s="810" t="s">
        <v>4734</v>
      </c>
      <c r="E2581" s="811" t="s">
        <v>2327</v>
      </c>
      <c r="F2581" s="727" t="s">
        <v>2288</v>
      </c>
      <c r="G2581" s="727" t="s">
        <v>2491</v>
      </c>
      <c r="H2581" s="727" t="s">
        <v>571</v>
      </c>
      <c r="I2581" s="727" t="s">
        <v>2495</v>
      </c>
      <c r="J2581" s="727" t="s">
        <v>2496</v>
      </c>
      <c r="K2581" s="727" t="s">
        <v>2497</v>
      </c>
      <c r="L2581" s="728">
        <v>87.67</v>
      </c>
      <c r="M2581" s="728">
        <v>87.67</v>
      </c>
      <c r="N2581" s="727">
        <v>1</v>
      </c>
      <c r="O2581" s="812">
        <v>1</v>
      </c>
      <c r="P2581" s="728">
        <v>87.67</v>
      </c>
      <c r="Q2581" s="745">
        <v>1</v>
      </c>
      <c r="R2581" s="727">
        <v>1</v>
      </c>
      <c r="S2581" s="745">
        <v>1</v>
      </c>
      <c r="T2581" s="812">
        <v>1</v>
      </c>
      <c r="U2581" s="768">
        <v>1</v>
      </c>
    </row>
    <row r="2582" spans="1:21" ht="14.4" customHeight="1" x14ac:dyDescent="0.3">
      <c r="A2582" s="726">
        <v>4</v>
      </c>
      <c r="B2582" s="727" t="s">
        <v>2287</v>
      </c>
      <c r="C2582" s="727" t="s">
        <v>2300</v>
      </c>
      <c r="D2582" s="810" t="s">
        <v>4734</v>
      </c>
      <c r="E2582" s="811" t="s">
        <v>2327</v>
      </c>
      <c r="F2582" s="727" t="s">
        <v>2288</v>
      </c>
      <c r="G2582" s="727" t="s">
        <v>2359</v>
      </c>
      <c r="H2582" s="727" t="s">
        <v>642</v>
      </c>
      <c r="I2582" s="727" t="s">
        <v>1934</v>
      </c>
      <c r="J2582" s="727" t="s">
        <v>1935</v>
      </c>
      <c r="K2582" s="727" t="s">
        <v>1936</v>
      </c>
      <c r="L2582" s="728">
        <v>0</v>
      </c>
      <c r="M2582" s="728">
        <v>0</v>
      </c>
      <c r="N2582" s="727">
        <v>1</v>
      </c>
      <c r="O2582" s="812">
        <v>0.5</v>
      </c>
      <c r="P2582" s="728">
        <v>0</v>
      </c>
      <c r="Q2582" s="745"/>
      <c r="R2582" s="727">
        <v>1</v>
      </c>
      <c r="S2582" s="745">
        <v>1</v>
      </c>
      <c r="T2582" s="812">
        <v>0.5</v>
      </c>
      <c r="U2582" s="768">
        <v>1</v>
      </c>
    </row>
    <row r="2583" spans="1:21" ht="14.4" customHeight="1" x14ac:dyDescent="0.3">
      <c r="A2583" s="726">
        <v>4</v>
      </c>
      <c r="B2583" s="727" t="s">
        <v>2287</v>
      </c>
      <c r="C2583" s="727" t="s">
        <v>2300</v>
      </c>
      <c r="D2583" s="810" t="s">
        <v>4734</v>
      </c>
      <c r="E2583" s="811" t="s">
        <v>2327</v>
      </c>
      <c r="F2583" s="727" t="s">
        <v>2288</v>
      </c>
      <c r="G2583" s="727" t="s">
        <v>2360</v>
      </c>
      <c r="H2583" s="727" t="s">
        <v>571</v>
      </c>
      <c r="I2583" s="727" t="s">
        <v>4687</v>
      </c>
      <c r="J2583" s="727" t="s">
        <v>891</v>
      </c>
      <c r="K2583" s="727" t="s">
        <v>2832</v>
      </c>
      <c r="L2583" s="728">
        <v>156.61000000000001</v>
      </c>
      <c r="M2583" s="728">
        <v>156.61000000000001</v>
      </c>
      <c r="N2583" s="727">
        <v>1</v>
      </c>
      <c r="O2583" s="812">
        <v>0.5</v>
      </c>
      <c r="P2583" s="728">
        <v>156.61000000000001</v>
      </c>
      <c r="Q2583" s="745">
        <v>1</v>
      </c>
      <c r="R2583" s="727">
        <v>1</v>
      </c>
      <c r="S2583" s="745">
        <v>1</v>
      </c>
      <c r="T2583" s="812">
        <v>0.5</v>
      </c>
      <c r="U2583" s="768">
        <v>1</v>
      </c>
    </row>
    <row r="2584" spans="1:21" ht="14.4" customHeight="1" x14ac:dyDescent="0.3">
      <c r="A2584" s="726">
        <v>4</v>
      </c>
      <c r="B2584" s="727" t="s">
        <v>2287</v>
      </c>
      <c r="C2584" s="727" t="s">
        <v>2300</v>
      </c>
      <c r="D2584" s="810" t="s">
        <v>4734</v>
      </c>
      <c r="E2584" s="811" t="s">
        <v>2327</v>
      </c>
      <c r="F2584" s="727" t="s">
        <v>2288</v>
      </c>
      <c r="G2584" s="727" t="s">
        <v>2360</v>
      </c>
      <c r="H2584" s="727" t="s">
        <v>571</v>
      </c>
      <c r="I2584" s="727" t="s">
        <v>4688</v>
      </c>
      <c r="J2584" s="727" t="s">
        <v>3925</v>
      </c>
      <c r="K2584" s="727" t="s">
        <v>4689</v>
      </c>
      <c r="L2584" s="728">
        <v>15.66</v>
      </c>
      <c r="M2584" s="728">
        <v>15.66</v>
      </c>
      <c r="N2584" s="727">
        <v>1</v>
      </c>
      <c r="O2584" s="812">
        <v>1</v>
      </c>
      <c r="P2584" s="728">
        <v>15.66</v>
      </c>
      <c r="Q2584" s="745">
        <v>1</v>
      </c>
      <c r="R2584" s="727">
        <v>1</v>
      </c>
      <c r="S2584" s="745">
        <v>1</v>
      </c>
      <c r="T2584" s="812">
        <v>1</v>
      </c>
      <c r="U2584" s="768">
        <v>1</v>
      </c>
    </row>
    <row r="2585" spans="1:21" ht="14.4" customHeight="1" x14ac:dyDescent="0.3">
      <c r="A2585" s="726">
        <v>4</v>
      </c>
      <c r="B2585" s="727" t="s">
        <v>2287</v>
      </c>
      <c r="C2585" s="727" t="s">
        <v>2300</v>
      </c>
      <c r="D2585" s="810" t="s">
        <v>4734</v>
      </c>
      <c r="E2585" s="811" t="s">
        <v>2327</v>
      </c>
      <c r="F2585" s="727" t="s">
        <v>2288</v>
      </c>
      <c r="G2585" s="727" t="s">
        <v>2549</v>
      </c>
      <c r="H2585" s="727" t="s">
        <v>571</v>
      </c>
      <c r="I2585" s="727" t="s">
        <v>4690</v>
      </c>
      <c r="J2585" s="727" t="s">
        <v>4691</v>
      </c>
      <c r="K2585" s="727" t="s">
        <v>4692</v>
      </c>
      <c r="L2585" s="728">
        <v>31.77</v>
      </c>
      <c r="M2585" s="728">
        <v>31.77</v>
      </c>
      <c r="N2585" s="727">
        <v>1</v>
      </c>
      <c r="O2585" s="812">
        <v>0.5</v>
      </c>
      <c r="P2585" s="728"/>
      <c r="Q2585" s="745">
        <v>0</v>
      </c>
      <c r="R2585" s="727"/>
      <c r="S2585" s="745">
        <v>0</v>
      </c>
      <c r="T2585" s="812"/>
      <c r="U2585" s="768">
        <v>0</v>
      </c>
    </row>
    <row r="2586" spans="1:21" ht="14.4" customHeight="1" x14ac:dyDescent="0.3">
      <c r="A2586" s="726">
        <v>4</v>
      </c>
      <c r="B2586" s="727" t="s">
        <v>2287</v>
      </c>
      <c r="C2586" s="727" t="s">
        <v>2300</v>
      </c>
      <c r="D2586" s="810" t="s">
        <v>4734</v>
      </c>
      <c r="E2586" s="811" t="s">
        <v>2342</v>
      </c>
      <c r="F2586" s="727" t="s">
        <v>2288</v>
      </c>
      <c r="G2586" s="727" t="s">
        <v>2370</v>
      </c>
      <c r="H2586" s="727" t="s">
        <v>642</v>
      </c>
      <c r="I2586" s="727" t="s">
        <v>2371</v>
      </c>
      <c r="J2586" s="727" t="s">
        <v>725</v>
      </c>
      <c r="K2586" s="727" t="s">
        <v>1794</v>
      </c>
      <c r="L2586" s="728">
        <v>490.89</v>
      </c>
      <c r="M2586" s="728">
        <v>981.78</v>
      </c>
      <c r="N2586" s="727">
        <v>2</v>
      </c>
      <c r="O2586" s="812">
        <v>1</v>
      </c>
      <c r="P2586" s="728"/>
      <c r="Q2586" s="745">
        <v>0</v>
      </c>
      <c r="R2586" s="727"/>
      <c r="S2586" s="745">
        <v>0</v>
      </c>
      <c r="T2586" s="812"/>
      <c r="U2586" s="768">
        <v>0</v>
      </c>
    </row>
    <row r="2587" spans="1:21" ht="14.4" customHeight="1" x14ac:dyDescent="0.3">
      <c r="A2587" s="726">
        <v>4</v>
      </c>
      <c r="B2587" s="727" t="s">
        <v>2287</v>
      </c>
      <c r="C2587" s="727" t="s">
        <v>2300</v>
      </c>
      <c r="D2587" s="810" t="s">
        <v>4734</v>
      </c>
      <c r="E2587" s="811" t="s">
        <v>2342</v>
      </c>
      <c r="F2587" s="727" t="s">
        <v>2288</v>
      </c>
      <c r="G2587" s="727" t="s">
        <v>2370</v>
      </c>
      <c r="H2587" s="727" t="s">
        <v>642</v>
      </c>
      <c r="I2587" s="727" t="s">
        <v>1793</v>
      </c>
      <c r="J2587" s="727" t="s">
        <v>725</v>
      </c>
      <c r="K2587" s="727" t="s">
        <v>1794</v>
      </c>
      <c r="L2587" s="728">
        <v>490.89</v>
      </c>
      <c r="M2587" s="728">
        <v>490.89</v>
      </c>
      <c r="N2587" s="727">
        <v>1</v>
      </c>
      <c r="O2587" s="812">
        <v>0.5</v>
      </c>
      <c r="P2587" s="728">
        <v>490.89</v>
      </c>
      <c r="Q2587" s="745">
        <v>1</v>
      </c>
      <c r="R2587" s="727">
        <v>1</v>
      </c>
      <c r="S2587" s="745">
        <v>1</v>
      </c>
      <c r="T2587" s="812">
        <v>0.5</v>
      </c>
      <c r="U2587" s="768">
        <v>1</v>
      </c>
    </row>
    <row r="2588" spans="1:21" ht="14.4" customHeight="1" x14ac:dyDescent="0.3">
      <c r="A2588" s="726">
        <v>4</v>
      </c>
      <c r="B2588" s="727" t="s">
        <v>2287</v>
      </c>
      <c r="C2588" s="727" t="s">
        <v>2300</v>
      </c>
      <c r="D2588" s="810" t="s">
        <v>4734</v>
      </c>
      <c r="E2588" s="811" t="s">
        <v>2342</v>
      </c>
      <c r="F2588" s="727" t="s">
        <v>2288</v>
      </c>
      <c r="G2588" s="727" t="s">
        <v>2359</v>
      </c>
      <c r="H2588" s="727" t="s">
        <v>642</v>
      </c>
      <c r="I2588" s="727" t="s">
        <v>1934</v>
      </c>
      <c r="J2588" s="727" t="s">
        <v>1935</v>
      </c>
      <c r="K2588" s="727" t="s">
        <v>1936</v>
      </c>
      <c r="L2588" s="728">
        <v>0</v>
      </c>
      <c r="M2588" s="728">
        <v>0</v>
      </c>
      <c r="N2588" s="727">
        <v>3</v>
      </c>
      <c r="O2588" s="812">
        <v>1.5</v>
      </c>
      <c r="P2588" s="728">
        <v>0</v>
      </c>
      <c r="Q2588" s="745"/>
      <c r="R2588" s="727">
        <v>1</v>
      </c>
      <c r="S2588" s="745">
        <v>0.33333333333333331</v>
      </c>
      <c r="T2588" s="812">
        <v>0.5</v>
      </c>
      <c r="U2588" s="768">
        <v>0.33333333333333331</v>
      </c>
    </row>
    <row r="2589" spans="1:21" ht="14.4" customHeight="1" x14ac:dyDescent="0.3">
      <c r="A2589" s="726">
        <v>4</v>
      </c>
      <c r="B2589" s="727" t="s">
        <v>2287</v>
      </c>
      <c r="C2589" s="727" t="s">
        <v>2300</v>
      </c>
      <c r="D2589" s="810" t="s">
        <v>4734</v>
      </c>
      <c r="E2589" s="811" t="s">
        <v>2351</v>
      </c>
      <c r="F2589" s="727" t="s">
        <v>2288</v>
      </c>
      <c r="G2589" s="727" t="s">
        <v>2355</v>
      </c>
      <c r="H2589" s="727" t="s">
        <v>642</v>
      </c>
      <c r="I2589" s="727" t="s">
        <v>2043</v>
      </c>
      <c r="J2589" s="727" t="s">
        <v>965</v>
      </c>
      <c r="K2589" s="727" t="s">
        <v>2044</v>
      </c>
      <c r="L2589" s="728">
        <v>154.36000000000001</v>
      </c>
      <c r="M2589" s="728">
        <v>617.44000000000005</v>
      </c>
      <c r="N2589" s="727">
        <v>4</v>
      </c>
      <c r="O2589" s="812">
        <v>2.5</v>
      </c>
      <c r="P2589" s="728">
        <v>617.44000000000005</v>
      </c>
      <c r="Q2589" s="745">
        <v>1</v>
      </c>
      <c r="R2589" s="727">
        <v>4</v>
      </c>
      <c r="S2589" s="745">
        <v>1</v>
      </c>
      <c r="T2589" s="812">
        <v>2.5</v>
      </c>
      <c r="U2589" s="768">
        <v>1</v>
      </c>
    </row>
    <row r="2590" spans="1:21" ht="14.4" customHeight="1" x14ac:dyDescent="0.3">
      <c r="A2590" s="726">
        <v>4</v>
      </c>
      <c r="B2590" s="727" t="s">
        <v>2287</v>
      </c>
      <c r="C2590" s="727" t="s">
        <v>2300</v>
      </c>
      <c r="D2590" s="810" t="s">
        <v>4734</v>
      </c>
      <c r="E2590" s="811" t="s">
        <v>2351</v>
      </c>
      <c r="F2590" s="727" t="s">
        <v>2288</v>
      </c>
      <c r="G2590" s="727" t="s">
        <v>2355</v>
      </c>
      <c r="H2590" s="727" t="s">
        <v>642</v>
      </c>
      <c r="I2590" s="727" t="s">
        <v>1858</v>
      </c>
      <c r="J2590" s="727" t="s">
        <v>965</v>
      </c>
      <c r="K2590" s="727" t="s">
        <v>1859</v>
      </c>
      <c r="L2590" s="728">
        <v>225.06</v>
      </c>
      <c r="M2590" s="728">
        <v>225.06</v>
      </c>
      <c r="N2590" s="727">
        <v>1</v>
      </c>
      <c r="O2590" s="812">
        <v>1</v>
      </c>
      <c r="P2590" s="728">
        <v>225.06</v>
      </c>
      <c r="Q2590" s="745">
        <v>1</v>
      </c>
      <c r="R2590" s="727">
        <v>1</v>
      </c>
      <c r="S2590" s="745">
        <v>1</v>
      </c>
      <c r="T2590" s="812">
        <v>1</v>
      </c>
      <c r="U2590" s="768">
        <v>1</v>
      </c>
    </row>
    <row r="2591" spans="1:21" ht="14.4" customHeight="1" x14ac:dyDescent="0.3">
      <c r="A2591" s="726">
        <v>4</v>
      </c>
      <c r="B2591" s="727" t="s">
        <v>2287</v>
      </c>
      <c r="C2591" s="727" t="s">
        <v>2300</v>
      </c>
      <c r="D2591" s="810" t="s">
        <v>4734</v>
      </c>
      <c r="E2591" s="811" t="s">
        <v>2351</v>
      </c>
      <c r="F2591" s="727" t="s">
        <v>2288</v>
      </c>
      <c r="G2591" s="727" t="s">
        <v>2466</v>
      </c>
      <c r="H2591" s="727" t="s">
        <v>571</v>
      </c>
      <c r="I2591" s="727" t="s">
        <v>2741</v>
      </c>
      <c r="J2591" s="727" t="s">
        <v>2699</v>
      </c>
      <c r="K2591" s="727" t="s">
        <v>1870</v>
      </c>
      <c r="L2591" s="728">
        <v>78.33</v>
      </c>
      <c r="M2591" s="728">
        <v>78.33</v>
      </c>
      <c r="N2591" s="727">
        <v>1</v>
      </c>
      <c r="O2591" s="812">
        <v>1</v>
      </c>
      <c r="P2591" s="728">
        <v>78.33</v>
      </c>
      <c r="Q2591" s="745">
        <v>1</v>
      </c>
      <c r="R2591" s="727">
        <v>1</v>
      </c>
      <c r="S2591" s="745">
        <v>1</v>
      </c>
      <c r="T2591" s="812">
        <v>1</v>
      </c>
      <c r="U2591" s="768">
        <v>1</v>
      </c>
    </row>
    <row r="2592" spans="1:21" ht="14.4" customHeight="1" x14ac:dyDescent="0.3">
      <c r="A2592" s="726">
        <v>4</v>
      </c>
      <c r="B2592" s="727" t="s">
        <v>2287</v>
      </c>
      <c r="C2592" s="727" t="s">
        <v>2300</v>
      </c>
      <c r="D2592" s="810" t="s">
        <v>4734</v>
      </c>
      <c r="E2592" s="811" t="s">
        <v>2351</v>
      </c>
      <c r="F2592" s="727" t="s">
        <v>2288</v>
      </c>
      <c r="G2592" s="727" t="s">
        <v>2440</v>
      </c>
      <c r="H2592" s="727" t="s">
        <v>571</v>
      </c>
      <c r="I2592" s="727" t="s">
        <v>3393</v>
      </c>
      <c r="J2592" s="727" t="s">
        <v>2442</v>
      </c>
      <c r="K2592" s="727" t="s">
        <v>3394</v>
      </c>
      <c r="L2592" s="728">
        <v>0</v>
      </c>
      <c r="M2592" s="728">
        <v>0</v>
      </c>
      <c r="N2592" s="727">
        <v>1</v>
      </c>
      <c r="O2592" s="812">
        <v>0.5</v>
      </c>
      <c r="P2592" s="728">
        <v>0</v>
      </c>
      <c r="Q2592" s="745"/>
      <c r="R2592" s="727">
        <v>1</v>
      </c>
      <c r="S2592" s="745">
        <v>1</v>
      </c>
      <c r="T2592" s="812">
        <v>0.5</v>
      </c>
      <c r="U2592" s="768">
        <v>1</v>
      </c>
    </row>
    <row r="2593" spans="1:21" ht="14.4" customHeight="1" x14ac:dyDescent="0.3">
      <c r="A2593" s="726">
        <v>4</v>
      </c>
      <c r="B2593" s="727" t="s">
        <v>2287</v>
      </c>
      <c r="C2593" s="727" t="s">
        <v>2300</v>
      </c>
      <c r="D2593" s="810" t="s">
        <v>4734</v>
      </c>
      <c r="E2593" s="811" t="s">
        <v>2351</v>
      </c>
      <c r="F2593" s="727" t="s">
        <v>2288</v>
      </c>
      <c r="G2593" s="727" t="s">
        <v>2370</v>
      </c>
      <c r="H2593" s="727" t="s">
        <v>642</v>
      </c>
      <c r="I2593" s="727" t="s">
        <v>2556</v>
      </c>
      <c r="J2593" s="727" t="s">
        <v>725</v>
      </c>
      <c r="K2593" s="727" t="s">
        <v>1790</v>
      </c>
      <c r="L2593" s="728">
        <v>368.16</v>
      </c>
      <c r="M2593" s="728">
        <v>1472.64</v>
      </c>
      <c r="N2593" s="727">
        <v>4</v>
      </c>
      <c r="O2593" s="812">
        <v>3.5</v>
      </c>
      <c r="P2593" s="728">
        <v>736.32</v>
      </c>
      <c r="Q2593" s="745">
        <v>0.5</v>
      </c>
      <c r="R2593" s="727">
        <v>2</v>
      </c>
      <c r="S2593" s="745">
        <v>0.5</v>
      </c>
      <c r="T2593" s="812">
        <v>2</v>
      </c>
      <c r="U2593" s="768">
        <v>0.5714285714285714</v>
      </c>
    </row>
    <row r="2594" spans="1:21" ht="14.4" customHeight="1" x14ac:dyDescent="0.3">
      <c r="A2594" s="726">
        <v>4</v>
      </c>
      <c r="B2594" s="727" t="s">
        <v>2287</v>
      </c>
      <c r="C2594" s="727" t="s">
        <v>2300</v>
      </c>
      <c r="D2594" s="810" t="s">
        <v>4734</v>
      </c>
      <c r="E2594" s="811" t="s">
        <v>2351</v>
      </c>
      <c r="F2594" s="727" t="s">
        <v>2288</v>
      </c>
      <c r="G2594" s="727" t="s">
        <v>2370</v>
      </c>
      <c r="H2594" s="727" t="s">
        <v>642</v>
      </c>
      <c r="I2594" s="727" t="s">
        <v>2572</v>
      </c>
      <c r="J2594" s="727" t="s">
        <v>725</v>
      </c>
      <c r="K2594" s="727" t="s">
        <v>2379</v>
      </c>
      <c r="L2594" s="728">
        <v>147.26</v>
      </c>
      <c r="M2594" s="728">
        <v>147.26</v>
      </c>
      <c r="N2594" s="727">
        <v>1</v>
      </c>
      <c r="O2594" s="812">
        <v>0.5</v>
      </c>
      <c r="P2594" s="728">
        <v>147.26</v>
      </c>
      <c r="Q2594" s="745">
        <v>1</v>
      </c>
      <c r="R2594" s="727">
        <v>1</v>
      </c>
      <c r="S2594" s="745">
        <v>1</v>
      </c>
      <c r="T2594" s="812">
        <v>0.5</v>
      </c>
      <c r="U2594" s="768">
        <v>1</v>
      </c>
    </row>
    <row r="2595" spans="1:21" ht="14.4" customHeight="1" x14ac:dyDescent="0.3">
      <c r="A2595" s="726">
        <v>4</v>
      </c>
      <c r="B2595" s="727" t="s">
        <v>2287</v>
      </c>
      <c r="C2595" s="727" t="s">
        <v>2300</v>
      </c>
      <c r="D2595" s="810" t="s">
        <v>4734</v>
      </c>
      <c r="E2595" s="811" t="s">
        <v>2351</v>
      </c>
      <c r="F2595" s="727" t="s">
        <v>2288</v>
      </c>
      <c r="G2595" s="727" t="s">
        <v>3906</v>
      </c>
      <c r="H2595" s="727" t="s">
        <v>571</v>
      </c>
      <c r="I2595" s="727" t="s">
        <v>4683</v>
      </c>
      <c r="J2595" s="727" t="s">
        <v>1241</v>
      </c>
      <c r="K2595" s="727" t="s">
        <v>4684</v>
      </c>
      <c r="L2595" s="728">
        <v>34.659999999999997</v>
      </c>
      <c r="M2595" s="728">
        <v>69.319999999999993</v>
      </c>
      <c r="N2595" s="727">
        <v>2</v>
      </c>
      <c r="O2595" s="812">
        <v>1</v>
      </c>
      <c r="P2595" s="728">
        <v>34.659999999999997</v>
      </c>
      <c r="Q2595" s="745">
        <v>0.5</v>
      </c>
      <c r="R2595" s="727">
        <v>1</v>
      </c>
      <c r="S2595" s="745">
        <v>0.5</v>
      </c>
      <c r="T2595" s="812">
        <v>0.5</v>
      </c>
      <c r="U2595" s="768">
        <v>0.5</v>
      </c>
    </row>
    <row r="2596" spans="1:21" ht="14.4" customHeight="1" x14ac:dyDescent="0.3">
      <c r="A2596" s="726">
        <v>4</v>
      </c>
      <c r="B2596" s="727" t="s">
        <v>2287</v>
      </c>
      <c r="C2596" s="727" t="s">
        <v>2300</v>
      </c>
      <c r="D2596" s="810" t="s">
        <v>4734</v>
      </c>
      <c r="E2596" s="811" t="s">
        <v>2351</v>
      </c>
      <c r="F2596" s="727" t="s">
        <v>2288</v>
      </c>
      <c r="G2596" s="727" t="s">
        <v>3906</v>
      </c>
      <c r="H2596" s="727" t="s">
        <v>571</v>
      </c>
      <c r="I2596" s="727" t="s">
        <v>4693</v>
      </c>
      <c r="J2596" s="727" t="s">
        <v>3908</v>
      </c>
      <c r="K2596" s="727" t="s">
        <v>4694</v>
      </c>
      <c r="L2596" s="728">
        <v>51.99</v>
      </c>
      <c r="M2596" s="728">
        <v>51.99</v>
      </c>
      <c r="N2596" s="727">
        <v>1</v>
      </c>
      <c r="O2596" s="812">
        <v>0.5</v>
      </c>
      <c r="P2596" s="728">
        <v>51.99</v>
      </c>
      <c r="Q2596" s="745">
        <v>1</v>
      </c>
      <c r="R2596" s="727">
        <v>1</v>
      </c>
      <c r="S2596" s="745">
        <v>1</v>
      </c>
      <c r="T2596" s="812">
        <v>0.5</v>
      </c>
      <c r="U2596" s="768">
        <v>1</v>
      </c>
    </row>
    <row r="2597" spans="1:21" ht="14.4" customHeight="1" x14ac:dyDescent="0.3">
      <c r="A2597" s="726">
        <v>4</v>
      </c>
      <c r="B2597" s="727" t="s">
        <v>2287</v>
      </c>
      <c r="C2597" s="727" t="s">
        <v>2300</v>
      </c>
      <c r="D2597" s="810" t="s">
        <v>4734</v>
      </c>
      <c r="E2597" s="811" t="s">
        <v>2351</v>
      </c>
      <c r="F2597" s="727" t="s">
        <v>2288</v>
      </c>
      <c r="G2597" s="727" t="s">
        <v>2359</v>
      </c>
      <c r="H2597" s="727" t="s">
        <v>642</v>
      </c>
      <c r="I2597" s="727" t="s">
        <v>1934</v>
      </c>
      <c r="J2597" s="727" t="s">
        <v>1935</v>
      </c>
      <c r="K2597" s="727" t="s">
        <v>1936</v>
      </c>
      <c r="L2597" s="728">
        <v>0</v>
      </c>
      <c r="M2597" s="728">
        <v>0</v>
      </c>
      <c r="N2597" s="727">
        <v>5</v>
      </c>
      <c r="O2597" s="812">
        <v>4</v>
      </c>
      <c r="P2597" s="728">
        <v>0</v>
      </c>
      <c r="Q2597" s="745"/>
      <c r="R2597" s="727">
        <v>2</v>
      </c>
      <c r="S2597" s="745">
        <v>0.4</v>
      </c>
      <c r="T2597" s="812">
        <v>1.5</v>
      </c>
      <c r="U2597" s="768">
        <v>0.375</v>
      </c>
    </row>
    <row r="2598" spans="1:21" ht="14.4" customHeight="1" x14ac:dyDescent="0.3">
      <c r="A2598" s="726">
        <v>4</v>
      </c>
      <c r="B2598" s="727" t="s">
        <v>2287</v>
      </c>
      <c r="C2598" s="727" t="s">
        <v>2300</v>
      </c>
      <c r="D2598" s="810" t="s">
        <v>4734</v>
      </c>
      <c r="E2598" s="811" t="s">
        <v>2351</v>
      </c>
      <c r="F2598" s="727" t="s">
        <v>2288</v>
      </c>
      <c r="G2598" s="727" t="s">
        <v>2424</v>
      </c>
      <c r="H2598" s="727" t="s">
        <v>571</v>
      </c>
      <c r="I2598" s="727" t="s">
        <v>2425</v>
      </c>
      <c r="J2598" s="727" t="s">
        <v>1016</v>
      </c>
      <c r="K2598" s="727" t="s">
        <v>2426</v>
      </c>
      <c r="L2598" s="728">
        <v>219.37</v>
      </c>
      <c r="M2598" s="728">
        <v>219.37</v>
      </c>
      <c r="N2598" s="727">
        <v>1</v>
      </c>
      <c r="O2598" s="812">
        <v>1</v>
      </c>
      <c r="P2598" s="728"/>
      <c r="Q2598" s="745">
        <v>0</v>
      </c>
      <c r="R2598" s="727"/>
      <c r="S2598" s="745">
        <v>0</v>
      </c>
      <c r="T2598" s="812"/>
      <c r="U2598" s="768">
        <v>0</v>
      </c>
    </row>
    <row r="2599" spans="1:21" ht="14.4" customHeight="1" x14ac:dyDescent="0.3">
      <c r="A2599" s="726">
        <v>4</v>
      </c>
      <c r="B2599" s="727" t="s">
        <v>2287</v>
      </c>
      <c r="C2599" s="727" t="s">
        <v>2300</v>
      </c>
      <c r="D2599" s="810" t="s">
        <v>4734</v>
      </c>
      <c r="E2599" s="811" t="s">
        <v>2351</v>
      </c>
      <c r="F2599" s="727" t="s">
        <v>2288</v>
      </c>
      <c r="G2599" s="727" t="s">
        <v>2549</v>
      </c>
      <c r="H2599" s="727" t="s">
        <v>571</v>
      </c>
      <c r="I2599" s="727" t="s">
        <v>4067</v>
      </c>
      <c r="J2599" s="727" t="s">
        <v>1253</v>
      </c>
      <c r="K2599" s="727" t="s">
        <v>4068</v>
      </c>
      <c r="L2599" s="728">
        <v>33.549999999999997</v>
      </c>
      <c r="M2599" s="728">
        <v>67.099999999999994</v>
      </c>
      <c r="N2599" s="727">
        <v>2</v>
      </c>
      <c r="O2599" s="812">
        <v>2</v>
      </c>
      <c r="P2599" s="728">
        <v>33.549999999999997</v>
      </c>
      <c r="Q2599" s="745">
        <v>0.5</v>
      </c>
      <c r="R2599" s="727">
        <v>1</v>
      </c>
      <c r="S2599" s="745">
        <v>0.5</v>
      </c>
      <c r="T2599" s="812">
        <v>1</v>
      </c>
      <c r="U2599" s="768">
        <v>0.5</v>
      </c>
    </row>
    <row r="2600" spans="1:21" ht="14.4" customHeight="1" x14ac:dyDescent="0.3">
      <c r="A2600" s="726">
        <v>4</v>
      </c>
      <c r="B2600" s="727" t="s">
        <v>2287</v>
      </c>
      <c r="C2600" s="727" t="s">
        <v>2300</v>
      </c>
      <c r="D2600" s="810" t="s">
        <v>4734</v>
      </c>
      <c r="E2600" s="811" t="s">
        <v>2351</v>
      </c>
      <c r="F2600" s="727" t="s">
        <v>2288</v>
      </c>
      <c r="G2600" s="727" t="s">
        <v>2549</v>
      </c>
      <c r="H2600" s="727" t="s">
        <v>571</v>
      </c>
      <c r="I2600" s="727" t="s">
        <v>2591</v>
      </c>
      <c r="J2600" s="727" t="s">
        <v>1253</v>
      </c>
      <c r="K2600" s="727" t="s">
        <v>2592</v>
      </c>
      <c r="L2600" s="728">
        <v>50.32</v>
      </c>
      <c r="M2600" s="728">
        <v>50.32</v>
      </c>
      <c r="N2600" s="727">
        <v>1</v>
      </c>
      <c r="O2600" s="812">
        <v>0.5</v>
      </c>
      <c r="P2600" s="728"/>
      <c r="Q2600" s="745">
        <v>0</v>
      </c>
      <c r="R2600" s="727"/>
      <c r="S2600" s="745">
        <v>0</v>
      </c>
      <c r="T2600" s="812"/>
      <c r="U2600" s="768">
        <v>0</v>
      </c>
    </row>
    <row r="2601" spans="1:21" ht="14.4" customHeight="1" x14ac:dyDescent="0.3">
      <c r="A2601" s="726">
        <v>4</v>
      </c>
      <c r="B2601" s="727" t="s">
        <v>2287</v>
      </c>
      <c r="C2601" s="727" t="s">
        <v>2300</v>
      </c>
      <c r="D2601" s="810" t="s">
        <v>4734</v>
      </c>
      <c r="E2601" s="811" t="s">
        <v>2333</v>
      </c>
      <c r="F2601" s="727" t="s">
        <v>2288</v>
      </c>
      <c r="G2601" s="727" t="s">
        <v>2355</v>
      </c>
      <c r="H2601" s="727" t="s">
        <v>642</v>
      </c>
      <c r="I2601" s="727" t="s">
        <v>1858</v>
      </c>
      <c r="J2601" s="727" t="s">
        <v>965</v>
      </c>
      <c r="K2601" s="727" t="s">
        <v>1859</v>
      </c>
      <c r="L2601" s="728">
        <v>225.06</v>
      </c>
      <c r="M2601" s="728">
        <v>225.06</v>
      </c>
      <c r="N2601" s="727">
        <v>1</v>
      </c>
      <c r="O2601" s="812">
        <v>0.5</v>
      </c>
      <c r="P2601" s="728">
        <v>225.06</v>
      </c>
      <c r="Q2601" s="745">
        <v>1</v>
      </c>
      <c r="R2601" s="727">
        <v>1</v>
      </c>
      <c r="S2601" s="745">
        <v>1</v>
      </c>
      <c r="T2601" s="812">
        <v>0.5</v>
      </c>
      <c r="U2601" s="768">
        <v>1</v>
      </c>
    </row>
    <row r="2602" spans="1:21" ht="14.4" customHeight="1" x14ac:dyDescent="0.3">
      <c r="A2602" s="726">
        <v>4</v>
      </c>
      <c r="B2602" s="727" t="s">
        <v>2287</v>
      </c>
      <c r="C2602" s="727" t="s">
        <v>2300</v>
      </c>
      <c r="D2602" s="810" t="s">
        <v>4734</v>
      </c>
      <c r="E2602" s="811" t="s">
        <v>2333</v>
      </c>
      <c r="F2602" s="727" t="s">
        <v>2288</v>
      </c>
      <c r="G2602" s="727" t="s">
        <v>2466</v>
      </c>
      <c r="H2602" s="727" t="s">
        <v>571</v>
      </c>
      <c r="I2602" s="727" t="s">
        <v>2741</v>
      </c>
      <c r="J2602" s="727" t="s">
        <v>2699</v>
      </c>
      <c r="K2602" s="727" t="s">
        <v>1870</v>
      </c>
      <c r="L2602" s="728">
        <v>78.33</v>
      </c>
      <c r="M2602" s="728">
        <v>78.33</v>
      </c>
      <c r="N2602" s="727">
        <v>1</v>
      </c>
      <c r="O2602" s="812">
        <v>0.5</v>
      </c>
      <c r="P2602" s="728">
        <v>78.33</v>
      </c>
      <c r="Q2602" s="745">
        <v>1</v>
      </c>
      <c r="R2602" s="727">
        <v>1</v>
      </c>
      <c r="S2602" s="745">
        <v>1</v>
      </c>
      <c r="T2602" s="812">
        <v>0.5</v>
      </c>
      <c r="U2602" s="768">
        <v>1</v>
      </c>
    </row>
    <row r="2603" spans="1:21" ht="14.4" customHeight="1" x14ac:dyDescent="0.3">
      <c r="A2603" s="726">
        <v>4</v>
      </c>
      <c r="B2603" s="727" t="s">
        <v>2287</v>
      </c>
      <c r="C2603" s="727" t="s">
        <v>2300</v>
      </c>
      <c r="D2603" s="810" t="s">
        <v>4734</v>
      </c>
      <c r="E2603" s="811" t="s">
        <v>2333</v>
      </c>
      <c r="F2603" s="727" t="s">
        <v>2288</v>
      </c>
      <c r="G2603" s="727" t="s">
        <v>2373</v>
      </c>
      <c r="H2603" s="727" t="s">
        <v>571</v>
      </c>
      <c r="I2603" s="727" t="s">
        <v>2374</v>
      </c>
      <c r="J2603" s="727" t="s">
        <v>614</v>
      </c>
      <c r="K2603" s="727" t="s">
        <v>2375</v>
      </c>
      <c r="L2603" s="728">
        <v>0</v>
      </c>
      <c r="M2603" s="728">
        <v>0</v>
      </c>
      <c r="N2603" s="727">
        <v>1</v>
      </c>
      <c r="O2603" s="812">
        <v>0.5</v>
      </c>
      <c r="P2603" s="728">
        <v>0</v>
      </c>
      <c r="Q2603" s="745"/>
      <c r="R2603" s="727">
        <v>1</v>
      </c>
      <c r="S2603" s="745">
        <v>1</v>
      </c>
      <c r="T2603" s="812">
        <v>0.5</v>
      </c>
      <c r="U2603" s="768">
        <v>1</v>
      </c>
    </row>
    <row r="2604" spans="1:21" ht="14.4" customHeight="1" x14ac:dyDescent="0.3">
      <c r="A2604" s="726">
        <v>4</v>
      </c>
      <c r="B2604" s="727" t="s">
        <v>2287</v>
      </c>
      <c r="C2604" s="727" t="s">
        <v>2300</v>
      </c>
      <c r="D2604" s="810" t="s">
        <v>4734</v>
      </c>
      <c r="E2604" s="811" t="s">
        <v>2333</v>
      </c>
      <c r="F2604" s="727" t="s">
        <v>2288</v>
      </c>
      <c r="G2604" s="727" t="s">
        <v>2373</v>
      </c>
      <c r="H2604" s="727" t="s">
        <v>571</v>
      </c>
      <c r="I2604" s="727" t="s">
        <v>4695</v>
      </c>
      <c r="J2604" s="727" t="s">
        <v>614</v>
      </c>
      <c r="K2604" s="727" t="s">
        <v>4696</v>
      </c>
      <c r="L2604" s="728">
        <v>0</v>
      </c>
      <c r="M2604" s="728">
        <v>0</v>
      </c>
      <c r="N2604" s="727">
        <v>1</v>
      </c>
      <c r="O2604" s="812">
        <v>0.5</v>
      </c>
      <c r="P2604" s="728"/>
      <c r="Q2604" s="745"/>
      <c r="R2604" s="727"/>
      <c r="S2604" s="745">
        <v>0</v>
      </c>
      <c r="T2604" s="812"/>
      <c r="U2604" s="768">
        <v>0</v>
      </c>
    </row>
    <row r="2605" spans="1:21" ht="14.4" customHeight="1" x14ac:dyDescent="0.3">
      <c r="A2605" s="726">
        <v>4</v>
      </c>
      <c r="B2605" s="727" t="s">
        <v>2287</v>
      </c>
      <c r="C2605" s="727" t="s">
        <v>2300</v>
      </c>
      <c r="D2605" s="810" t="s">
        <v>4734</v>
      </c>
      <c r="E2605" s="811" t="s">
        <v>2333</v>
      </c>
      <c r="F2605" s="727" t="s">
        <v>2288</v>
      </c>
      <c r="G2605" s="727" t="s">
        <v>2440</v>
      </c>
      <c r="H2605" s="727" t="s">
        <v>571</v>
      </c>
      <c r="I2605" s="727" t="s">
        <v>4697</v>
      </c>
      <c r="J2605" s="727" t="s">
        <v>1368</v>
      </c>
      <c r="K2605" s="727" t="s">
        <v>4698</v>
      </c>
      <c r="L2605" s="728">
        <v>11.73</v>
      </c>
      <c r="M2605" s="728">
        <v>46.92</v>
      </c>
      <c r="N2605" s="727">
        <v>4</v>
      </c>
      <c r="O2605" s="812">
        <v>2</v>
      </c>
      <c r="P2605" s="728">
        <v>23.46</v>
      </c>
      <c r="Q2605" s="745">
        <v>0.5</v>
      </c>
      <c r="R2605" s="727">
        <v>2</v>
      </c>
      <c r="S2605" s="745">
        <v>0.5</v>
      </c>
      <c r="T2605" s="812">
        <v>1</v>
      </c>
      <c r="U2605" s="768">
        <v>0.5</v>
      </c>
    </row>
    <row r="2606" spans="1:21" ht="14.4" customHeight="1" x14ac:dyDescent="0.3">
      <c r="A2606" s="726">
        <v>4</v>
      </c>
      <c r="B2606" s="727" t="s">
        <v>2287</v>
      </c>
      <c r="C2606" s="727" t="s">
        <v>2300</v>
      </c>
      <c r="D2606" s="810" t="s">
        <v>4734</v>
      </c>
      <c r="E2606" s="811" t="s">
        <v>2333</v>
      </c>
      <c r="F2606" s="727" t="s">
        <v>2288</v>
      </c>
      <c r="G2606" s="727" t="s">
        <v>2370</v>
      </c>
      <c r="H2606" s="727" t="s">
        <v>642</v>
      </c>
      <c r="I2606" s="727" t="s">
        <v>2556</v>
      </c>
      <c r="J2606" s="727" t="s">
        <v>725</v>
      </c>
      <c r="K2606" s="727" t="s">
        <v>1790</v>
      </c>
      <c r="L2606" s="728">
        <v>368.16</v>
      </c>
      <c r="M2606" s="728">
        <v>368.16</v>
      </c>
      <c r="N2606" s="727">
        <v>1</v>
      </c>
      <c r="O2606" s="812">
        <v>1</v>
      </c>
      <c r="P2606" s="728">
        <v>368.16</v>
      </c>
      <c r="Q2606" s="745">
        <v>1</v>
      </c>
      <c r="R2606" s="727">
        <v>1</v>
      </c>
      <c r="S2606" s="745">
        <v>1</v>
      </c>
      <c r="T2606" s="812">
        <v>1</v>
      </c>
      <c r="U2606" s="768">
        <v>1</v>
      </c>
    </row>
    <row r="2607" spans="1:21" ht="14.4" customHeight="1" x14ac:dyDescent="0.3">
      <c r="A2607" s="726">
        <v>4</v>
      </c>
      <c r="B2607" s="727" t="s">
        <v>2287</v>
      </c>
      <c r="C2607" s="727" t="s">
        <v>2300</v>
      </c>
      <c r="D2607" s="810" t="s">
        <v>4734</v>
      </c>
      <c r="E2607" s="811" t="s">
        <v>2333</v>
      </c>
      <c r="F2607" s="727" t="s">
        <v>2288</v>
      </c>
      <c r="G2607" s="727" t="s">
        <v>2370</v>
      </c>
      <c r="H2607" s="727" t="s">
        <v>642</v>
      </c>
      <c r="I2607" s="727" t="s">
        <v>2371</v>
      </c>
      <c r="J2607" s="727" t="s">
        <v>725</v>
      </c>
      <c r="K2607" s="727" t="s">
        <v>1794</v>
      </c>
      <c r="L2607" s="728">
        <v>490.89</v>
      </c>
      <c r="M2607" s="728">
        <v>1472.67</v>
      </c>
      <c r="N2607" s="727">
        <v>3</v>
      </c>
      <c r="O2607" s="812">
        <v>1.5</v>
      </c>
      <c r="P2607" s="728">
        <v>1472.67</v>
      </c>
      <c r="Q2607" s="745">
        <v>1</v>
      </c>
      <c r="R2607" s="727">
        <v>3</v>
      </c>
      <c r="S2607" s="745">
        <v>1</v>
      </c>
      <c r="T2607" s="812">
        <v>1.5</v>
      </c>
      <c r="U2607" s="768">
        <v>1</v>
      </c>
    </row>
    <row r="2608" spans="1:21" ht="14.4" customHeight="1" x14ac:dyDescent="0.3">
      <c r="A2608" s="726">
        <v>4</v>
      </c>
      <c r="B2608" s="727" t="s">
        <v>2287</v>
      </c>
      <c r="C2608" s="727" t="s">
        <v>2300</v>
      </c>
      <c r="D2608" s="810" t="s">
        <v>4734</v>
      </c>
      <c r="E2608" s="811" t="s">
        <v>2333</v>
      </c>
      <c r="F2608" s="727" t="s">
        <v>2288</v>
      </c>
      <c r="G2608" s="727" t="s">
        <v>2370</v>
      </c>
      <c r="H2608" s="727" t="s">
        <v>642</v>
      </c>
      <c r="I2608" s="727" t="s">
        <v>2377</v>
      </c>
      <c r="J2608" s="727" t="s">
        <v>725</v>
      </c>
      <c r="K2608" s="727" t="s">
        <v>1792</v>
      </c>
      <c r="L2608" s="728">
        <v>736.33</v>
      </c>
      <c r="M2608" s="728">
        <v>2208.9900000000002</v>
      </c>
      <c r="N2608" s="727">
        <v>3</v>
      </c>
      <c r="O2608" s="812">
        <v>1.5</v>
      </c>
      <c r="P2608" s="728"/>
      <c r="Q2608" s="745">
        <v>0</v>
      </c>
      <c r="R2608" s="727"/>
      <c r="S2608" s="745">
        <v>0</v>
      </c>
      <c r="T2608" s="812"/>
      <c r="U2608" s="768">
        <v>0</v>
      </c>
    </row>
    <row r="2609" spans="1:21" ht="14.4" customHeight="1" x14ac:dyDescent="0.3">
      <c r="A2609" s="726">
        <v>4</v>
      </c>
      <c r="B2609" s="727" t="s">
        <v>2287</v>
      </c>
      <c r="C2609" s="727" t="s">
        <v>2300</v>
      </c>
      <c r="D2609" s="810" t="s">
        <v>4734</v>
      </c>
      <c r="E2609" s="811" t="s">
        <v>2333</v>
      </c>
      <c r="F2609" s="727" t="s">
        <v>2288</v>
      </c>
      <c r="G2609" s="727" t="s">
        <v>2830</v>
      </c>
      <c r="H2609" s="727" t="s">
        <v>571</v>
      </c>
      <c r="I2609" s="727" t="s">
        <v>4699</v>
      </c>
      <c r="J2609" s="727" t="s">
        <v>1364</v>
      </c>
      <c r="K2609" s="727" t="s">
        <v>2430</v>
      </c>
      <c r="L2609" s="728">
        <v>0</v>
      </c>
      <c r="M2609" s="728">
        <v>0</v>
      </c>
      <c r="N2609" s="727">
        <v>1</v>
      </c>
      <c r="O2609" s="812">
        <v>0.5</v>
      </c>
      <c r="P2609" s="728">
        <v>0</v>
      </c>
      <c r="Q2609" s="745"/>
      <c r="R2609" s="727">
        <v>1</v>
      </c>
      <c r="S2609" s="745">
        <v>1</v>
      </c>
      <c r="T2609" s="812">
        <v>0.5</v>
      </c>
      <c r="U2609" s="768">
        <v>1</v>
      </c>
    </row>
    <row r="2610" spans="1:21" ht="14.4" customHeight="1" x14ac:dyDescent="0.3">
      <c r="A2610" s="726">
        <v>4</v>
      </c>
      <c r="B2610" s="727" t="s">
        <v>2287</v>
      </c>
      <c r="C2610" s="727" t="s">
        <v>2300</v>
      </c>
      <c r="D2610" s="810" t="s">
        <v>4734</v>
      </c>
      <c r="E2610" s="811" t="s">
        <v>2333</v>
      </c>
      <c r="F2610" s="727" t="s">
        <v>2288</v>
      </c>
      <c r="G2610" s="727" t="s">
        <v>3906</v>
      </c>
      <c r="H2610" s="727" t="s">
        <v>571</v>
      </c>
      <c r="I2610" s="727" t="s">
        <v>4685</v>
      </c>
      <c r="J2610" s="727" t="s">
        <v>1241</v>
      </c>
      <c r="K2610" s="727" t="s">
        <v>4686</v>
      </c>
      <c r="L2610" s="728">
        <v>34.659999999999997</v>
      </c>
      <c r="M2610" s="728">
        <v>34.659999999999997</v>
      </c>
      <c r="N2610" s="727">
        <v>1</v>
      </c>
      <c r="O2610" s="812">
        <v>0.5</v>
      </c>
      <c r="P2610" s="728"/>
      <c r="Q2610" s="745">
        <v>0</v>
      </c>
      <c r="R2610" s="727"/>
      <c r="S2610" s="745">
        <v>0</v>
      </c>
      <c r="T2610" s="812"/>
      <c r="U2610" s="768">
        <v>0</v>
      </c>
    </row>
    <row r="2611" spans="1:21" ht="14.4" customHeight="1" x14ac:dyDescent="0.3">
      <c r="A2611" s="726">
        <v>4</v>
      </c>
      <c r="B2611" s="727" t="s">
        <v>2287</v>
      </c>
      <c r="C2611" s="727" t="s">
        <v>2300</v>
      </c>
      <c r="D2611" s="810" t="s">
        <v>4734</v>
      </c>
      <c r="E2611" s="811" t="s">
        <v>2333</v>
      </c>
      <c r="F2611" s="727" t="s">
        <v>2288</v>
      </c>
      <c r="G2611" s="727" t="s">
        <v>2359</v>
      </c>
      <c r="H2611" s="727" t="s">
        <v>642</v>
      </c>
      <c r="I2611" s="727" t="s">
        <v>1934</v>
      </c>
      <c r="J2611" s="727" t="s">
        <v>1935</v>
      </c>
      <c r="K2611" s="727" t="s">
        <v>1936</v>
      </c>
      <c r="L2611" s="728">
        <v>0</v>
      </c>
      <c r="M2611" s="728">
        <v>0</v>
      </c>
      <c r="N2611" s="727">
        <v>4</v>
      </c>
      <c r="O2611" s="812">
        <v>2.5</v>
      </c>
      <c r="P2611" s="728">
        <v>0</v>
      </c>
      <c r="Q2611" s="745"/>
      <c r="R2611" s="727">
        <v>1</v>
      </c>
      <c r="S2611" s="745">
        <v>0.25</v>
      </c>
      <c r="T2611" s="812">
        <v>0.5</v>
      </c>
      <c r="U2611" s="768">
        <v>0.2</v>
      </c>
    </row>
    <row r="2612" spans="1:21" ht="14.4" customHeight="1" x14ac:dyDescent="0.3">
      <c r="A2612" s="726">
        <v>4</v>
      </c>
      <c r="B2612" s="727" t="s">
        <v>2287</v>
      </c>
      <c r="C2612" s="727" t="s">
        <v>2300</v>
      </c>
      <c r="D2612" s="810" t="s">
        <v>4734</v>
      </c>
      <c r="E2612" s="811" t="s">
        <v>2333</v>
      </c>
      <c r="F2612" s="727" t="s">
        <v>2288</v>
      </c>
      <c r="G2612" s="727" t="s">
        <v>4576</v>
      </c>
      <c r="H2612" s="727" t="s">
        <v>571</v>
      </c>
      <c r="I2612" s="727" t="s">
        <v>4577</v>
      </c>
      <c r="J2612" s="727" t="s">
        <v>1295</v>
      </c>
      <c r="K2612" s="727" t="s">
        <v>4578</v>
      </c>
      <c r="L2612" s="728">
        <v>299.24</v>
      </c>
      <c r="M2612" s="728">
        <v>299.24</v>
      </c>
      <c r="N2612" s="727">
        <v>1</v>
      </c>
      <c r="O2612" s="812">
        <v>1</v>
      </c>
      <c r="P2612" s="728">
        <v>299.24</v>
      </c>
      <c r="Q2612" s="745">
        <v>1</v>
      </c>
      <c r="R2612" s="727">
        <v>1</v>
      </c>
      <c r="S2612" s="745">
        <v>1</v>
      </c>
      <c r="T2612" s="812">
        <v>1</v>
      </c>
      <c r="U2612" s="768">
        <v>1</v>
      </c>
    </row>
    <row r="2613" spans="1:21" ht="14.4" customHeight="1" x14ac:dyDescent="0.3">
      <c r="A2613" s="726">
        <v>4</v>
      </c>
      <c r="B2613" s="727" t="s">
        <v>2287</v>
      </c>
      <c r="C2613" s="727" t="s">
        <v>2300</v>
      </c>
      <c r="D2613" s="810" t="s">
        <v>4734</v>
      </c>
      <c r="E2613" s="811" t="s">
        <v>2333</v>
      </c>
      <c r="F2613" s="727" t="s">
        <v>2288</v>
      </c>
      <c r="G2613" s="727" t="s">
        <v>3997</v>
      </c>
      <c r="H2613" s="727" t="s">
        <v>571</v>
      </c>
      <c r="I2613" s="727" t="s">
        <v>3998</v>
      </c>
      <c r="J2613" s="727" t="s">
        <v>3999</v>
      </c>
      <c r="K2613" s="727" t="s">
        <v>4000</v>
      </c>
      <c r="L2613" s="728">
        <v>657.67</v>
      </c>
      <c r="M2613" s="728">
        <v>657.67</v>
      </c>
      <c r="N2613" s="727">
        <v>1</v>
      </c>
      <c r="O2613" s="812">
        <v>0.5</v>
      </c>
      <c r="P2613" s="728">
        <v>657.67</v>
      </c>
      <c r="Q2613" s="745">
        <v>1</v>
      </c>
      <c r="R2613" s="727">
        <v>1</v>
      </c>
      <c r="S2613" s="745">
        <v>1</v>
      </c>
      <c r="T2613" s="812">
        <v>0.5</v>
      </c>
      <c r="U2613" s="768">
        <v>1</v>
      </c>
    </row>
    <row r="2614" spans="1:21" ht="14.4" customHeight="1" x14ac:dyDescent="0.3">
      <c r="A2614" s="726">
        <v>4</v>
      </c>
      <c r="B2614" s="727" t="s">
        <v>2287</v>
      </c>
      <c r="C2614" s="727" t="s">
        <v>2300</v>
      </c>
      <c r="D2614" s="810" t="s">
        <v>4734</v>
      </c>
      <c r="E2614" s="811" t="s">
        <v>2333</v>
      </c>
      <c r="F2614" s="727" t="s">
        <v>2288</v>
      </c>
      <c r="G2614" s="727" t="s">
        <v>2424</v>
      </c>
      <c r="H2614" s="727" t="s">
        <v>571</v>
      </c>
      <c r="I2614" s="727" t="s">
        <v>2425</v>
      </c>
      <c r="J2614" s="727" t="s">
        <v>1016</v>
      </c>
      <c r="K2614" s="727" t="s">
        <v>2426</v>
      </c>
      <c r="L2614" s="728">
        <v>186.27</v>
      </c>
      <c r="M2614" s="728">
        <v>372.54</v>
      </c>
      <c r="N2614" s="727">
        <v>2</v>
      </c>
      <c r="O2614" s="812">
        <v>1</v>
      </c>
      <c r="P2614" s="728"/>
      <c r="Q2614" s="745">
        <v>0</v>
      </c>
      <c r="R2614" s="727"/>
      <c r="S2614" s="745">
        <v>0</v>
      </c>
      <c r="T2614" s="812"/>
      <c r="U2614" s="768">
        <v>0</v>
      </c>
    </row>
    <row r="2615" spans="1:21" ht="14.4" customHeight="1" x14ac:dyDescent="0.3">
      <c r="A2615" s="726">
        <v>4</v>
      </c>
      <c r="B2615" s="727" t="s">
        <v>2287</v>
      </c>
      <c r="C2615" s="727" t="s">
        <v>2300</v>
      </c>
      <c r="D2615" s="810" t="s">
        <v>4734</v>
      </c>
      <c r="E2615" s="811" t="s">
        <v>2333</v>
      </c>
      <c r="F2615" s="727" t="s">
        <v>2288</v>
      </c>
      <c r="G2615" s="727" t="s">
        <v>2424</v>
      </c>
      <c r="H2615" s="727" t="s">
        <v>571</v>
      </c>
      <c r="I2615" s="727" t="s">
        <v>2425</v>
      </c>
      <c r="J2615" s="727" t="s">
        <v>1016</v>
      </c>
      <c r="K2615" s="727" t="s">
        <v>2426</v>
      </c>
      <c r="L2615" s="728">
        <v>219.37</v>
      </c>
      <c r="M2615" s="728">
        <v>658.11</v>
      </c>
      <c r="N2615" s="727">
        <v>3</v>
      </c>
      <c r="O2615" s="812">
        <v>3</v>
      </c>
      <c r="P2615" s="728">
        <v>219.37</v>
      </c>
      <c r="Q2615" s="745">
        <v>0.33333333333333331</v>
      </c>
      <c r="R2615" s="727">
        <v>1</v>
      </c>
      <c r="S2615" s="745">
        <v>0.33333333333333331</v>
      </c>
      <c r="T2615" s="812">
        <v>1</v>
      </c>
      <c r="U2615" s="768">
        <v>0.33333333333333331</v>
      </c>
    </row>
    <row r="2616" spans="1:21" ht="14.4" customHeight="1" x14ac:dyDescent="0.3">
      <c r="A2616" s="726">
        <v>4</v>
      </c>
      <c r="B2616" s="727" t="s">
        <v>2287</v>
      </c>
      <c r="C2616" s="727" t="s">
        <v>2300</v>
      </c>
      <c r="D2616" s="810" t="s">
        <v>4734</v>
      </c>
      <c r="E2616" s="811" t="s">
        <v>2333</v>
      </c>
      <c r="F2616" s="727" t="s">
        <v>2288</v>
      </c>
      <c r="G2616" s="727" t="s">
        <v>2360</v>
      </c>
      <c r="H2616" s="727" t="s">
        <v>571</v>
      </c>
      <c r="I2616" s="727" t="s">
        <v>2393</v>
      </c>
      <c r="J2616" s="727" t="s">
        <v>1235</v>
      </c>
      <c r="K2616" s="727" t="s">
        <v>2394</v>
      </c>
      <c r="L2616" s="728">
        <v>31.32</v>
      </c>
      <c r="M2616" s="728">
        <v>62.64</v>
      </c>
      <c r="N2616" s="727">
        <v>2</v>
      </c>
      <c r="O2616" s="812">
        <v>1</v>
      </c>
      <c r="P2616" s="728">
        <v>31.32</v>
      </c>
      <c r="Q2616" s="745">
        <v>0.5</v>
      </c>
      <c r="R2616" s="727">
        <v>1</v>
      </c>
      <c r="S2616" s="745">
        <v>0.5</v>
      </c>
      <c r="T2616" s="812">
        <v>0.5</v>
      </c>
      <c r="U2616" s="768">
        <v>0.5</v>
      </c>
    </row>
    <row r="2617" spans="1:21" ht="14.4" customHeight="1" x14ac:dyDescent="0.3">
      <c r="A2617" s="726">
        <v>4</v>
      </c>
      <c r="B2617" s="727" t="s">
        <v>2287</v>
      </c>
      <c r="C2617" s="727" t="s">
        <v>2300</v>
      </c>
      <c r="D2617" s="810" t="s">
        <v>4734</v>
      </c>
      <c r="E2617" s="811" t="s">
        <v>2333</v>
      </c>
      <c r="F2617" s="727" t="s">
        <v>2288</v>
      </c>
      <c r="G2617" s="727" t="s">
        <v>2549</v>
      </c>
      <c r="H2617" s="727" t="s">
        <v>571</v>
      </c>
      <c r="I2617" s="727" t="s">
        <v>4067</v>
      </c>
      <c r="J2617" s="727" t="s">
        <v>1253</v>
      </c>
      <c r="K2617" s="727" t="s">
        <v>4068</v>
      </c>
      <c r="L2617" s="728">
        <v>33.549999999999997</v>
      </c>
      <c r="M2617" s="728">
        <v>33.549999999999997</v>
      </c>
      <c r="N2617" s="727">
        <v>1</v>
      </c>
      <c r="O2617" s="812">
        <v>1</v>
      </c>
      <c r="P2617" s="728">
        <v>33.549999999999997</v>
      </c>
      <c r="Q2617" s="745">
        <v>1</v>
      </c>
      <c r="R2617" s="727">
        <v>1</v>
      </c>
      <c r="S2617" s="745">
        <v>1</v>
      </c>
      <c r="T2617" s="812">
        <v>1</v>
      </c>
      <c r="U2617" s="768">
        <v>1</v>
      </c>
    </row>
    <row r="2618" spans="1:21" ht="14.4" customHeight="1" x14ac:dyDescent="0.3">
      <c r="A2618" s="726">
        <v>4</v>
      </c>
      <c r="B2618" s="727" t="s">
        <v>2287</v>
      </c>
      <c r="C2618" s="727" t="s">
        <v>2300</v>
      </c>
      <c r="D2618" s="810" t="s">
        <v>4734</v>
      </c>
      <c r="E2618" s="811" t="s">
        <v>2331</v>
      </c>
      <c r="F2618" s="727" t="s">
        <v>2288</v>
      </c>
      <c r="G2618" s="727" t="s">
        <v>2355</v>
      </c>
      <c r="H2618" s="727" t="s">
        <v>642</v>
      </c>
      <c r="I2618" s="727" t="s">
        <v>2043</v>
      </c>
      <c r="J2618" s="727" t="s">
        <v>965</v>
      </c>
      <c r="K2618" s="727" t="s">
        <v>2044</v>
      </c>
      <c r="L2618" s="728">
        <v>154.36000000000001</v>
      </c>
      <c r="M2618" s="728">
        <v>463.08000000000004</v>
      </c>
      <c r="N2618" s="727">
        <v>3</v>
      </c>
      <c r="O2618" s="812">
        <v>1.5</v>
      </c>
      <c r="P2618" s="728">
        <v>308.72000000000003</v>
      </c>
      <c r="Q2618" s="745">
        <v>0.66666666666666663</v>
      </c>
      <c r="R2618" s="727">
        <v>2</v>
      </c>
      <c r="S2618" s="745">
        <v>0.66666666666666663</v>
      </c>
      <c r="T2618" s="812">
        <v>1</v>
      </c>
      <c r="U2618" s="768">
        <v>0.66666666666666663</v>
      </c>
    </row>
    <row r="2619" spans="1:21" ht="14.4" customHeight="1" x14ac:dyDescent="0.3">
      <c r="A2619" s="726">
        <v>4</v>
      </c>
      <c r="B2619" s="727" t="s">
        <v>2287</v>
      </c>
      <c r="C2619" s="727" t="s">
        <v>2300</v>
      </c>
      <c r="D2619" s="810" t="s">
        <v>4734</v>
      </c>
      <c r="E2619" s="811" t="s">
        <v>2331</v>
      </c>
      <c r="F2619" s="727" t="s">
        <v>2288</v>
      </c>
      <c r="G2619" s="727" t="s">
        <v>2355</v>
      </c>
      <c r="H2619" s="727" t="s">
        <v>642</v>
      </c>
      <c r="I2619" s="727" t="s">
        <v>1858</v>
      </c>
      <c r="J2619" s="727" t="s">
        <v>965</v>
      </c>
      <c r="K2619" s="727" t="s">
        <v>1859</v>
      </c>
      <c r="L2619" s="728">
        <v>225.06</v>
      </c>
      <c r="M2619" s="728">
        <v>225.06</v>
      </c>
      <c r="N2619" s="727">
        <v>1</v>
      </c>
      <c r="O2619" s="812">
        <v>0.5</v>
      </c>
      <c r="P2619" s="728"/>
      <c r="Q2619" s="745">
        <v>0</v>
      </c>
      <c r="R2619" s="727"/>
      <c r="S2619" s="745">
        <v>0</v>
      </c>
      <c r="T2619" s="812"/>
      <c r="U2619" s="768">
        <v>0</v>
      </c>
    </row>
    <row r="2620" spans="1:21" ht="14.4" customHeight="1" x14ac:dyDescent="0.3">
      <c r="A2620" s="726">
        <v>4</v>
      </c>
      <c r="B2620" s="727" t="s">
        <v>2287</v>
      </c>
      <c r="C2620" s="727" t="s">
        <v>2300</v>
      </c>
      <c r="D2620" s="810" t="s">
        <v>4734</v>
      </c>
      <c r="E2620" s="811" t="s">
        <v>2331</v>
      </c>
      <c r="F2620" s="727" t="s">
        <v>2288</v>
      </c>
      <c r="G2620" s="727" t="s">
        <v>2410</v>
      </c>
      <c r="H2620" s="727" t="s">
        <v>571</v>
      </c>
      <c r="I2620" s="727" t="s">
        <v>1868</v>
      </c>
      <c r="J2620" s="727" t="s">
        <v>1869</v>
      </c>
      <c r="K2620" s="727" t="s">
        <v>1870</v>
      </c>
      <c r="L2620" s="728">
        <v>170.52</v>
      </c>
      <c r="M2620" s="728">
        <v>170.52</v>
      </c>
      <c r="N2620" s="727">
        <v>1</v>
      </c>
      <c r="O2620" s="812">
        <v>0.5</v>
      </c>
      <c r="P2620" s="728">
        <v>170.52</v>
      </c>
      <c r="Q2620" s="745">
        <v>1</v>
      </c>
      <c r="R2620" s="727">
        <v>1</v>
      </c>
      <c r="S2620" s="745">
        <v>1</v>
      </c>
      <c r="T2620" s="812">
        <v>0.5</v>
      </c>
      <c r="U2620" s="768">
        <v>1</v>
      </c>
    </row>
    <row r="2621" spans="1:21" ht="14.4" customHeight="1" x14ac:dyDescent="0.3">
      <c r="A2621" s="726">
        <v>4</v>
      </c>
      <c r="B2621" s="727" t="s">
        <v>2287</v>
      </c>
      <c r="C2621" s="727" t="s">
        <v>2300</v>
      </c>
      <c r="D2621" s="810" t="s">
        <v>4734</v>
      </c>
      <c r="E2621" s="811" t="s">
        <v>2331</v>
      </c>
      <c r="F2621" s="727" t="s">
        <v>2288</v>
      </c>
      <c r="G2621" s="727" t="s">
        <v>2466</v>
      </c>
      <c r="H2621" s="727" t="s">
        <v>571</v>
      </c>
      <c r="I2621" s="727" t="s">
        <v>2741</v>
      </c>
      <c r="J2621" s="727" t="s">
        <v>2699</v>
      </c>
      <c r="K2621" s="727" t="s">
        <v>1870</v>
      </c>
      <c r="L2621" s="728">
        <v>78.33</v>
      </c>
      <c r="M2621" s="728">
        <v>156.66</v>
      </c>
      <c r="N2621" s="727">
        <v>2</v>
      </c>
      <c r="O2621" s="812">
        <v>1</v>
      </c>
      <c r="P2621" s="728">
        <v>78.33</v>
      </c>
      <c r="Q2621" s="745">
        <v>0.5</v>
      </c>
      <c r="R2621" s="727">
        <v>1</v>
      </c>
      <c r="S2621" s="745">
        <v>0.5</v>
      </c>
      <c r="T2621" s="812">
        <v>0.5</v>
      </c>
      <c r="U2621" s="768">
        <v>0.5</v>
      </c>
    </row>
    <row r="2622" spans="1:21" ht="14.4" customHeight="1" x14ac:dyDescent="0.3">
      <c r="A2622" s="726">
        <v>4</v>
      </c>
      <c r="B2622" s="727" t="s">
        <v>2287</v>
      </c>
      <c r="C2622" s="727" t="s">
        <v>2300</v>
      </c>
      <c r="D2622" s="810" t="s">
        <v>4734</v>
      </c>
      <c r="E2622" s="811" t="s">
        <v>2331</v>
      </c>
      <c r="F2622" s="727" t="s">
        <v>2288</v>
      </c>
      <c r="G2622" s="727" t="s">
        <v>2478</v>
      </c>
      <c r="H2622" s="727" t="s">
        <v>571</v>
      </c>
      <c r="I2622" s="727" t="s">
        <v>2479</v>
      </c>
      <c r="J2622" s="727" t="s">
        <v>688</v>
      </c>
      <c r="K2622" s="727" t="s">
        <v>2480</v>
      </c>
      <c r="L2622" s="728">
        <v>27.28</v>
      </c>
      <c r="M2622" s="728">
        <v>27.28</v>
      </c>
      <c r="N2622" s="727">
        <v>1</v>
      </c>
      <c r="O2622" s="812">
        <v>0.5</v>
      </c>
      <c r="P2622" s="728"/>
      <c r="Q2622" s="745">
        <v>0</v>
      </c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4</v>
      </c>
      <c r="B2623" s="727" t="s">
        <v>2287</v>
      </c>
      <c r="C2623" s="727" t="s">
        <v>2300</v>
      </c>
      <c r="D2623" s="810" t="s">
        <v>4734</v>
      </c>
      <c r="E2623" s="811" t="s">
        <v>2331</v>
      </c>
      <c r="F2623" s="727" t="s">
        <v>2288</v>
      </c>
      <c r="G2623" s="727" t="s">
        <v>2373</v>
      </c>
      <c r="H2623" s="727" t="s">
        <v>571</v>
      </c>
      <c r="I2623" s="727" t="s">
        <v>2481</v>
      </c>
      <c r="J2623" s="727" t="s">
        <v>614</v>
      </c>
      <c r="K2623" s="727" t="s">
        <v>2482</v>
      </c>
      <c r="L2623" s="728">
        <v>0</v>
      </c>
      <c r="M2623" s="728">
        <v>0</v>
      </c>
      <c r="N2623" s="727">
        <v>9</v>
      </c>
      <c r="O2623" s="812">
        <v>4.5</v>
      </c>
      <c r="P2623" s="728">
        <v>0</v>
      </c>
      <c r="Q2623" s="745"/>
      <c r="R2623" s="727">
        <v>5</v>
      </c>
      <c r="S2623" s="745">
        <v>0.55555555555555558</v>
      </c>
      <c r="T2623" s="812">
        <v>2.5</v>
      </c>
      <c r="U2623" s="768">
        <v>0.55555555555555558</v>
      </c>
    </row>
    <row r="2624" spans="1:21" ht="14.4" customHeight="1" x14ac:dyDescent="0.3">
      <c r="A2624" s="726">
        <v>4</v>
      </c>
      <c r="B2624" s="727" t="s">
        <v>2287</v>
      </c>
      <c r="C2624" s="727" t="s">
        <v>2300</v>
      </c>
      <c r="D2624" s="810" t="s">
        <v>4734</v>
      </c>
      <c r="E2624" s="811" t="s">
        <v>2331</v>
      </c>
      <c r="F2624" s="727" t="s">
        <v>2288</v>
      </c>
      <c r="G2624" s="727" t="s">
        <v>3578</v>
      </c>
      <c r="H2624" s="727" t="s">
        <v>571</v>
      </c>
      <c r="I2624" s="727" t="s">
        <v>4700</v>
      </c>
      <c r="J2624" s="727" t="s">
        <v>4670</v>
      </c>
      <c r="K2624" s="727" t="s">
        <v>4701</v>
      </c>
      <c r="L2624" s="728">
        <v>22.79</v>
      </c>
      <c r="M2624" s="728">
        <v>22.79</v>
      </c>
      <c r="N2624" s="727">
        <v>1</v>
      </c>
      <c r="O2624" s="812">
        <v>0.5</v>
      </c>
      <c r="P2624" s="728"/>
      <c r="Q2624" s="745">
        <v>0</v>
      </c>
      <c r="R2624" s="727"/>
      <c r="S2624" s="745">
        <v>0</v>
      </c>
      <c r="T2624" s="812"/>
      <c r="U2624" s="768">
        <v>0</v>
      </c>
    </row>
    <row r="2625" spans="1:21" ht="14.4" customHeight="1" x14ac:dyDescent="0.3">
      <c r="A2625" s="726">
        <v>4</v>
      </c>
      <c r="B2625" s="727" t="s">
        <v>2287</v>
      </c>
      <c r="C2625" s="727" t="s">
        <v>2300</v>
      </c>
      <c r="D2625" s="810" t="s">
        <v>4734</v>
      </c>
      <c r="E2625" s="811" t="s">
        <v>2331</v>
      </c>
      <c r="F2625" s="727" t="s">
        <v>2288</v>
      </c>
      <c r="G2625" s="727" t="s">
        <v>3387</v>
      </c>
      <c r="H2625" s="727" t="s">
        <v>571</v>
      </c>
      <c r="I2625" s="727" t="s">
        <v>3388</v>
      </c>
      <c r="J2625" s="727" t="s">
        <v>3389</v>
      </c>
      <c r="K2625" s="727" t="s">
        <v>3390</v>
      </c>
      <c r="L2625" s="728">
        <v>132.97999999999999</v>
      </c>
      <c r="M2625" s="728">
        <v>132.97999999999999</v>
      </c>
      <c r="N2625" s="727">
        <v>1</v>
      </c>
      <c r="O2625" s="812">
        <v>0.5</v>
      </c>
      <c r="P2625" s="728">
        <v>132.97999999999999</v>
      </c>
      <c r="Q2625" s="745">
        <v>1</v>
      </c>
      <c r="R2625" s="727">
        <v>1</v>
      </c>
      <c r="S2625" s="745">
        <v>1</v>
      </c>
      <c r="T2625" s="812">
        <v>0.5</v>
      </c>
      <c r="U2625" s="768">
        <v>1</v>
      </c>
    </row>
    <row r="2626" spans="1:21" ht="14.4" customHeight="1" x14ac:dyDescent="0.3">
      <c r="A2626" s="726">
        <v>4</v>
      </c>
      <c r="B2626" s="727" t="s">
        <v>2287</v>
      </c>
      <c r="C2626" s="727" t="s">
        <v>2300</v>
      </c>
      <c r="D2626" s="810" t="s">
        <v>4734</v>
      </c>
      <c r="E2626" s="811" t="s">
        <v>2331</v>
      </c>
      <c r="F2626" s="727" t="s">
        <v>2288</v>
      </c>
      <c r="G2626" s="727" t="s">
        <v>2376</v>
      </c>
      <c r="H2626" s="727" t="s">
        <v>642</v>
      </c>
      <c r="I2626" s="727" t="s">
        <v>2135</v>
      </c>
      <c r="J2626" s="727" t="s">
        <v>2136</v>
      </c>
      <c r="K2626" s="727" t="s">
        <v>2137</v>
      </c>
      <c r="L2626" s="728">
        <v>93.43</v>
      </c>
      <c r="M2626" s="728">
        <v>93.43</v>
      </c>
      <c r="N2626" s="727">
        <v>1</v>
      </c>
      <c r="O2626" s="812">
        <v>0.5</v>
      </c>
      <c r="P2626" s="728"/>
      <c r="Q2626" s="745">
        <v>0</v>
      </c>
      <c r="R2626" s="727"/>
      <c r="S2626" s="745">
        <v>0</v>
      </c>
      <c r="T2626" s="812"/>
      <c r="U2626" s="768">
        <v>0</v>
      </c>
    </row>
    <row r="2627" spans="1:21" ht="14.4" customHeight="1" x14ac:dyDescent="0.3">
      <c r="A2627" s="726">
        <v>4</v>
      </c>
      <c r="B2627" s="727" t="s">
        <v>2287</v>
      </c>
      <c r="C2627" s="727" t="s">
        <v>2300</v>
      </c>
      <c r="D2627" s="810" t="s">
        <v>4734</v>
      </c>
      <c r="E2627" s="811" t="s">
        <v>2331</v>
      </c>
      <c r="F2627" s="727" t="s">
        <v>2288</v>
      </c>
      <c r="G2627" s="727" t="s">
        <v>4672</v>
      </c>
      <c r="H2627" s="727" t="s">
        <v>571</v>
      </c>
      <c r="I2627" s="727" t="s">
        <v>4673</v>
      </c>
      <c r="J2627" s="727" t="s">
        <v>1305</v>
      </c>
      <c r="K2627" s="727" t="s">
        <v>4674</v>
      </c>
      <c r="L2627" s="728">
        <v>61.97</v>
      </c>
      <c r="M2627" s="728">
        <v>185.91</v>
      </c>
      <c r="N2627" s="727">
        <v>3</v>
      </c>
      <c r="O2627" s="812">
        <v>2.5</v>
      </c>
      <c r="P2627" s="728">
        <v>61.97</v>
      </c>
      <c r="Q2627" s="745">
        <v>0.33333333333333331</v>
      </c>
      <c r="R2627" s="727">
        <v>1</v>
      </c>
      <c r="S2627" s="745">
        <v>0.33333333333333331</v>
      </c>
      <c r="T2627" s="812">
        <v>1</v>
      </c>
      <c r="U2627" s="768">
        <v>0.4</v>
      </c>
    </row>
    <row r="2628" spans="1:21" ht="14.4" customHeight="1" x14ac:dyDescent="0.3">
      <c r="A2628" s="726">
        <v>4</v>
      </c>
      <c r="B2628" s="727" t="s">
        <v>2287</v>
      </c>
      <c r="C2628" s="727" t="s">
        <v>2300</v>
      </c>
      <c r="D2628" s="810" t="s">
        <v>4734</v>
      </c>
      <c r="E2628" s="811" t="s">
        <v>2331</v>
      </c>
      <c r="F2628" s="727" t="s">
        <v>2288</v>
      </c>
      <c r="G2628" s="727" t="s">
        <v>2440</v>
      </c>
      <c r="H2628" s="727" t="s">
        <v>571</v>
      </c>
      <c r="I2628" s="727" t="s">
        <v>2642</v>
      </c>
      <c r="J2628" s="727" t="s">
        <v>2442</v>
      </c>
      <c r="K2628" s="727" t="s">
        <v>2643</v>
      </c>
      <c r="L2628" s="728">
        <v>35.18</v>
      </c>
      <c r="M2628" s="728">
        <v>35.18</v>
      </c>
      <c r="N2628" s="727">
        <v>1</v>
      </c>
      <c r="O2628" s="812">
        <v>0.5</v>
      </c>
      <c r="P2628" s="728"/>
      <c r="Q2628" s="745">
        <v>0</v>
      </c>
      <c r="R2628" s="727"/>
      <c r="S2628" s="745">
        <v>0</v>
      </c>
      <c r="T2628" s="812"/>
      <c r="U2628" s="768">
        <v>0</v>
      </c>
    </row>
    <row r="2629" spans="1:21" ht="14.4" customHeight="1" x14ac:dyDescent="0.3">
      <c r="A2629" s="726">
        <v>4</v>
      </c>
      <c r="B2629" s="727" t="s">
        <v>2287</v>
      </c>
      <c r="C2629" s="727" t="s">
        <v>2300</v>
      </c>
      <c r="D2629" s="810" t="s">
        <v>4734</v>
      </c>
      <c r="E2629" s="811" t="s">
        <v>2331</v>
      </c>
      <c r="F2629" s="727" t="s">
        <v>2288</v>
      </c>
      <c r="G2629" s="727" t="s">
        <v>2440</v>
      </c>
      <c r="H2629" s="727" t="s">
        <v>571</v>
      </c>
      <c r="I2629" s="727" t="s">
        <v>4702</v>
      </c>
      <c r="J2629" s="727" t="s">
        <v>1368</v>
      </c>
      <c r="K2629" s="727" t="s">
        <v>4703</v>
      </c>
      <c r="L2629" s="728">
        <v>29.31</v>
      </c>
      <c r="M2629" s="728">
        <v>29.31</v>
      </c>
      <c r="N2629" s="727">
        <v>1</v>
      </c>
      <c r="O2629" s="812">
        <v>0.5</v>
      </c>
      <c r="P2629" s="728"/>
      <c r="Q2629" s="745">
        <v>0</v>
      </c>
      <c r="R2629" s="727"/>
      <c r="S2629" s="745">
        <v>0</v>
      </c>
      <c r="T2629" s="812"/>
      <c r="U2629" s="768">
        <v>0</v>
      </c>
    </row>
    <row r="2630" spans="1:21" ht="14.4" customHeight="1" x14ac:dyDescent="0.3">
      <c r="A2630" s="726">
        <v>4</v>
      </c>
      <c r="B2630" s="727" t="s">
        <v>2287</v>
      </c>
      <c r="C2630" s="727" t="s">
        <v>2300</v>
      </c>
      <c r="D2630" s="810" t="s">
        <v>4734</v>
      </c>
      <c r="E2630" s="811" t="s">
        <v>2331</v>
      </c>
      <c r="F2630" s="727" t="s">
        <v>2288</v>
      </c>
      <c r="G2630" s="727" t="s">
        <v>2440</v>
      </c>
      <c r="H2630" s="727" t="s">
        <v>571</v>
      </c>
      <c r="I2630" s="727" t="s">
        <v>4678</v>
      </c>
      <c r="J2630" s="727" t="s">
        <v>2442</v>
      </c>
      <c r="K2630" s="727" t="s">
        <v>4679</v>
      </c>
      <c r="L2630" s="728">
        <v>11.73</v>
      </c>
      <c r="M2630" s="728">
        <v>35.19</v>
      </c>
      <c r="N2630" s="727">
        <v>3</v>
      </c>
      <c r="O2630" s="812">
        <v>1.5</v>
      </c>
      <c r="P2630" s="728">
        <v>35.19</v>
      </c>
      <c r="Q2630" s="745">
        <v>1</v>
      </c>
      <c r="R2630" s="727">
        <v>3</v>
      </c>
      <c r="S2630" s="745">
        <v>1</v>
      </c>
      <c r="T2630" s="812">
        <v>1.5</v>
      </c>
      <c r="U2630" s="768">
        <v>1</v>
      </c>
    </row>
    <row r="2631" spans="1:21" ht="14.4" customHeight="1" x14ac:dyDescent="0.3">
      <c r="A2631" s="726">
        <v>4</v>
      </c>
      <c r="B2631" s="727" t="s">
        <v>2287</v>
      </c>
      <c r="C2631" s="727" t="s">
        <v>2300</v>
      </c>
      <c r="D2631" s="810" t="s">
        <v>4734</v>
      </c>
      <c r="E2631" s="811" t="s">
        <v>2331</v>
      </c>
      <c r="F2631" s="727" t="s">
        <v>2288</v>
      </c>
      <c r="G2631" s="727" t="s">
        <v>2440</v>
      </c>
      <c r="H2631" s="727" t="s">
        <v>571</v>
      </c>
      <c r="I2631" s="727" t="s">
        <v>4697</v>
      </c>
      <c r="J2631" s="727" t="s">
        <v>1368</v>
      </c>
      <c r="K2631" s="727" t="s">
        <v>4698</v>
      </c>
      <c r="L2631" s="728">
        <v>11.73</v>
      </c>
      <c r="M2631" s="728">
        <v>11.73</v>
      </c>
      <c r="N2631" s="727">
        <v>1</v>
      </c>
      <c r="O2631" s="812">
        <v>0.5</v>
      </c>
      <c r="P2631" s="728">
        <v>11.73</v>
      </c>
      <c r="Q2631" s="745">
        <v>1</v>
      </c>
      <c r="R2631" s="727">
        <v>1</v>
      </c>
      <c r="S2631" s="745">
        <v>1</v>
      </c>
      <c r="T2631" s="812">
        <v>0.5</v>
      </c>
      <c r="U2631" s="768">
        <v>1</v>
      </c>
    </row>
    <row r="2632" spans="1:21" ht="14.4" customHeight="1" x14ac:dyDescent="0.3">
      <c r="A2632" s="726">
        <v>4</v>
      </c>
      <c r="B2632" s="727" t="s">
        <v>2287</v>
      </c>
      <c r="C2632" s="727" t="s">
        <v>2300</v>
      </c>
      <c r="D2632" s="810" t="s">
        <v>4734</v>
      </c>
      <c r="E2632" s="811" t="s">
        <v>2331</v>
      </c>
      <c r="F2632" s="727" t="s">
        <v>2288</v>
      </c>
      <c r="G2632" s="727" t="s">
        <v>3598</v>
      </c>
      <c r="H2632" s="727" t="s">
        <v>571</v>
      </c>
      <c r="I2632" s="727" t="s">
        <v>4704</v>
      </c>
      <c r="J2632" s="727" t="s">
        <v>4705</v>
      </c>
      <c r="K2632" s="727" t="s">
        <v>4706</v>
      </c>
      <c r="L2632" s="728">
        <v>64.540000000000006</v>
      </c>
      <c r="M2632" s="728">
        <v>64.540000000000006</v>
      </c>
      <c r="N2632" s="727">
        <v>1</v>
      </c>
      <c r="O2632" s="812">
        <v>0.5</v>
      </c>
      <c r="P2632" s="728"/>
      <c r="Q2632" s="745">
        <v>0</v>
      </c>
      <c r="R2632" s="727"/>
      <c r="S2632" s="745">
        <v>0</v>
      </c>
      <c r="T2632" s="812"/>
      <c r="U2632" s="768">
        <v>0</v>
      </c>
    </row>
    <row r="2633" spans="1:21" ht="14.4" customHeight="1" x14ac:dyDescent="0.3">
      <c r="A2633" s="726">
        <v>4</v>
      </c>
      <c r="B2633" s="727" t="s">
        <v>2287</v>
      </c>
      <c r="C2633" s="727" t="s">
        <v>2300</v>
      </c>
      <c r="D2633" s="810" t="s">
        <v>4734</v>
      </c>
      <c r="E2633" s="811" t="s">
        <v>2331</v>
      </c>
      <c r="F2633" s="727" t="s">
        <v>2288</v>
      </c>
      <c r="G2633" s="727" t="s">
        <v>4707</v>
      </c>
      <c r="H2633" s="727" t="s">
        <v>571</v>
      </c>
      <c r="I2633" s="727" t="s">
        <v>4708</v>
      </c>
      <c r="J2633" s="727" t="s">
        <v>1503</v>
      </c>
      <c r="K2633" s="727" t="s">
        <v>2057</v>
      </c>
      <c r="L2633" s="728">
        <v>11293.87</v>
      </c>
      <c r="M2633" s="728">
        <v>22587.74</v>
      </c>
      <c r="N2633" s="727">
        <v>2</v>
      </c>
      <c r="O2633" s="812">
        <v>0.5</v>
      </c>
      <c r="P2633" s="728"/>
      <c r="Q2633" s="745">
        <v>0</v>
      </c>
      <c r="R2633" s="727"/>
      <c r="S2633" s="745">
        <v>0</v>
      </c>
      <c r="T2633" s="812"/>
      <c r="U2633" s="768">
        <v>0</v>
      </c>
    </row>
    <row r="2634" spans="1:21" ht="14.4" customHeight="1" x14ac:dyDescent="0.3">
      <c r="A2634" s="726">
        <v>4</v>
      </c>
      <c r="B2634" s="727" t="s">
        <v>2287</v>
      </c>
      <c r="C2634" s="727" t="s">
        <v>2300</v>
      </c>
      <c r="D2634" s="810" t="s">
        <v>4734</v>
      </c>
      <c r="E2634" s="811" t="s">
        <v>2331</v>
      </c>
      <c r="F2634" s="727" t="s">
        <v>2288</v>
      </c>
      <c r="G2634" s="727" t="s">
        <v>2370</v>
      </c>
      <c r="H2634" s="727" t="s">
        <v>642</v>
      </c>
      <c r="I2634" s="727" t="s">
        <v>2556</v>
      </c>
      <c r="J2634" s="727" t="s">
        <v>725</v>
      </c>
      <c r="K2634" s="727" t="s">
        <v>1790</v>
      </c>
      <c r="L2634" s="728">
        <v>368.16</v>
      </c>
      <c r="M2634" s="728">
        <v>4417.92</v>
      </c>
      <c r="N2634" s="727">
        <v>12</v>
      </c>
      <c r="O2634" s="812">
        <v>7</v>
      </c>
      <c r="P2634" s="728">
        <v>2577.12</v>
      </c>
      <c r="Q2634" s="745">
        <v>0.58333333333333326</v>
      </c>
      <c r="R2634" s="727">
        <v>7</v>
      </c>
      <c r="S2634" s="745">
        <v>0.58333333333333337</v>
      </c>
      <c r="T2634" s="812">
        <v>4.5</v>
      </c>
      <c r="U2634" s="768">
        <v>0.6428571428571429</v>
      </c>
    </row>
    <row r="2635" spans="1:21" ht="14.4" customHeight="1" x14ac:dyDescent="0.3">
      <c r="A2635" s="726">
        <v>4</v>
      </c>
      <c r="B2635" s="727" t="s">
        <v>2287</v>
      </c>
      <c r="C2635" s="727" t="s">
        <v>2300</v>
      </c>
      <c r="D2635" s="810" t="s">
        <v>4734</v>
      </c>
      <c r="E2635" s="811" t="s">
        <v>2331</v>
      </c>
      <c r="F2635" s="727" t="s">
        <v>2288</v>
      </c>
      <c r="G2635" s="727" t="s">
        <v>2370</v>
      </c>
      <c r="H2635" s="727" t="s">
        <v>642</v>
      </c>
      <c r="I2635" s="727" t="s">
        <v>2371</v>
      </c>
      <c r="J2635" s="727" t="s">
        <v>725</v>
      </c>
      <c r="K2635" s="727" t="s">
        <v>1794</v>
      </c>
      <c r="L2635" s="728">
        <v>490.89</v>
      </c>
      <c r="M2635" s="728">
        <v>6381.57</v>
      </c>
      <c r="N2635" s="727">
        <v>13</v>
      </c>
      <c r="O2635" s="812">
        <v>6</v>
      </c>
      <c r="P2635" s="728">
        <v>3927.12</v>
      </c>
      <c r="Q2635" s="745">
        <v>0.61538461538461542</v>
      </c>
      <c r="R2635" s="727">
        <v>8</v>
      </c>
      <c r="S2635" s="745">
        <v>0.61538461538461542</v>
      </c>
      <c r="T2635" s="812">
        <v>3</v>
      </c>
      <c r="U2635" s="768">
        <v>0.5</v>
      </c>
    </row>
    <row r="2636" spans="1:21" ht="14.4" customHeight="1" x14ac:dyDescent="0.3">
      <c r="A2636" s="726">
        <v>4</v>
      </c>
      <c r="B2636" s="727" t="s">
        <v>2287</v>
      </c>
      <c r="C2636" s="727" t="s">
        <v>2300</v>
      </c>
      <c r="D2636" s="810" t="s">
        <v>4734</v>
      </c>
      <c r="E2636" s="811" t="s">
        <v>2331</v>
      </c>
      <c r="F2636" s="727" t="s">
        <v>2288</v>
      </c>
      <c r="G2636" s="727" t="s">
        <v>2370</v>
      </c>
      <c r="H2636" s="727" t="s">
        <v>642</v>
      </c>
      <c r="I2636" s="727" t="s">
        <v>2377</v>
      </c>
      <c r="J2636" s="727" t="s">
        <v>725</v>
      </c>
      <c r="K2636" s="727" t="s">
        <v>1792</v>
      </c>
      <c r="L2636" s="728">
        <v>736.33</v>
      </c>
      <c r="M2636" s="728">
        <v>2208.9900000000002</v>
      </c>
      <c r="N2636" s="727">
        <v>3</v>
      </c>
      <c r="O2636" s="812">
        <v>1.5</v>
      </c>
      <c r="P2636" s="728">
        <v>1472.66</v>
      </c>
      <c r="Q2636" s="745">
        <v>0.66666666666666663</v>
      </c>
      <c r="R2636" s="727">
        <v>2</v>
      </c>
      <c r="S2636" s="745">
        <v>0.66666666666666663</v>
      </c>
      <c r="T2636" s="812">
        <v>1</v>
      </c>
      <c r="U2636" s="768">
        <v>0.66666666666666663</v>
      </c>
    </row>
    <row r="2637" spans="1:21" ht="14.4" customHeight="1" x14ac:dyDescent="0.3">
      <c r="A2637" s="726">
        <v>4</v>
      </c>
      <c r="B2637" s="727" t="s">
        <v>2287</v>
      </c>
      <c r="C2637" s="727" t="s">
        <v>2300</v>
      </c>
      <c r="D2637" s="810" t="s">
        <v>4734</v>
      </c>
      <c r="E2637" s="811" t="s">
        <v>2331</v>
      </c>
      <c r="F2637" s="727" t="s">
        <v>2288</v>
      </c>
      <c r="G2637" s="727" t="s">
        <v>2370</v>
      </c>
      <c r="H2637" s="727" t="s">
        <v>642</v>
      </c>
      <c r="I2637" s="727" t="s">
        <v>2670</v>
      </c>
      <c r="J2637" s="727" t="s">
        <v>729</v>
      </c>
      <c r="K2637" s="727" t="s">
        <v>2660</v>
      </c>
      <c r="L2637" s="728">
        <v>1385.62</v>
      </c>
      <c r="M2637" s="728">
        <v>1385.62</v>
      </c>
      <c r="N2637" s="727">
        <v>1</v>
      </c>
      <c r="O2637" s="812">
        <v>0.5</v>
      </c>
      <c r="P2637" s="728"/>
      <c r="Q2637" s="745">
        <v>0</v>
      </c>
      <c r="R2637" s="727"/>
      <c r="S2637" s="745">
        <v>0</v>
      </c>
      <c r="T2637" s="812"/>
      <c r="U2637" s="768">
        <v>0</v>
      </c>
    </row>
    <row r="2638" spans="1:21" ht="14.4" customHeight="1" x14ac:dyDescent="0.3">
      <c r="A2638" s="726">
        <v>4</v>
      </c>
      <c r="B2638" s="727" t="s">
        <v>2287</v>
      </c>
      <c r="C2638" s="727" t="s">
        <v>2300</v>
      </c>
      <c r="D2638" s="810" t="s">
        <v>4734</v>
      </c>
      <c r="E2638" s="811" t="s">
        <v>2331</v>
      </c>
      <c r="F2638" s="727" t="s">
        <v>2288</v>
      </c>
      <c r="G2638" s="727" t="s">
        <v>2370</v>
      </c>
      <c r="H2638" s="727" t="s">
        <v>642</v>
      </c>
      <c r="I2638" s="727" t="s">
        <v>1793</v>
      </c>
      <c r="J2638" s="727" t="s">
        <v>725</v>
      </c>
      <c r="K2638" s="727" t="s">
        <v>1794</v>
      </c>
      <c r="L2638" s="728">
        <v>490.89</v>
      </c>
      <c r="M2638" s="728">
        <v>490.89</v>
      </c>
      <c r="N2638" s="727">
        <v>1</v>
      </c>
      <c r="O2638" s="812">
        <v>0.5</v>
      </c>
      <c r="P2638" s="728"/>
      <c r="Q2638" s="745">
        <v>0</v>
      </c>
      <c r="R2638" s="727"/>
      <c r="S2638" s="745">
        <v>0</v>
      </c>
      <c r="T2638" s="812"/>
      <c r="U2638" s="768">
        <v>0</v>
      </c>
    </row>
    <row r="2639" spans="1:21" ht="14.4" customHeight="1" x14ac:dyDescent="0.3">
      <c r="A2639" s="726">
        <v>4</v>
      </c>
      <c r="B2639" s="727" t="s">
        <v>2287</v>
      </c>
      <c r="C2639" s="727" t="s">
        <v>2300</v>
      </c>
      <c r="D2639" s="810" t="s">
        <v>4734</v>
      </c>
      <c r="E2639" s="811" t="s">
        <v>2331</v>
      </c>
      <c r="F2639" s="727" t="s">
        <v>2288</v>
      </c>
      <c r="G2639" s="727" t="s">
        <v>2730</v>
      </c>
      <c r="H2639" s="727" t="s">
        <v>642</v>
      </c>
      <c r="I2639" s="727" t="s">
        <v>2072</v>
      </c>
      <c r="J2639" s="727" t="s">
        <v>1055</v>
      </c>
      <c r="K2639" s="727" t="s">
        <v>1523</v>
      </c>
      <c r="L2639" s="728">
        <v>48.42</v>
      </c>
      <c r="M2639" s="728">
        <v>145.26</v>
      </c>
      <c r="N2639" s="727">
        <v>3</v>
      </c>
      <c r="O2639" s="812">
        <v>2</v>
      </c>
      <c r="P2639" s="728">
        <v>96.84</v>
      </c>
      <c r="Q2639" s="745">
        <v>0.66666666666666674</v>
      </c>
      <c r="R2639" s="727">
        <v>2</v>
      </c>
      <c r="S2639" s="745">
        <v>0.66666666666666663</v>
      </c>
      <c r="T2639" s="812">
        <v>1</v>
      </c>
      <c r="U2639" s="768">
        <v>0.5</v>
      </c>
    </row>
    <row r="2640" spans="1:21" ht="14.4" customHeight="1" x14ac:dyDescent="0.3">
      <c r="A2640" s="726">
        <v>4</v>
      </c>
      <c r="B2640" s="727" t="s">
        <v>2287</v>
      </c>
      <c r="C2640" s="727" t="s">
        <v>2300</v>
      </c>
      <c r="D2640" s="810" t="s">
        <v>4734</v>
      </c>
      <c r="E2640" s="811" t="s">
        <v>2331</v>
      </c>
      <c r="F2640" s="727" t="s">
        <v>2288</v>
      </c>
      <c r="G2640" s="727" t="s">
        <v>4362</v>
      </c>
      <c r="H2640" s="727" t="s">
        <v>571</v>
      </c>
      <c r="I2640" s="727" t="s">
        <v>4363</v>
      </c>
      <c r="J2640" s="727" t="s">
        <v>4364</v>
      </c>
      <c r="K2640" s="727" t="s">
        <v>1523</v>
      </c>
      <c r="L2640" s="728">
        <v>88.1</v>
      </c>
      <c r="M2640" s="728">
        <v>88.1</v>
      </c>
      <c r="N2640" s="727">
        <v>1</v>
      </c>
      <c r="O2640" s="812">
        <v>0.5</v>
      </c>
      <c r="P2640" s="728">
        <v>88.1</v>
      </c>
      <c r="Q2640" s="745">
        <v>1</v>
      </c>
      <c r="R2640" s="727">
        <v>1</v>
      </c>
      <c r="S2640" s="745">
        <v>1</v>
      </c>
      <c r="T2640" s="812">
        <v>0.5</v>
      </c>
      <c r="U2640" s="768">
        <v>1</v>
      </c>
    </row>
    <row r="2641" spans="1:21" ht="14.4" customHeight="1" x14ac:dyDescent="0.3">
      <c r="A2641" s="726">
        <v>4</v>
      </c>
      <c r="B2641" s="727" t="s">
        <v>2287</v>
      </c>
      <c r="C2641" s="727" t="s">
        <v>2300</v>
      </c>
      <c r="D2641" s="810" t="s">
        <v>4734</v>
      </c>
      <c r="E2641" s="811" t="s">
        <v>2331</v>
      </c>
      <c r="F2641" s="727" t="s">
        <v>2288</v>
      </c>
      <c r="G2641" s="727" t="s">
        <v>2421</v>
      </c>
      <c r="H2641" s="727" t="s">
        <v>571</v>
      </c>
      <c r="I2641" s="727" t="s">
        <v>4709</v>
      </c>
      <c r="J2641" s="727" t="s">
        <v>3990</v>
      </c>
      <c r="K2641" s="727" t="s">
        <v>2541</v>
      </c>
      <c r="L2641" s="728">
        <v>32.25</v>
      </c>
      <c r="M2641" s="728">
        <v>32.25</v>
      </c>
      <c r="N2641" s="727">
        <v>1</v>
      </c>
      <c r="O2641" s="812">
        <v>0.5</v>
      </c>
      <c r="P2641" s="728"/>
      <c r="Q2641" s="745">
        <v>0</v>
      </c>
      <c r="R2641" s="727"/>
      <c r="S2641" s="745">
        <v>0</v>
      </c>
      <c r="T2641" s="812"/>
      <c r="U2641" s="768">
        <v>0</v>
      </c>
    </row>
    <row r="2642" spans="1:21" ht="14.4" customHeight="1" x14ac:dyDescent="0.3">
      <c r="A2642" s="726">
        <v>4</v>
      </c>
      <c r="B2642" s="727" t="s">
        <v>2287</v>
      </c>
      <c r="C2642" s="727" t="s">
        <v>2300</v>
      </c>
      <c r="D2642" s="810" t="s">
        <v>4734</v>
      </c>
      <c r="E2642" s="811" t="s">
        <v>2331</v>
      </c>
      <c r="F2642" s="727" t="s">
        <v>2288</v>
      </c>
      <c r="G2642" s="727" t="s">
        <v>3906</v>
      </c>
      <c r="H2642" s="727" t="s">
        <v>571</v>
      </c>
      <c r="I2642" s="727" t="s">
        <v>4683</v>
      </c>
      <c r="J2642" s="727" t="s">
        <v>1241</v>
      </c>
      <c r="K2642" s="727" t="s">
        <v>4684</v>
      </c>
      <c r="L2642" s="728">
        <v>34.659999999999997</v>
      </c>
      <c r="M2642" s="728">
        <v>173.29999999999998</v>
      </c>
      <c r="N2642" s="727">
        <v>5</v>
      </c>
      <c r="O2642" s="812">
        <v>2.5</v>
      </c>
      <c r="P2642" s="728">
        <v>103.97999999999999</v>
      </c>
      <c r="Q2642" s="745">
        <v>0.6</v>
      </c>
      <c r="R2642" s="727">
        <v>3</v>
      </c>
      <c r="S2642" s="745">
        <v>0.6</v>
      </c>
      <c r="T2642" s="812">
        <v>1.5</v>
      </c>
      <c r="U2642" s="768">
        <v>0.6</v>
      </c>
    </row>
    <row r="2643" spans="1:21" ht="14.4" customHeight="1" x14ac:dyDescent="0.3">
      <c r="A2643" s="726">
        <v>4</v>
      </c>
      <c r="B2643" s="727" t="s">
        <v>2287</v>
      </c>
      <c r="C2643" s="727" t="s">
        <v>2300</v>
      </c>
      <c r="D2643" s="810" t="s">
        <v>4734</v>
      </c>
      <c r="E2643" s="811" t="s">
        <v>2331</v>
      </c>
      <c r="F2643" s="727" t="s">
        <v>2288</v>
      </c>
      <c r="G2643" s="727" t="s">
        <v>3906</v>
      </c>
      <c r="H2643" s="727" t="s">
        <v>571</v>
      </c>
      <c r="I2643" s="727" t="s">
        <v>4685</v>
      </c>
      <c r="J2643" s="727" t="s">
        <v>1241</v>
      </c>
      <c r="K2643" s="727" t="s">
        <v>4686</v>
      </c>
      <c r="L2643" s="728">
        <v>34.659999999999997</v>
      </c>
      <c r="M2643" s="728">
        <v>34.659999999999997</v>
      </c>
      <c r="N2643" s="727">
        <v>1</v>
      </c>
      <c r="O2643" s="812">
        <v>0.5</v>
      </c>
      <c r="P2643" s="728">
        <v>34.659999999999997</v>
      </c>
      <c r="Q2643" s="745">
        <v>1</v>
      </c>
      <c r="R2643" s="727">
        <v>1</v>
      </c>
      <c r="S2643" s="745">
        <v>1</v>
      </c>
      <c r="T2643" s="812">
        <v>0.5</v>
      </c>
      <c r="U2643" s="768">
        <v>1</v>
      </c>
    </row>
    <row r="2644" spans="1:21" ht="14.4" customHeight="1" x14ac:dyDescent="0.3">
      <c r="A2644" s="726">
        <v>4</v>
      </c>
      <c r="B2644" s="727" t="s">
        <v>2287</v>
      </c>
      <c r="C2644" s="727" t="s">
        <v>2300</v>
      </c>
      <c r="D2644" s="810" t="s">
        <v>4734</v>
      </c>
      <c r="E2644" s="811" t="s">
        <v>2331</v>
      </c>
      <c r="F2644" s="727" t="s">
        <v>2288</v>
      </c>
      <c r="G2644" s="727" t="s">
        <v>4162</v>
      </c>
      <c r="H2644" s="727" t="s">
        <v>642</v>
      </c>
      <c r="I2644" s="727" t="s">
        <v>2021</v>
      </c>
      <c r="J2644" s="727" t="s">
        <v>2022</v>
      </c>
      <c r="K2644" s="727" t="s">
        <v>2023</v>
      </c>
      <c r="L2644" s="728">
        <v>117.46</v>
      </c>
      <c r="M2644" s="728">
        <v>117.46</v>
      </c>
      <c r="N2644" s="727">
        <v>1</v>
      </c>
      <c r="O2644" s="812">
        <v>0.5</v>
      </c>
      <c r="P2644" s="728"/>
      <c r="Q2644" s="745">
        <v>0</v>
      </c>
      <c r="R2644" s="727"/>
      <c r="S2644" s="745">
        <v>0</v>
      </c>
      <c r="T2644" s="812"/>
      <c r="U2644" s="768">
        <v>0</v>
      </c>
    </row>
    <row r="2645" spans="1:21" ht="14.4" customHeight="1" x14ac:dyDescent="0.3">
      <c r="A2645" s="726">
        <v>4</v>
      </c>
      <c r="B2645" s="727" t="s">
        <v>2287</v>
      </c>
      <c r="C2645" s="727" t="s">
        <v>2300</v>
      </c>
      <c r="D2645" s="810" t="s">
        <v>4734</v>
      </c>
      <c r="E2645" s="811" t="s">
        <v>2331</v>
      </c>
      <c r="F2645" s="727" t="s">
        <v>2288</v>
      </c>
      <c r="G2645" s="727" t="s">
        <v>2798</v>
      </c>
      <c r="H2645" s="727" t="s">
        <v>571</v>
      </c>
      <c r="I2645" s="727" t="s">
        <v>2030</v>
      </c>
      <c r="J2645" s="727" t="s">
        <v>2031</v>
      </c>
      <c r="K2645" s="727" t="s">
        <v>1958</v>
      </c>
      <c r="L2645" s="728">
        <v>143.35</v>
      </c>
      <c r="M2645" s="728">
        <v>143.35</v>
      </c>
      <c r="N2645" s="727">
        <v>1</v>
      </c>
      <c r="O2645" s="812">
        <v>0.5</v>
      </c>
      <c r="P2645" s="728"/>
      <c r="Q2645" s="745">
        <v>0</v>
      </c>
      <c r="R2645" s="727"/>
      <c r="S2645" s="745">
        <v>0</v>
      </c>
      <c r="T2645" s="812"/>
      <c r="U2645" s="768">
        <v>0</v>
      </c>
    </row>
    <row r="2646" spans="1:21" ht="14.4" customHeight="1" x14ac:dyDescent="0.3">
      <c r="A2646" s="726">
        <v>4</v>
      </c>
      <c r="B2646" s="727" t="s">
        <v>2287</v>
      </c>
      <c r="C2646" s="727" t="s">
        <v>2300</v>
      </c>
      <c r="D2646" s="810" t="s">
        <v>4734</v>
      </c>
      <c r="E2646" s="811" t="s">
        <v>2331</v>
      </c>
      <c r="F2646" s="727" t="s">
        <v>2288</v>
      </c>
      <c r="G2646" s="727" t="s">
        <v>2386</v>
      </c>
      <c r="H2646" s="727" t="s">
        <v>571</v>
      </c>
      <c r="I2646" s="727" t="s">
        <v>2387</v>
      </c>
      <c r="J2646" s="727" t="s">
        <v>2388</v>
      </c>
      <c r="K2646" s="727" t="s">
        <v>2389</v>
      </c>
      <c r="L2646" s="728">
        <v>0</v>
      </c>
      <c r="M2646" s="728">
        <v>0</v>
      </c>
      <c r="N2646" s="727">
        <v>2</v>
      </c>
      <c r="O2646" s="812">
        <v>1</v>
      </c>
      <c r="P2646" s="728">
        <v>0</v>
      </c>
      <c r="Q2646" s="745"/>
      <c r="R2646" s="727">
        <v>1</v>
      </c>
      <c r="S2646" s="745">
        <v>0.5</v>
      </c>
      <c r="T2646" s="812">
        <v>0.5</v>
      </c>
      <c r="U2646" s="768">
        <v>0.5</v>
      </c>
    </row>
    <row r="2647" spans="1:21" ht="14.4" customHeight="1" x14ac:dyDescent="0.3">
      <c r="A2647" s="726">
        <v>4</v>
      </c>
      <c r="B2647" s="727" t="s">
        <v>2287</v>
      </c>
      <c r="C2647" s="727" t="s">
        <v>2300</v>
      </c>
      <c r="D2647" s="810" t="s">
        <v>4734</v>
      </c>
      <c r="E2647" s="811" t="s">
        <v>2331</v>
      </c>
      <c r="F2647" s="727" t="s">
        <v>2288</v>
      </c>
      <c r="G2647" s="727" t="s">
        <v>2386</v>
      </c>
      <c r="H2647" s="727" t="s">
        <v>571</v>
      </c>
      <c r="I2647" s="727" t="s">
        <v>4677</v>
      </c>
      <c r="J2647" s="727" t="s">
        <v>2388</v>
      </c>
      <c r="K2647" s="727" t="s">
        <v>2389</v>
      </c>
      <c r="L2647" s="728">
        <v>0</v>
      </c>
      <c r="M2647" s="728">
        <v>0</v>
      </c>
      <c r="N2647" s="727">
        <v>2</v>
      </c>
      <c r="O2647" s="812">
        <v>1</v>
      </c>
      <c r="P2647" s="728">
        <v>0</v>
      </c>
      <c r="Q2647" s="745"/>
      <c r="R2647" s="727">
        <v>1</v>
      </c>
      <c r="S2647" s="745">
        <v>0.5</v>
      </c>
      <c r="T2647" s="812">
        <v>0.5</v>
      </c>
      <c r="U2647" s="768">
        <v>0.5</v>
      </c>
    </row>
    <row r="2648" spans="1:21" ht="14.4" customHeight="1" x14ac:dyDescent="0.3">
      <c r="A2648" s="726">
        <v>4</v>
      </c>
      <c r="B2648" s="727" t="s">
        <v>2287</v>
      </c>
      <c r="C2648" s="727" t="s">
        <v>2300</v>
      </c>
      <c r="D2648" s="810" t="s">
        <v>4734</v>
      </c>
      <c r="E2648" s="811" t="s">
        <v>2331</v>
      </c>
      <c r="F2648" s="727" t="s">
        <v>2288</v>
      </c>
      <c r="G2648" s="727" t="s">
        <v>2359</v>
      </c>
      <c r="H2648" s="727" t="s">
        <v>642</v>
      </c>
      <c r="I2648" s="727" t="s">
        <v>1934</v>
      </c>
      <c r="J2648" s="727" t="s">
        <v>1935</v>
      </c>
      <c r="K2648" s="727" t="s">
        <v>1936</v>
      </c>
      <c r="L2648" s="728">
        <v>0</v>
      </c>
      <c r="M2648" s="728">
        <v>0</v>
      </c>
      <c r="N2648" s="727">
        <v>40</v>
      </c>
      <c r="O2648" s="812">
        <v>24.5</v>
      </c>
      <c r="P2648" s="728">
        <v>0</v>
      </c>
      <c r="Q2648" s="745"/>
      <c r="R2648" s="727">
        <v>19</v>
      </c>
      <c r="S2648" s="745">
        <v>0.47499999999999998</v>
      </c>
      <c r="T2648" s="812">
        <v>11.5</v>
      </c>
      <c r="U2648" s="768">
        <v>0.46938775510204084</v>
      </c>
    </row>
    <row r="2649" spans="1:21" ht="14.4" customHeight="1" x14ac:dyDescent="0.3">
      <c r="A2649" s="726">
        <v>4</v>
      </c>
      <c r="B2649" s="727" t="s">
        <v>2287</v>
      </c>
      <c r="C2649" s="727" t="s">
        <v>2300</v>
      </c>
      <c r="D2649" s="810" t="s">
        <v>4734</v>
      </c>
      <c r="E2649" s="811" t="s">
        <v>2331</v>
      </c>
      <c r="F2649" s="727" t="s">
        <v>2288</v>
      </c>
      <c r="G2649" s="727" t="s">
        <v>2447</v>
      </c>
      <c r="H2649" s="727" t="s">
        <v>571</v>
      </c>
      <c r="I2649" s="727" t="s">
        <v>2464</v>
      </c>
      <c r="J2649" s="727" t="s">
        <v>976</v>
      </c>
      <c r="K2649" s="727" t="s">
        <v>2465</v>
      </c>
      <c r="L2649" s="728">
        <v>59.56</v>
      </c>
      <c r="M2649" s="728">
        <v>119.12</v>
      </c>
      <c r="N2649" s="727">
        <v>2</v>
      </c>
      <c r="O2649" s="812">
        <v>0.5</v>
      </c>
      <c r="P2649" s="728"/>
      <c r="Q2649" s="745">
        <v>0</v>
      </c>
      <c r="R2649" s="727"/>
      <c r="S2649" s="745">
        <v>0</v>
      </c>
      <c r="T2649" s="812"/>
      <c r="U2649" s="768">
        <v>0</v>
      </c>
    </row>
    <row r="2650" spans="1:21" ht="14.4" customHeight="1" x14ac:dyDescent="0.3">
      <c r="A2650" s="726">
        <v>4</v>
      </c>
      <c r="B2650" s="727" t="s">
        <v>2287</v>
      </c>
      <c r="C2650" s="727" t="s">
        <v>2300</v>
      </c>
      <c r="D2650" s="810" t="s">
        <v>4734</v>
      </c>
      <c r="E2650" s="811" t="s">
        <v>2331</v>
      </c>
      <c r="F2650" s="727" t="s">
        <v>2288</v>
      </c>
      <c r="G2650" s="727" t="s">
        <v>2424</v>
      </c>
      <c r="H2650" s="727" t="s">
        <v>571</v>
      </c>
      <c r="I2650" s="727" t="s">
        <v>2425</v>
      </c>
      <c r="J2650" s="727" t="s">
        <v>1016</v>
      </c>
      <c r="K2650" s="727" t="s">
        <v>2426</v>
      </c>
      <c r="L2650" s="728">
        <v>186.27</v>
      </c>
      <c r="M2650" s="728">
        <v>745.08</v>
      </c>
      <c r="N2650" s="727">
        <v>4</v>
      </c>
      <c r="O2650" s="812">
        <v>1</v>
      </c>
      <c r="P2650" s="728"/>
      <c r="Q2650" s="745">
        <v>0</v>
      </c>
      <c r="R2650" s="727"/>
      <c r="S2650" s="745">
        <v>0</v>
      </c>
      <c r="T2650" s="812"/>
      <c r="U2650" s="768">
        <v>0</v>
      </c>
    </row>
    <row r="2651" spans="1:21" ht="14.4" customHeight="1" x14ac:dyDescent="0.3">
      <c r="A2651" s="726">
        <v>4</v>
      </c>
      <c r="B2651" s="727" t="s">
        <v>2287</v>
      </c>
      <c r="C2651" s="727" t="s">
        <v>2300</v>
      </c>
      <c r="D2651" s="810" t="s">
        <v>4734</v>
      </c>
      <c r="E2651" s="811" t="s">
        <v>2331</v>
      </c>
      <c r="F2651" s="727" t="s">
        <v>2288</v>
      </c>
      <c r="G2651" s="727" t="s">
        <v>2360</v>
      </c>
      <c r="H2651" s="727" t="s">
        <v>571</v>
      </c>
      <c r="I2651" s="727" t="s">
        <v>2393</v>
      </c>
      <c r="J2651" s="727" t="s">
        <v>1235</v>
      </c>
      <c r="K2651" s="727" t="s">
        <v>2394</v>
      </c>
      <c r="L2651" s="728">
        <v>31.32</v>
      </c>
      <c r="M2651" s="728">
        <v>125.28</v>
      </c>
      <c r="N2651" s="727">
        <v>4</v>
      </c>
      <c r="O2651" s="812">
        <v>2.5</v>
      </c>
      <c r="P2651" s="728">
        <v>93.960000000000008</v>
      </c>
      <c r="Q2651" s="745">
        <v>0.75000000000000011</v>
      </c>
      <c r="R2651" s="727">
        <v>3</v>
      </c>
      <c r="S2651" s="745">
        <v>0.75</v>
      </c>
      <c r="T2651" s="812">
        <v>1.5</v>
      </c>
      <c r="U2651" s="768">
        <v>0.6</v>
      </c>
    </row>
    <row r="2652" spans="1:21" ht="14.4" customHeight="1" x14ac:dyDescent="0.3">
      <c r="A2652" s="726">
        <v>4</v>
      </c>
      <c r="B2652" s="727" t="s">
        <v>2287</v>
      </c>
      <c r="C2652" s="727" t="s">
        <v>2300</v>
      </c>
      <c r="D2652" s="810" t="s">
        <v>4734</v>
      </c>
      <c r="E2652" s="811" t="s">
        <v>2331</v>
      </c>
      <c r="F2652" s="727" t="s">
        <v>2288</v>
      </c>
      <c r="G2652" s="727" t="s">
        <v>2360</v>
      </c>
      <c r="H2652" s="727" t="s">
        <v>571</v>
      </c>
      <c r="I2652" s="727" t="s">
        <v>4710</v>
      </c>
      <c r="J2652" s="727" t="s">
        <v>891</v>
      </c>
      <c r="K2652" s="727" t="s">
        <v>4711</v>
      </c>
      <c r="L2652" s="728">
        <v>31.32</v>
      </c>
      <c r="M2652" s="728">
        <v>31.32</v>
      </c>
      <c r="N2652" s="727">
        <v>1</v>
      </c>
      <c r="O2652" s="812">
        <v>0.5</v>
      </c>
      <c r="P2652" s="728"/>
      <c r="Q2652" s="745">
        <v>0</v>
      </c>
      <c r="R2652" s="727"/>
      <c r="S2652" s="745">
        <v>0</v>
      </c>
      <c r="T2652" s="812"/>
      <c r="U2652" s="768">
        <v>0</v>
      </c>
    </row>
    <row r="2653" spans="1:21" ht="14.4" customHeight="1" x14ac:dyDescent="0.3">
      <c r="A2653" s="726">
        <v>4</v>
      </c>
      <c r="B2653" s="727" t="s">
        <v>2287</v>
      </c>
      <c r="C2653" s="727" t="s">
        <v>2300</v>
      </c>
      <c r="D2653" s="810" t="s">
        <v>4734</v>
      </c>
      <c r="E2653" s="811" t="s">
        <v>2318</v>
      </c>
      <c r="F2653" s="727" t="s">
        <v>2288</v>
      </c>
      <c r="G2653" s="727" t="s">
        <v>2355</v>
      </c>
      <c r="H2653" s="727" t="s">
        <v>642</v>
      </c>
      <c r="I2653" s="727" t="s">
        <v>2043</v>
      </c>
      <c r="J2653" s="727" t="s">
        <v>965</v>
      </c>
      <c r="K2653" s="727" t="s">
        <v>2044</v>
      </c>
      <c r="L2653" s="728">
        <v>154.36000000000001</v>
      </c>
      <c r="M2653" s="728">
        <v>154.36000000000001</v>
      </c>
      <c r="N2653" s="727">
        <v>1</v>
      </c>
      <c r="O2653" s="812">
        <v>1</v>
      </c>
      <c r="P2653" s="728"/>
      <c r="Q2653" s="745">
        <v>0</v>
      </c>
      <c r="R2653" s="727"/>
      <c r="S2653" s="745">
        <v>0</v>
      </c>
      <c r="T2653" s="812"/>
      <c r="U2653" s="768">
        <v>0</v>
      </c>
    </row>
    <row r="2654" spans="1:21" ht="14.4" customHeight="1" x14ac:dyDescent="0.3">
      <c r="A2654" s="726">
        <v>4</v>
      </c>
      <c r="B2654" s="727" t="s">
        <v>2287</v>
      </c>
      <c r="C2654" s="727" t="s">
        <v>2300</v>
      </c>
      <c r="D2654" s="810" t="s">
        <v>4734</v>
      </c>
      <c r="E2654" s="811" t="s">
        <v>2318</v>
      </c>
      <c r="F2654" s="727" t="s">
        <v>2288</v>
      </c>
      <c r="G2654" s="727" t="s">
        <v>2355</v>
      </c>
      <c r="H2654" s="727" t="s">
        <v>642</v>
      </c>
      <c r="I2654" s="727" t="s">
        <v>1860</v>
      </c>
      <c r="J2654" s="727" t="s">
        <v>1861</v>
      </c>
      <c r="K2654" s="727" t="s">
        <v>1862</v>
      </c>
      <c r="L2654" s="728">
        <v>149.52000000000001</v>
      </c>
      <c r="M2654" s="728">
        <v>149.52000000000001</v>
      </c>
      <c r="N2654" s="727">
        <v>1</v>
      </c>
      <c r="O2654" s="812">
        <v>1</v>
      </c>
      <c r="P2654" s="728">
        <v>149.52000000000001</v>
      </c>
      <c r="Q2654" s="745">
        <v>1</v>
      </c>
      <c r="R2654" s="727">
        <v>1</v>
      </c>
      <c r="S2654" s="745">
        <v>1</v>
      </c>
      <c r="T2654" s="812">
        <v>1</v>
      </c>
      <c r="U2654" s="768">
        <v>1</v>
      </c>
    </row>
    <row r="2655" spans="1:21" ht="14.4" customHeight="1" x14ac:dyDescent="0.3">
      <c r="A2655" s="726">
        <v>4</v>
      </c>
      <c r="B2655" s="727" t="s">
        <v>2287</v>
      </c>
      <c r="C2655" s="727" t="s">
        <v>2300</v>
      </c>
      <c r="D2655" s="810" t="s">
        <v>4734</v>
      </c>
      <c r="E2655" s="811" t="s">
        <v>2318</v>
      </c>
      <c r="F2655" s="727" t="s">
        <v>2288</v>
      </c>
      <c r="G2655" s="727" t="s">
        <v>2355</v>
      </c>
      <c r="H2655" s="727" t="s">
        <v>642</v>
      </c>
      <c r="I2655" s="727" t="s">
        <v>1858</v>
      </c>
      <c r="J2655" s="727" t="s">
        <v>965</v>
      </c>
      <c r="K2655" s="727" t="s">
        <v>1859</v>
      </c>
      <c r="L2655" s="728">
        <v>225.06</v>
      </c>
      <c r="M2655" s="728">
        <v>2250.6</v>
      </c>
      <c r="N2655" s="727">
        <v>10</v>
      </c>
      <c r="O2655" s="812">
        <v>6</v>
      </c>
      <c r="P2655" s="728">
        <v>1350.36</v>
      </c>
      <c r="Q2655" s="745">
        <v>0.6</v>
      </c>
      <c r="R2655" s="727">
        <v>6</v>
      </c>
      <c r="S2655" s="745">
        <v>0.6</v>
      </c>
      <c r="T2655" s="812">
        <v>3.5</v>
      </c>
      <c r="U2655" s="768">
        <v>0.58333333333333337</v>
      </c>
    </row>
    <row r="2656" spans="1:21" ht="14.4" customHeight="1" x14ac:dyDescent="0.3">
      <c r="A2656" s="726">
        <v>4</v>
      </c>
      <c r="B2656" s="727" t="s">
        <v>2287</v>
      </c>
      <c r="C2656" s="727" t="s">
        <v>2300</v>
      </c>
      <c r="D2656" s="810" t="s">
        <v>4734</v>
      </c>
      <c r="E2656" s="811" t="s">
        <v>2318</v>
      </c>
      <c r="F2656" s="727" t="s">
        <v>2288</v>
      </c>
      <c r="G2656" s="727" t="s">
        <v>2410</v>
      </c>
      <c r="H2656" s="727" t="s">
        <v>571</v>
      </c>
      <c r="I2656" s="727" t="s">
        <v>2411</v>
      </c>
      <c r="J2656" s="727" t="s">
        <v>1869</v>
      </c>
      <c r="K2656" s="727" t="s">
        <v>2412</v>
      </c>
      <c r="L2656" s="728">
        <v>238.72</v>
      </c>
      <c r="M2656" s="728">
        <v>477.44</v>
      </c>
      <c r="N2656" s="727">
        <v>2</v>
      </c>
      <c r="O2656" s="812">
        <v>1.5</v>
      </c>
      <c r="P2656" s="728">
        <v>238.72</v>
      </c>
      <c r="Q2656" s="745">
        <v>0.5</v>
      </c>
      <c r="R2656" s="727">
        <v>1</v>
      </c>
      <c r="S2656" s="745">
        <v>0.5</v>
      </c>
      <c r="T2656" s="812">
        <v>1</v>
      </c>
      <c r="U2656" s="768">
        <v>0.66666666666666663</v>
      </c>
    </row>
    <row r="2657" spans="1:21" ht="14.4" customHeight="1" x14ac:dyDescent="0.3">
      <c r="A2657" s="726">
        <v>4</v>
      </c>
      <c r="B2657" s="727" t="s">
        <v>2287</v>
      </c>
      <c r="C2657" s="727" t="s">
        <v>2300</v>
      </c>
      <c r="D2657" s="810" t="s">
        <v>4734</v>
      </c>
      <c r="E2657" s="811" t="s">
        <v>2318</v>
      </c>
      <c r="F2657" s="727" t="s">
        <v>2288</v>
      </c>
      <c r="G2657" s="727" t="s">
        <v>2410</v>
      </c>
      <c r="H2657" s="727" t="s">
        <v>642</v>
      </c>
      <c r="I2657" s="727" t="s">
        <v>2045</v>
      </c>
      <c r="J2657" s="727" t="s">
        <v>2046</v>
      </c>
      <c r="K2657" s="727" t="s">
        <v>1870</v>
      </c>
      <c r="L2657" s="728">
        <v>170.52</v>
      </c>
      <c r="M2657" s="728">
        <v>170.52</v>
      </c>
      <c r="N2657" s="727">
        <v>1</v>
      </c>
      <c r="O2657" s="812">
        <v>0.5</v>
      </c>
      <c r="P2657" s="728"/>
      <c r="Q2657" s="745">
        <v>0</v>
      </c>
      <c r="R2657" s="727"/>
      <c r="S2657" s="745">
        <v>0</v>
      </c>
      <c r="T2657" s="812"/>
      <c r="U2657" s="768">
        <v>0</v>
      </c>
    </row>
    <row r="2658" spans="1:21" ht="14.4" customHeight="1" x14ac:dyDescent="0.3">
      <c r="A2658" s="726">
        <v>4</v>
      </c>
      <c r="B2658" s="727" t="s">
        <v>2287</v>
      </c>
      <c r="C2658" s="727" t="s">
        <v>2300</v>
      </c>
      <c r="D2658" s="810" t="s">
        <v>4734</v>
      </c>
      <c r="E2658" s="811" t="s">
        <v>2318</v>
      </c>
      <c r="F2658" s="727" t="s">
        <v>2288</v>
      </c>
      <c r="G2658" s="727" t="s">
        <v>2466</v>
      </c>
      <c r="H2658" s="727" t="s">
        <v>571</v>
      </c>
      <c r="I2658" s="727" t="s">
        <v>2741</v>
      </c>
      <c r="J2658" s="727" t="s">
        <v>2699</v>
      </c>
      <c r="K2658" s="727" t="s">
        <v>1870</v>
      </c>
      <c r="L2658" s="728">
        <v>78.33</v>
      </c>
      <c r="M2658" s="728">
        <v>313.32</v>
      </c>
      <c r="N2658" s="727">
        <v>4</v>
      </c>
      <c r="O2658" s="812">
        <v>2</v>
      </c>
      <c r="P2658" s="728">
        <v>156.66</v>
      </c>
      <c r="Q2658" s="745">
        <v>0.5</v>
      </c>
      <c r="R2658" s="727">
        <v>2</v>
      </c>
      <c r="S2658" s="745">
        <v>0.5</v>
      </c>
      <c r="T2658" s="812">
        <v>1</v>
      </c>
      <c r="U2658" s="768">
        <v>0.5</v>
      </c>
    </row>
    <row r="2659" spans="1:21" ht="14.4" customHeight="1" x14ac:dyDescent="0.3">
      <c r="A2659" s="726">
        <v>4</v>
      </c>
      <c r="B2659" s="727" t="s">
        <v>2287</v>
      </c>
      <c r="C2659" s="727" t="s">
        <v>2300</v>
      </c>
      <c r="D2659" s="810" t="s">
        <v>4734</v>
      </c>
      <c r="E2659" s="811" t="s">
        <v>2318</v>
      </c>
      <c r="F2659" s="727" t="s">
        <v>2288</v>
      </c>
      <c r="G2659" s="727" t="s">
        <v>2427</v>
      </c>
      <c r="H2659" s="727" t="s">
        <v>571</v>
      </c>
      <c r="I2659" s="727" t="s">
        <v>4712</v>
      </c>
      <c r="J2659" s="727" t="s">
        <v>4713</v>
      </c>
      <c r="K2659" s="727" t="s">
        <v>4714</v>
      </c>
      <c r="L2659" s="728">
        <v>32.28</v>
      </c>
      <c r="M2659" s="728">
        <v>32.28</v>
      </c>
      <c r="N2659" s="727">
        <v>1</v>
      </c>
      <c r="O2659" s="812">
        <v>0.5</v>
      </c>
      <c r="P2659" s="728">
        <v>32.28</v>
      </c>
      <c r="Q2659" s="745">
        <v>1</v>
      </c>
      <c r="R2659" s="727">
        <v>1</v>
      </c>
      <c r="S2659" s="745">
        <v>1</v>
      </c>
      <c r="T2659" s="812">
        <v>0.5</v>
      </c>
      <c r="U2659" s="768">
        <v>1</v>
      </c>
    </row>
    <row r="2660" spans="1:21" ht="14.4" customHeight="1" x14ac:dyDescent="0.3">
      <c r="A2660" s="726">
        <v>4</v>
      </c>
      <c r="B2660" s="727" t="s">
        <v>2287</v>
      </c>
      <c r="C2660" s="727" t="s">
        <v>2300</v>
      </c>
      <c r="D2660" s="810" t="s">
        <v>4734</v>
      </c>
      <c r="E2660" s="811" t="s">
        <v>2318</v>
      </c>
      <c r="F2660" s="727" t="s">
        <v>2288</v>
      </c>
      <c r="G2660" s="727" t="s">
        <v>4715</v>
      </c>
      <c r="H2660" s="727" t="s">
        <v>571</v>
      </c>
      <c r="I2660" s="727" t="s">
        <v>4716</v>
      </c>
      <c r="J2660" s="727" t="s">
        <v>4717</v>
      </c>
      <c r="K2660" s="727" t="s">
        <v>4718</v>
      </c>
      <c r="L2660" s="728">
        <v>0</v>
      </c>
      <c r="M2660" s="728">
        <v>0</v>
      </c>
      <c r="N2660" s="727">
        <v>1</v>
      </c>
      <c r="O2660" s="812">
        <v>0.5</v>
      </c>
      <c r="P2660" s="728"/>
      <c r="Q2660" s="745"/>
      <c r="R2660" s="727"/>
      <c r="S2660" s="745">
        <v>0</v>
      </c>
      <c r="T2660" s="812"/>
      <c r="U2660" s="768">
        <v>0</v>
      </c>
    </row>
    <row r="2661" spans="1:21" ht="14.4" customHeight="1" x14ac:dyDescent="0.3">
      <c r="A2661" s="726">
        <v>4</v>
      </c>
      <c r="B2661" s="727" t="s">
        <v>2287</v>
      </c>
      <c r="C2661" s="727" t="s">
        <v>2300</v>
      </c>
      <c r="D2661" s="810" t="s">
        <v>4734</v>
      </c>
      <c r="E2661" s="811" t="s">
        <v>2318</v>
      </c>
      <c r="F2661" s="727" t="s">
        <v>2288</v>
      </c>
      <c r="G2661" s="727" t="s">
        <v>4719</v>
      </c>
      <c r="H2661" s="727" t="s">
        <v>571</v>
      </c>
      <c r="I2661" s="727" t="s">
        <v>4720</v>
      </c>
      <c r="J2661" s="727" t="s">
        <v>1200</v>
      </c>
      <c r="K2661" s="727" t="s">
        <v>4721</v>
      </c>
      <c r="L2661" s="728">
        <v>0</v>
      </c>
      <c r="M2661" s="728">
        <v>0</v>
      </c>
      <c r="N2661" s="727">
        <v>1</v>
      </c>
      <c r="O2661" s="812">
        <v>0.5</v>
      </c>
      <c r="P2661" s="728"/>
      <c r="Q2661" s="745"/>
      <c r="R2661" s="727"/>
      <c r="S2661" s="745">
        <v>0</v>
      </c>
      <c r="T2661" s="812"/>
      <c r="U2661" s="768">
        <v>0</v>
      </c>
    </row>
    <row r="2662" spans="1:21" ht="14.4" customHeight="1" x14ac:dyDescent="0.3">
      <c r="A2662" s="726">
        <v>4</v>
      </c>
      <c r="B2662" s="727" t="s">
        <v>2287</v>
      </c>
      <c r="C2662" s="727" t="s">
        <v>2300</v>
      </c>
      <c r="D2662" s="810" t="s">
        <v>4734</v>
      </c>
      <c r="E2662" s="811" t="s">
        <v>2318</v>
      </c>
      <c r="F2662" s="727" t="s">
        <v>2288</v>
      </c>
      <c r="G2662" s="727" t="s">
        <v>2373</v>
      </c>
      <c r="H2662" s="727" t="s">
        <v>571</v>
      </c>
      <c r="I2662" s="727" t="s">
        <v>2374</v>
      </c>
      <c r="J2662" s="727" t="s">
        <v>614</v>
      </c>
      <c r="K2662" s="727" t="s">
        <v>2375</v>
      </c>
      <c r="L2662" s="728">
        <v>0</v>
      </c>
      <c r="M2662" s="728">
        <v>0</v>
      </c>
      <c r="N2662" s="727">
        <v>2</v>
      </c>
      <c r="O2662" s="812">
        <v>1.5</v>
      </c>
      <c r="P2662" s="728">
        <v>0</v>
      </c>
      <c r="Q2662" s="745"/>
      <c r="R2662" s="727">
        <v>1</v>
      </c>
      <c r="S2662" s="745">
        <v>0.5</v>
      </c>
      <c r="T2662" s="812">
        <v>1</v>
      </c>
      <c r="U2662" s="768">
        <v>0.66666666666666663</v>
      </c>
    </row>
    <row r="2663" spans="1:21" ht="14.4" customHeight="1" x14ac:dyDescent="0.3">
      <c r="A2663" s="726">
        <v>4</v>
      </c>
      <c r="B2663" s="727" t="s">
        <v>2287</v>
      </c>
      <c r="C2663" s="727" t="s">
        <v>2300</v>
      </c>
      <c r="D2663" s="810" t="s">
        <v>4734</v>
      </c>
      <c r="E2663" s="811" t="s">
        <v>2318</v>
      </c>
      <c r="F2663" s="727" t="s">
        <v>2288</v>
      </c>
      <c r="G2663" s="727" t="s">
        <v>2373</v>
      </c>
      <c r="H2663" s="727" t="s">
        <v>571</v>
      </c>
      <c r="I2663" s="727" t="s">
        <v>2481</v>
      </c>
      <c r="J2663" s="727" t="s">
        <v>614</v>
      </c>
      <c r="K2663" s="727" t="s">
        <v>2482</v>
      </c>
      <c r="L2663" s="728">
        <v>0</v>
      </c>
      <c r="M2663" s="728">
        <v>0</v>
      </c>
      <c r="N2663" s="727">
        <v>2</v>
      </c>
      <c r="O2663" s="812">
        <v>1.5</v>
      </c>
      <c r="P2663" s="728"/>
      <c r="Q2663" s="745"/>
      <c r="R2663" s="727"/>
      <c r="S2663" s="745">
        <v>0</v>
      </c>
      <c r="T2663" s="812"/>
      <c r="U2663" s="768">
        <v>0</v>
      </c>
    </row>
    <row r="2664" spans="1:21" ht="14.4" customHeight="1" x14ac:dyDescent="0.3">
      <c r="A2664" s="726">
        <v>4</v>
      </c>
      <c r="B2664" s="727" t="s">
        <v>2287</v>
      </c>
      <c r="C2664" s="727" t="s">
        <v>2300</v>
      </c>
      <c r="D2664" s="810" t="s">
        <v>4734</v>
      </c>
      <c r="E2664" s="811" t="s">
        <v>2318</v>
      </c>
      <c r="F2664" s="727" t="s">
        <v>2288</v>
      </c>
      <c r="G2664" s="727" t="s">
        <v>3387</v>
      </c>
      <c r="H2664" s="727" t="s">
        <v>571</v>
      </c>
      <c r="I2664" s="727" t="s">
        <v>3388</v>
      </c>
      <c r="J2664" s="727" t="s">
        <v>3389</v>
      </c>
      <c r="K2664" s="727" t="s">
        <v>3390</v>
      </c>
      <c r="L2664" s="728">
        <v>132.97999999999999</v>
      </c>
      <c r="M2664" s="728">
        <v>398.93999999999994</v>
      </c>
      <c r="N2664" s="727">
        <v>3</v>
      </c>
      <c r="O2664" s="812">
        <v>2.5</v>
      </c>
      <c r="P2664" s="728">
        <v>398.93999999999994</v>
      </c>
      <c r="Q2664" s="745">
        <v>1</v>
      </c>
      <c r="R2664" s="727">
        <v>3</v>
      </c>
      <c r="S2664" s="745">
        <v>1</v>
      </c>
      <c r="T2664" s="812">
        <v>2.5</v>
      </c>
      <c r="U2664" s="768">
        <v>1</v>
      </c>
    </row>
    <row r="2665" spans="1:21" ht="14.4" customHeight="1" x14ac:dyDescent="0.3">
      <c r="A2665" s="726">
        <v>4</v>
      </c>
      <c r="B2665" s="727" t="s">
        <v>2287</v>
      </c>
      <c r="C2665" s="727" t="s">
        <v>2300</v>
      </c>
      <c r="D2665" s="810" t="s">
        <v>4734</v>
      </c>
      <c r="E2665" s="811" t="s">
        <v>2318</v>
      </c>
      <c r="F2665" s="727" t="s">
        <v>2288</v>
      </c>
      <c r="G2665" s="727" t="s">
        <v>4672</v>
      </c>
      <c r="H2665" s="727" t="s">
        <v>571</v>
      </c>
      <c r="I2665" s="727" t="s">
        <v>4673</v>
      </c>
      <c r="J2665" s="727" t="s">
        <v>1305</v>
      </c>
      <c r="K2665" s="727" t="s">
        <v>4674</v>
      </c>
      <c r="L2665" s="728">
        <v>61.97</v>
      </c>
      <c r="M2665" s="728">
        <v>185.91</v>
      </c>
      <c r="N2665" s="727">
        <v>3</v>
      </c>
      <c r="O2665" s="812">
        <v>2</v>
      </c>
      <c r="P2665" s="728"/>
      <c r="Q2665" s="745">
        <v>0</v>
      </c>
      <c r="R2665" s="727"/>
      <c r="S2665" s="745">
        <v>0</v>
      </c>
      <c r="T2665" s="812"/>
      <c r="U2665" s="768">
        <v>0</v>
      </c>
    </row>
    <row r="2666" spans="1:21" ht="14.4" customHeight="1" x14ac:dyDescent="0.3">
      <c r="A2666" s="726">
        <v>4</v>
      </c>
      <c r="B2666" s="727" t="s">
        <v>2287</v>
      </c>
      <c r="C2666" s="727" t="s">
        <v>2300</v>
      </c>
      <c r="D2666" s="810" t="s">
        <v>4734</v>
      </c>
      <c r="E2666" s="811" t="s">
        <v>2318</v>
      </c>
      <c r="F2666" s="727" t="s">
        <v>2288</v>
      </c>
      <c r="G2666" s="727" t="s">
        <v>2440</v>
      </c>
      <c r="H2666" s="727" t="s">
        <v>571</v>
      </c>
      <c r="I2666" s="727" t="s">
        <v>2642</v>
      </c>
      <c r="J2666" s="727" t="s">
        <v>2442</v>
      </c>
      <c r="K2666" s="727" t="s">
        <v>2643</v>
      </c>
      <c r="L2666" s="728">
        <v>35.18</v>
      </c>
      <c r="M2666" s="728">
        <v>105.53999999999999</v>
      </c>
      <c r="N2666" s="727">
        <v>3</v>
      </c>
      <c r="O2666" s="812">
        <v>1.5</v>
      </c>
      <c r="P2666" s="728">
        <v>70.36</v>
      </c>
      <c r="Q2666" s="745">
        <v>0.66666666666666674</v>
      </c>
      <c r="R2666" s="727">
        <v>2</v>
      </c>
      <c r="S2666" s="745">
        <v>0.66666666666666663</v>
      </c>
      <c r="T2666" s="812">
        <v>1</v>
      </c>
      <c r="U2666" s="768">
        <v>0.66666666666666663</v>
      </c>
    </row>
    <row r="2667" spans="1:21" ht="14.4" customHeight="1" x14ac:dyDescent="0.3">
      <c r="A2667" s="726">
        <v>4</v>
      </c>
      <c r="B2667" s="727" t="s">
        <v>2287</v>
      </c>
      <c r="C2667" s="727" t="s">
        <v>2300</v>
      </c>
      <c r="D2667" s="810" t="s">
        <v>4734</v>
      </c>
      <c r="E2667" s="811" t="s">
        <v>2318</v>
      </c>
      <c r="F2667" s="727" t="s">
        <v>2288</v>
      </c>
      <c r="G2667" s="727" t="s">
        <v>2440</v>
      </c>
      <c r="H2667" s="727" t="s">
        <v>571</v>
      </c>
      <c r="I2667" s="727" t="s">
        <v>4722</v>
      </c>
      <c r="J2667" s="727" t="s">
        <v>2442</v>
      </c>
      <c r="K2667" s="727" t="s">
        <v>1523</v>
      </c>
      <c r="L2667" s="728">
        <v>0</v>
      </c>
      <c r="M2667" s="728">
        <v>0</v>
      </c>
      <c r="N2667" s="727">
        <v>1</v>
      </c>
      <c r="O2667" s="812">
        <v>0.5</v>
      </c>
      <c r="P2667" s="728">
        <v>0</v>
      </c>
      <c r="Q2667" s="745"/>
      <c r="R2667" s="727">
        <v>1</v>
      </c>
      <c r="S2667" s="745">
        <v>1</v>
      </c>
      <c r="T2667" s="812">
        <v>0.5</v>
      </c>
      <c r="U2667" s="768">
        <v>1</v>
      </c>
    </row>
    <row r="2668" spans="1:21" ht="14.4" customHeight="1" x14ac:dyDescent="0.3">
      <c r="A2668" s="726">
        <v>4</v>
      </c>
      <c r="B2668" s="727" t="s">
        <v>2287</v>
      </c>
      <c r="C2668" s="727" t="s">
        <v>2300</v>
      </c>
      <c r="D2668" s="810" t="s">
        <v>4734</v>
      </c>
      <c r="E2668" s="811" t="s">
        <v>2318</v>
      </c>
      <c r="F2668" s="727" t="s">
        <v>2288</v>
      </c>
      <c r="G2668" s="727" t="s">
        <v>2440</v>
      </c>
      <c r="H2668" s="727" t="s">
        <v>571</v>
      </c>
      <c r="I2668" s="727" t="s">
        <v>4678</v>
      </c>
      <c r="J2668" s="727" t="s">
        <v>2442</v>
      </c>
      <c r="K2668" s="727" t="s">
        <v>4679</v>
      </c>
      <c r="L2668" s="728">
        <v>11.73</v>
      </c>
      <c r="M2668" s="728">
        <v>11.73</v>
      </c>
      <c r="N2668" s="727">
        <v>1</v>
      </c>
      <c r="O2668" s="812">
        <v>0.5</v>
      </c>
      <c r="P2668" s="728"/>
      <c r="Q2668" s="745">
        <v>0</v>
      </c>
      <c r="R2668" s="727"/>
      <c r="S2668" s="745">
        <v>0</v>
      </c>
      <c r="T2668" s="812"/>
      <c r="U2668" s="768">
        <v>0</v>
      </c>
    </row>
    <row r="2669" spans="1:21" ht="14.4" customHeight="1" x14ac:dyDescent="0.3">
      <c r="A2669" s="726">
        <v>4</v>
      </c>
      <c r="B2669" s="727" t="s">
        <v>2287</v>
      </c>
      <c r="C2669" s="727" t="s">
        <v>2300</v>
      </c>
      <c r="D2669" s="810" t="s">
        <v>4734</v>
      </c>
      <c r="E2669" s="811" t="s">
        <v>2318</v>
      </c>
      <c r="F2669" s="727" t="s">
        <v>2288</v>
      </c>
      <c r="G2669" s="727" t="s">
        <v>2440</v>
      </c>
      <c r="H2669" s="727" t="s">
        <v>571</v>
      </c>
      <c r="I2669" s="727" t="s">
        <v>4697</v>
      </c>
      <c r="J2669" s="727" t="s">
        <v>1368</v>
      </c>
      <c r="K2669" s="727" t="s">
        <v>4698</v>
      </c>
      <c r="L2669" s="728">
        <v>11.73</v>
      </c>
      <c r="M2669" s="728">
        <v>23.46</v>
      </c>
      <c r="N2669" s="727">
        <v>2</v>
      </c>
      <c r="O2669" s="812">
        <v>1</v>
      </c>
      <c r="P2669" s="728">
        <v>11.73</v>
      </c>
      <c r="Q2669" s="745">
        <v>0.5</v>
      </c>
      <c r="R2669" s="727">
        <v>1</v>
      </c>
      <c r="S2669" s="745">
        <v>0.5</v>
      </c>
      <c r="T2669" s="812">
        <v>0.5</v>
      </c>
      <c r="U2669" s="768">
        <v>0.5</v>
      </c>
    </row>
    <row r="2670" spans="1:21" ht="14.4" customHeight="1" x14ac:dyDescent="0.3">
      <c r="A2670" s="726">
        <v>4</v>
      </c>
      <c r="B2670" s="727" t="s">
        <v>2287</v>
      </c>
      <c r="C2670" s="727" t="s">
        <v>2300</v>
      </c>
      <c r="D2670" s="810" t="s">
        <v>4734</v>
      </c>
      <c r="E2670" s="811" t="s">
        <v>2318</v>
      </c>
      <c r="F2670" s="727" t="s">
        <v>2288</v>
      </c>
      <c r="G2670" s="727" t="s">
        <v>2370</v>
      </c>
      <c r="H2670" s="727" t="s">
        <v>642</v>
      </c>
      <c r="I2670" s="727" t="s">
        <v>2556</v>
      </c>
      <c r="J2670" s="727" t="s">
        <v>725</v>
      </c>
      <c r="K2670" s="727" t="s">
        <v>1790</v>
      </c>
      <c r="L2670" s="728">
        <v>368.16</v>
      </c>
      <c r="M2670" s="728">
        <v>4786.08</v>
      </c>
      <c r="N2670" s="727">
        <v>13</v>
      </c>
      <c r="O2670" s="812">
        <v>8</v>
      </c>
      <c r="P2670" s="728">
        <v>3681.5999999999995</v>
      </c>
      <c r="Q2670" s="745">
        <v>0.76923076923076916</v>
      </c>
      <c r="R2670" s="727">
        <v>10</v>
      </c>
      <c r="S2670" s="745">
        <v>0.76923076923076927</v>
      </c>
      <c r="T2670" s="812">
        <v>5.5</v>
      </c>
      <c r="U2670" s="768">
        <v>0.6875</v>
      </c>
    </row>
    <row r="2671" spans="1:21" ht="14.4" customHeight="1" x14ac:dyDescent="0.3">
      <c r="A2671" s="726">
        <v>4</v>
      </c>
      <c r="B2671" s="727" t="s">
        <v>2287</v>
      </c>
      <c r="C2671" s="727" t="s">
        <v>2300</v>
      </c>
      <c r="D2671" s="810" t="s">
        <v>4734</v>
      </c>
      <c r="E2671" s="811" t="s">
        <v>2318</v>
      </c>
      <c r="F2671" s="727" t="s">
        <v>2288</v>
      </c>
      <c r="G2671" s="727" t="s">
        <v>2370</v>
      </c>
      <c r="H2671" s="727" t="s">
        <v>642</v>
      </c>
      <c r="I2671" s="727" t="s">
        <v>2371</v>
      </c>
      <c r="J2671" s="727" t="s">
        <v>725</v>
      </c>
      <c r="K2671" s="727" t="s">
        <v>1794</v>
      </c>
      <c r="L2671" s="728">
        <v>490.89</v>
      </c>
      <c r="M2671" s="728">
        <v>9817.7999999999993</v>
      </c>
      <c r="N2671" s="727">
        <v>20</v>
      </c>
      <c r="O2671" s="812">
        <v>13</v>
      </c>
      <c r="P2671" s="728">
        <v>5890.68</v>
      </c>
      <c r="Q2671" s="745">
        <v>0.60000000000000009</v>
      </c>
      <c r="R2671" s="727">
        <v>12</v>
      </c>
      <c r="S2671" s="745">
        <v>0.6</v>
      </c>
      <c r="T2671" s="812">
        <v>8</v>
      </c>
      <c r="U2671" s="768">
        <v>0.61538461538461542</v>
      </c>
    </row>
    <row r="2672" spans="1:21" ht="14.4" customHeight="1" x14ac:dyDescent="0.3">
      <c r="A2672" s="726">
        <v>4</v>
      </c>
      <c r="B2672" s="727" t="s">
        <v>2287</v>
      </c>
      <c r="C2672" s="727" t="s">
        <v>2300</v>
      </c>
      <c r="D2672" s="810" t="s">
        <v>4734</v>
      </c>
      <c r="E2672" s="811" t="s">
        <v>2318</v>
      </c>
      <c r="F2672" s="727" t="s">
        <v>2288</v>
      </c>
      <c r="G2672" s="727" t="s">
        <v>2370</v>
      </c>
      <c r="H2672" s="727" t="s">
        <v>642</v>
      </c>
      <c r="I2672" s="727" t="s">
        <v>2377</v>
      </c>
      <c r="J2672" s="727" t="s">
        <v>725</v>
      </c>
      <c r="K2672" s="727" t="s">
        <v>1792</v>
      </c>
      <c r="L2672" s="728">
        <v>736.33</v>
      </c>
      <c r="M2672" s="728">
        <v>2945.32</v>
      </c>
      <c r="N2672" s="727">
        <v>4</v>
      </c>
      <c r="O2672" s="812">
        <v>2.5</v>
      </c>
      <c r="P2672" s="728">
        <v>2208.9900000000002</v>
      </c>
      <c r="Q2672" s="745">
        <v>0.75</v>
      </c>
      <c r="R2672" s="727">
        <v>3</v>
      </c>
      <c r="S2672" s="745">
        <v>0.75</v>
      </c>
      <c r="T2672" s="812">
        <v>2</v>
      </c>
      <c r="U2672" s="768">
        <v>0.8</v>
      </c>
    </row>
    <row r="2673" spans="1:21" ht="14.4" customHeight="1" x14ac:dyDescent="0.3">
      <c r="A2673" s="726">
        <v>4</v>
      </c>
      <c r="B2673" s="727" t="s">
        <v>2287</v>
      </c>
      <c r="C2673" s="727" t="s">
        <v>2300</v>
      </c>
      <c r="D2673" s="810" t="s">
        <v>4734</v>
      </c>
      <c r="E2673" s="811" t="s">
        <v>2318</v>
      </c>
      <c r="F2673" s="727" t="s">
        <v>2288</v>
      </c>
      <c r="G2673" s="727" t="s">
        <v>2370</v>
      </c>
      <c r="H2673" s="727" t="s">
        <v>642</v>
      </c>
      <c r="I2673" s="727" t="s">
        <v>4723</v>
      </c>
      <c r="J2673" s="727" t="s">
        <v>729</v>
      </c>
      <c r="K2673" s="727" t="s">
        <v>4724</v>
      </c>
      <c r="L2673" s="728">
        <v>277.12</v>
      </c>
      <c r="M2673" s="728">
        <v>277.12</v>
      </c>
      <c r="N2673" s="727">
        <v>1</v>
      </c>
      <c r="O2673" s="812">
        <v>1</v>
      </c>
      <c r="P2673" s="728">
        <v>277.12</v>
      </c>
      <c r="Q2673" s="745">
        <v>1</v>
      </c>
      <c r="R2673" s="727">
        <v>1</v>
      </c>
      <c r="S2673" s="745">
        <v>1</v>
      </c>
      <c r="T2673" s="812">
        <v>1</v>
      </c>
      <c r="U2673" s="768">
        <v>1</v>
      </c>
    </row>
    <row r="2674" spans="1:21" ht="14.4" customHeight="1" x14ac:dyDescent="0.3">
      <c r="A2674" s="726">
        <v>4</v>
      </c>
      <c r="B2674" s="727" t="s">
        <v>2287</v>
      </c>
      <c r="C2674" s="727" t="s">
        <v>2300</v>
      </c>
      <c r="D2674" s="810" t="s">
        <v>4734</v>
      </c>
      <c r="E2674" s="811" t="s">
        <v>2318</v>
      </c>
      <c r="F2674" s="727" t="s">
        <v>2288</v>
      </c>
      <c r="G2674" s="727" t="s">
        <v>2370</v>
      </c>
      <c r="H2674" s="727" t="s">
        <v>642</v>
      </c>
      <c r="I2674" s="727" t="s">
        <v>1795</v>
      </c>
      <c r="J2674" s="727" t="s">
        <v>729</v>
      </c>
      <c r="K2674" s="727" t="s">
        <v>2539</v>
      </c>
      <c r="L2674" s="728">
        <v>1847.49</v>
      </c>
      <c r="M2674" s="728">
        <v>1847.49</v>
      </c>
      <c r="N2674" s="727">
        <v>1</v>
      </c>
      <c r="O2674" s="812">
        <v>0.5</v>
      </c>
      <c r="P2674" s="728">
        <v>1847.49</v>
      </c>
      <c r="Q2674" s="745">
        <v>1</v>
      </c>
      <c r="R2674" s="727">
        <v>1</v>
      </c>
      <c r="S2674" s="745">
        <v>1</v>
      </c>
      <c r="T2674" s="812">
        <v>0.5</v>
      </c>
      <c r="U2674" s="768">
        <v>1</v>
      </c>
    </row>
    <row r="2675" spans="1:21" ht="14.4" customHeight="1" x14ac:dyDescent="0.3">
      <c r="A2675" s="726">
        <v>4</v>
      </c>
      <c r="B2675" s="727" t="s">
        <v>2287</v>
      </c>
      <c r="C2675" s="727" t="s">
        <v>2300</v>
      </c>
      <c r="D2675" s="810" t="s">
        <v>4734</v>
      </c>
      <c r="E2675" s="811" t="s">
        <v>2318</v>
      </c>
      <c r="F2675" s="727" t="s">
        <v>2288</v>
      </c>
      <c r="G2675" s="727" t="s">
        <v>2421</v>
      </c>
      <c r="H2675" s="727" t="s">
        <v>571</v>
      </c>
      <c r="I2675" s="727" t="s">
        <v>4224</v>
      </c>
      <c r="J2675" s="727" t="s">
        <v>1121</v>
      </c>
      <c r="K2675" s="727" t="s">
        <v>4225</v>
      </c>
      <c r="L2675" s="728">
        <v>28.81</v>
      </c>
      <c r="M2675" s="728">
        <v>28.81</v>
      </c>
      <c r="N2675" s="727">
        <v>1</v>
      </c>
      <c r="O2675" s="812">
        <v>0.5</v>
      </c>
      <c r="P2675" s="728"/>
      <c r="Q2675" s="745">
        <v>0</v>
      </c>
      <c r="R2675" s="727"/>
      <c r="S2675" s="745">
        <v>0</v>
      </c>
      <c r="T2675" s="812"/>
      <c r="U2675" s="768">
        <v>0</v>
      </c>
    </row>
    <row r="2676" spans="1:21" ht="14.4" customHeight="1" x14ac:dyDescent="0.3">
      <c r="A2676" s="726">
        <v>4</v>
      </c>
      <c r="B2676" s="727" t="s">
        <v>2287</v>
      </c>
      <c r="C2676" s="727" t="s">
        <v>2300</v>
      </c>
      <c r="D2676" s="810" t="s">
        <v>4734</v>
      </c>
      <c r="E2676" s="811" t="s">
        <v>2318</v>
      </c>
      <c r="F2676" s="727" t="s">
        <v>2288</v>
      </c>
      <c r="G2676" s="727" t="s">
        <v>3399</v>
      </c>
      <c r="H2676" s="727" t="s">
        <v>571</v>
      </c>
      <c r="I2676" s="727" t="s">
        <v>4725</v>
      </c>
      <c r="J2676" s="727" t="s">
        <v>838</v>
      </c>
      <c r="K2676" s="727" t="s">
        <v>4726</v>
      </c>
      <c r="L2676" s="728">
        <v>0</v>
      </c>
      <c r="M2676" s="728">
        <v>0</v>
      </c>
      <c r="N2676" s="727">
        <v>1</v>
      </c>
      <c r="O2676" s="812">
        <v>0.5</v>
      </c>
      <c r="P2676" s="728"/>
      <c r="Q2676" s="745"/>
      <c r="R2676" s="727"/>
      <c r="S2676" s="745">
        <v>0</v>
      </c>
      <c r="T2676" s="812"/>
      <c r="U2676" s="768">
        <v>0</v>
      </c>
    </row>
    <row r="2677" spans="1:21" ht="14.4" customHeight="1" x14ac:dyDescent="0.3">
      <c r="A2677" s="726">
        <v>4</v>
      </c>
      <c r="B2677" s="727" t="s">
        <v>2287</v>
      </c>
      <c r="C2677" s="727" t="s">
        <v>2300</v>
      </c>
      <c r="D2677" s="810" t="s">
        <v>4734</v>
      </c>
      <c r="E2677" s="811" t="s">
        <v>2318</v>
      </c>
      <c r="F2677" s="727" t="s">
        <v>2288</v>
      </c>
      <c r="G2677" s="727" t="s">
        <v>2460</v>
      </c>
      <c r="H2677" s="727" t="s">
        <v>571</v>
      </c>
      <c r="I2677" s="727" t="s">
        <v>2461</v>
      </c>
      <c r="J2677" s="727" t="s">
        <v>2462</v>
      </c>
      <c r="K2677" s="727" t="s">
        <v>2463</v>
      </c>
      <c r="L2677" s="728">
        <v>78.33</v>
      </c>
      <c r="M2677" s="728">
        <v>156.66</v>
      </c>
      <c r="N2677" s="727">
        <v>2</v>
      </c>
      <c r="O2677" s="812">
        <v>1.5</v>
      </c>
      <c r="P2677" s="728">
        <v>78.33</v>
      </c>
      <c r="Q2677" s="745">
        <v>0.5</v>
      </c>
      <c r="R2677" s="727">
        <v>1</v>
      </c>
      <c r="S2677" s="745">
        <v>0.5</v>
      </c>
      <c r="T2677" s="812">
        <v>0.5</v>
      </c>
      <c r="U2677" s="768">
        <v>0.33333333333333331</v>
      </c>
    </row>
    <row r="2678" spans="1:21" ht="14.4" customHeight="1" x14ac:dyDescent="0.3">
      <c r="A2678" s="726">
        <v>4</v>
      </c>
      <c r="B2678" s="727" t="s">
        <v>2287</v>
      </c>
      <c r="C2678" s="727" t="s">
        <v>2300</v>
      </c>
      <c r="D2678" s="810" t="s">
        <v>4734</v>
      </c>
      <c r="E2678" s="811" t="s">
        <v>2318</v>
      </c>
      <c r="F2678" s="727" t="s">
        <v>2288</v>
      </c>
      <c r="G2678" s="727" t="s">
        <v>3906</v>
      </c>
      <c r="H2678" s="727" t="s">
        <v>571</v>
      </c>
      <c r="I2678" s="727" t="s">
        <v>4727</v>
      </c>
      <c r="J2678" s="727" t="s">
        <v>4728</v>
      </c>
      <c r="K2678" s="727" t="s">
        <v>4729</v>
      </c>
      <c r="L2678" s="728">
        <v>0</v>
      </c>
      <c r="M2678" s="728">
        <v>0</v>
      </c>
      <c r="N2678" s="727">
        <v>1</v>
      </c>
      <c r="O2678" s="812">
        <v>0.5</v>
      </c>
      <c r="P2678" s="728"/>
      <c r="Q2678" s="745"/>
      <c r="R2678" s="727"/>
      <c r="S2678" s="745">
        <v>0</v>
      </c>
      <c r="T2678" s="812"/>
      <c r="U2678" s="768">
        <v>0</v>
      </c>
    </row>
    <row r="2679" spans="1:21" ht="14.4" customHeight="1" x14ac:dyDescent="0.3">
      <c r="A2679" s="726">
        <v>4</v>
      </c>
      <c r="B2679" s="727" t="s">
        <v>2287</v>
      </c>
      <c r="C2679" s="727" t="s">
        <v>2300</v>
      </c>
      <c r="D2679" s="810" t="s">
        <v>4734</v>
      </c>
      <c r="E2679" s="811" t="s">
        <v>2318</v>
      </c>
      <c r="F2679" s="727" t="s">
        <v>2288</v>
      </c>
      <c r="G2679" s="727" t="s">
        <v>3906</v>
      </c>
      <c r="H2679" s="727" t="s">
        <v>571</v>
      </c>
      <c r="I2679" s="727" t="s">
        <v>4683</v>
      </c>
      <c r="J2679" s="727" t="s">
        <v>1241</v>
      </c>
      <c r="K2679" s="727" t="s">
        <v>4684</v>
      </c>
      <c r="L2679" s="728">
        <v>34.659999999999997</v>
      </c>
      <c r="M2679" s="728">
        <v>207.95999999999998</v>
      </c>
      <c r="N2679" s="727">
        <v>6</v>
      </c>
      <c r="O2679" s="812">
        <v>4</v>
      </c>
      <c r="P2679" s="728">
        <v>138.63999999999999</v>
      </c>
      <c r="Q2679" s="745">
        <v>0.66666666666666663</v>
      </c>
      <c r="R2679" s="727">
        <v>4</v>
      </c>
      <c r="S2679" s="745">
        <v>0.66666666666666663</v>
      </c>
      <c r="T2679" s="812">
        <v>3</v>
      </c>
      <c r="U2679" s="768">
        <v>0.75</v>
      </c>
    </row>
    <row r="2680" spans="1:21" ht="14.4" customHeight="1" x14ac:dyDescent="0.3">
      <c r="A2680" s="726">
        <v>4</v>
      </c>
      <c r="B2680" s="727" t="s">
        <v>2287</v>
      </c>
      <c r="C2680" s="727" t="s">
        <v>2300</v>
      </c>
      <c r="D2680" s="810" t="s">
        <v>4734</v>
      </c>
      <c r="E2680" s="811" t="s">
        <v>2318</v>
      </c>
      <c r="F2680" s="727" t="s">
        <v>2288</v>
      </c>
      <c r="G2680" s="727" t="s">
        <v>3906</v>
      </c>
      <c r="H2680" s="727" t="s">
        <v>571</v>
      </c>
      <c r="I2680" s="727" t="s">
        <v>4685</v>
      </c>
      <c r="J2680" s="727" t="s">
        <v>1241</v>
      </c>
      <c r="K2680" s="727" t="s">
        <v>4686</v>
      </c>
      <c r="L2680" s="728">
        <v>34.659999999999997</v>
      </c>
      <c r="M2680" s="728">
        <v>34.659999999999997</v>
      </c>
      <c r="N2680" s="727">
        <v>1</v>
      </c>
      <c r="O2680" s="812">
        <v>0.5</v>
      </c>
      <c r="P2680" s="728">
        <v>34.659999999999997</v>
      </c>
      <c r="Q2680" s="745">
        <v>1</v>
      </c>
      <c r="R2680" s="727">
        <v>1</v>
      </c>
      <c r="S2680" s="745">
        <v>1</v>
      </c>
      <c r="T2680" s="812">
        <v>0.5</v>
      </c>
      <c r="U2680" s="768">
        <v>1</v>
      </c>
    </row>
    <row r="2681" spans="1:21" ht="14.4" customHeight="1" x14ac:dyDescent="0.3">
      <c r="A2681" s="726">
        <v>4</v>
      </c>
      <c r="B2681" s="727" t="s">
        <v>2287</v>
      </c>
      <c r="C2681" s="727" t="s">
        <v>2300</v>
      </c>
      <c r="D2681" s="810" t="s">
        <v>4734</v>
      </c>
      <c r="E2681" s="811" t="s">
        <v>2318</v>
      </c>
      <c r="F2681" s="727" t="s">
        <v>2288</v>
      </c>
      <c r="G2681" s="727" t="s">
        <v>2359</v>
      </c>
      <c r="H2681" s="727" t="s">
        <v>642</v>
      </c>
      <c r="I2681" s="727" t="s">
        <v>1934</v>
      </c>
      <c r="J2681" s="727" t="s">
        <v>1935</v>
      </c>
      <c r="K2681" s="727" t="s">
        <v>1936</v>
      </c>
      <c r="L2681" s="728">
        <v>0</v>
      </c>
      <c r="M2681" s="728">
        <v>0</v>
      </c>
      <c r="N2681" s="727">
        <v>32</v>
      </c>
      <c r="O2681" s="812">
        <v>21</v>
      </c>
      <c r="P2681" s="728">
        <v>0</v>
      </c>
      <c r="Q2681" s="745"/>
      <c r="R2681" s="727">
        <v>17</v>
      </c>
      <c r="S2681" s="745">
        <v>0.53125</v>
      </c>
      <c r="T2681" s="812">
        <v>12.5</v>
      </c>
      <c r="U2681" s="768">
        <v>0.59523809523809523</v>
      </c>
    </row>
    <row r="2682" spans="1:21" ht="14.4" customHeight="1" x14ac:dyDescent="0.3">
      <c r="A2682" s="726">
        <v>4</v>
      </c>
      <c r="B2682" s="727" t="s">
        <v>2287</v>
      </c>
      <c r="C2682" s="727" t="s">
        <v>2300</v>
      </c>
      <c r="D2682" s="810" t="s">
        <v>4734</v>
      </c>
      <c r="E2682" s="811" t="s">
        <v>2318</v>
      </c>
      <c r="F2682" s="727" t="s">
        <v>2288</v>
      </c>
      <c r="G2682" s="727" t="s">
        <v>2447</v>
      </c>
      <c r="H2682" s="727" t="s">
        <v>571</v>
      </c>
      <c r="I2682" s="727" t="s">
        <v>2464</v>
      </c>
      <c r="J2682" s="727" t="s">
        <v>976</v>
      </c>
      <c r="K2682" s="727" t="s">
        <v>2465</v>
      </c>
      <c r="L2682" s="728">
        <v>59.56</v>
      </c>
      <c r="M2682" s="728">
        <v>59.56</v>
      </c>
      <c r="N2682" s="727">
        <v>1</v>
      </c>
      <c r="O2682" s="812">
        <v>1</v>
      </c>
      <c r="P2682" s="728"/>
      <c r="Q2682" s="745">
        <v>0</v>
      </c>
      <c r="R2682" s="727"/>
      <c r="S2682" s="745">
        <v>0</v>
      </c>
      <c r="T2682" s="812"/>
      <c r="U2682" s="768">
        <v>0</v>
      </c>
    </row>
    <row r="2683" spans="1:21" ht="14.4" customHeight="1" x14ac:dyDescent="0.3">
      <c r="A2683" s="726">
        <v>4</v>
      </c>
      <c r="B2683" s="727" t="s">
        <v>2287</v>
      </c>
      <c r="C2683" s="727" t="s">
        <v>2300</v>
      </c>
      <c r="D2683" s="810" t="s">
        <v>4734</v>
      </c>
      <c r="E2683" s="811" t="s">
        <v>2318</v>
      </c>
      <c r="F2683" s="727" t="s">
        <v>2288</v>
      </c>
      <c r="G2683" s="727" t="s">
        <v>2424</v>
      </c>
      <c r="H2683" s="727" t="s">
        <v>571</v>
      </c>
      <c r="I2683" s="727" t="s">
        <v>2425</v>
      </c>
      <c r="J2683" s="727" t="s">
        <v>1016</v>
      </c>
      <c r="K2683" s="727" t="s">
        <v>2426</v>
      </c>
      <c r="L2683" s="728">
        <v>186.27</v>
      </c>
      <c r="M2683" s="728">
        <v>1117.6200000000001</v>
      </c>
      <c r="N2683" s="727">
        <v>6</v>
      </c>
      <c r="O2683" s="812">
        <v>2</v>
      </c>
      <c r="P2683" s="728">
        <v>931.35000000000014</v>
      </c>
      <c r="Q2683" s="745">
        <v>0.83333333333333337</v>
      </c>
      <c r="R2683" s="727">
        <v>5</v>
      </c>
      <c r="S2683" s="745">
        <v>0.83333333333333337</v>
      </c>
      <c r="T2683" s="812">
        <v>1.5</v>
      </c>
      <c r="U2683" s="768">
        <v>0.75</v>
      </c>
    </row>
    <row r="2684" spans="1:21" ht="14.4" customHeight="1" x14ac:dyDescent="0.3">
      <c r="A2684" s="726">
        <v>4</v>
      </c>
      <c r="B2684" s="727" t="s">
        <v>2287</v>
      </c>
      <c r="C2684" s="727" t="s">
        <v>2300</v>
      </c>
      <c r="D2684" s="810" t="s">
        <v>4734</v>
      </c>
      <c r="E2684" s="811" t="s">
        <v>2318</v>
      </c>
      <c r="F2684" s="727" t="s">
        <v>2288</v>
      </c>
      <c r="G2684" s="727" t="s">
        <v>2360</v>
      </c>
      <c r="H2684" s="727" t="s">
        <v>571</v>
      </c>
      <c r="I2684" s="727" t="s">
        <v>2361</v>
      </c>
      <c r="J2684" s="727" t="s">
        <v>2362</v>
      </c>
      <c r="K2684" s="727" t="s">
        <v>2363</v>
      </c>
      <c r="L2684" s="728">
        <v>93.96</v>
      </c>
      <c r="M2684" s="728">
        <v>93.96</v>
      </c>
      <c r="N2684" s="727">
        <v>1</v>
      </c>
      <c r="O2684" s="812">
        <v>0.5</v>
      </c>
      <c r="P2684" s="728"/>
      <c r="Q2684" s="745">
        <v>0</v>
      </c>
      <c r="R2684" s="727"/>
      <c r="S2684" s="745">
        <v>0</v>
      </c>
      <c r="T2684" s="812"/>
      <c r="U2684" s="768">
        <v>0</v>
      </c>
    </row>
    <row r="2685" spans="1:21" ht="14.4" customHeight="1" x14ac:dyDescent="0.3">
      <c r="A2685" s="726">
        <v>4</v>
      </c>
      <c r="B2685" s="727" t="s">
        <v>2287</v>
      </c>
      <c r="C2685" s="727" t="s">
        <v>2300</v>
      </c>
      <c r="D2685" s="810" t="s">
        <v>4734</v>
      </c>
      <c r="E2685" s="811" t="s">
        <v>2318</v>
      </c>
      <c r="F2685" s="727" t="s">
        <v>2288</v>
      </c>
      <c r="G2685" s="727" t="s">
        <v>2549</v>
      </c>
      <c r="H2685" s="727" t="s">
        <v>571</v>
      </c>
      <c r="I2685" s="727" t="s">
        <v>4067</v>
      </c>
      <c r="J2685" s="727" t="s">
        <v>1253</v>
      </c>
      <c r="K2685" s="727" t="s">
        <v>4068</v>
      </c>
      <c r="L2685" s="728">
        <v>33.549999999999997</v>
      </c>
      <c r="M2685" s="728">
        <v>134.19999999999999</v>
      </c>
      <c r="N2685" s="727">
        <v>4</v>
      </c>
      <c r="O2685" s="812">
        <v>3</v>
      </c>
      <c r="P2685" s="728">
        <v>67.099999999999994</v>
      </c>
      <c r="Q2685" s="745">
        <v>0.5</v>
      </c>
      <c r="R2685" s="727">
        <v>2</v>
      </c>
      <c r="S2685" s="745">
        <v>0.5</v>
      </c>
      <c r="T2685" s="812">
        <v>1.5</v>
      </c>
      <c r="U2685" s="768">
        <v>0.5</v>
      </c>
    </row>
    <row r="2686" spans="1:21" ht="14.4" customHeight="1" x14ac:dyDescent="0.3">
      <c r="A2686" s="726">
        <v>4</v>
      </c>
      <c r="B2686" s="727" t="s">
        <v>2287</v>
      </c>
      <c r="C2686" s="727" t="s">
        <v>2300</v>
      </c>
      <c r="D2686" s="810" t="s">
        <v>4734</v>
      </c>
      <c r="E2686" s="811" t="s">
        <v>2318</v>
      </c>
      <c r="F2686" s="727" t="s">
        <v>2288</v>
      </c>
      <c r="G2686" s="727" t="s">
        <v>2549</v>
      </c>
      <c r="H2686" s="727" t="s">
        <v>571</v>
      </c>
      <c r="I2686" s="727" t="s">
        <v>2591</v>
      </c>
      <c r="J2686" s="727" t="s">
        <v>1253</v>
      </c>
      <c r="K2686" s="727" t="s">
        <v>2592</v>
      </c>
      <c r="L2686" s="728">
        <v>50.32</v>
      </c>
      <c r="M2686" s="728">
        <v>50.32</v>
      </c>
      <c r="N2686" s="727">
        <v>1</v>
      </c>
      <c r="O2686" s="812">
        <v>0.5</v>
      </c>
      <c r="P2686" s="728"/>
      <c r="Q2686" s="745">
        <v>0</v>
      </c>
      <c r="R2686" s="727"/>
      <c r="S2686" s="745">
        <v>0</v>
      </c>
      <c r="T2686" s="812"/>
      <c r="U2686" s="768">
        <v>0</v>
      </c>
    </row>
    <row r="2687" spans="1:21" ht="14.4" customHeight="1" x14ac:dyDescent="0.3">
      <c r="A2687" s="726">
        <v>4</v>
      </c>
      <c r="B2687" s="727" t="s">
        <v>2287</v>
      </c>
      <c r="C2687" s="727" t="s">
        <v>2300</v>
      </c>
      <c r="D2687" s="810" t="s">
        <v>4734</v>
      </c>
      <c r="E2687" s="811" t="s">
        <v>2318</v>
      </c>
      <c r="F2687" s="727" t="s">
        <v>2288</v>
      </c>
      <c r="G2687" s="727" t="s">
        <v>2549</v>
      </c>
      <c r="H2687" s="727" t="s">
        <v>571</v>
      </c>
      <c r="I2687" s="727" t="s">
        <v>4730</v>
      </c>
      <c r="J2687" s="727" t="s">
        <v>1253</v>
      </c>
      <c r="K2687" s="727" t="s">
        <v>4731</v>
      </c>
      <c r="L2687" s="728">
        <v>33.549999999999997</v>
      </c>
      <c r="M2687" s="728">
        <v>100.64999999999999</v>
      </c>
      <c r="N2687" s="727">
        <v>3</v>
      </c>
      <c r="O2687" s="812">
        <v>2.5</v>
      </c>
      <c r="P2687" s="728">
        <v>33.549999999999997</v>
      </c>
      <c r="Q2687" s="745">
        <v>0.33333333333333331</v>
      </c>
      <c r="R2687" s="727">
        <v>1</v>
      </c>
      <c r="S2687" s="745">
        <v>0.33333333333333331</v>
      </c>
      <c r="T2687" s="812">
        <v>0.5</v>
      </c>
      <c r="U2687" s="768">
        <v>0.2</v>
      </c>
    </row>
    <row r="2688" spans="1:21" ht="14.4" customHeight="1" x14ac:dyDescent="0.3">
      <c r="A2688" s="726">
        <v>4</v>
      </c>
      <c r="B2688" s="727" t="s">
        <v>2287</v>
      </c>
      <c r="C2688" s="727" t="s">
        <v>2300</v>
      </c>
      <c r="D2688" s="810" t="s">
        <v>4734</v>
      </c>
      <c r="E2688" s="811" t="s">
        <v>2318</v>
      </c>
      <c r="F2688" s="727" t="s">
        <v>2288</v>
      </c>
      <c r="G2688" s="727" t="s">
        <v>2549</v>
      </c>
      <c r="H2688" s="727" t="s">
        <v>571</v>
      </c>
      <c r="I2688" s="727" t="s">
        <v>4732</v>
      </c>
      <c r="J2688" s="727" t="s">
        <v>1253</v>
      </c>
      <c r="K2688" s="727" t="s">
        <v>4733</v>
      </c>
      <c r="L2688" s="728">
        <v>16.77</v>
      </c>
      <c r="M2688" s="728">
        <v>16.77</v>
      </c>
      <c r="N2688" s="727">
        <v>1</v>
      </c>
      <c r="O2688" s="812">
        <v>0.5</v>
      </c>
      <c r="P2688" s="728">
        <v>16.77</v>
      </c>
      <c r="Q2688" s="745">
        <v>1</v>
      </c>
      <c r="R2688" s="727">
        <v>1</v>
      </c>
      <c r="S2688" s="745">
        <v>1</v>
      </c>
      <c r="T2688" s="812">
        <v>0.5</v>
      </c>
      <c r="U2688" s="768">
        <v>1</v>
      </c>
    </row>
    <row r="2689" spans="1:21" ht="14.4" customHeight="1" thickBot="1" x14ac:dyDescent="0.35">
      <c r="A2689" s="733">
        <v>4</v>
      </c>
      <c r="B2689" s="734" t="s">
        <v>2287</v>
      </c>
      <c r="C2689" s="734" t="s">
        <v>2300</v>
      </c>
      <c r="D2689" s="813" t="s">
        <v>4734</v>
      </c>
      <c r="E2689" s="814" t="s">
        <v>2326</v>
      </c>
      <c r="F2689" s="734" t="s">
        <v>2288</v>
      </c>
      <c r="G2689" s="734" t="s">
        <v>2359</v>
      </c>
      <c r="H2689" s="734" t="s">
        <v>642</v>
      </c>
      <c r="I2689" s="734" t="s">
        <v>1934</v>
      </c>
      <c r="J2689" s="734" t="s">
        <v>1935</v>
      </c>
      <c r="K2689" s="734" t="s">
        <v>1936</v>
      </c>
      <c r="L2689" s="735">
        <v>0</v>
      </c>
      <c r="M2689" s="735">
        <v>0</v>
      </c>
      <c r="N2689" s="734">
        <v>1</v>
      </c>
      <c r="O2689" s="815">
        <v>1</v>
      </c>
      <c r="P2689" s="735"/>
      <c r="Q2689" s="746"/>
      <c r="R2689" s="734"/>
      <c r="S2689" s="746">
        <v>0</v>
      </c>
      <c r="T2689" s="815"/>
      <c r="U2689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4739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2331</v>
      </c>
      <c r="B5" s="225">
        <v>22758.260000000002</v>
      </c>
      <c r="C5" s="809">
        <v>0.58608648939027674</v>
      </c>
      <c r="D5" s="225">
        <v>16072.63</v>
      </c>
      <c r="E5" s="809">
        <v>0.41391351060972331</v>
      </c>
      <c r="F5" s="817">
        <v>38830.89</v>
      </c>
    </row>
    <row r="6" spans="1:6" ht="14.4" customHeight="1" x14ac:dyDescent="0.3">
      <c r="A6" s="755" t="s">
        <v>2353</v>
      </c>
      <c r="B6" s="731">
        <v>4400.57</v>
      </c>
      <c r="C6" s="745">
        <v>0.87035040911059725</v>
      </c>
      <c r="D6" s="731">
        <v>655.52</v>
      </c>
      <c r="E6" s="745">
        <v>0.12964959088940267</v>
      </c>
      <c r="F6" s="732">
        <v>5056.09</v>
      </c>
    </row>
    <row r="7" spans="1:6" ht="14.4" customHeight="1" x14ac:dyDescent="0.3">
      <c r="A7" s="755" t="s">
        <v>2321</v>
      </c>
      <c r="B7" s="731">
        <v>4251.46</v>
      </c>
      <c r="C7" s="745">
        <v>0.24334424476717662</v>
      </c>
      <c r="D7" s="731">
        <v>13219.510000000002</v>
      </c>
      <c r="E7" s="745">
        <v>0.75665575523282347</v>
      </c>
      <c r="F7" s="732">
        <v>17470.97</v>
      </c>
    </row>
    <row r="8" spans="1:6" ht="14.4" customHeight="1" x14ac:dyDescent="0.3">
      <c r="A8" s="755" t="s">
        <v>2350</v>
      </c>
      <c r="B8" s="731">
        <v>4024.22</v>
      </c>
      <c r="C8" s="745">
        <v>0.41998799801706366</v>
      </c>
      <c r="D8" s="731">
        <v>5557.5300000000007</v>
      </c>
      <c r="E8" s="745">
        <v>0.58001200198293634</v>
      </c>
      <c r="F8" s="732">
        <v>9581.75</v>
      </c>
    </row>
    <row r="9" spans="1:6" ht="14.4" customHeight="1" x14ac:dyDescent="0.3">
      <c r="A9" s="755" t="s">
        <v>2346</v>
      </c>
      <c r="B9" s="731">
        <v>3506.0399999999995</v>
      </c>
      <c r="C9" s="745">
        <v>0.24780907751190084</v>
      </c>
      <c r="D9" s="731">
        <v>10642.109999999999</v>
      </c>
      <c r="E9" s="745">
        <v>0.75219092248809916</v>
      </c>
      <c r="F9" s="732">
        <v>14148.149999999998</v>
      </c>
    </row>
    <row r="10" spans="1:6" ht="14.4" customHeight="1" x14ac:dyDescent="0.3">
      <c r="A10" s="755" t="s">
        <v>2337</v>
      </c>
      <c r="B10" s="731">
        <v>1902.3300000000004</v>
      </c>
      <c r="C10" s="745">
        <v>0.31543628612503505</v>
      </c>
      <c r="D10" s="731">
        <v>4128.46</v>
      </c>
      <c r="E10" s="745">
        <v>0.68456371387496484</v>
      </c>
      <c r="F10" s="732">
        <v>6030.7900000000009</v>
      </c>
    </row>
    <row r="11" spans="1:6" ht="14.4" customHeight="1" x14ac:dyDescent="0.3">
      <c r="A11" s="755" t="s">
        <v>2354</v>
      </c>
      <c r="B11" s="731">
        <v>1703.25</v>
      </c>
      <c r="C11" s="745">
        <v>0.39387422387179571</v>
      </c>
      <c r="D11" s="731">
        <v>2621.1</v>
      </c>
      <c r="E11" s="745">
        <v>0.60612577612820417</v>
      </c>
      <c r="F11" s="732">
        <v>4324.3500000000004</v>
      </c>
    </row>
    <row r="12" spans="1:6" ht="14.4" customHeight="1" x14ac:dyDescent="0.3">
      <c r="A12" s="755" t="s">
        <v>2310</v>
      </c>
      <c r="B12" s="731">
        <v>1039.74</v>
      </c>
      <c r="C12" s="745">
        <v>5.4325552038605861E-2</v>
      </c>
      <c r="D12" s="731">
        <v>18099.32</v>
      </c>
      <c r="E12" s="745">
        <v>0.9456744479613941</v>
      </c>
      <c r="F12" s="732">
        <v>19139.060000000001</v>
      </c>
    </row>
    <row r="13" spans="1:6" ht="14.4" customHeight="1" x14ac:dyDescent="0.3">
      <c r="A13" s="755" t="s">
        <v>2338</v>
      </c>
      <c r="B13" s="731">
        <v>1036.6299999999999</v>
      </c>
      <c r="C13" s="745">
        <v>0.38755131186397584</v>
      </c>
      <c r="D13" s="731">
        <v>1638.1900000000003</v>
      </c>
      <c r="E13" s="745">
        <v>0.61244868813602416</v>
      </c>
      <c r="F13" s="732">
        <v>2674.82</v>
      </c>
    </row>
    <row r="14" spans="1:6" ht="14.4" customHeight="1" x14ac:dyDescent="0.3">
      <c r="A14" s="755" t="s">
        <v>2322</v>
      </c>
      <c r="B14" s="731">
        <v>704.75</v>
      </c>
      <c r="C14" s="745">
        <v>0.13614016786918182</v>
      </c>
      <c r="D14" s="731">
        <v>4471.8999999999996</v>
      </c>
      <c r="E14" s="745">
        <v>0.86385983213081818</v>
      </c>
      <c r="F14" s="732">
        <v>5176.6499999999996</v>
      </c>
    </row>
    <row r="15" spans="1:6" ht="14.4" customHeight="1" x14ac:dyDescent="0.3">
      <c r="A15" s="755" t="s">
        <v>2328</v>
      </c>
      <c r="B15" s="731">
        <v>677.69999999999993</v>
      </c>
      <c r="C15" s="745">
        <v>0.2297958048787104</v>
      </c>
      <c r="D15" s="731">
        <v>2271.44</v>
      </c>
      <c r="E15" s="745">
        <v>0.77020419512128968</v>
      </c>
      <c r="F15" s="732">
        <v>2949.14</v>
      </c>
    </row>
    <row r="16" spans="1:6" ht="14.4" customHeight="1" x14ac:dyDescent="0.3">
      <c r="A16" s="755" t="s">
        <v>2348</v>
      </c>
      <c r="B16" s="731">
        <v>548.84</v>
      </c>
      <c r="C16" s="745">
        <v>0.20703208989849076</v>
      </c>
      <c r="D16" s="731">
        <v>2102.15</v>
      </c>
      <c r="E16" s="745">
        <v>0.79296791010150924</v>
      </c>
      <c r="F16" s="732">
        <v>2650.9900000000002</v>
      </c>
    </row>
    <row r="17" spans="1:6" ht="14.4" customHeight="1" x14ac:dyDescent="0.3">
      <c r="A17" s="755" t="s">
        <v>2317</v>
      </c>
      <c r="B17" s="731">
        <v>486.84</v>
      </c>
      <c r="C17" s="745">
        <v>5.1993489600020502E-2</v>
      </c>
      <c r="D17" s="731">
        <v>8876.64</v>
      </c>
      <c r="E17" s="745">
        <v>0.94800651039997952</v>
      </c>
      <c r="F17" s="732">
        <v>9363.48</v>
      </c>
    </row>
    <row r="18" spans="1:6" ht="14.4" customHeight="1" x14ac:dyDescent="0.3">
      <c r="A18" s="755" t="s">
        <v>2318</v>
      </c>
      <c r="B18" s="731">
        <v>477.44</v>
      </c>
      <c r="C18" s="745">
        <v>2.0870553521665485E-2</v>
      </c>
      <c r="D18" s="731">
        <v>22398.809999999998</v>
      </c>
      <c r="E18" s="745">
        <v>0.97912944647833455</v>
      </c>
      <c r="F18" s="732">
        <v>22876.249999999996</v>
      </c>
    </row>
    <row r="19" spans="1:6" ht="14.4" customHeight="1" x14ac:dyDescent="0.3">
      <c r="A19" s="755" t="s">
        <v>2341</v>
      </c>
      <c r="B19" s="731">
        <v>477.44</v>
      </c>
      <c r="C19" s="745">
        <v>1.3329953195514542E-2</v>
      </c>
      <c r="D19" s="731">
        <v>35339.64</v>
      </c>
      <c r="E19" s="745">
        <v>0.98667004680448545</v>
      </c>
      <c r="F19" s="732">
        <v>35817.08</v>
      </c>
    </row>
    <row r="20" spans="1:6" ht="14.4" customHeight="1" x14ac:dyDescent="0.3">
      <c r="A20" s="755" t="s">
        <v>2349</v>
      </c>
      <c r="B20" s="731">
        <v>465.49</v>
      </c>
      <c r="C20" s="745">
        <v>4.8589364598207951E-2</v>
      </c>
      <c r="D20" s="731">
        <v>9114.59</v>
      </c>
      <c r="E20" s="745">
        <v>0.95141063540179205</v>
      </c>
      <c r="F20" s="732">
        <v>9580.08</v>
      </c>
    </row>
    <row r="21" spans="1:6" ht="14.4" customHeight="1" x14ac:dyDescent="0.3">
      <c r="A21" s="755" t="s">
        <v>2352</v>
      </c>
      <c r="B21" s="731">
        <v>359.1</v>
      </c>
      <c r="C21" s="745">
        <v>2.3041947766451795E-2</v>
      </c>
      <c r="D21" s="731">
        <v>15225.520000000002</v>
      </c>
      <c r="E21" s="745">
        <v>0.97695805223354815</v>
      </c>
      <c r="F21" s="732">
        <v>15584.620000000003</v>
      </c>
    </row>
    <row r="22" spans="1:6" ht="14.4" customHeight="1" x14ac:dyDescent="0.3">
      <c r="A22" s="755" t="s">
        <v>2306</v>
      </c>
      <c r="B22" s="731">
        <v>348.7</v>
      </c>
      <c r="C22" s="745">
        <v>0.60938100730488265</v>
      </c>
      <c r="D22" s="731">
        <v>223.52</v>
      </c>
      <c r="E22" s="745">
        <v>0.39061899269511724</v>
      </c>
      <c r="F22" s="732">
        <v>572.22</v>
      </c>
    </row>
    <row r="23" spans="1:6" ht="14.4" customHeight="1" x14ac:dyDescent="0.3">
      <c r="A23" s="755" t="s">
        <v>2336</v>
      </c>
      <c r="B23" s="731">
        <v>341.04</v>
      </c>
      <c r="C23" s="745">
        <v>7.3873827038548529E-2</v>
      </c>
      <c r="D23" s="731">
        <v>4275.4799999999996</v>
      </c>
      <c r="E23" s="745">
        <v>0.9261261729614515</v>
      </c>
      <c r="F23" s="732">
        <v>4616.5199999999995</v>
      </c>
    </row>
    <row r="24" spans="1:6" ht="14.4" customHeight="1" x14ac:dyDescent="0.3">
      <c r="A24" s="755" t="s">
        <v>2334</v>
      </c>
      <c r="B24" s="731">
        <v>238.72</v>
      </c>
      <c r="C24" s="745">
        <v>1.2928935805385719E-2</v>
      </c>
      <c r="D24" s="731">
        <v>18225.29</v>
      </c>
      <c r="E24" s="745">
        <v>0.98707106419461421</v>
      </c>
      <c r="F24" s="732">
        <v>18464.010000000002</v>
      </c>
    </row>
    <row r="25" spans="1:6" ht="14.4" customHeight="1" x14ac:dyDescent="0.3">
      <c r="A25" s="755" t="s">
        <v>2319</v>
      </c>
      <c r="B25" s="731">
        <v>219.94</v>
      </c>
      <c r="C25" s="745">
        <v>3.6132860630394718E-2</v>
      </c>
      <c r="D25" s="731">
        <v>5867.0399999999991</v>
      </c>
      <c r="E25" s="745">
        <v>0.96386713936960533</v>
      </c>
      <c r="F25" s="732">
        <v>6086.9799999999987</v>
      </c>
    </row>
    <row r="26" spans="1:6" ht="14.4" customHeight="1" x14ac:dyDescent="0.3">
      <c r="A26" s="755" t="s">
        <v>2347</v>
      </c>
      <c r="B26" s="731">
        <v>211.72</v>
      </c>
      <c r="C26" s="745">
        <v>2.1133347108139213E-2</v>
      </c>
      <c r="D26" s="731">
        <v>9806.5700000000015</v>
      </c>
      <c r="E26" s="745">
        <v>0.97886665289186081</v>
      </c>
      <c r="F26" s="732">
        <v>10018.290000000001</v>
      </c>
    </row>
    <row r="27" spans="1:6" ht="14.4" customHeight="1" x14ac:dyDescent="0.3">
      <c r="A27" s="755" t="s">
        <v>2344</v>
      </c>
      <c r="B27" s="731">
        <v>186.9</v>
      </c>
      <c r="C27" s="745">
        <v>0.13089885279657099</v>
      </c>
      <c r="D27" s="731">
        <v>1240.92</v>
      </c>
      <c r="E27" s="745">
        <v>0.8691011472034289</v>
      </c>
      <c r="F27" s="732">
        <v>1427.8200000000002</v>
      </c>
    </row>
    <row r="28" spans="1:6" ht="14.4" customHeight="1" x14ac:dyDescent="0.3">
      <c r="A28" s="755" t="s">
        <v>2324</v>
      </c>
      <c r="B28" s="731">
        <v>185.26</v>
      </c>
      <c r="C28" s="745">
        <v>1.386002319230913E-2</v>
      </c>
      <c r="D28" s="731">
        <v>13181.24</v>
      </c>
      <c r="E28" s="745">
        <v>0.98613997680769083</v>
      </c>
      <c r="F28" s="732">
        <v>13366.5</v>
      </c>
    </row>
    <row r="29" spans="1:6" ht="14.4" customHeight="1" x14ac:dyDescent="0.3">
      <c r="A29" s="755" t="s">
        <v>2309</v>
      </c>
      <c r="B29" s="731">
        <v>154.36000000000001</v>
      </c>
      <c r="C29" s="745">
        <v>1</v>
      </c>
      <c r="D29" s="731"/>
      <c r="E29" s="745">
        <v>0</v>
      </c>
      <c r="F29" s="732">
        <v>154.36000000000001</v>
      </c>
    </row>
    <row r="30" spans="1:6" ht="14.4" customHeight="1" x14ac:dyDescent="0.3">
      <c r="A30" s="755" t="s">
        <v>2312</v>
      </c>
      <c r="B30" s="731">
        <v>147.26</v>
      </c>
      <c r="C30" s="745">
        <v>5.1034659624535177E-2</v>
      </c>
      <c r="D30" s="731">
        <v>2738.23</v>
      </c>
      <c r="E30" s="745">
        <v>0.94896534037546487</v>
      </c>
      <c r="F30" s="732">
        <v>2885.49</v>
      </c>
    </row>
    <row r="31" spans="1:6" ht="14.4" customHeight="1" x14ac:dyDescent="0.3">
      <c r="A31" s="755" t="s">
        <v>2311</v>
      </c>
      <c r="B31" s="731">
        <v>16.5</v>
      </c>
      <c r="C31" s="745">
        <v>6.1134659276165645E-3</v>
      </c>
      <c r="D31" s="731">
        <v>2682.4599999999996</v>
      </c>
      <c r="E31" s="745">
        <v>0.99388653407238348</v>
      </c>
      <c r="F31" s="732">
        <v>2698.9599999999996</v>
      </c>
    </row>
    <row r="32" spans="1:6" ht="14.4" customHeight="1" x14ac:dyDescent="0.3">
      <c r="A32" s="755" t="s">
        <v>2345</v>
      </c>
      <c r="B32" s="731"/>
      <c r="C32" s="745">
        <v>0</v>
      </c>
      <c r="D32" s="731">
        <v>154.36000000000001</v>
      </c>
      <c r="E32" s="745">
        <v>1</v>
      </c>
      <c r="F32" s="732">
        <v>154.36000000000001</v>
      </c>
    </row>
    <row r="33" spans="1:6" ht="14.4" customHeight="1" x14ac:dyDescent="0.3">
      <c r="A33" s="755" t="s">
        <v>2305</v>
      </c>
      <c r="B33" s="731"/>
      <c r="C33" s="745">
        <v>0</v>
      </c>
      <c r="D33" s="731">
        <v>14592.560000000001</v>
      </c>
      <c r="E33" s="745">
        <v>1</v>
      </c>
      <c r="F33" s="732">
        <v>14592.560000000001</v>
      </c>
    </row>
    <row r="34" spans="1:6" ht="14.4" customHeight="1" x14ac:dyDescent="0.3">
      <c r="A34" s="755" t="s">
        <v>2323</v>
      </c>
      <c r="B34" s="731"/>
      <c r="C34" s="745">
        <v>0</v>
      </c>
      <c r="D34" s="731">
        <v>195.68</v>
      </c>
      <c r="E34" s="745">
        <v>1</v>
      </c>
      <c r="F34" s="732">
        <v>195.68</v>
      </c>
    </row>
    <row r="35" spans="1:6" ht="14.4" customHeight="1" x14ac:dyDescent="0.3">
      <c r="A35" s="755" t="s">
        <v>2351</v>
      </c>
      <c r="B35" s="731"/>
      <c r="C35" s="745">
        <v>0</v>
      </c>
      <c r="D35" s="731">
        <v>2462.4</v>
      </c>
      <c r="E35" s="745">
        <v>1</v>
      </c>
      <c r="F35" s="732">
        <v>2462.4</v>
      </c>
    </row>
    <row r="36" spans="1:6" ht="14.4" customHeight="1" x14ac:dyDescent="0.3">
      <c r="A36" s="755" t="s">
        <v>2326</v>
      </c>
      <c r="B36" s="731"/>
      <c r="C36" s="745"/>
      <c r="D36" s="731">
        <v>0</v>
      </c>
      <c r="E36" s="745"/>
      <c r="F36" s="732">
        <v>0</v>
      </c>
    </row>
    <row r="37" spans="1:6" ht="14.4" customHeight="1" x14ac:dyDescent="0.3">
      <c r="A37" s="755" t="s">
        <v>2327</v>
      </c>
      <c r="B37" s="731"/>
      <c r="C37" s="745">
        <v>0</v>
      </c>
      <c r="D37" s="731">
        <v>1069.2700000000002</v>
      </c>
      <c r="E37" s="745">
        <v>1</v>
      </c>
      <c r="F37" s="732">
        <v>1069.2700000000002</v>
      </c>
    </row>
    <row r="38" spans="1:6" ht="14.4" customHeight="1" x14ac:dyDescent="0.3">
      <c r="A38" s="755" t="s">
        <v>2325</v>
      </c>
      <c r="B38" s="731"/>
      <c r="C38" s="745">
        <v>0</v>
      </c>
      <c r="D38" s="731">
        <v>12834.280000000002</v>
      </c>
      <c r="E38" s="745">
        <v>1</v>
      </c>
      <c r="F38" s="732">
        <v>12834.280000000002</v>
      </c>
    </row>
    <row r="39" spans="1:6" ht="14.4" customHeight="1" x14ac:dyDescent="0.3">
      <c r="A39" s="755" t="s">
        <v>2314</v>
      </c>
      <c r="B39" s="731"/>
      <c r="C39" s="745">
        <v>0</v>
      </c>
      <c r="D39" s="731">
        <v>3014.08</v>
      </c>
      <c r="E39" s="745">
        <v>1</v>
      </c>
      <c r="F39" s="732">
        <v>3014.08</v>
      </c>
    </row>
    <row r="40" spans="1:6" ht="14.4" customHeight="1" x14ac:dyDescent="0.3">
      <c r="A40" s="755" t="s">
        <v>2342</v>
      </c>
      <c r="B40" s="731"/>
      <c r="C40" s="745">
        <v>0</v>
      </c>
      <c r="D40" s="731">
        <v>1472.67</v>
      </c>
      <c r="E40" s="745">
        <v>1</v>
      </c>
      <c r="F40" s="732">
        <v>1472.67</v>
      </c>
    </row>
    <row r="41" spans="1:6" ht="14.4" customHeight="1" x14ac:dyDescent="0.3">
      <c r="A41" s="755" t="s">
        <v>2340</v>
      </c>
      <c r="B41" s="731"/>
      <c r="C41" s="745">
        <v>0</v>
      </c>
      <c r="D41" s="731">
        <v>1883.4599999999998</v>
      </c>
      <c r="E41" s="745">
        <v>1</v>
      </c>
      <c r="F41" s="732">
        <v>1883.4599999999998</v>
      </c>
    </row>
    <row r="42" spans="1:6" ht="14.4" customHeight="1" x14ac:dyDescent="0.3">
      <c r="A42" s="755" t="s">
        <v>2315</v>
      </c>
      <c r="B42" s="731"/>
      <c r="C42" s="745">
        <v>0</v>
      </c>
      <c r="D42" s="731">
        <v>3556.65</v>
      </c>
      <c r="E42" s="745">
        <v>1</v>
      </c>
      <c r="F42" s="732">
        <v>3556.65</v>
      </c>
    </row>
    <row r="43" spans="1:6" ht="14.4" customHeight="1" x14ac:dyDescent="0.3">
      <c r="A43" s="755" t="s">
        <v>2316</v>
      </c>
      <c r="B43" s="731"/>
      <c r="C43" s="745">
        <v>0</v>
      </c>
      <c r="D43" s="731">
        <v>2633.31</v>
      </c>
      <c r="E43" s="745">
        <v>1</v>
      </c>
      <c r="F43" s="732">
        <v>2633.31</v>
      </c>
    </row>
    <row r="44" spans="1:6" ht="14.4" customHeight="1" x14ac:dyDescent="0.3">
      <c r="A44" s="755" t="s">
        <v>2330</v>
      </c>
      <c r="B44" s="731"/>
      <c r="C44" s="745">
        <v>0</v>
      </c>
      <c r="D44" s="731">
        <v>736.33</v>
      </c>
      <c r="E44" s="745">
        <v>1</v>
      </c>
      <c r="F44" s="732">
        <v>736.33</v>
      </c>
    </row>
    <row r="45" spans="1:6" ht="14.4" customHeight="1" x14ac:dyDescent="0.3">
      <c r="A45" s="755" t="s">
        <v>2308</v>
      </c>
      <c r="B45" s="731"/>
      <c r="C45" s="745">
        <v>0</v>
      </c>
      <c r="D45" s="731">
        <v>267.88</v>
      </c>
      <c r="E45" s="745">
        <v>1</v>
      </c>
      <c r="F45" s="732">
        <v>267.88</v>
      </c>
    </row>
    <row r="46" spans="1:6" ht="14.4" customHeight="1" x14ac:dyDescent="0.3">
      <c r="A46" s="755" t="s">
        <v>2343</v>
      </c>
      <c r="B46" s="731"/>
      <c r="C46" s="745">
        <v>0</v>
      </c>
      <c r="D46" s="731">
        <v>3582.8500000000004</v>
      </c>
      <c r="E46" s="745">
        <v>1</v>
      </c>
      <c r="F46" s="732">
        <v>3582.8500000000004</v>
      </c>
    </row>
    <row r="47" spans="1:6" ht="14.4" customHeight="1" thickBot="1" x14ac:dyDescent="0.35">
      <c r="A47" s="756" t="s">
        <v>2333</v>
      </c>
      <c r="B47" s="747"/>
      <c r="C47" s="748">
        <v>0</v>
      </c>
      <c r="D47" s="747">
        <v>4274.88</v>
      </c>
      <c r="E47" s="748">
        <v>1</v>
      </c>
      <c r="F47" s="749">
        <v>4274.88</v>
      </c>
    </row>
    <row r="48" spans="1:6" ht="14.4" customHeight="1" thickBot="1" x14ac:dyDescent="0.35">
      <c r="A48" s="750" t="s">
        <v>3</v>
      </c>
      <c r="B48" s="751">
        <v>50870.500000000007</v>
      </c>
      <c r="C48" s="752">
        <v>0.15218069016241234</v>
      </c>
      <c r="D48" s="751">
        <v>283406.47000000003</v>
      </c>
      <c r="E48" s="752">
        <v>0.84781930983758769</v>
      </c>
      <c r="F48" s="753">
        <v>334276.97000000003</v>
      </c>
    </row>
    <row r="49" spans="1:6" ht="14.4" customHeight="1" thickBot="1" x14ac:dyDescent="0.35"/>
    <row r="50" spans="1:6" ht="14.4" customHeight="1" x14ac:dyDescent="0.3">
      <c r="A50" s="818" t="s">
        <v>1729</v>
      </c>
      <c r="B50" s="225">
        <v>22587.74</v>
      </c>
      <c r="C50" s="809">
        <v>1</v>
      </c>
      <c r="D50" s="225"/>
      <c r="E50" s="809">
        <v>0</v>
      </c>
      <c r="F50" s="817">
        <v>22587.74</v>
      </c>
    </row>
    <row r="51" spans="1:6" ht="14.4" customHeight="1" x14ac:dyDescent="0.3">
      <c r="A51" s="755" t="s">
        <v>1718</v>
      </c>
      <c r="B51" s="731">
        <v>4501.6599999999989</v>
      </c>
      <c r="C51" s="745">
        <v>0.87999874890773777</v>
      </c>
      <c r="D51" s="731">
        <v>613.87</v>
      </c>
      <c r="E51" s="745">
        <v>0.12000125109226221</v>
      </c>
      <c r="F51" s="732">
        <v>5115.5299999999988</v>
      </c>
    </row>
    <row r="52" spans="1:6" ht="14.4" customHeight="1" x14ac:dyDescent="0.3">
      <c r="A52" s="755" t="s">
        <v>1684</v>
      </c>
      <c r="B52" s="731">
        <v>2402.64</v>
      </c>
      <c r="C52" s="745">
        <v>0.56250526769242293</v>
      </c>
      <c r="D52" s="731">
        <v>1868.68</v>
      </c>
      <c r="E52" s="745">
        <v>0.43749473230757707</v>
      </c>
      <c r="F52" s="732">
        <v>4271.32</v>
      </c>
    </row>
    <row r="53" spans="1:6" ht="14.4" customHeight="1" x14ac:dyDescent="0.3">
      <c r="A53" s="755" t="s">
        <v>4740</v>
      </c>
      <c r="B53" s="731">
        <v>2384.04</v>
      </c>
      <c r="C53" s="745">
        <v>1</v>
      </c>
      <c r="D53" s="731"/>
      <c r="E53" s="745">
        <v>0</v>
      </c>
      <c r="F53" s="732">
        <v>2384.04</v>
      </c>
    </row>
    <row r="54" spans="1:6" ht="14.4" customHeight="1" x14ac:dyDescent="0.3">
      <c r="A54" s="755" t="s">
        <v>1716</v>
      </c>
      <c r="B54" s="731">
        <v>1977.6399999999999</v>
      </c>
      <c r="C54" s="745">
        <v>4.8419327970165481E-2</v>
      </c>
      <c r="D54" s="731">
        <v>38866.380000000034</v>
      </c>
      <c r="E54" s="745">
        <v>0.95158067202983454</v>
      </c>
      <c r="F54" s="732">
        <v>40844.020000000033</v>
      </c>
    </row>
    <row r="55" spans="1:6" ht="14.4" customHeight="1" x14ac:dyDescent="0.3">
      <c r="A55" s="755" t="s">
        <v>4741</v>
      </c>
      <c r="B55" s="731">
        <v>1902.3300000000004</v>
      </c>
      <c r="C55" s="745">
        <v>0.84001430690970758</v>
      </c>
      <c r="D55" s="731">
        <v>362.31</v>
      </c>
      <c r="E55" s="745">
        <v>0.15998569309029248</v>
      </c>
      <c r="F55" s="732">
        <v>2264.6400000000003</v>
      </c>
    </row>
    <row r="56" spans="1:6" ht="14.4" customHeight="1" x14ac:dyDescent="0.3">
      <c r="A56" s="755" t="s">
        <v>4742</v>
      </c>
      <c r="B56" s="731">
        <v>1893.36</v>
      </c>
      <c r="C56" s="745">
        <v>1</v>
      </c>
      <c r="D56" s="731"/>
      <c r="E56" s="745">
        <v>0</v>
      </c>
      <c r="F56" s="732">
        <v>1893.36</v>
      </c>
    </row>
    <row r="57" spans="1:6" ht="14.4" customHeight="1" x14ac:dyDescent="0.3">
      <c r="A57" s="755" t="s">
        <v>4743</v>
      </c>
      <c r="B57" s="731">
        <v>1674.72</v>
      </c>
      <c r="C57" s="745">
        <v>1</v>
      </c>
      <c r="D57" s="731"/>
      <c r="E57" s="745">
        <v>0</v>
      </c>
      <c r="F57" s="732">
        <v>1674.72</v>
      </c>
    </row>
    <row r="58" spans="1:6" ht="14.4" customHeight="1" x14ac:dyDescent="0.3">
      <c r="A58" s="755" t="s">
        <v>1722</v>
      </c>
      <c r="B58" s="731">
        <v>1121.1500000000001</v>
      </c>
      <c r="C58" s="745">
        <v>0.59097785579117712</v>
      </c>
      <c r="D58" s="731">
        <v>775.95999999999992</v>
      </c>
      <c r="E58" s="745">
        <v>0.40902214420882282</v>
      </c>
      <c r="F58" s="732">
        <v>1897.1100000000001</v>
      </c>
    </row>
    <row r="59" spans="1:6" ht="14.4" customHeight="1" x14ac:dyDescent="0.3">
      <c r="A59" s="755" t="s">
        <v>1689</v>
      </c>
      <c r="B59" s="731">
        <v>918.6</v>
      </c>
      <c r="C59" s="745">
        <v>1</v>
      </c>
      <c r="D59" s="731"/>
      <c r="E59" s="745">
        <v>0</v>
      </c>
      <c r="F59" s="732">
        <v>918.6</v>
      </c>
    </row>
    <row r="60" spans="1:6" ht="14.4" customHeight="1" x14ac:dyDescent="0.3">
      <c r="A60" s="755" t="s">
        <v>1730</v>
      </c>
      <c r="B60" s="731">
        <v>846.47</v>
      </c>
      <c r="C60" s="745">
        <v>3.089392260515255E-2</v>
      </c>
      <c r="D60" s="731">
        <v>26552.77</v>
      </c>
      <c r="E60" s="745">
        <v>0.96910607739484744</v>
      </c>
      <c r="F60" s="732">
        <v>27399.24</v>
      </c>
    </row>
    <row r="61" spans="1:6" ht="14.4" customHeight="1" x14ac:dyDescent="0.3">
      <c r="A61" s="755" t="s">
        <v>4744</v>
      </c>
      <c r="B61" s="731">
        <v>773.78</v>
      </c>
      <c r="C61" s="745">
        <v>1</v>
      </c>
      <c r="D61" s="731"/>
      <c r="E61" s="745">
        <v>0</v>
      </c>
      <c r="F61" s="732">
        <v>773.78</v>
      </c>
    </row>
    <row r="62" spans="1:6" ht="14.4" customHeight="1" x14ac:dyDescent="0.3">
      <c r="A62" s="755" t="s">
        <v>1754</v>
      </c>
      <c r="B62" s="731">
        <v>751.43000000000006</v>
      </c>
      <c r="C62" s="745">
        <v>0.64426877470355737</v>
      </c>
      <c r="D62" s="731">
        <v>414.9</v>
      </c>
      <c r="E62" s="745">
        <v>0.35573122529644269</v>
      </c>
      <c r="F62" s="732">
        <v>1166.33</v>
      </c>
    </row>
    <row r="63" spans="1:6" ht="14.4" customHeight="1" x14ac:dyDescent="0.3">
      <c r="A63" s="755" t="s">
        <v>1750</v>
      </c>
      <c r="B63" s="731">
        <v>706.25</v>
      </c>
      <c r="C63" s="745">
        <v>1</v>
      </c>
      <c r="D63" s="731"/>
      <c r="E63" s="745">
        <v>0</v>
      </c>
      <c r="F63" s="732">
        <v>706.25</v>
      </c>
    </row>
    <row r="64" spans="1:6" ht="14.4" customHeight="1" x14ac:dyDescent="0.3">
      <c r="A64" s="755" t="s">
        <v>1758</v>
      </c>
      <c r="B64" s="731">
        <v>677.69999999999993</v>
      </c>
      <c r="C64" s="745">
        <v>0.14823385821432555</v>
      </c>
      <c r="D64" s="731">
        <v>3894.1299999999997</v>
      </c>
      <c r="E64" s="745">
        <v>0.85176614178567434</v>
      </c>
      <c r="F64" s="732">
        <v>4571.83</v>
      </c>
    </row>
    <row r="65" spans="1:6" ht="14.4" customHeight="1" x14ac:dyDescent="0.3">
      <c r="A65" s="755" t="s">
        <v>1708</v>
      </c>
      <c r="B65" s="731">
        <v>661.62</v>
      </c>
      <c r="C65" s="745">
        <v>0.13565848557544444</v>
      </c>
      <c r="D65" s="731">
        <v>4215.4799999999996</v>
      </c>
      <c r="E65" s="745">
        <v>0.86434151442455553</v>
      </c>
      <c r="F65" s="732">
        <v>4877.0999999999995</v>
      </c>
    </row>
    <row r="66" spans="1:6" ht="14.4" customHeight="1" x14ac:dyDescent="0.3">
      <c r="A66" s="755" t="s">
        <v>1676</v>
      </c>
      <c r="B66" s="731">
        <v>564.01</v>
      </c>
      <c r="C66" s="745">
        <v>0.12100128937031103</v>
      </c>
      <c r="D66" s="731">
        <v>4097.1799999999994</v>
      </c>
      <c r="E66" s="745">
        <v>0.87899871062968893</v>
      </c>
      <c r="F66" s="732">
        <v>4661.1899999999996</v>
      </c>
    </row>
    <row r="67" spans="1:6" ht="14.4" customHeight="1" x14ac:dyDescent="0.3">
      <c r="A67" s="755" t="s">
        <v>1734</v>
      </c>
      <c r="B67" s="731">
        <v>532.62000000000012</v>
      </c>
      <c r="C67" s="745">
        <v>0.32834808768771739</v>
      </c>
      <c r="D67" s="731">
        <v>1089.4999999999998</v>
      </c>
      <c r="E67" s="745">
        <v>0.67165191231228261</v>
      </c>
      <c r="F67" s="732">
        <v>1622.12</v>
      </c>
    </row>
    <row r="68" spans="1:6" ht="14.4" customHeight="1" x14ac:dyDescent="0.3">
      <c r="A68" s="755" t="s">
        <v>4745</v>
      </c>
      <c r="B68" s="731">
        <v>512.57000000000005</v>
      </c>
      <c r="C68" s="745">
        <v>1</v>
      </c>
      <c r="D68" s="731"/>
      <c r="E68" s="745">
        <v>0</v>
      </c>
      <c r="F68" s="732">
        <v>512.57000000000005</v>
      </c>
    </row>
    <row r="69" spans="1:6" ht="14.4" customHeight="1" x14ac:dyDescent="0.3">
      <c r="A69" s="755" t="s">
        <v>1692</v>
      </c>
      <c r="B69" s="731">
        <v>468.14</v>
      </c>
      <c r="C69" s="745">
        <v>1</v>
      </c>
      <c r="D69" s="731"/>
      <c r="E69" s="745">
        <v>0</v>
      </c>
      <c r="F69" s="732">
        <v>468.14</v>
      </c>
    </row>
    <row r="70" spans="1:6" ht="14.4" customHeight="1" x14ac:dyDescent="0.3">
      <c r="A70" s="755" t="s">
        <v>1709</v>
      </c>
      <c r="B70" s="731">
        <v>416.52</v>
      </c>
      <c r="C70" s="745">
        <v>0.5</v>
      </c>
      <c r="D70" s="731">
        <v>416.52</v>
      </c>
      <c r="E70" s="745">
        <v>0.5</v>
      </c>
      <c r="F70" s="732">
        <v>833.04</v>
      </c>
    </row>
    <row r="71" spans="1:6" ht="14.4" customHeight="1" x14ac:dyDescent="0.3">
      <c r="A71" s="755" t="s">
        <v>1680</v>
      </c>
      <c r="B71" s="731">
        <v>396.1</v>
      </c>
      <c r="C71" s="745">
        <v>0.84357363433074217</v>
      </c>
      <c r="D71" s="731">
        <v>73.45</v>
      </c>
      <c r="E71" s="745">
        <v>0.1564263656692578</v>
      </c>
      <c r="F71" s="732">
        <v>469.55</v>
      </c>
    </row>
    <row r="72" spans="1:6" ht="14.4" customHeight="1" x14ac:dyDescent="0.3">
      <c r="A72" s="755" t="s">
        <v>4746</v>
      </c>
      <c r="B72" s="731">
        <v>335.76</v>
      </c>
      <c r="C72" s="745">
        <v>1</v>
      </c>
      <c r="D72" s="731"/>
      <c r="E72" s="745">
        <v>0</v>
      </c>
      <c r="F72" s="732">
        <v>335.76</v>
      </c>
    </row>
    <row r="73" spans="1:6" ht="14.4" customHeight="1" x14ac:dyDescent="0.3">
      <c r="A73" s="755" t="s">
        <v>1714</v>
      </c>
      <c r="B73" s="731">
        <v>267.14</v>
      </c>
      <c r="C73" s="745">
        <v>0.16199433620161668</v>
      </c>
      <c r="D73" s="731">
        <v>1381.9299999999998</v>
      </c>
      <c r="E73" s="745">
        <v>0.83800566379838337</v>
      </c>
      <c r="F73" s="732">
        <v>1649.0699999999997</v>
      </c>
    </row>
    <row r="74" spans="1:6" ht="14.4" customHeight="1" x14ac:dyDescent="0.3">
      <c r="A74" s="755" t="s">
        <v>1723</v>
      </c>
      <c r="B74" s="731">
        <v>265.95999999999998</v>
      </c>
      <c r="C74" s="745">
        <v>1</v>
      </c>
      <c r="D74" s="731"/>
      <c r="E74" s="745">
        <v>0</v>
      </c>
      <c r="F74" s="732">
        <v>265.95999999999998</v>
      </c>
    </row>
    <row r="75" spans="1:6" ht="14.4" customHeight="1" x14ac:dyDescent="0.3">
      <c r="A75" s="755" t="s">
        <v>1756</v>
      </c>
      <c r="B75" s="731">
        <v>207.45</v>
      </c>
      <c r="C75" s="745">
        <v>0.42856257488741062</v>
      </c>
      <c r="D75" s="731">
        <v>276.61</v>
      </c>
      <c r="E75" s="745">
        <v>0.57143742511258933</v>
      </c>
      <c r="F75" s="732">
        <v>484.06</v>
      </c>
    </row>
    <row r="76" spans="1:6" ht="14.4" customHeight="1" x14ac:dyDescent="0.3">
      <c r="A76" s="755" t="s">
        <v>4747</v>
      </c>
      <c r="B76" s="731">
        <v>196.59</v>
      </c>
      <c r="C76" s="745">
        <v>1</v>
      </c>
      <c r="D76" s="731"/>
      <c r="E76" s="745">
        <v>0</v>
      </c>
      <c r="F76" s="732">
        <v>196.59</v>
      </c>
    </row>
    <row r="77" spans="1:6" ht="14.4" customHeight="1" x14ac:dyDescent="0.3">
      <c r="A77" s="755" t="s">
        <v>1683</v>
      </c>
      <c r="B77" s="731">
        <v>147.26</v>
      </c>
      <c r="C77" s="745">
        <v>1.0256913892002896E-3</v>
      </c>
      <c r="D77" s="731">
        <v>143424.19000000006</v>
      </c>
      <c r="E77" s="745">
        <v>0.99897430861079961</v>
      </c>
      <c r="F77" s="732">
        <v>143571.45000000007</v>
      </c>
    </row>
    <row r="78" spans="1:6" ht="14.4" customHeight="1" x14ac:dyDescent="0.3">
      <c r="A78" s="755" t="s">
        <v>4748</v>
      </c>
      <c r="B78" s="731">
        <v>138.22</v>
      </c>
      <c r="C78" s="745">
        <v>0.58824530791164831</v>
      </c>
      <c r="D78" s="731">
        <v>96.75</v>
      </c>
      <c r="E78" s="745">
        <v>0.41175469208835169</v>
      </c>
      <c r="F78" s="732">
        <v>234.97</v>
      </c>
    </row>
    <row r="79" spans="1:6" ht="14.4" customHeight="1" x14ac:dyDescent="0.3">
      <c r="A79" s="755" t="s">
        <v>1755</v>
      </c>
      <c r="B79" s="731">
        <v>136.54</v>
      </c>
      <c r="C79" s="745">
        <v>0.33048529589737385</v>
      </c>
      <c r="D79" s="731">
        <v>276.61</v>
      </c>
      <c r="E79" s="745">
        <v>0.66951470410262626</v>
      </c>
      <c r="F79" s="732">
        <v>413.15</v>
      </c>
    </row>
    <row r="80" spans="1:6" ht="14.4" customHeight="1" x14ac:dyDescent="0.3">
      <c r="A80" s="755" t="s">
        <v>1693</v>
      </c>
      <c r="B80" s="731">
        <v>117.00999999999999</v>
      </c>
      <c r="C80" s="745">
        <v>0.15623623035530693</v>
      </c>
      <c r="D80" s="731">
        <v>631.91999999999985</v>
      </c>
      <c r="E80" s="745">
        <v>0.84376376964469302</v>
      </c>
      <c r="F80" s="732">
        <v>748.92999999999984</v>
      </c>
    </row>
    <row r="81" spans="1:6" ht="14.4" customHeight="1" x14ac:dyDescent="0.3">
      <c r="A81" s="755" t="s">
        <v>1763</v>
      </c>
      <c r="B81" s="731">
        <v>99.94</v>
      </c>
      <c r="C81" s="745">
        <v>1</v>
      </c>
      <c r="D81" s="731"/>
      <c r="E81" s="745">
        <v>0</v>
      </c>
      <c r="F81" s="732">
        <v>99.94</v>
      </c>
    </row>
    <row r="82" spans="1:6" ht="14.4" customHeight="1" x14ac:dyDescent="0.3">
      <c r="A82" s="755" t="s">
        <v>1704</v>
      </c>
      <c r="B82" s="731">
        <v>87.22</v>
      </c>
      <c r="C82" s="745">
        <v>0.12505018065034124</v>
      </c>
      <c r="D82" s="731">
        <v>610.26</v>
      </c>
      <c r="E82" s="745">
        <v>0.87494981934965876</v>
      </c>
      <c r="F82" s="732">
        <v>697.48</v>
      </c>
    </row>
    <row r="83" spans="1:6" ht="14.4" customHeight="1" x14ac:dyDescent="0.3">
      <c r="A83" s="755" t="s">
        <v>1699</v>
      </c>
      <c r="B83" s="731">
        <v>80.44</v>
      </c>
      <c r="C83" s="745">
        <v>0.83331606754376875</v>
      </c>
      <c r="D83" s="731">
        <v>16.09</v>
      </c>
      <c r="E83" s="745">
        <v>0.16668393245623123</v>
      </c>
      <c r="F83" s="732">
        <v>96.53</v>
      </c>
    </row>
    <row r="84" spans="1:6" ht="14.4" customHeight="1" x14ac:dyDescent="0.3">
      <c r="A84" s="755" t="s">
        <v>1705</v>
      </c>
      <c r="B84" s="731">
        <v>43.61</v>
      </c>
      <c r="C84" s="745">
        <v>1</v>
      </c>
      <c r="D84" s="731"/>
      <c r="E84" s="745">
        <v>0</v>
      </c>
      <c r="F84" s="732">
        <v>43.61</v>
      </c>
    </row>
    <row r="85" spans="1:6" ht="14.4" customHeight="1" x14ac:dyDescent="0.3">
      <c r="A85" s="755" t="s">
        <v>1735</v>
      </c>
      <c r="B85" s="731">
        <v>36.270000000000003</v>
      </c>
      <c r="C85" s="745">
        <v>0.11367055283941332</v>
      </c>
      <c r="D85" s="731">
        <v>282.81</v>
      </c>
      <c r="E85" s="745">
        <v>0.8863294471605867</v>
      </c>
      <c r="F85" s="732">
        <v>319.08</v>
      </c>
    </row>
    <row r="86" spans="1:6" ht="14.4" customHeight="1" x14ac:dyDescent="0.3">
      <c r="A86" s="755" t="s">
        <v>1743</v>
      </c>
      <c r="B86" s="731">
        <v>23.5</v>
      </c>
      <c r="C86" s="745">
        <v>0.13888068081082677</v>
      </c>
      <c r="D86" s="731">
        <v>145.71</v>
      </c>
      <c r="E86" s="745">
        <v>0.86111931918917317</v>
      </c>
      <c r="F86" s="732">
        <v>169.21</v>
      </c>
    </row>
    <row r="87" spans="1:6" ht="14.4" customHeight="1" x14ac:dyDescent="0.3">
      <c r="A87" s="755" t="s">
        <v>4749</v>
      </c>
      <c r="B87" s="731">
        <v>16.5</v>
      </c>
      <c r="C87" s="745">
        <v>9.0549884754692125E-2</v>
      </c>
      <c r="D87" s="731">
        <v>165.72</v>
      </c>
      <c r="E87" s="745">
        <v>0.90945011524530783</v>
      </c>
      <c r="F87" s="732">
        <v>182.22</v>
      </c>
    </row>
    <row r="88" spans="1:6" ht="14.4" customHeight="1" x14ac:dyDescent="0.3">
      <c r="A88" s="755" t="s">
        <v>4750</v>
      </c>
      <c r="B88" s="731">
        <v>0</v>
      </c>
      <c r="C88" s="745"/>
      <c r="D88" s="731"/>
      <c r="E88" s="745"/>
      <c r="F88" s="732">
        <v>0</v>
      </c>
    </row>
    <row r="89" spans="1:6" ht="14.4" customHeight="1" x14ac:dyDescent="0.3">
      <c r="A89" s="755" t="s">
        <v>4751</v>
      </c>
      <c r="B89" s="731"/>
      <c r="C89" s="745">
        <v>0</v>
      </c>
      <c r="D89" s="731">
        <v>683.39</v>
      </c>
      <c r="E89" s="745">
        <v>1</v>
      </c>
      <c r="F89" s="732">
        <v>683.39</v>
      </c>
    </row>
    <row r="90" spans="1:6" ht="14.4" customHeight="1" x14ac:dyDescent="0.3">
      <c r="A90" s="755" t="s">
        <v>4752</v>
      </c>
      <c r="B90" s="731"/>
      <c r="C90" s="745">
        <v>0</v>
      </c>
      <c r="D90" s="731">
        <v>3886.29</v>
      </c>
      <c r="E90" s="745">
        <v>1</v>
      </c>
      <c r="F90" s="732">
        <v>3886.29</v>
      </c>
    </row>
    <row r="91" spans="1:6" ht="14.4" customHeight="1" x14ac:dyDescent="0.3">
      <c r="A91" s="755" t="s">
        <v>1690</v>
      </c>
      <c r="B91" s="731"/>
      <c r="C91" s="745">
        <v>0</v>
      </c>
      <c r="D91" s="731">
        <v>42.51</v>
      </c>
      <c r="E91" s="745">
        <v>1</v>
      </c>
      <c r="F91" s="732">
        <v>42.51</v>
      </c>
    </row>
    <row r="92" spans="1:6" ht="14.4" customHeight="1" x14ac:dyDescent="0.3">
      <c r="A92" s="755" t="s">
        <v>1700</v>
      </c>
      <c r="B92" s="731"/>
      <c r="C92" s="745">
        <v>0</v>
      </c>
      <c r="D92" s="731">
        <v>1428.22</v>
      </c>
      <c r="E92" s="745">
        <v>1</v>
      </c>
      <c r="F92" s="732">
        <v>1428.22</v>
      </c>
    </row>
    <row r="93" spans="1:6" ht="14.4" customHeight="1" x14ac:dyDescent="0.3">
      <c r="A93" s="755" t="s">
        <v>1711</v>
      </c>
      <c r="B93" s="731"/>
      <c r="C93" s="745">
        <v>0</v>
      </c>
      <c r="D93" s="731">
        <v>100.1</v>
      </c>
      <c r="E93" s="745">
        <v>1</v>
      </c>
      <c r="F93" s="732">
        <v>100.1</v>
      </c>
    </row>
    <row r="94" spans="1:6" ht="14.4" customHeight="1" x14ac:dyDescent="0.3">
      <c r="A94" s="755" t="s">
        <v>1682</v>
      </c>
      <c r="B94" s="731"/>
      <c r="C94" s="745">
        <v>0</v>
      </c>
      <c r="D94" s="731">
        <v>610.70000000000005</v>
      </c>
      <c r="E94" s="745">
        <v>1</v>
      </c>
      <c r="F94" s="732">
        <v>610.70000000000005</v>
      </c>
    </row>
    <row r="95" spans="1:6" ht="14.4" customHeight="1" x14ac:dyDescent="0.3">
      <c r="A95" s="755" t="s">
        <v>1753</v>
      </c>
      <c r="B95" s="731"/>
      <c r="C95" s="745">
        <v>0</v>
      </c>
      <c r="D95" s="731">
        <v>1313.8799999999999</v>
      </c>
      <c r="E95" s="745">
        <v>1</v>
      </c>
      <c r="F95" s="732">
        <v>1313.8799999999999</v>
      </c>
    </row>
    <row r="96" spans="1:6" ht="14.4" customHeight="1" x14ac:dyDescent="0.3">
      <c r="A96" s="755" t="s">
        <v>1738</v>
      </c>
      <c r="B96" s="731"/>
      <c r="C96" s="745"/>
      <c r="D96" s="731">
        <v>0</v>
      </c>
      <c r="E96" s="745"/>
      <c r="F96" s="732">
        <v>0</v>
      </c>
    </row>
    <row r="97" spans="1:6" ht="14.4" customHeight="1" x14ac:dyDescent="0.3">
      <c r="A97" s="755" t="s">
        <v>1760</v>
      </c>
      <c r="B97" s="731"/>
      <c r="C97" s="745"/>
      <c r="D97" s="731">
        <v>0</v>
      </c>
      <c r="E97" s="745"/>
      <c r="F97" s="732">
        <v>0</v>
      </c>
    </row>
    <row r="98" spans="1:6" ht="14.4" customHeight="1" x14ac:dyDescent="0.3">
      <c r="A98" s="755" t="s">
        <v>1698</v>
      </c>
      <c r="B98" s="731"/>
      <c r="C98" s="745">
        <v>0</v>
      </c>
      <c r="D98" s="731">
        <v>657.38</v>
      </c>
      <c r="E98" s="745">
        <v>1</v>
      </c>
      <c r="F98" s="732">
        <v>657.38</v>
      </c>
    </row>
    <row r="99" spans="1:6" ht="14.4" customHeight="1" x14ac:dyDescent="0.3">
      <c r="A99" s="755" t="s">
        <v>1687</v>
      </c>
      <c r="B99" s="731"/>
      <c r="C99" s="745">
        <v>0</v>
      </c>
      <c r="D99" s="731">
        <v>720.04</v>
      </c>
      <c r="E99" s="745">
        <v>1</v>
      </c>
      <c r="F99" s="732">
        <v>720.04</v>
      </c>
    </row>
    <row r="100" spans="1:6" ht="14.4" customHeight="1" x14ac:dyDescent="0.3">
      <c r="A100" s="755" t="s">
        <v>1742</v>
      </c>
      <c r="B100" s="731"/>
      <c r="C100" s="745">
        <v>0</v>
      </c>
      <c r="D100" s="731">
        <v>597.88</v>
      </c>
      <c r="E100" s="745">
        <v>1</v>
      </c>
      <c r="F100" s="732">
        <v>597.88</v>
      </c>
    </row>
    <row r="101" spans="1:6" ht="14.4" customHeight="1" x14ac:dyDescent="0.3">
      <c r="A101" s="755" t="s">
        <v>1702</v>
      </c>
      <c r="B101" s="731"/>
      <c r="C101" s="745">
        <v>0</v>
      </c>
      <c r="D101" s="731">
        <v>41.49</v>
      </c>
      <c r="E101" s="745">
        <v>1</v>
      </c>
      <c r="F101" s="732">
        <v>41.49</v>
      </c>
    </row>
    <row r="102" spans="1:6" ht="14.4" customHeight="1" x14ac:dyDescent="0.3">
      <c r="A102" s="755" t="s">
        <v>4753</v>
      </c>
      <c r="B102" s="731"/>
      <c r="C102" s="745">
        <v>0</v>
      </c>
      <c r="D102" s="731">
        <v>2975.59</v>
      </c>
      <c r="E102" s="745">
        <v>1</v>
      </c>
      <c r="F102" s="732">
        <v>2975.59</v>
      </c>
    </row>
    <row r="103" spans="1:6" ht="14.4" customHeight="1" x14ac:dyDescent="0.3">
      <c r="A103" s="755" t="s">
        <v>1752</v>
      </c>
      <c r="B103" s="731">
        <v>0</v>
      </c>
      <c r="C103" s="745"/>
      <c r="D103" s="731"/>
      <c r="E103" s="745"/>
      <c r="F103" s="732">
        <v>0</v>
      </c>
    </row>
    <row r="104" spans="1:6" ht="14.4" customHeight="1" x14ac:dyDescent="0.3">
      <c r="A104" s="755" t="s">
        <v>4754</v>
      </c>
      <c r="B104" s="731">
        <v>0</v>
      </c>
      <c r="C104" s="745"/>
      <c r="D104" s="731"/>
      <c r="E104" s="745"/>
      <c r="F104" s="732">
        <v>0</v>
      </c>
    </row>
    <row r="105" spans="1:6" ht="14.4" customHeight="1" x14ac:dyDescent="0.3">
      <c r="A105" s="755" t="s">
        <v>1703</v>
      </c>
      <c r="B105" s="731"/>
      <c r="C105" s="745">
        <v>0</v>
      </c>
      <c r="D105" s="731">
        <v>469.84</v>
      </c>
      <c r="E105" s="745">
        <v>1</v>
      </c>
      <c r="F105" s="732">
        <v>469.84</v>
      </c>
    </row>
    <row r="106" spans="1:6" ht="14.4" customHeight="1" x14ac:dyDescent="0.3">
      <c r="A106" s="755" t="s">
        <v>1681</v>
      </c>
      <c r="B106" s="731"/>
      <c r="C106" s="745">
        <v>0</v>
      </c>
      <c r="D106" s="731">
        <v>277.5</v>
      </c>
      <c r="E106" s="745">
        <v>1</v>
      </c>
      <c r="F106" s="732">
        <v>277.5</v>
      </c>
    </row>
    <row r="107" spans="1:6" ht="14.4" customHeight="1" x14ac:dyDescent="0.3">
      <c r="A107" s="755" t="s">
        <v>1675</v>
      </c>
      <c r="B107" s="731"/>
      <c r="C107" s="745">
        <v>0</v>
      </c>
      <c r="D107" s="731">
        <v>249.78000000000003</v>
      </c>
      <c r="E107" s="745">
        <v>1</v>
      </c>
      <c r="F107" s="732">
        <v>249.78000000000003</v>
      </c>
    </row>
    <row r="108" spans="1:6" ht="14.4" customHeight="1" x14ac:dyDescent="0.3">
      <c r="A108" s="755" t="s">
        <v>1746</v>
      </c>
      <c r="B108" s="731"/>
      <c r="C108" s="745">
        <v>0</v>
      </c>
      <c r="D108" s="731">
        <v>557.79999999999995</v>
      </c>
      <c r="E108" s="745">
        <v>1</v>
      </c>
      <c r="F108" s="732">
        <v>557.79999999999995</v>
      </c>
    </row>
    <row r="109" spans="1:6" ht="14.4" customHeight="1" x14ac:dyDescent="0.3">
      <c r="A109" s="755" t="s">
        <v>1678</v>
      </c>
      <c r="B109" s="731"/>
      <c r="C109" s="745"/>
      <c r="D109" s="731">
        <v>0</v>
      </c>
      <c r="E109" s="745"/>
      <c r="F109" s="732">
        <v>0</v>
      </c>
    </row>
    <row r="110" spans="1:6" ht="14.4" customHeight="1" x14ac:dyDescent="0.3">
      <c r="A110" s="755" t="s">
        <v>1747</v>
      </c>
      <c r="B110" s="731"/>
      <c r="C110" s="745">
        <v>0</v>
      </c>
      <c r="D110" s="731">
        <v>491.84</v>
      </c>
      <c r="E110" s="745">
        <v>1</v>
      </c>
      <c r="F110" s="732">
        <v>491.84</v>
      </c>
    </row>
    <row r="111" spans="1:6" ht="14.4" customHeight="1" x14ac:dyDescent="0.3">
      <c r="A111" s="755" t="s">
        <v>1707</v>
      </c>
      <c r="B111" s="731">
        <v>0</v>
      </c>
      <c r="C111" s="745">
        <v>0</v>
      </c>
      <c r="D111" s="731">
        <v>706.35</v>
      </c>
      <c r="E111" s="745">
        <v>1</v>
      </c>
      <c r="F111" s="732">
        <v>706.35</v>
      </c>
    </row>
    <row r="112" spans="1:6" ht="14.4" customHeight="1" x14ac:dyDescent="0.3">
      <c r="A112" s="755" t="s">
        <v>1748</v>
      </c>
      <c r="B112" s="731">
        <v>0</v>
      </c>
      <c r="C112" s="745">
        <v>0</v>
      </c>
      <c r="D112" s="731">
        <v>79.48</v>
      </c>
      <c r="E112" s="745">
        <v>1</v>
      </c>
      <c r="F112" s="732">
        <v>79.48</v>
      </c>
    </row>
    <row r="113" spans="1:6" ht="14.4" customHeight="1" x14ac:dyDescent="0.3">
      <c r="A113" s="755" t="s">
        <v>1761</v>
      </c>
      <c r="B113" s="731"/>
      <c r="C113" s="745">
        <v>0</v>
      </c>
      <c r="D113" s="731">
        <v>35494.039999999994</v>
      </c>
      <c r="E113" s="745">
        <v>1</v>
      </c>
      <c r="F113" s="732">
        <v>35494.039999999994</v>
      </c>
    </row>
    <row r="114" spans="1:6" ht="14.4" customHeight="1" x14ac:dyDescent="0.3">
      <c r="A114" s="755" t="s">
        <v>1713</v>
      </c>
      <c r="B114" s="731"/>
      <c r="C114" s="745">
        <v>0</v>
      </c>
      <c r="D114" s="731">
        <v>425</v>
      </c>
      <c r="E114" s="745">
        <v>1</v>
      </c>
      <c r="F114" s="732">
        <v>425</v>
      </c>
    </row>
    <row r="115" spans="1:6" ht="14.4" customHeight="1" x14ac:dyDescent="0.3">
      <c r="A115" s="755" t="s">
        <v>1694</v>
      </c>
      <c r="B115" s="731"/>
      <c r="C115" s="745">
        <v>0</v>
      </c>
      <c r="D115" s="731">
        <v>155.14000000000001</v>
      </c>
      <c r="E115" s="745">
        <v>1</v>
      </c>
      <c r="F115" s="732">
        <v>155.14000000000001</v>
      </c>
    </row>
    <row r="116" spans="1:6" ht="14.4" customHeight="1" x14ac:dyDescent="0.3">
      <c r="A116" s="755" t="s">
        <v>1751</v>
      </c>
      <c r="B116" s="731"/>
      <c r="C116" s="745">
        <v>0</v>
      </c>
      <c r="D116" s="731">
        <v>892.5</v>
      </c>
      <c r="E116" s="745">
        <v>1</v>
      </c>
      <c r="F116" s="732">
        <v>892.5</v>
      </c>
    </row>
    <row r="117" spans="1:6" ht="14.4" customHeight="1" thickBot="1" x14ac:dyDescent="0.35">
      <c r="A117" s="756" t="s">
        <v>1745</v>
      </c>
      <c r="B117" s="747">
        <v>0</v>
      </c>
      <c r="C117" s="748"/>
      <c r="D117" s="747">
        <v>0</v>
      </c>
      <c r="E117" s="748"/>
      <c r="F117" s="749">
        <v>0</v>
      </c>
    </row>
    <row r="118" spans="1:6" ht="14.4" customHeight="1" thickBot="1" x14ac:dyDescent="0.35">
      <c r="A118" s="750" t="s">
        <v>3</v>
      </c>
      <c r="B118" s="751">
        <v>50870.500000000007</v>
      </c>
      <c r="C118" s="752">
        <v>0.15218069016241226</v>
      </c>
      <c r="D118" s="751">
        <v>283406.47000000009</v>
      </c>
      <c r="E118" s="752">
        <v>0.84781930983758746</v>
      </c>
      <c r="F118" s="753">
        <v>334276.9700000002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{6DD5EFAB-C6CC-4E3A-B84C-A2759B386DF0}</x14:id>
        </ext>
      </extLst>
    </cfRule>
  </conditionalFormatting>
  <conditionalFormatting sqref="F50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{67631503-B38B-46E5-A343-66D64B2CDBBE}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D5EFAB-C6CC-4E3A-B84C-A2759B386D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67631503-B38B-46E5-A343-66D64B2CDB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4776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231</v>
      </c>
      <c r="G3" s="47">
        <f>SUBTOTAL(9,G6:G1048576)</f>
        <v>50870.500000000022</v>
      </c>
      <c r="H3" s="48">
        <f>IF(M3=0,0,G3/M3)</f>
        <v>0.15218069016241251</v>
      </c>
      <c r="I3" s="47">
        <f>SUBTOTAL(9,I6:I1048576)</f>
        <v>1270</v>
      </c>
      <c r="J3" s="47">
        <f>SUBTOTAL(9,J6:J1048576)</f>
        <v>283406.46999999997</v>
      </c>
      <c r="K3" s="48">
        <f>IF(M3=0,0,J3/M3)</f>
        <v>0.84781930983758824</v>
      </c>
      <c r="L3" s="47">
        <f>SUBTOTAL(9,L6:L1048576)</f>
        <v>1501</v>
      </c>
      <c r="M3" s="49">
        <f>SUBTOTAL(9,M6:M1048576)</f>
        <v>334276.96999999974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2305</v>
      </c>
      <c r="B6" s="804" t="s">
        <v>1768</v>
      </c>
      <c r="C6" s="804" t="s">
        <v>2695</v>
      </c>
      <c r="D6" s="804" t="s">
        <v>1772</v>
      </c>
      <c r="E6" s="804" t="s">
        <v>1773</v>
      </c>
      <c r="F6" s="225"/>
      <c r="G6" s="225"/>
      <c r="H6" s="809">
        <v>0</v>
      </c>
      <c r="I6" s="225">
        <v>2</v>
      </c>
      <c r="J6" s="225">
        <v>205.86</v>
      </c>
      <c r="K6" s="809">
        <v>1</v>
      </c>
      <c r="L6" s="225">
        <v>2</v>
      </c>
      <c r="M6" s="817">
        <v>205.86</v>
      </c>
    </row>
    <row r="7" spans="1:13" ht="14.4" customHeight="1" x14ac:dyDescent="0.3">
      <c r="A7" s="726" t="s">
        <v>2305</v>
      </c>
      <c r="B7" s="727" t="s">
        <v>1768</v>
      </c>
      <c r="C7" s="727" t="s">
        <v>1771</v>
      </c>
      <c r="D7" s="727" t="s">
        <v>1772</v>
      </c>
      <c r="E7" s="727" t="s">
        <v>1773</v>
      </c>
      <c r="F7" s="731"/>
      <c r="G7" s="731"/>
      <c r="H7" s="745">
        <v>0</v>
      </c>
      <c r="I7" s="731">
        <v>2</v>
      </c>
      <c r="J7" s="731">
        <v>205.86</v>
      </c>
      <c r="K7" s="745">
        <v>1</v>
      </c>
      <c r="L7" s="731">
        <v>2</v>
      </c>
      <c r="M7" s="732">
        <v>205.86</v>
      </c>
    </row>
    <row r="8" spans="1:13" ht="14.4" customHeight="1" x14ac:dyDescent="0.3">
      <c r="A8" s="726" t="s">
        <v>2305</v>
      </c>
      <c r="B8" s="727" t="s">
        <v>4755</v>
      </c>
      <c r="C8" s="727" t="s">
        <v>2688</v>
      </c>
      <c r="D8" s="727" t="s">
        <v>2689</v>
      </c>
      <c r="E8" s="727" t="s">
        <v>2690</v>
      </c>
      <c r="F8" s="731"/>
      <c r="G8" s="731"/>
      <c r="H8" s="745">
        <v>0</v>
      </c>
      <c r="I8" s="731">
        <v>3</v>
      </c>
      <c r="J8" s="731">
        <v>345.81</v>
      </c>
      <c r="K8" s="745">
        <v>1</v>
      </c>
      <c r="L8" s="731">
        <v>3</v>
      </c>
      <c r="M8" s="732">
        <v>345.81</v>
      </c>
    </row>
    <row r="9" spans="1:13" ht="14.4" customHeight="1" x14ac:dyDescent="0.3">
      <c r="A9" s="726" t="s">
        <v>2305</v>
      </c>
      <c r="B9" s="727" t="s">
        <v>4756</v>
      </c>
      <c r="C9" s="727" t="s">
        <v>4603</v>
      </c>
      <c r="D9" s="727" t="s">
        <v>4604</v>
      </c>
      <c r="E9" s="727" t="s">
        <v>2541</v>
      </c>
      <c r="F9" s="731"/>
      <c r="G9" s="731"/>
      <c r="H9" s="745">
        <v>0</v>
      </c>
      <c r="I9" s="731">
        <v>3</v>
      </c>
      <c r="J9" s="731">
        <v>96.75</v>
      </c>
      <c r="K9" s="745">
        <v>1</v>
      </c>
      <c r="L9" s="731">
        <v>3</v>
      </c>
      <c r="M9" s="732">
        <v>96.75</v>
      </c>
    </row>
    <row r="10" spans="1:13" ht="14.4" customHeight="1" x14ac:dyDescent="0.3">
      <c r="A10" s="726" t="s">
        <v>2305</v>
      </c>
      <c r="B10" s="727" t="s">
        <v>1786</v>
      </c>
      <c r="C10" s="727" t="s">
        <v>2556</v>
      </c>
      <c r="D10" s="727" t="s">
        <v>725</v>
      </c>
      <c r="E10" s="727" t="s">
        <v>1790</v>
      </c>
      <c r="F10" s="731"/>
      <c r="G10" s="731"/>
      <c r="H10" s="745">
        <v>0</v>
      </c>
      <c r="I10" s="731">
        <v>1</v>
      </c>
      <c r="J10" s="731">
        <v>368.16</v>
      </c>
      <c r="K10" s="745">
        <v>1</v>
      </c>
      <c r="L10" s="731">
        <v>1</v>
      </c>
      <c r="M10" s="732">
        <v>368.16</v>
      </c>
    </row>
    <row r="11" spans="1:13" ht="14.4" customHeight="1" x14ac:dyDescent="0.3">
      <c r="A11" s="726" t="s">
        <v>2305</v>
      </c>
      <c r="B11" s="727" t="s">
        <v>2029</v>
      </c>
      <c r="C11" s="727" t="s">
        <v>2799</v>
      </c>
      <c r="D11" s="727" t="s">
        <v>2031</v>
      </c>
      <c r="E11" s="727" t="s">
        <v>2800</v>
      </c>
      <c r="F11" s="731"/>
      <c r="G11" s="731"/>
      <c r="H11" s="745">
        <v>0</v>
      </c>
      <c r="I11" s="731">
        <v>3</v>
      </c>
      <c r="J11" s="731">
        <v>1516.77</v>
      </c>
      <c r="K11" s="745">
        <v>1</v>
      </c>
      <c r="L11" s="731">
        <v>3</v>
      </c>
      <c r="M11" s="732">
        <v>1516.77</v>
      </c>
    </row>
    <row r="12" spans="1:13" ht="14.4" customHeight="1" x14ac:dyDescent="0.3">
      <c r="A12" s="726" t="s">
        <v>2305</v>
      </c>
      <c r="B12" s="727" t="s">
        <v>1857</v>
      </c>
      <c r="C12" s="727" t="s">
        <v>2043</v>
      </c>
      <c r="D12" s="727" t="s">
        <v>965</v>
      </c>
      <c r="E12" s="727" t="s">
        <v>2044</v>
      </c>
      <c r="F12" s="731"/>
      <c r="G12" s="731"/>
      <c r="H12" s="745">
        <v>0</v>
      </c>
      <c r="I12" s="731">
        <v>2</v>
      </c>
      <c r="J12" s="731">
        <v>308.72000000000003</v>
      </c>
      <c r="K12" s="745">
        <v>1</v>
      </c>
      <c r="L12" s="731">
        <v>2</v>
      </c>
      <c r="M12" s="732">
        <v>308.72000000000003</v>
      </c>
    </row>
    <row r="13" spans="1:13" ht="14.4" customHeight="1" x14ac:dyDescent="0.3">
      <c r="A13" s="726" t="s">
        <v>2305</v>
      </c>
      <c r="B13" s="727" t="s">
        <v>1885</v>
      </c>
      <c r="C13" s="727" t="s">
        <v>2752</v>
      </c>
      <c r="D13" s="727" t="s">
        <v>1887</v>
      </c>
      <c r="E13" s="727" t="s">
        <v>2753</v>
      </c>
      <c r="F13" s="731"/>
      <c r="G13" s="731"/>
      <c r="H13" s="745">
        <v>0</v>
      </c>
      <c r="I13" s="731">
        <v>1</v>
      </c>
      <c r="J13" s="731">
        <v>70.540000000000006</v>
      </c>
      <c r="K13" s="745">
        <v>1</v>
      </c>
      <c r="L13" s="731">
        <v>1</v>
      </c>
      <c r="M13" s="732">
        <v>70.540000000000006</v>
      </c>
    </row>
    <row r="14" spans="1:13" ht="14.4" customHeight="1" x14ac:dyDescent="0.3">
      <c r="A14" s="726" t="s">
        <v>2305</v>
      </c>
      <c r="B14" s="727" t="s">
        <v>2069</v>
      </c>
      <c r="C14" s="727" t="s">
        <v>2070</v>
      </c>
      <c r="D14" s="727" t="s">
        <v>1055</v>
      </c>
      <c r="E14" s="727" t="s">
        <v>2071</v>
      </c>
      <c r="F14" s="731"/>
      <c r="G14" s="731"/>
      <c r="H14" s="745">
        <v>0</v>
      </c>
      <c r="I14" s="731">
        <v>2</v>
      </c>
      <c r="J14" s="731">
        <v>48.44</v>
      </c>
      <c r="K14" s="745">
        <v>1</v>
      </c>
      <c r="L14" s="731">
        <v>2</v>
      </c>
      <c r="M14" s="732">
        <v>48.44</v>
      </c>
    </row>
    <row r="15" spans="1:13" ht="14.4" customHeight="1" x14ac:dyDescent="0.3">
      <c r="A15" s="726" t="s">
        <v>2305</v>
      </c>
      <c r="B15" s="727" t="s">
        <v>2069</v>
      </c>
      <c r="C15" s="727" t="s">
        <v>2072</v>
      </c>
      <c r="D15" s="727" t="s">
        <v>1055</v>
      </c>
      <c r="E15" s="727" t="s">
        <v>1523</v>
      </c>
      <c r="F15" s="731"/>
      <c r="G15" s="731"/>
      <c r="H15" s="745">
        <v>0</v>
      </c>
      <c r="I15" s="731">
        <v>4</v>
      </c>
      <c r="J15" s="731">
        <v>193.68</v>
      </c>
      <c r="K15" s="745">
        <v>1</v>
      </c>
      <c r="L15" s="731">
        <v>4</v>
      </c>
      <c r="M15" s="732">
        <v>193.68</v>
      </c>
    </row>
    <row r="16" spans="1:13" ht="14.4" customHeight="1" x14ac:dyDescent="0.3">
      <c r="A16" s="726" t="s">
        <v>2305</v>
      </c>
      <c r="B16" s="727" t="s">
        <v>4757</v>
      </c>
      <c r="C16" s="727" t="s">
        <v>4611</v>
      </c>
      <c r="D16" s="727" t="s">
        <v>4228</v>
      </c>
      <c r="E16" s="727" t="s">
        <v>4612</v>
      </c>
      <c r="F16" s="731"/>
      <c r="G16" s="731"/>
      <c r="H16" s="745">
        <v>0</v>
      </c>
      <c r="I16" s="731">
        <v>3</v>
      </c>
      <c r="J16" s="731">
        <v>217.74</v>
      </c>
      <c r="K16" s="745">
        <v>1</v>
      </c>
      <c r="L16" s="731">
        <v>3</v>
      </c>
      <c r="M16" s="732">
        <v>217.74</v>
      </c>
    </row>
    <row r="17" spans="1:13" ht="14.4" customHeight="1" x14ac:dyDescent="0.3">
      <c r="A17" s="726" t="s">
        <v>2305</v>
      </c>
      <c r="B17" s="727" t="s">
        <v>1970</v>
      </c>
      <c r="C17" s="727" t="s">
        <v>1971</v>
      </c>
      <c r="D17" s="727" t="s">
        <v>914</v>
      </c>
      <c r="E17" s="727" t="s">
        <v>1972</v>
      </c>
      <c r="F17" s="731"/>
      <c r="G17" s="731"/>
      <c r="H17" s="745">
        <v>0</v>
      </c>
      <c r="I17" s="731">
        <v>2</v>
      </c>
      <c r="J17" s="731">
        <v>138.32</v>
      </c>
      <c r="K17" s="745">
        <v>1</v>
      </c>
      <c r="L17" s="731">
        <v>2</v>
      </c>
      <c r="M17" s="732">
        <v>138.32</v>
      </c>
    </row>
    <row r="18" spans="1:13" ht="14.4" customHeight="1" x14ac:dyDescent="0.3">
      <c r="A18" s="726" t="s">
        <v>2305</v>
      </c>
      <c r="B18" s="727" t="s">
        <v>1774</v>
      </c>
      <c r="C18" s="727" t="s">
        <v>1992</v>
      </c>
      <c r="D18" s="727" t="s">
        <v>1776</v>
      </c>
      <c r="E18" s="727" t="s">
        <v>1993</v>
      </c>
      <c r="F18" s="731"/>
      <c r="G18" s="731"/>
      <c r="H18" s="745">
        <v>0</v>
      </c>
      <c r="I18" s="731">
        <v>3</v>
      </c>
      <c r="J18" s="731">
        <v>160.71</v>
      </c>
      <c r="K18" s="745">
        <v>1</v>
      </c>
      <c r="L18" s="731">
        <v>3</v>
      </c>
      <c r="M18" s="732">
        <v>160.71</v>
      </c>
    </row>
    <row r="19" spans="1:13" ht="14.4" customHeight="1" x14ac:dyDescent="0.3">
      <c r="A19" s="726" t="s">
        <v>2305</v>
      </c>
      <c r="B19" s="727" t="s">
        <v>1774</v>
      </c>
      <c r="C19" s="727" t="s">
        <v>1775</v>
      </c>
      <c r="D19" s="727" t="s">
        <v>1776</v>
      </c>
      <c r="E19" s="727" t="s">
        <v>1777</v>
      </c>
      <c r="F19" s="731"/>
      <c r="G19" s="731"/>
      <c r="H19" s="745">
        <v>0</v>
      </c>
      <c r="I19" s="731">
        <v>80</v>
      </c>
      <c r="J19" s="731">
        <v>10715.2</v>
      </c>
      <c r="K19" s="745">
        <v>1</v>
      </c>
      <c r="L19" s="731">
        <v>80</v>
      </c>
      <c r="M19" s="732">
        <v>10715.2</v>
      </c>
    </row>
    <row r="20" spans="1:13" ht="14.4" customHeight="1" x14ac:dyDescent="0.3">
      <c r="A20" s="726" t="s">
        <v>2306</v>
      </c>
      <c r="B20" s="727" t="s">
        <v>1857</v>
      </c>
      <c r="C20" s="727" t="s">
        <v>2043</v>
      </c>
      <c r="D20" s="727" t="s">
        <v>965</v>
      </c>
      <c r="E20" s="727" t="s">
        <v>2044</v>
      </c>
      <c r="F20" s="731"/>
      <c r="G20" s="731"/>
      <c r="H20" s="745">
        <v>0</v>
      </c>
      <c r="I20" s="731">
        <v>1</v>
      </c>
      <c r="J20" s="731">
        <v>154.36000000000001</v>
      </c>
      <c r="K20" s="745">
        <v>1</v>
      </c>
      <c r="L20" s="731">
        <v>1</v>
      </c>
      <c r="M20" s="732">
        <v>154.36000000000001</v>
      </c>
    </row>
    <row r="21" spans="1:13" ht="14.4" customHeight="1" x14ac:dyDescent="0.3">
      <c r="A21" s="726" t="s">
        <v>2306</v>
      </c>
      <c r="B21" s="727" t="s">
        <v>2208</v>
      </c>
      <c r="C21" s="727" t="s">
        <v>2827</v>
      </c>
      <c r="D21" s="727" t="s">
        <v>2828</v>
      </c>
      <c r="E21" s="727" t="s">
        <v>2829</v>
      </c>
      <c r="F21" s="731">
        <v>1</v>
      </c>
      <c r="G21" s="731">
        <v>141.25</v>
      </c>
      <c r="H21" s="745">
        <v>1</v>
      </c>
      <c r="I21" s="731"/>
      <c r="J21" s="731"/>
      <c r="K21" s="745">
        <v>0</v>
      </c>
      <c r="L21" s="731">
        <v>1</v>
      </c>
      <c r="M21" s="732">
        <v>141.25</v>
      </c>
    </row>
    <row r="22" spans="1:13" ht="14.4" customHeight="1" x14ac:dyDescent="0.3">
      <c r="A22" s="726" t="s">
        <v>2306</v>
      </c>
      <c r="B22" s="727" t="s">
        <v>2114</v>
      </c>
      <c r="C22" s="727" t="s">
        <v>2115</v>
      </c>
      <c r="D22" s="727" t="s">
        <v>1109</v>
      </c>
      <c r="E22" s="727" t="s">
        <v>2116</v>
      </c>
      <c r="F22" s="731"/>
      <c r="G22" s="731"/>
      <c r="H22" s="745">
        <v>0</v>
      </c>
      <c r="I22" s="731">
        <v>1</v>
      </c>
      <c r="J22" s="731">
        <v>69.16</v>
      </c>
      <c r="K22" s="745">
        <v>1</v>
      </c>
      <c r="L22" s="731">
        <v>1</v>
      </c>
      <c r="M22" s="732">
        <v>69.16</v>
      </c>
    </row>
    <row r="23" spans="1:13" ht="14.4" customHeight="1" x14ac:dyDescent="0.3">
      <c r="A23" s="726" t="s">
        <v>2306</v>
      </c>
      <c r="B23" s="727" t="s">
        <v>2217</v>
      </c>
      <c r="C23" s="727" t="s">
        <v>2820</v>
      </c>
      <c r="D23" s="727" t="s">
        <v>2821</v>
      </c>
      <c r="E23" s="727" t="s">
        <v>2822</v>
      </c>
      <c r="F23" s="731">
        <v>1</v>
      </c>
      <c r="G23" s="731">
        <v>207.45</v>
      </c>
      <c r="H23" s="745">
        <v>1</v>
      </c>
      <c r="I23" s="731"/>
      <c r="J23" s="731"/>
      <c r="K23" s="745">
        <v>0</v>
      </c>
      <c r="L23" s="731">
        <v>1</v>
      </c>
      <c r="M23" s="732">
        <v>207.45</v>
      </c>
    </row>
    <row r="24" spans="1:13" ht="14.4" customHeight="1" x14ac:dyDescent="0.3">
      <c r="A24" s="726" t="s">
        <v>2308</v>
      </c>
      <c r="B24" s="727" t="s">
        <v>1774</v>
      </c>
      <c r="C24" s="727" t="s">
        <v>1775</v>
      </c>
      <c r="D24" s="727" t="s">
        <v>1776</v>
      </c>
      <c r="E24" s="727" t="s">
        <v>1777</v>
      </c>
      <c r="F24" s="731"/>
      <c r="G24" s="731"/>
      <c r="H24" s="745">
        <v>0</v>
      </c>
      <c r="I24" s="731">
        <v>2</v>
      </c>
      <c r="J24" s="731">
        <v>267.88</v>
      </c>
      <c r="K24" s="745">
        <v>1</v>
      </c>
      <c r="L24" s="731">
        <v>2</v>
      </c>
      <c r="M24" s="732">
        <v>267.88</v>
      </c>
    </row>
    <row r="25" spans="1:13" ht="14.4" customHeight="1" x14ac:dyDescent="0.3">
      <c r="A25" s="726" t="s">
        <v>2309</v>
      </c>
      <c r="B25" s="727" t="s">
        <v>1857</v>
      </c>
      <c r="C25" s="727" t="s">
        <v>2703</v>
      </c>
      <c r="D25" s="727" t="s">
        <v>965</v>
      </c>
      <c r="E25" s="727" t="s">
        <v>2044</v>
      </c>
      <c r="F25" s="731">
        <v>1</v>
      </c>
      <c r="G25" s="731">
        <v>154.36000000000001</v>
      </c>
      <c r="H25" s="745">
        <v>1</v>
      </c>
      <c r="I25" s="731"/>
      <c r="J25" s="731"/>
      <c r="K25" s="745">
        <v>0</v>
      </c>
      <c r="L25" s="731">
        <v>1</v>
      </c>
      <c r="M25" s="732">
        <v>154.36000000000001</v>
      </c>
    </row>
    <row r="26" spans="1:13" ht="14.4" customHeight="1" x14ac:dyDescent="0.3">
      <c r="A26" s="726" t="s">
        <v>2310</v>
      </c>
      <c r="B26" s="727" t="s">
        <v>1768</v>
      </c>
      <c r="C26" s="727" t="s">
        <v>3626</v>
      </c>
      <c r="D26" s="727" t="s">
        <v>1772</v>
      </c>
      <c r="E26" s="727" t="s">
        <v>2576</v>
      </c>
      <c r="F26" s="731"/>
      <c r="G26" s="731"/>
      <c r="H26" s="745">
        <v>0</v>
      </c>
      <c r="I26" s="731">
        <v>1</v>
      </c>
      <c r="J26" s="731">
        <v>115.18</v>
      </c>
      <c r="K26" s="745">
        <v>1</v>
      </c>
      <c r="L26" s="731">
        <v>1</v>
      </c>
      <c r="M26" s="732">
        <v>115.18</v>
      </c>
    </row>
    <row r="27" spans="1:13" ht="14.4" customHeight="1" x14ac:dyDescent="0.3">
      <c r="A27" s="726" t="s">
        <v>2310</v>
      </c>
      <c r="B27" s="727" t="s">
        <v>1786</v>
      </c>
      <c r="C27" s="727" t="s">
        <v>2556</v>
      </c>
      <c r="D27" s="727" t="s">
        <v>725</v>
      </c>
      <c r="E27" s="727" t="s">
        <v>1790</v>
      </c>
      <c r="F27" s="731"/>
      <c r="G27" s="731"/>
      <c r="H27" s="745">
        <v>0</v>
      </c>
      <c r="I27" s="731">
        <v>2</v>
      </c>
      <c r="J27" s="731">
        <v>736.32</v>
      </c>
      <c r="K27" s="745">
        <v>1</v>
      </c>
      <c r="L27" s="731">
        <v>2</v>
      </c>
      <c r="M27" s="732">
        <v>736.32</v>
      </c>
    </row>
    <row r="28" spans="1:13" ht="14.4" customHeight="1" x14ac:dyDescent="0.3">
      <c r="A28" s="726" t="s">
        <v>2310</v>
      </c>
      <c r="B28" s="727" t="s">
        <v>1786</v>
      </c>
      <c r="C28" s="727" t="s">
        <v>2371</v>
      </c>
      <c r="D28" s="727" t="s">
        <v>725</v>
      </c>
      <c r="E28" s="727" t="s">
        <v>1794</v>
      </c>
      <c r="F28" s="731"/>
      <c r="G28" s="731"/>
      <c r="H28" s="745">
        <v>0</v>
      </c>
      <c r="I28" s="731">
        <v>4</v>
      </c>
      <c r="J28" s="731">
        <v>1963.56</v>
      </c>
      <c r="K28" s="745">
        <v>1</v>
      </c>
      <c r="L28" s="731">
        <v>4</v>
      </c>
      <c r="M28" s="732">
        <v>1963.56</v>
      </c>
    </row>
    <row r="29" spans="1:13" ht="14.4" customHeight="1" x14ac:dyDescent="0.3">
      <c r="A29" s="726" t="s">
        <v>2310</v>
      </c>
      <c r="B29" s="727" t="s">
        <v>1786</v>
      </c>
      <c r="C29" s="727" t="s">
        <v>2377</v>
      </c>
      <c r="D29" s="727" t="s">
        <v>725</v>
      </c>
      <c r="E29" s="727" t="s">
        <v>1792</v>
      </c>
      <c r="F29" s="731"/>
      <c r="G29" s="731"/>
      <c r="H29" s="745">
        <v>0</v>
      </c>
      <c r="I29" s="731">
        <v>1</v>
      </c>
      <c r="J29" s="731">
        <v>736.33</v>
      </c>
      <c r="K29" s="745">
        <v>1</v>
      </c>
      <c r="L29" s="731">
        <v>1</v>
      </c>
      <c r="M29" s="732">
        <v>736.33</v>
      </c>
    </row>
    <row r="30" spans="1:13" ht="14.4" customHeight="1" x14ac:dyDescent="0.3">
      <c r="A30" s="726" t="s">
        <v>2310</v>
      </c>
      <c r="B30" s="727" t="s">
        <v>1786</v>
      </c>
      <c r="C30" s="727" t="s">
        <v>1795</v>
      </c>
      <c r="D30" s="727" t="s">
        <v>729</v>
      </c>
      <c r="E30" s="727" t="s">
        <v>1796</v>
      </c>
      <c r="F30" s="731"/>
      <c r="G30" s="731"/>
      <c r="H30" s="745">
        <v>0</v>
      </c>
      <c r="I30" s="731">
        <v>2</v>
      </c>
      <c r="J30" s="731">
        <v>3694.98</v>
      </c>
      <c r="K30" s="745">
        <v>1</v>
      </c>
      <c r="L30" s="731">
        <v>2</v>
      </c>
      <c r="M30" s="732">
        <v>3694.98</v>
      </c>
    </row>
    <row r="31" spans="1:13" ht="14.4" customHeight="1" x14ac:dyDescent="0.3">
      <c r="A31" s="726" t="s">
        <v>2310</v>
      </c>
      <c r="B31" s="727" t="s">
        <v>1846</v>
      </c>
      <c r="C31" s="727" t="s">
        <v>4573</v>
      </c>
      <c r="D31" s="727" t="s">
        <v>1851</v>
      </c>
      <c r="E31" s="727" t="s">
        <v>4574</v>
      </c>
      <c r="F31" s="731"/>
      <c r="G31" s="731"/>
      <c r="H31" s="745">
        <v>0</v>
      </c>
      <c r="I31" s="731">
        <v>1</v>
      </c>
      <c r="J31" s="731">
        <v>88.51</v>
      </c>
      <c r="K31" s="745">
        <v>1</v>
      </c>
      <c r="L31" s="731">
        <v>1</v>
      </c>
      <c r="M31" s="732">
        <v>88.51</v>
      </c>
    </row>
    <row r="32" spans="1:13" ht="14.4" customHeight="1" x14ac:dyDescent="0.3">
      <c r="A32" s="726" t="s">
        <v>2310</v>
      </c>
      <c r="B32" s="727" t="s">
        <v>1857</v>
      </c>
      <c r="C32" s="727" t="s">
        <v>2043</v>
      </c>
      <c r="D32" s="727" t="s">
        <v>965</v>
      </c>
      <c r="E32" s="727" t="s">
        <v>2044</v>
      </c>
      <c r="F32" s="731"/>
      <c r="G32" s="731"/>
      <c r="H32" s="745">
        <v>0</v>
      </c>
      <c r="I32" s="731">
        <v>9</v>
      </c>
      <c r="J32" s="731">
        <v>1389.24</v>
      </c>
      <c r="K32" s="745">
        <v>1</v>
      </c>
      <c r="L32" s="731">
        <v>9</v>
      </c>
      <c r="M32" s="732">
        <v>1389.24</v>
      </c>
    </row>
    <row r="33" spans="1:13" ht="14.4" customHeight="1" x14ac:dyDescent="0.3">
      <c r="A33" s="726" t="s">
        <v>2310</v>
      </c>
      <c r="B33" s="727" t="s">
        <v>1857</v>
      </c>
      <c r="C33" s="727" t="s">
        <v>4549</v>
      </c>
      <c r="D33" s="727" t="s">
        <v>4550</v>
      </c>
      <c r="E33" s="727" t="s">
        <v>4758</v>
      </c>
      <c r="F33" s="731"/>
      <c r="G33" s="731"/>
      <c r="H33" s="745">
        <v>0</v>
      </c>
      <c r="I33" s="731">
        <v>1</v>
      </c>
      <c r="J33" s="731">
        <v>75.73</v>
      </c>
      <c r="K33" s="745">
        <v>1</v>
      </c>
      <c r="L33" s="731">
        <v>1</v>
      </c>
      <c r="M33" s="732">
        <v>75.73</v>
      </c>
    </row>
    <row r="34" spans="1:13" ht="14.4" customHeight="1" x14ac:dyDescent="0.3">
      <c r="A34" s="726" t="s">
        <v>2310</v>
      </c>
      <c r="B34" s="727" t="s">
        <v>1857</v>
      </c>
      <c r="C34" s="727" t="s">
        <v>1858</v>
      </c>
      <c r="D34" s="727" t="s">
        <v>965</v>
      </c>
      <c r="E34" s="727" t="s">
        <v>1859</v>
      </c>
      <c r="F34" s="731"/>
      <c r="G34" s="731"/>
      <c r="H34" s="745">
        <v>0</v>
      </c>
      <c r="I34" s="731">
        <v>25</v>
      </c>
      <c r="J34" s="731">
        <v>5626.5</v>
      </c>
      <c r="K34" s="745">
        <v>1</v>
      </c>
      <c r="L34" s="731">
        <v>25</v>
      </c>
      <c r="M34" s="732">
        <v>5626.5</v>
      </c>
    </row>
    <row r="35" spans="1:13" ht="14.4" customHeight="1" x14ac:dyDescent="0.3">
      <c r="A35" s="726" t="s">
        <v>2310</v>
      </c>
      <c r="B35" s="727" t="s">
        <v>1889</v>
      </c>
      <c r="C35" s="727" t="s">
        <v>4572</v>
      </c>
      <c r="D35" s="727" t="s">
        <v>3389</v>
      </c>
      <c r="E35" s="727" t="s">
        <v>3390</v>
      </c>
      <c r="F35" s="731">
        <v>2</v>
      </c>
      <c r="G35" s="731">
        <v>265.95999999999998</v>
      </c>
      <c r="H35" s="745">
        <v>1</v>
      </c>
      <c r="I35" s="731"/>
      <c r="J35" s="731"/>
      <c r="K35" s="745">
        <v>0</v>
      </c>
      <c r="L35" s="731">
        <v>2</v>
      </c>
      <c r="M35" s="732">
        <v>265.95999999999998</v>
      </c>
    </row>
    <row r="36" spans="1:13" ht="14.4" customHeight="1" x14ac:dyDescent="0.3">
      <c r="A36" s="726" t="s">
        <v>2310</v>
      </c>
      <c r="B36" s="727" t="s">
        <v>1912</v>
      </c>
      <c r="C36" s="727" t="s">
        <v>2058</v>
      </c>
      <c r="D36" s="727" t="s">
        <v>2059</v>
      </c>
      <c r="E36" s="727" t="s">
        <v>2060</v>
      </c>
      <c r="F36" s="731"/>
      <c r="G36" s="731"/>
      <c r="H36" s="745">
        <v>0</v>
      </c>
      <c r="I36" s="731">
        <v>1</v>
      </c>
      <c r="J36" s="731">
        <v>3231.81</v>
      </c>
      <c r="K36" s="745">
        <v>1</v>
      </c>
      <c r="L36" s="731">
        <v>1</v>
      </c>
      <c r="M36" s="732">
        <v>3231.81</v>
      </c>
    </row>
    <row r="37" spans="1:13" ht="14.4" customHeight="1" x14ac:dyDescent="0.3">
      <c r="A37" s="726" t="s">
        <v>2310</v>
      </c>
      <c r="B37" s="727" t="s">
        <v>1933</v>
      </c>
      <c r="C37" s="727" t="s">
        <v>1934</v>
      </c>
      <c r="D37" s="727" t="s">
        <v>1935</v>
      </c>
      <c r="E37" s="727" t="s">
        <v>1936</v>
      </c>
      <c r="F37" s="731"/>
      <c r="G37" s="731"/>
      <c r="H37" s="745"/>
      <c r="I37" s="731">
        <v>5</v>
      </c>
      <c r="J37" s="731">
        <v>0</v>
      </c>
      <c r="K37" s="745"/>
      <c r="L37" s="731">
        <v>5</v>
      </c>
      <c r="M37" s="732">
        <v>0</v>
      </c>
    </row>
    <row r="38" spans="1:13" ht="14.4" customHeight="1" x14ac:dyDescent="0.3">
      <c r="A38" s="726" t="s">
        <v>2310</v>
      </c>
      <c r="B38" s="727" t="s">
        <v>2086</v>
      </c>
      <c r="C38" s="727" t="s">
        <v>2087</v>
      </c>
      <c r="D38" s="727" t="s">
        <v>2088</v>
      </c>
      <c r="E38" s="727" t="s">
        <v>2089</v>
      </c>
      <c r="F38" s="731"/>
      <c r="G38" s="731"/>
      <c r="H38" s="745">
        <v>0</v>
      </c>
      <c r="I38" s="731">
        <v>2</v>
      </c>
      <c r="J38" s="731">
        <v>9.4</v>
      </c>
      <c r="K38" s="745">
        <v>1</v>
      </c>
      <c r="L38" s="731">
        <v>2</v>
      </c>
      <c r="M38" s="732">
        <v>9.4</v>
      </c>
    </row>
    <row r="39" spans="1:13" ht="14.4" customHeight="1" x14ac:dyDescent="0.3">
      <c r="A39" s="726" t="s">
        <v>2310</v>
      </c>
      <c r="B39" s="727" t="s">
        <v>1948</v>
      </c>
      <c r="C39" s="727" t="s">
        <v>1951</v>
      </c>
      <c r="D39" s="727" t="s">
        <v>916</v>
      </c>
      <c r="E39" s="727" t="s">
        <v>1952</v>
      </c>
      <c r="F39" s="731"/>
      <c r="G39" s="731"/>
      <c r="H39" s="745"/>
      <c r="I39" s="731">
        <v>2</v>
      </c>
      <c r="J39" s="731">
        <v>0</v>
      </c>
      <c r="K39" s="745"/>
      <c r="L39" s="731">
        <v>2</v>
      </c>
      <c r="M39" s="732">
        <v>0</v>
      </c>
    </row>
    <row r="40" spans="1:13" ht="14.4" customHeight="1" x14ac:dyDescent="0.3">
      <c r="A40" s="726" t="s">
        <v>2310</v>
      </c>
      <c r="B40" s="727" t="s">
        <v>1948</v>
      </c>
      <c r="C40" s="727" t="s">
        <v>4579</v>
      </c>
      <c r="D40" s="727" t="s">
        <v>3408</v>
      </c>
      <c r="E40" s="727" t="s">
        <v>1950</v>
      </c>
      <c r="F40" s="731">
        <v>1</v>
      </c>
      <c r="G40" s="731">
        <v>0</v>
      </c>
      <c r="H40" s="745"/>
      <c r="I40" s="731"/>
      <c r="J40" s="731"/>
      <c r="K40" s="745"/>
      <c r="L40" s="731">
        <v>1</v>
      </c>
      <c r="M40" s="732">
        <v>0</v>
      </c>
    </row>
    <row r="41" spans="1:13" ht="14.4" customHeight="1" x14ac:dyDescent="0.3">
      <c r="A41" s="726" t="s">
        <v>2310</v>
      </c>
      <c r="B41" s="727" t="s">
        <v>1956</v>
      </c>
      <c r="C41" s="727" t="s">
        <v>4559</v>
      </c>
      <c r="D41" s="727" t="s">
        <v>662</v>
      </c>
      <c r="E41" s="727" t="s">
        <v>2658</v>
      </c>
      <c r="F41" s="731"/>
      <c r="G41" s="731"/>
      <c r="H41" s="745">
        <v>0</v>
      </c>
      <c r="I41" s="731">
        <v>1</v>
      </c>
      <c r="J41" s="731">
        <v>170.32</v>
      </c>
      <c r="K41" s="745">
        <v>1</v>
      </c>
      <c r="L41" s="731">
        <v>1</v>
      </c>
      <c r="M41" s="732">
        <v>170.32</v>
      </c>
    </row>
    <row r="42" spans="1:13" ht="14.4" customHeight="1" x14ac:dyDescent="0.3">
      <c r="A42" s="726" t="s">
        <v>2310</v>
      </c>
      <c r="B42" s="727" t="s">
        <v>2100</v>
      </c>
      <c r="C42" s="727" t="s">
        <v>4563</v>
      </c>
      <c r="D42" s="727" t="s">
        <v>2102</v>
      </c>
      <c r="E42" s="727" t="s">
        <v>2684</v>
      </c>
      <c r="F42" s="731">
        <v>2</v>
      </c>
      <c r="G42" s="731">
        <v>0</v>
      </c>
      <c r="H42" s="745"/>
      <c r="I42" s="731"/>
      <c r="J42" s="731"/>
      <c r="K42" s="745"/>
      <c r="L42" s="731">
        <v>2</v>
      </c>
      <c r="M42" s="732">
        <v>0</v>
      </c>
    </row>
    <row r="43" spans="1:13" ht="14.4" customHeight="1" x14ac:dyDescent="0.3">
      <c r="A43" s="726" t="s">
        <v>2310</v>
      </c>
      <c r="B43" s="727" t="s">
        <v>1962</v>
      </c>
      <c r="C43" s="727" t="s">
        <v>2103</v>
      </c>
      <c r="D43" s="727" t="s">
        <v>1247</v>
      </c>
      <c r="E43" s="727" t="s">
        <v>2104</v>
      </c>
      <c r="F43" s="731"/>
      <c r="G43" s="731"/>
      <c r="H43" s="745">
        <v>0</v>
      </c>
      <c r="I43" s="731">
        <v>2</v>
      </c>
      <c r="J43" s="731">
        <v>127.5</v>
      </c>
      <c r="K43" s="745">
        <v>1</v>
      </c>
      <c r="L43" s="731">
        <v>2</v>
      </c>
      <c r="M43" s="732">
        <v>127.5</v>
      </c>
    </row>
    <row r="44" spans="1:13" ht="14.4" customHeight="1" x14ac:dyDescent="0.3">
      <c r="A44" s="726" t="s">
        <v>2310</v>
      </c>
      <c r="B44" s="727" t="s">
        <v>4759</v>
      </c>
      <c r="C44" s="727" t="s">
        <v>4565</v>
      </c>
      <c r="D44" s="727" t="s">
        <v>4566</v>
      </c>
      <c r="E44" s="727" t="s">
        <v>4567</v>
      </c>
      <c r="F44" s="731">
        <v>2</v>
      </c>
      <c r="G44" s="731">
        <v>773.78</v>
      </c>
      <c r="H44" s="745">
        <v>1</v>
      </c>
      <c r="I44" s="731"/>
      <c r="J44" s="731"/>
      <c r="K44" s="745">
        <v>0</v>
      </c>
      <c r="L44" s="731">
        <v>2</v>
      </c>
      <c r="M44" s="732">
        <v>773.78</v>
      </c>
    </row>
    <row r="45" spans="1:13" ht="14.4" customHeight="1" x14ac:dyDescent="0.3">
      <c r="A45" s="726" t="s">
        <v>2310</v>
      </c>
      <c r="B45" s="727" t="s">
        <v>2105</v>
      </c>
      <c r="C45" s="727" t="s">
        <v>2109</v>
      </c>
      <c r="D45" s="727" t="s">
        <v>1035</v>
      </c>
      <c r="E45" s="727" t="s">
        <v>2108</v>
      </c>
      <c r="F45" s="731">
        <v>1</v>
      </c>
      <c r="G45" s="731">
        <v>0</v>
      </c>
      <c r="H45" s="745"/>
      <c r="I45" s="731"/>
      <c r="J45" s="731"/>
      <c r="K45" s="745"/>
      <c r="L45" s="731">
        <v>1</v>
      </c>
      <c r="M45" s="732">
        <v>0</v>
      </c>
    </row>
    <row r="46" spans="1:13" ht="14.4" customHeight="1" x14ac:dyDescent="0.3">
      <c r="A46" s="726" t="s">
        <v>2310</v>
      </c>
      <c r="B46" s="727" t="s">
        <v>1774</v>
      </c>
      <c r="C46" s="727" t="s">
        <v>1775</v>
      </c>
      <c r="D46" s="727" t="s">
        <v>1776</v>
      </c>
      <c r="E46" s="727" t="s">
        <v>1777</v>
      </c>
      <c r="F46" s="731"/>
      <c r="G46" s="731"/>
      <c r="H46" s="745">
        <v>0</v>
      </c>
      <c r="I46" s="731">
        <v>1</v>
      </c>
      <c r="J46" s="731">
        <v>133.94</v>
      </c>
      <c r="K46" s="745">
        <v>1</v>
      </c>
      <c r="L46" s="731">
        <v>1</v>
      </c>
      <c r="M46" s="732">
        <v>133.94</v>
      </c>
    </row>
    <row r="47" spans="1:13" ht="14.4" customHeight="1" x14ac:dyDescent="0.3">
      <c r="A47" s="726" t="s">
        <v>2311</v>
      </c>
      <c r="B47" s="727" t="s">
        <v>1768</v>
      </c>
      <c r="C47" s="727" t="s">
        <v>2747</v>
      </c>
      <c r="D47" s="727" t="s">
        <v>1772</v>
      </c>
      <c r="E47" s="727" t="s">
        <v>2628</v>
      </c>
      <c r="F47" s="731"/>
      <c r="G47" s="731"/>
      <c r="H47" s="745">
        <v>0</v>
      </c>
      <c r="I47" s="731">
        <v>2</v>
      </c>
      <c r="J47" s="731">
        <v>57.62</v>
      </c>
      <c r="K47" s="745">
        <v>1</v>
      </c>
      <c r="L47" s="731">
        <v>2</v>
      </c>
      <c r="M47" s="732">
        <v>57.62</v>
      </c>
    </row>
    <row r="48" spans="1:13" ht="14.4" customHeight="1" x14ac:dyDescent="0.3">
      <c r="A48" s="726" t="s">
        <v>2311</v>
      </c>
      <c r="B48" s="727" t="s">
        <v>1768</v>
      </c>
      <c r="C48" s="727" t="s">
        <v>2695</v>
      </c>
      <c r="D48" s="727" t="s">
        <v>1772</v>
      </c>
      <c r="E48" s="727" t="s">
        <v>1773</v>
      </c>
      <c r="F48" s="731"/>
      <c r="G48" s="731"/>
      <c r="H48" s="745">
        <v>0</v>
      </c>
      <c r="I48" s="731">
        <v>1</v>
      </c>
      <c r="J48" s="731">
        <v>57.6</v>
      </c>
      <c r="K48" s="745">
        <v>1</v>
      </c>
      <c r="L48" s="731">
        <v>1</v>
      </c>
      <c r="M48" s="732">
        <v>57.6</v>
      </c>
    </row>
    <row r="49" spans="1:13" ht="14.4" customHeight="1" x14ac:dyDescent="0.3">
      <c r="A49" s="726" t="s">
        <v>2311</v>
      </c>
      <c r="B49" s="727" t="s">
        <v>1768</v>
      </c>
      <c r="C49" s="727" t="s">
        <v>2896</v>
      </c>
      <c r="D49" s="727" t="s">
        <v>1772</v>
      </c>
      <c r="E49" s="727" t="s">
        <v>2897</v>
      </c>
      <c r="F49" s="731"/>
      <c r="G49" s="731"/>
      <c r="H49" s="745"/>
      <c r="I49" s="731">
        <v>1</v>
      </c>
      <c r="J49" s="731">
        <v>0</v>
      </c>
      <c r="K49" s="745"/>
      <c r="L49" s="731">
        <v>1</v>
      </c>
      <c r="M49" s="732">
        <v>0</v>
      </c>
    </row>
    <row r="50" spans="1:13" ht="14.4" customHeight="1" x14ac:dyDescent="0.3">
      <c r="A50" s="726" t="s">
        <v>2311</v>
      </c>
      <c r="B50" s="727" t="s">
        <v>1786</v>
      </c>
      <c r="C50" s="727" t="s">
        <v>2371</v>
      </c>
      <c r="D50" s="727" t="s">
        <v>725</v>
      </c>
      <c r="E50" s="727" t="s">
        <v>1794</v>
      </c>
      <c r="F50" s="731"/>
      <c r="G50" s="731"/>
      <c r="H50" s="745">
        <v>0</v>
      </c>
      <c r="I50" s="731">
        <v>1</v>
      </c>
      <c r="J50" s="731">
        <v>490.89</v>
      </c>
      <c r="K50" s="745">
        <v>1</v>
      </c>
      <c r="L50" s="731">
        <v>1</v>
      </c>
      <c r="M50" s="732">
        <v>490.89</v>
      </c>
    </row>
    <row r="51" spans="1:13" ht="14.4" customHeight="1" x14ac:dyDescent="0.3">
      <c r="A51" s="726" t="s">
        <v>2311</v>
      </c>
      <c r="B51" s="727" t="s">
        <v>2134</v>
      </c>
      <c r="C51" s="727" t="s">
        <v>2135</v>
      </c>
      <c r="D51" s="727" t="s">
        <v>2136</v>
      </c>
      <c r="E51" s="727" t="s">
        <v>2137</v>
      </c>
      <c r="F51" s="731"/>
      <c r="G51" s="731"/>
      <c r="H51" s="745">
        <v>0</v>
      </c>
      <c r="I51" s="731">
        <v>1</v>
      </c>
      <c r="J51" s="731">
        <v>93.43</v>
      </c>
      <c r="K51" s="745">
        <v>1</v>
      </c>
      <c r="L51" s="731">
        <v>1</v>
      </c>
      <c r="M51" s="732">
        <v>93.43</v>
      </c>
    </row>
    <row r="52" spans="1:13" ht="14.4" customHeight="1" x14ac:dyDescent="0.3">
      <c r="A52" s="726" t="s">
        <v>2311</v>
      </c>
      <c r="B52" s="727" t="s">
        <v>1801</v>
      </c>
      <c r="C52" s="727" t="s">
        <v>1804</v>
      </c>
      <c r="D52" s="727" t="s">
        <v>673</v>
      </c>
      <c r="E52" s="727" t="s">
        <v>1805</v>
      </c>
      <c r="F52" s="731"/>
      <c r="G52" s="731"/>
      <c r="H52" s="745">
        <v>0</v>
      </c>
      <c r="I52" s="731">
        <v>4</v>
      </c>
      <c r="J52" s="731">
        <v>576.04</v>
      </c>
      <c r="K52" s="745">
        <v>1</v>
      </c>
      <c r="L52" s="731">
        <v>4</v>
      </c>
      <c r="M52" s="732">
        <v>576.04</v>
      </c>
    </row>
    <row r="53" spans="1:13" ht="14.4" customHeight="1" x14ac:dyDescent="0.3">
      <c r="A53" s="726" t="s">
        <v>2311</v>
      </c>
      <c r="B53" s="727" t="s">
        <v>4760</v>
      </c>
      <c r="C53" s="727" t="s">
        <v>2886</v>
      </c>
      <c r="D53" s="727" t="s">
        <v>2887</v>
      </c>
      <c r="E53" s="727" t="s">
        <v>2888</v>
      </c>
      <c r="F53" s="731">
        <v>1</v>
      </c>
      <c r="G53" s="731">
        <v>16.5</v>
      </c>
      <c r="H53" s="745">
        <v>1</v>
      </c>
      <c r="I53" s="731"/>
      <c r="J53" s="731"/>
      <c r="K53" s="745">
        <v>0</v>
      </c>
      <c r="L53" s="731">
        <v>1</v>
      </c>
      <c r="M53" s="732">
        <v>16.5</v>
      </c>
    </row>
    <row r="54" spans="1:13" ht="14.4" customHeight="1" x14ac:dyDescent="0.3">
      <c r="A54" s="726" t="s">
        <v>2311</v>
      </c>
      <c r="B54" s="727" t="s">
        <v>1823</v>
      </c>
      <c r="C54" s="727" t="s">
        <v>2898</v>
      </c>
      <c r="D54" s="727" t="s">
        <v>844</v>
      </c>
      <c r="E54" s="727" t="s">
        <v>2899</v>
      </c>
      <c r="F54" s="731"/>
      <c r="G54" s="731"/>
      <c r="H54" s="745">
        <v>0</v>
      </c>
      <c r="I54" s="731">
        <v>2</v>
      </c>
      <c r="J54" s="731">
        <v>287.89999999999998</v>
      </c>
      <c r="K54" s="745">
        <v>1</v>
      </c>
      <c r="L54" s="731">
        <v>2</v>
      </c>
      <c r="M54" s="732">
        <v>287.89999999999998</v>
      </c>
    </row>
    <row r="55" spans="1:13" ht="14.4" customHeight="1" x14ac:dyDescent="0.3">
      <c r="A55" s="726" t="s">
        <v>2311</v>
      </c>
      <c r="B55" s="727" t="s">
        <v>1857</v>
      </c>
      <c r="C55" s="727" t="s">
        <v>2043</v>
      </c>
      <c r="D55" s="727" t="s">
        <v>965</v>
      </c>
      <c r="E55" s="727" t="s">
        <v>2044</v>
      </c>
      <c r="F55" s="731"/>
      <c r="G55" s="731"/>
      <c r="H55" s="745">
        <v>0</v>
      </c>
      <c r="I55" s="731">
        <v>3</v>
      </c>
      <c r="J55" s="731">
        <v>463.08000000000004</v>
      </c>
      <c r="K55" s="745">
        <v>1</v>
      </c>
      <c r="L55" s="731">
        <v>3</v>
      </c>
      <c r="M55" s="732">
        <v>463.08000000000004</v>
      </c>
    </row>
    <row r="56" spans="1:13" ht="14.4" customHeight="1" x14ac:dyDescent="0.3">
      <c r="A56" s="726" t="s">
        <v>2311</v>
      </c>
      <c r="B56" s="727" t="s">
        <v>1885</v>
      </c>
      <c r="C56" s="727" t="s">
        <v>2862</v>
      </c>
      <c r="D56" s="727" t="s">
        <v>2863</v>
      </c>
      <c r="E56" s="727" t="s">
        <v>2864</v>
      </c>
      <c r="F56" s="731">
        <v>1</v>
      </c>
      <c r="G56" s="731">
        <v>0</v>
      </c>
      <c r="H56" s="745"/>
      <c r="I56" s="731"/>
      <c r="J56" s="731"/>
      <c r="K56" s="745"/>
      <c r="L56" s="731">
        <v>1</v>
      </c>
      <c r="M56" s="732">
        <v>0</v>
      </c>
    </row>
    <row r="57" spans="1:13" ht="14.4" customHeight="1" x14ac:dyDescent="0.3">
      <c r="A57" s="726" t="s">
        <v>2311</v>
      </c>
      <c r="B57" s="727" t="s">
        <v>2069</v>
      </c>
      <c r="C57" s="727" t="s">
        <v>2072</v>
      </c>
      <c r="D57" s="727" t="s">
        <v>1055</v>
      </c>
      <c r="E57" s="727" t="s">
        <v>1523</v>
      </c>
      <c r="F57" s="731"/>
      <c r="G57" s="731"/>
      <c r="H57" s="745">
        <v>0</v>
      </c>
      <c r="I57" s="731">
        <v>3</v>
      </c>
      <c r="J57" s="731">
        <v>145.26</v>
      </c>
      <c r="K57" s="745">
        <v>1</v>
      </c>
      <c r="L57" s="731">
        <v>3</v>
      </c>
      <c r="M57" s="732">
        <v>145.26</v>
      </c>
    </row>
    <row r="58" spans="1:13" ht="14.4" customHeight="1" x14ac:dyDescent="0.3">
      <c r="A58" s="726" t="s">
        <v>2311</v>
      </c>
      <c r="B58" s="727" t="s">
        <v>1933</v>
      </c>
      <c r="C58" s="727" t="s">
        <v>1934</v>
      </c>
      <c r="D58" s="727" t="s">
        <v>1935</v>
      </c>
      <c r="E58" s="727" t="s">
        <v>1936</v>
      </c>
      <c r="F58" s="731"/>
      <c r="G58" s="731"/>
      <c r="H58" s="745"/>
      <c r="I58" s="731">
        <v>1</v>
      </c>
      <c r="J58" s="731">
        <v>0</v>
      </c>
      <c r="K58" s="745"/>
      <c r="L58" s="731">
        <v>1</v>
      </c>
      <c r="M58" s="732">
        <v>0</v>
      </c>
    </row>
    <row r="59" spans="1:13" ht="14.4" customHeight="1" x14ac:dyDescent="0.3">
      <c r="A59" s="726" t="s">
        <v>2311</v>
      </c>
      <c r="B59" s="727" t="s">
        <v>2086</v>
      </c>
      <c r="C59" s="727" t="s">
        <v>2203</v>
      </c>
      <c r="D59" s="727" t="s">
        <v>2204</v>
      </c>
      <c r="E59" s="727" t="s">
        <v>2205</v>
      </c>
      <c r="F59" s="731"/>
      <c r="G59" s="731"/>
      <c r="H59" s="745">
        <v>0</v>
      </c>
      <c r="I59" s="731">
        <v>2</v>
      </c>
      <c r="J59" s="731">
        <v>18.8</v>
      </c>
      <c r="K59" s="745">
        <v>1</v>
      </c>
      <c r="L59" s="731">
        <v>2</v>
      </c>
      <c r="M59" s="732">
        <v>18.8</v>
      </c>
    </row>
    <row r="60" spans="1:13" ht="14.4" customHeight="1" x14ac:dyDescent="0.3">
      <c r="A60" s="726" t="s">
        <v>2311</v>
      </c>
      <c r="B60" s="727" t="s">
        <v>1948</v>
      </c>
      <c r="C60" s="727" t="s">
        <v>2094</v>
      </c>
      <c r="D60" s="727" t="s">
        <v>1954</v>
      </c>
      <c r="E60" s="727" t="s">
        <v>1950</v>
      </c>
      <c r="F60" s="731">
        <v>2</v>
      </c>
      <c r="G60" s="731">
        <v>0</v>
      </c>
      <c r="H60" s="745"/>
      <c r="I60" s="731"/>
      <c r="J60" s="731"/>
      <c r="K60" s="745"/>
      <c r="L60" s="731">
        <v>2</v>
      </c>
      <c r="M60" s="732">
        <v>0</v>
      </c>
    </row>
    <row r="61" spans="1:13" ht="14.4" customHeight="1" x14ac:dyDescent="0.3">
      <c r="A61" s="726" t="s">
        <v>2311</v>
      </c>
      <c r="B61" s="727" t="s">
        <v>2096</v>
      </c>
      <c r="C61" s="727" t="s">
        <v>2097</v>
      </c>
      <c r="D61" s="727" t="s">
        <v>2098</v>
      </c>
      <c r="E61" s="727" t="s">
        <v>2099</v>
      </c>
      <c r="F61" s="731"/>
      <c r="G61" s="731"/>
      <c r="H61" s="745">
        <v>0</v>
      </c>
      <c r="I61" s="731">
        <v>4</v>
      </c>
      <c r="J61" s="731">
        <v>491.84</v>
      </c>
      <c r="K61" s="745">
        <v>1</v>
      </c>
      <c r="L61" s="731">
        <v>4</v>
      </c>
      <c r="M61" s="732">
        <v>491.84</v>
      </c>
    </row>
    <row r="62" spans="1:13" ht="14.4" customHeight="1" x14ac:dyDescent="0.3">
      <c r="A62" s="726" t="s">
        <v>2312</v>
      </c>
      <c r="B62" s="727" t="s">
        <v>1768</v>
      </c>
      <c r="C62" s="727" t="s">
        <v>2381</v>
      </c>
      <c r="D62" s="727" t="s">
        <v>1772</v>
      </c>
      <c r="E62" s="727" t="s">
        <v>2382</v>
      </c>
      <c r="F62" s="731"/>
      <c r="G62" s="731"/>
      <c r="H62" s="745"/>
      <c r="I62" s="731">
        <v>1</v>
      </c>
      <c r="J62" s="731">
        <v>0</v>
      </c>
      <c r="K62" s="745"/>
      <c r="L62" s="731">
        <v>1</v>
      </c>
      <c r="M62" s="732">
        <v>0</v>
      </c>
    </row>
    <row r="63" spans="1:13" ht="14.4" customHeight="1" x14ac:dyDescent="0.3">
      <c r="A63" s="726" t="s">
        <v>2312</v>
      </c>
      <c r="B63" s="727" t="s">
        <v>1786</v>
      </c>
      <c r="C63" s="727" t="s">
        <v>2377</v>
      </c>
      <c r="D63" s="727" t="s">
        <v>725</v>
      </c>
      <c r="E63" s="727" t="s">
        <v>1792</v>
      </c>
      <c r="F63" s="731"/>
      <c r="G63" s="731"/>
      <c r="H63" s="745">
        <v>0</v>
      </c>
      <c r="I63" s="731">
        <v>1</v>
      </c>
      <c r="J63" s="731">
        <v>736.33</v>
      </c>
      <c r="K63" s="745">
        <v>1</v>
      </c>
      <c r="L63" s="731">
        <v>1</v>
      </c>
      <c r="M63" s="732">
        <v>736.33</v>
      </c>
    </row>
    <row r="64" spans="1:13" ht="14.4" customHeight="1" x14ac:dyDescent="0.3">
      <c r="A64" s="726" t="s">
        <v>2312</v>
      </c>
      <c r="B64" s="727" t="s">
        <v>1786</v>
      </c>
      <c r="C64" s="727" t="s">
        <v>2378</v>
      </c>
      <c r="D64" s="727" t="s">
        <v>725</v>
      </c>
      <c r="E64" s="727" t="s">
        <v>2379</v>
      </c>
      <c r="F64" s="731">
        <v>1</v>
      </c>
      <c r="G64" s="731">
        <v>147.26</v>
      </c>
      <c r="H64" s="745">
        <v>1</v>
      </c>
      <c r="I64" s="731"/>
      <c r="J64" s="731"/>
      <c r="K64" s="745">
        <v>0</v>
      </c>
      <c r="L64" s="731">
        <v>1</v>
      </c>
      <c r="M64" s="732">
        <v>147.26</v>
      </c>
    </row>
    <row r="65" spans="1:13" ht="14.4" customHeight="1" x14ac:dyDescent="0.3">
      <c r="A65" s="726" t="s">
        <v>2312</v>
      </c>
      <c r="B65" s="727" t="s">
        <v>2134</v>
      </c>
      <c r="C65" s="727" t="s">
        <v>2135</v>
      </c>
      <c r="D65" s="727" t="s">
        <v>2136</v>
      </c>
      <c r="E65" s="727" t="s">
        <v>2137</v>
      </c>
      <c r="F65" s="731"/>
      <c r="G65" s="731"/>
      <c r="H65" s="745">
        <v>0</v>
      </c>
      <c r="I65" s="731">
        <v>1</v>
      </c>
      <c r="J65" s="731">
        <v>93.43</v>
      </c>
      <c r="K65" s="745">
        <v>1</v>
      </c>
      <c r="L65" s="731">
        <v>1</v>
      </c>
      <c r="M65" s="732">
        <v>93.43</v>
      </c>
    </row>
    <row r="66" spans="1:13" ht="14.4" customHeight="1" x14ac:dyDescent="0.3">
      <c r="A66" s="726" t="s">
        <v>2312</v>
      </c>
      <c r="B66" s="727" t="s">
        <v>1857</v>
      </c>
      <c r="C66" s="727" t="s">
        <v>2043</v>
      </c>
      <c r="D66" s="727" t="s">
        <v>965</v>
      </c>
      <c r="E66" s="727" t="s">
        <v>2044</v>
      </c>
      <c r="F66" s="731"/>
      <c r="G66" s="731"/>
      <c r="H66" s="745">
        <v>0</v>
      </c>
      <c r="I66" s="731">
        <v>8</v>
      </c>
      <c r="J66" s="731">
        <v>1234.8800000000001</v>
      </c>
      <c r="K66" s="745">
        <v>1</v>
      </c>
      <c r="L66" s="731">
        <v>8</v>
      </c>
      <c r="M66" s="732">
        <v>1234.8800000000001</v>
      </c>
    </row>
    <row r="67" spans="1:13" ht="14.4" customHeight="1" x14ac:dyDescent="0.3">
      <c r="A67" s="726" t="s">
        <v>2312</v>
      </c>
      <c r="B67" s="727" t="s">
        <v>1857</v>
      </c>
      <c r="C67" s="727" t="s">
        <v>1858</v>
      </c>
      <c r="D67" s="727" t="s">
        <v>965</v>
      </c>
      <c r="E67" s="727" t="s">
        <v>1859</v>
      </c>
      <c r="F67" s="731"/>
      <c r="G67" s="731"/>
      <c r="H67" s="745">
        <v>0</v>
      </c>
      <c r="I67" s="731">
        <v>1</v>
      </c>
      <c r="J67" s="731">
        <v>225.06</v>
      </c>
      <c r="K67" s="745">
        <v>1</v>
      </c>
      <c r="L67" s="731">
        <v>1</v>
      </c>
      <c r="M67" s="732">
        <v>225.06</v>
      </c>
    </row>
    <row r="68" spans="1:13" ht="14.4" customHeight="1" x14ac:dyDescent="0.3">
      <c r="A68" s="726" t="s">
        <v>2312</v>
      </c>
      <c r="B68" s="727" t="s">
        <v>1933</v>
      </c>
      <c r="C68" s="727" t="s">
        <v>1934</v>
      </c>
      <c r="D68" s="727" t="s">
        <v>1935</v>
      </c>
      <c r="E68" s="727" t="s">
        <v>1936</v>
      </c>
      <c r="F68" s="731"/>
      <c r="G68" s="731"/>
      <c r="H68" s="745"/>
      <c r="I68" s="731">
        <v>2</v>
      </c>
      <c r="J68" s="731">
        <v>0</v>
      </c>
      <c r="K68" s="745"/>
      <c r="L68" s="731">
        <v>2</v>
      </c>
      <c r="M68" s="732">
        <v>0</v>
      </c>
    </row>
    <row r="69" spans="1:13" ht="14.4" customHeight="1" x14ac:dyDescent="0.3">
      <c r="A69" s="726" t="s">
        <v>2312</v>
      </c>
      <c r="B69" s="727" t="s">
        <v>1948</v>
      </c>
      <c r="C69" s="727" t="s">
        <v>3407</v>
      </c>
      <c r="D69" s="727" t="s">
        <v>3408</v>
      </c>
      <c r="E69" s="727" t="s">
        <v>3409</v>
      </c>
      <c r="F69" s="731">
        <v>1</v>
      </c>
      <c r="G69" s="731">
        <v>0</v>
      </c>
      <c r="H69" s="745"/>
      <c r="I69" s="731"/>
      <c r="J69" s="731"/>
      <c r="K69" s="745"/>
      <c r="L69" s="731">
        <v>1</v>
      </c>
      <c r="M69" s="732">
        <v>0</v>
      </c>
    </row>
    <row r="70" spans="1:13" ht="14.4" customHeight="1" x14ac:dyDescent="0.3">
      <c r="A70" s="726" t="s">
        <v>2312</v>
      </c>
      <c r="B70" s="727" t="s">
        <v>1948</v>
      </c>
      <c r="C70" s="727" t="s">
        <v>3410</v>
      </c>
      <c r="D70" s="727" t="s">
        <v>3408</v>
      </c>
      <c r="E70" s="727" t="s">
        <v>1950</v>
      </c>
      <c r="F70" s="731">
        <v>2</v>
      </c>
      <c r="G70" s="731">
        <v>0</v>
      </c>
      <c r="H70" s="745"/>
      <c r="I70" s="731"/>
      <c r="J70" s="731"/>
      <c r="K70" s="745"/>
      <c r="L70" s="731">
        <v>2</v>
      </c>
      <c r="M70" s="732">
        <v>0</v>
      </c>
    </row>
    <row r="71" spans="1:13" ht="14.4" customHeight="1" x14ac:dyDescent="0.3">
      <c r="A71" s="726" t="s">
        <v>2312</v>
      </c>
      <c r="B71" s="727" t="s">
        <v>1970</v>
      </c>
      <c r="C71" s="727" t="s">
        <v>3359</v>
      </c>
      <c r="D71" s="727" t="s">
        <v>914</v>
      </c>
      <c r="E71" s="727" t="s">
        <v>3360</v>
      </c>
      <c r="F71" s="731"/>
      <c r="G71" s="731"/>
      <c r="H71" s="745">
        <v>0</v>
      </c>
      <c r="I71" s="731">
        <v>1</v>
      </c>
      <c r="J71" s="731">
        <v>207.45</v>
      </c>
      <c r="K71" s="745">
        <v>1</v>
      </c>
      <c r="L71" s="731">
        <v>1</v>
      </c>
      <c r="M71" s="732">
        <v>207.45</v>
      </c>
    </row>
    <row r="72" spans="1:13" ht="14.4" customHeight="1" x14ac:dyDescent="0.3">
      <c r="A72" s="726" t="s">
        <v>2312</v>
      </c>
      <c r="B72" s="727" t="s">
        <v>1774</v>
      </c>
      <c r="C72" s="727" t="s">
        <v>1992</v>
      </c>
      <c r="D72" s="727" t="s">
        <v>1776</v>
      </c>
      <c r="E72" s="727" t="s">
        <v>1993</v>
      </c>
      <c r="F72" s="731"/>
      <c r="G72" s="731"/>
      <c r="H72" s="745">
        <v>0</v>
      </c>
      <c r="I72" s="731">
        <v>2</v>
      </c>
      <c r="J72" s="731">
        <v>107.14</v>
      </c>
      <c r="K72" s="745">
        <v>1</v>
      </c>
      <c r="L72" s="731">
        <v>2</v>
      </c>
      <c r="M72" s="732">
        <v>107.14</v>
      </c>
    </row>
    <row r="73" spans="1:13" ht="14.4" customHeight="1" x14ac:dyDescent="0.3">
      <c r="A73" s="726" t="s">
        <v>2312</v>
      </c>
      <c r="B73" s="727" t="s">
        <v>1774</v>
      </c>
      <c r="C73" s="727" t="s">
        <v>1775</v>
      </c>
      <c r="D73" s="727" t="s">
        <v>1776</v>
      </c>
      <c r="E73" s="727" t="s">
        <v>1777</v>
      </c>
      <c r="F73" s="731"/>
      <c r="G73" s="731"/>
      <c r="H73" s="745">
        <v>0</v>
      </c>
      <c r="I73" s="731">
        <v>1</v>
      </c>
      <c r="J73" s="731">
        <v>133.94</v>
      </c>
      <c r="K73" s="745">
        <v>1</v>
      </c>
      <c r="L73" s="731">
        <v>1</v>
      </c>
      <c r="M73" s="732">
        <v>133.94</v>
      </c>
    </row>
    <row r="74" spans="1:13" ht="14.4" customHeight="1" x14ac:dyDescent="0.3">
      <c r="A74" s="726" t="s">
        <v>2314</v>
      </c>
      <c r="B74" s="727" t="s">
        <v>1786</v>
      </c>
      <c r="C74" s="727" t="s">
        <v>2371</v>
      </c>
      <c r="D74" s="727" t="s">
        <v>725</v>
      </c>
      <c r="E74" s="727" t="s">
        <v>1794</v>
      </c>
      <c r="F74" s="731"/>
      <c r="G74" s="731"/>
      <c r="H74" s="745">
        <v>0</v>
      </c>
      <c r="I74" s="731">
        <v>1</v>
      </c>
      <c r="J74" s="731">
        <v>490.89</v>
      </c>
      <c r="K74" s="745">
        <v>1</v>
      </c>
      <c r="L74" s="731">
        <v>1</v>
      </c>
      <c r="M74" s="732">
        <v>490.89</v>
      </c>
    </row>
    <row r="75" spans="1:13" ht="14.4" customHeight="1" x14ac:dyDescent="0.3">
      <c r="A75" s="726" t="s">
        <v>2314</v>
      </c>
      <c r="B75" s="727" t="s">
        <v>1786</v>
      </c>
      <c r="C75" s="727" t="s">
        <v>1791</v>
      </c>
      <c r="D75" s="727" t="s">
        <v>725</v>
      </c>
      <c r="E75" s="727" t="s">
        <v>1792</v>
      </c>
      <c r="F75" s="731"/>
      <c r="G75" s="731"/>
      <c r="H75" s="745">
        <v>0</v>
      </c>
      <c r="I75" s="731">
        <v>1</v>
      </c>
      <c r="J75" s="731">
        <v>736.33</v>
      </c>
      <c r="K75" s="745">
        <v>1</v>
      </c>
      <c r="L75" s="731">
        <v>1</v>
      </c>
      <c r="M75" s="732">
        <v>736.33</v>
      </c>
    </row>
    <row r="76" spans="1:13" ht="14.4" customHeight="1" x14ac:dyDescent="0.3">
      <c r="A76" s="726" t="s">
        <v>2314</v>
      </c>
      <c r="B76" s="727" t="s">
        <v>1857</v>
      </c>
      <c r="C76" s="727" t="s">
        <v>2043</v>
      </c>
      <c r="D76" s="727" t="s">
        <v>965</v>
      </c>
      <c r="E76" s="727" t="s">
        <v>2044</v>
      </c>
      <c r="F76" s="731"/>
      <c r="G76" s="731"/>
      <c r="H76" s="745">
        <v>0</v>
      </c>
      <c r="I76" s="731">
        <v>4</v>
      </c>
      <c r="J76" s="731">
        <v>617.44000000000005</v>
      </c>
      <c r="K76" s="745">
        <v>1</v>
      </c>
      <c r="L76" s="731">
        <v>4</v>
      </c>
      <c r="M76" s="732">
        <v>617.44000000000005</v>
      </c>
    </row>
    <row r="77" spans="1:13" ht="14.4" customHeight="1" x14ac:dyDescent="0.3">
      <c r="A77" s="726" t="s">
        <v>2314</v>
      </c>
      <c r="B77" s="727" t="s">
        <v>1857</v>
      </c>
      <c r="C77" s="727" t="s">
        <v>1858</v>
      </c>
      <c r="D77" s="727" t="s">
        <v>965</v>
      </c>
      <c r="E77" s="727" t="s">
        <v>1859</v>
      </c>
      <c r="F77" s="731"/>
      <c r="G77" s="731"/>
      <c r="H77" s="745">
        <v>0</v>
      </c>
      <c r="I77" s="731">
        <v>2</v>
      </c>
      <c r="J77" s="731">
        <v>450.12</v>
      </c>
      <c r="K77" s="745">
        <v>1</v>
      </c>
      <c r="L77" s="731">
        <v>2</v>
      </c>
      <c r="M77" s="732">
        <v>450.12</v>
      </c>
    </row>
    <row r="78" spans="1:13" ht="14.4" customHeight="1" x14ac:dyDescent="0.3">
      <c r="A78" s="726" t="s">
        <v>2314</v>
      </c>
      <c r="B78" s="727" t="s">
        <v>2069</v>
      </c>
      <c r="C78" s="727" t="s">
        <v>2072</v>
      </c>
      <c r="D78" s="727" t="s">
        <v>1055</v>
      </c>
      <c r="E78" s="727" t="s">
        <v>1523</v>
      </c>
      <c r="F78" s="731"/>
      <c r="G78" s="731"/>
      <c r="H78" s="745">
        <v>0</v>
      </c>
      <c r="I78" s="731">
        <v>1</v>
      </c>
      <c r="J78" s="731">
        <v>48.42</v>
      </c>
      <c r="K78" s="745">
        <v>1</v>
      </c>
      <c r="L78" s="731">
        <v>1</v>
      </c>
      <c r="M78" s="732">
        <v>48.42</v>
      </c>
    </row>
    <row r="79" spans="1:13" ht="14.4" customHeight="1" x14ac:dyDescent="0.3">
      <c r="A79" s="726" t="s">
        <v>2314</v>
      </c>
      <c r="B79" s="727" t="s">
        <v>1933</v>
      </c>
      <c r="C79" s="727" t="s">
        <v>1934</v>
      </c>
      <c r="D79" s="727" t="s">
        <v>1935</v>
      </c>
      <c r="E79" s="727" t="s">
        <v>1936</v>
      </c>
      <c r="F79" s="731"/>
      <c r="G79" s="731"/>
      <c r="H79" s="745"/>
      <c r="I79" s="731">
        <v>10</v>
      </c>
      <c r="J79" s="731">
        <v>0</v>
      </c>
      <c r="K79" s="745"/>
      <c r="L79" s="731">
        <v>10</v>
      </c>
      <c r="M79" s="732">
        <v>0</v>
      </c>
    </row>
    <row r="80" spans="1:13" ht="14.4" customHeight="1" x14ac:dyDescent="0.3">
      <c r="A80" s="726" t="s">
        <v>2314</v>
      </c>
      <c r="B80" s="727" t="s">
        <v>4761</v>
      </c>
      <c r="C80" s="727" t="s">
        <v>4590</v>
      </c>
      <c r="D80" s="727" t="s">
        <v>4591</v>
      </c>
      <c r="E80" s="727" t="s">
        <v>4592</v>
      </c>
      <c r="F80" s="731"/>
      <c r="G80" s="731"/>
      <c r="H80" s="745">
        <v>0</v>
      </c>
      <c r="I80" s="731">
        <v>3</v>
      </c>
      <c r="J80" s="731">
        <v>362.31</v>
      </c>
      <c r="K80" s="745">
        <v>1</v>
      </c>
      <c r="L80" s="731">
        <v>3</v>
      </c>
      <c r="M80" s="732">
        <v>362.31</v>
      </c>
    </row>
    <row r="81" spans="1:13" ht="14.4" customHeight="1" x14ac:dyDescent="0.3">
      <c r="A81" s="726" t="s">
        <v>2314</v>
      </c>
      <c r="B81" s="727" t="s">
        <v>1962</v>
      </c>
      <c r="C81" s="727" t="s">
        <v>2103</v>
      </c>
      <c r="D81" s="727" t="s">
        <v>1247</v>
      </c>
      <c r="E81" s="727" t="s">
        <v>2104</v>
      </c>
      <c r="F81" s="731"/>
      <c r="G81" s="731"/>
      <c r="H81" s="745">
        <v>0</v>
      </c>
      <c r="I81" s="731">
        <v>4</v>
      </c>
      <c r="J81" s="731">
        <v>255</v>
      </c>
      <c r="K81" s="745">
        <v>1</v>
      </c>
      <c r="L81" s="731">
        <v>4</v>
      </c>
      <c r="M81" s="732">
        <v>255</v>
      </c>
    </row>
    <row r="82" spans="1:13" ht="14.4" customHeight="1" x14ac:dyDescent="0.3">
      <c r="A82" s="726" t="s">
        <v>2314</v>
      </c>
      <c r="B82" s="727" t="s">
        <v>1774</v>
      </c>
      <c r="C82" s="727" t="s">
        <v>1992</v>
      </c>
      <c r="D82" s="727" t="s">
        <v>1776</v>
      </c>
      <c r="E82" s="727" t="s">
        <v>1993</v>
      </c>
      <c r="F82" s="731"/>
      <c r="G82" s="731"/>
      <c r="H82" s="745">
        <v>0</v>
      </c>
      <c r="I82" s="731">
        <v>1</v>
      </c>
      <c r="J82" s="731">
        <v>53.57</v>
      </c>
      <c r="K82" s="745">
        <v>1</v>
      </c>
      <c r="L82" s="731">
        <v>1</v>
      </c>
      <c r="M82" s="732">
        <v>53.57</v>
      </c>
    </row>
    <row r="83" spans="1:13" ht="14.4" customHeight="1" x14ac:dyDescent="0.3">
      <c r="A83" s="726" t="s">
        <v>2315</v>
      </c>
      <c r="B83" s="727" t="s">
        <v>1768</v>
      </c>
      <c r="C83" s="727" t="s">
        <v>2747</v>
      </c>
      <c r="D83" s="727" t="s">
        <v>1772</v>
      </c>
      <c r="E83" s="727" t="s">
        <v>2628</v>
      </c>
      <c r="F83" s="731"/>
      <c r="G83" s="731"/>
      <c r="H83" s="745">
        <v>0</v>
      </c>
      <c r="I83" s="731">
        <v>1</v>
      </c>
      <c r="J83" s="731">
        <v>16.12</v>
      </c>
      <c r="K83" s="745">
        <v>1</v>
      </c>
      <c r="L83" s="731">
        <v>1</v>
      </c>
      <c r="M83" s="732">
        <v>16.12</v>
      </c>
    </row>
    <row r="84" spans="1:13" ht="14.4" customHeight="1" x14ac:dyDescent="0.3">
      <c r="A84" s="726" t="s">
        <v>2315</v>
      </c>
      <c r="B84" s="727" t="s">
        <v>1857</v>
      </c>
      <c r="C84" s="727" t="s">
        <v>2043</v>
      </c>
      <c r="D84" s="727" t="s">
        <v>965</v>
      </c>
      <c r="E84" s="727" t="s">
        <v>2044</v>
      </c>
      <c r="F84" s="731"/>
      <c r="G84" s="731"/>
      <c r="H84" s="745">
        <v>0</v>
      </c>
      <c r="I84" s="731">
        <v>2</v>
      </c>
      <c r="J84" s="731">
        <v>308.72000000000003</v>
      </c>
      <c r="K84" s="745">
        <v>1</v>
      </c>
      <c r="L84" s="731">
        <v>2</v>
      </c>
      <c r="M84" s="732">
        <v>308.72000000000003</v>
      </c>
    </row>
    <row r="85" spans="1:13" ht="14.4" customHeight="1" x14ac:dyDescent="0.3">
      <c r="A85" s="726" t="s">
        <v>2315</v>
      </c>
      <c r="B85" s="727" t="s">
        <v>1912</v>
      </c>
      <c r="C85" s="727" t="s">
        <v>2058</v>
      </c>
      <c r="D85" s="727" t="s">
        <v>2059</v>
      </c>
      <c r="E85" s="727" t="s">
        <v>2060</v>
      </c>
      <c r="F85" s="731"/>
      <c r="G85" s="731"/>
      <c r="H85" s="745">
        <v>0</v>
      </c>
      <c r="I85" s="731">
        <v>1</v>
      </c>
      <c r="J85" s="731">
        <v>3231.81</v>
      </c>
      <c r="K85" s="745">
        <v>1</v>
      </c>
      <c r="L85" s="731">
        <v>1</v>
      </c>
      <c r="M85" s="732">
        <v>3231.81</v>
      </c>
    </row>
    <row r="86" spans="1:13" ht="14.4" customHeight="1" x14ac:dyDescent="0.3">
      <c r="A86" s="726" t="s">
        <v>2316</v>
      </c>
      <c r="B86" s="727" t="s">
        <v>1786</v>
      </c>
      <c r="C86" s="727" t="s">
        <v>2556</v>
      </c>
      <c r="D86" s="727" t="s">
        <v>725</v>
      </c>
      <c r="E86" s="727" t="s">
        <v>1790</v>
      </c>
      <c r="F86" s="731"/>
      <c r="G86" s="731"/>
      <c r="H86" s="745">
        <v>0</v>
      </c>
      <c r="I86" s="731">
        <v>5</v>
      </c>
      <c r="J86" s="731">
        <v>1840.8000000000002</v>
      </c>
      <c r="K86" s="745">
        <v>1</v>
      </c>
      <c r="L86" s="731">
        <v>5</v>
      </c>
      <c r="M86" s="732">
        <v>1840.8000000000002</v>
      </c>
    </row>
    <row r="87" spans="1:13" ht="14.4" customHeight="1" x14ac:dyDescent="0.3">
      <c r="A87" s="726" t="s">
        <v>2316</v>
      </c>
      <c r="B87" s="727" t="s">
        <v>1786</v>
      </c>
      <c r="C87" s="727" t="s">
        <v>2371</v>
      </c>
      <c r="D87" s="727" t="s">
        <v>725</v>
      </c>
      <c r="E87" s="727" t="s">
        <v>1794</v>
      </c>
      <c r="F87" s="731"/>
      <c r="G87" s="731"/>
      <c r="H87" s="745">
        <v>0</v>
      </c>
      <c r="I87" s="731">
        <v>1</v>
      </c>
      <c r="J87" s="731">
        <v>490.89</v>
      </c>
      <c r="K87" s="745">
        <v>1</v>
      </c>
      <c r="L87" s="731">
        <v>1</v>
      </c>
      <c r="M87" s="732">
        <v>490.89</v>
      </c>
    </row>
    <row r="88" spans="1:13" ht="14.4" customHeight="1" x14ac:dyDescent="0.3">
      <c r="A88" s="726" t="s">
        <v>2316</v>
      </c>
      <c r="B88" s="727" t="s">
        <v>1786</v>
      </c>
      <c r="C88" s="727" t="s">
        <v>2572</v>
      </c>
      <c r="D88" s="727" t="s">
        <v>725</v>
      </c>
      <c r="E88" s="727" t="s">
        <v>2379</v>
      </c>
      <c r="F88" s="731"/>
      <c r="G88" s="731"/>
      <c r="H88" s="745">
        <v>0</v>
      </c>
      <c r="I88" s="731">
        <v>1</v>
      </c>
      <c r="J88" s="731">
        <v>147.26</v>
      </c>
      <c r="K88" s="745">
        <v>1</v>
      </c>
      <c r="L88" s="731">
        <v>1</v>
      </c>
      <c r="M88" s="732">
        <v>147.26</v>
      </c>
    </row>
    <row r="89" spans="1:13" ht="14.4" customHeight="1" x14ac:dyDescent="0.3">
      <c r="A89" s="726" t="s">
        <v>2316</v>
      </c>
      <c r="B89" s="727" t="s">
        <v>1857</v>
      </c>
      <c r="C89" s="727" t="s">
        <v>2043</v>
      </c>
      <c r="D89" s="727" t="s">
        <v>965</v>
      </c>
      <c r="E89" s="727" t="s">
        <v>2044</v>
      </c>
      <c r="F89" s="731"/>
      <c r="G89" s="731"/>
      <c r="H89" s="745">
        <v>0</v>
      </c>
      <c r="I89" s="731">
        <v>1</v>
      </c>
      <c r="J89" s="731">
        <v>154.36000000000001</v>
      </c>
      <c r="K89" s="745">
        <v>1</v>
      </c>
      <c r="L89" s="731">
        <v>1</v>
      </c>
      <c r="M89" s="732">
        <v>154.36000000000001</v>
      </c>
    </row>
    <row r="90" spans="1:13" ht="14.4" customHeight="1" x14ac:dyDescent="0.3">
      <c r="A90" s="726" t="s">
        <v>2316</v>
      </c>
      <c r="B90" s="727" t="s">
        <v>1933</v>
      </c>
      <c r="C90" s="727" t="s">
        <v>1934</v>
      </c>
      <c r="D90" s="727" t="s">
        <v>1935</v>
      </c>
      <c r="E90" s="727" t="s">
        <v>1936</v>
      </c>
      <c r="F90" s="731"/>
      <c r="G90" s="731"/>
      <c r="H90" s="745"/>
      <c r="I90" s="731">
        <v>3</v>
      </c>
      <c r="J90" s="731">
        <v>0</v>
      </c>
      <c r="K90" s="745"/>
      <c r="L90" s="731">
        <v>3</v>
      </c>
      <c r="M90" s="732">
        <v>0</v>
      </c>
    </row>
    <row r="91" spans="1:13" ht="14.4" customHeight="1" x14ac:dyDescent="0.3">
      <c r="A91" s="726" t="s">
        <v>2317</v>
      </c>
      <c r="B91" s="727" t="s">
        <v>1768</v>
      </c>
      <c r="C91" s="727" t="s">
        <v>1771</v>
      </c>
      <c r="D91" s="727" t="s">
        <v>1772</v>
      </c>
      <c r="E91" s="727" t="s">
        <v>1773</v>
      </c>
      <c r="F91" s="731"/>
      <c r="G91" s="731"/>
      <c r="H91" s="745">
        <v>0</v>
      </c>
      <c r="I91" s="731">
        <v>2</v>
      </c>
      <c r="J91" s="731">
        <v>205.86</v>
      </c>
      <c r="K91" s="745">
        <v>1</v>
      </c>
      <c r="L91" s="731">
        <v>2</v>
      </c>
      <c r="M91" s="732">
        <v>205.86</v>
      </c>
    </row>
    <row r="92" spans="1:13" ht="14.4" customHeight="1" x14ac:dyDescent="0.3">
      <c r="A92" s="726" t="s">
        <v>2317</v>
      </c>
      <c r="B92" s="727" t="s">
        <v>1786</v>
      </c>
      <c r="C92" s="727" t="s">
        <v>2371</v>
      </c>
      <c r="D92" s="727" t="s">
        <v>725</v>
      </c>
      <c r="E92" s="727" t="s">
        <v>1794</v>
      </c>
      <c r="F92" s="731"/>
      <c r="G92" s="731"/>
      <c r="H92" s="745">
        <v>0</v>
      </c>
      <c r="I92" s="731">
        <v>7</v>
      </c>
      <c r="J92" s="731">
        <v>3436.2299999999996</v>
      </c>
      <c r="K92" s="745">
        <v>1</v>
      </c>
      <c r="L92" s="731">
        <v>7</v>
      </c>
      <c r="M92" s="732">
        <v>3436.2299999999996</v>
      </c>
    </row>
    <row r="93" spans="1:13" ht="14.4" customHeight="1" x14ac:dyDescent="0.3">
      <c r="A93" s="726" t="s">
        <v>2317</v>
      </c>
      <c r="B93" s="727" t="s">
        <v>1786</v>
      </c>
      <c r="C93" s="727" t="s">
        <v>2377</v>
      </c>
      <c r="D93" s="727" t="s">
        <v>725</v>
      </c>
      <c r="E93" s="727" t="s">
        <v>1792</v>
      </c>
      <c r="F93" s="731"/>
      <c r="G93" s="731"/>
      <c r="H93" s="745">
        <v>0</v>
      </c>
      <c r="I93" s="731">
        <v>2</v>
      </c>
      <c r="J93" s="731">
        <v>1472.66</v>
      </c>
      <c r="K93" s="745">
        <v>1</v>
      </c>
      <c r="L93" s="731">
        <v>2</v>
      </c>
      <c r="M93" s="732">
        <v>1472.66</v>
      </c>
    </row>
    <row r="94" spans="1:13" ht="14.4" customHeight="1" x14ac:dyDescent="0.3">
      <c r="A94" s="726" t="s">
        <v>2317</v>
      </c>
      <c r="B94" s="727" t="s">
        <v>1786</v>
      </c>
      <c r="C94" s="727" t="s">
        <v>2007</v>
      </c>
      <c r="D94" s="727" t="s">
        <v>725</v>
      </c>
      <c r="E94" s="727" t="s">
        <v>2008</v>
      </c>
      <c r="F94" s="731"/>
      <c r="G94" s="731"/>
      <c r="H94" s="745">
        <v>0</v>
      </c>
      <c r="I94" s="731">
        <v>1</v>
      </c>
      <c r="J94" s="731">
        <v>923.74</v>
      </c>
      <c r="K94" s="745">
        <v>1</v>
      </c>
      <c r="L94" s="731">
        <v>1</v>
      </c>
      <c r="M94" s="732">
        <v>923.74</v>
      </c>
    </row>
    <row r="95" spans="1:13" ht="14.4" customHeight="1" x14ac:dyDescent="0.3">
      <c r="A95" s="726" t="s">
        <v>2317</v>
      </c>
      <c r="B95" s="727" t="s">
        <v>1786</v>
      </c>
      <c r="C95" s="727" t="s">
        <v>1793</v>
      </c>
      <c r="D95" s="727" t="s">
        <v>725</v>
      </c>
      <c r="E95" s="727" t="s">
        <v>1794</v>
      </c>
      <c r="F95" s="731"/>
      <c r="G95" s="731"/>
      <c r="H95" s="745">
        <v>0</v>
      </c>
      <c r="I95" s="731">
        <v>1</v>
      </c>
      <c r="J95" s="731">
        <v>490.89</v>
      </c>
      <c r="K95" s="745">
        <v>1</v>
      </c>
      <c r="L95" s="731">
        <v>1</v>
      </c>
      <c r="M95" s="732">
        <v>490.89</v>
      </c>
    </row>
    <row r="96" spans="1:13" ht="14.4" customHeight="1" x14ac:dyDescent="0.3">
      <c r="A96" s="726" t="s">
        <v>2317</v>
      </c>
      <c r="B96" s="727" t="s">
        <v>1857</v>
      </c>
      <c r="C96" s="727" t="s">
        <v>2043</v>
      </c>
      <c r="D96" s="727" t="s">
        <v>965</v>
      </c>
      <c r="E96" s="727" t="s">
        <v>2044</v>
      </c>
      <c r="F96" s="731"/>
      <c r="G96" s="731"/>
      <c r="H96" s="745">
        <v>0</v>
      </c>
      <c r="I96" s="731">
        <v>1</v>
      </c>
      <c r="J96" s="731">
        <v>154.36000000000001</v>
      </c>
      <c r="K96" s="745">
        <v>1</v>
      </c>
      <c r="L96" s="731">
        <v>1</v>
      </c>
      <c r="M96" s="732">
        <v>154.36000000000001</v>
      </c>
    </row>
    <row r="97" spans="1:13" ht="14.4" customHeight="1" x14ac:dyDescent="0.3">
      <c r="A97" s="726" t="s">
        <v>2317</v>
      </c>
      <c r="B97" s="727" t="s">
        <v>1857</v>
      </c>
      <c r="C97" s="727" t="s">
        <v>1858</v>
      </c>
      <c r="D97" s="727" t="s">
        <v>965</v>
      </c>
      <c r="E97" s="727" t="s">
        <v>1859</v>
      </c>
      <c r="F97" s="731"/>
      <c r="G97" s="731"/>
      <c r="H97" s="745">
        <v>0</v>
      </c>
      <c r="I97" s="731">
        <v>4</v>
      </c>
      <c r="J97" s="731">
        <v>900.24</v>
      </c>
      <c r="K97" s="745">
        <v>1</v>
      </c>
      <c r="L97" s="731">
        <v>4</v>
      </c>
      <c r="M97" s="732">
        <v>900.24</v>
      </c>
    </row>
    <row r="98" spans="1:13" ht="14.4" customHeight="1" x14ac:dyDescent="0.3">
      <c r="A98" s="726" t="s">
        <v>2317</v>
      </c>
      <c r="B98" s="727" t="s">
        <v>1867</v>
      </c>
      <c r="C98" s="727" t="s">
        <v>2411</v>
      </c>
      <c r="D98" s="727" t="s">
        <v>1869</v>
      </c>
      <c r="E98" s="727" t="s">
        <v>2412</v>
      </c>
      <c r="F98" s="731">
        <v>2</v>
      </c>
      <c r="G98" s="731">
        <v>477.44</v>
      </c>
      <c r="H98" s="745">
        <v>1</v>
      </c>
      <c r="I98" s="731"/>
      <c r="J98" s="731"/>
      <c r="K98" s="745">
        <v>0</v>
      </c>
      <c r="L98" s="731">
        <v>2</v>
      </c>
      <c r="M98" s="732">
        <v>477.44</v>
      </c>
    </row>
    <row r="99" spans="1:13" ht="14.4" customHeight="1" x14ac:dyDescent="0.3">
      <c r="A99" s="726" t="s">
        <v>2317</v>
      </c>
      <c r="B99" s="727" t="s">
        <v>1933</v>
      </c>
      <c r="C99" s="727" t="s">
        <v>1934</v>
      </c>
      <c r="D99" s="727" t="s">
        <v>1935</v>
      </c>
      <c r="E99" s="727" t="s">
        <v>1936</v>
      </c>
      <c r="F99" s="731"/>
      <c r="G99" s="731"/>
      <c r="H99" s="745"/>
      <c r="I99" s="731">
        <v>5</v>
      </c>
      <c r="J99" s="731">
        <v>0</v>
      </c>
      <c r="K99" s="745"/>
      <c r="L99" s="731">
        <v>5</v>
      </c>
      <c r="M99" s="732">
        <v>0</v>
      </c>
    </row>
    <row r="100" spans="1:13" ht="14.4" customHeight="1" x14ac:dyDescent="0.3">
      <c r="A100" s="726" t="s">
        <v>2317</v>
      </c>
      <c r="B100" s="727" t="s">
        <v>2086</v>
      </c>
      <c r="C100" s="727" t="s">
        <v>2087</v>
      </c>
      <c r="D100" s="727" t="s">
        <v>2088</v>
      </c>
      <c r="E100" s="727" t="s">
        <v>2089</v>
      </c>
      <c r="F100" s="731">
        <v>2</v>
      </c>
      <c r="G100" s="731">
        <v>9.4</v>
      </c>
      <c r="H100" s="745">
        <v>1</v>
      </c>
      <c r="I100" s="731"/>
      <c r="J100" s="731"/>
      <c r="K100" s="745">
        <v>0</v>
      </c>
      <c r="L100" s="731">
        <v>2</v>
      </c>
      <c r="M100" s="732">
        <v>9.4</v>
      </c>
    </row>
    <row r="101" spans="1:13" ht="14.4" customHeight="1" x14ac:dyDescent="0.3">
      <c r="A101" s="726" t="s">
        <v>2317</v>
      </c>
      <c r="B101" s="727" t="s">
        <v>1970</v>
      </c>
      <c r="C101" s="727" t="s">
        <v>3359</v>
      </c>
      <c r="D101" s="727" t="s">
        <v>914</v>
      </c>
      <c r="E101" s="727" t="s">
        <v>3360</v>
      </c>
      <c r="F101" s="731"/>
      <c r="G101" s="731"/>
      <c r="H101" s="745">
        <v>0</v>
      </c>
      <c r="I101" s="731">
        <v>1</v>
      </c>
      <c r="J101" s="731">
        <v>207.45</v>
      </c>
      <c r="K101" s="745">
        <v>1</v>
      </c>
      <c r="L101" s="731">
        <v>1</v>
      </c>
      <c r="M101" s="732">
        <v>207.45</v>
      </c>
    </row>
    <row r="102" spans="1:13" ht="14.4" customHeight="1" x14ac:dyDescent="0.3">
      <c r="A102" s="726" t="s">
        <v>2317</v>
      </c>
      <c r="B102" s="727" t="s">
        <v>4762</v>
      </c>
      <c r="C102" s="727" t="s">
        <v>3488</v>
      </c>
      <c r="D102" s="727" t="s">
        <v>3489</v>
      </c>
      <c r="E102" s="727" t="s">
        <v>4763</v>
      </c>
      <c r="F102" s="731"/>
      <c r="G102" s="731"/>
      <c r="H102" s="745">
        <v>0</v>
      </c>
      <c r="I102" s="731">
        <v>1</v>
      </c>
      <c r="J102" s="731">
        <v>683.39</v>
      </c>
      <c r="K102" s="745">
        <v>1</v>
      </c>
      <c r="L102" s="731">
        <v>1</v>
      </c>
      <c r="M102" s="732">
        <v>683.39</v>
      </c>
    </row>
    <row r="103" spans="1:13" ht="14.4" customHeight="1" x14ac:dyDescent="0.3">
      <c r="A103" s="726" t="s">
        <v>2317</v>
      </c>
      <c r="B103" s="727" t="s">
        <v>1774</v>
      </c>
      <c r="C103" s="727" t="s">
        <v>1775</v>
      </c>
      <c r="D103" s="727" t="s">
        <v>1776</v>
      </c>
      <c r="E103" s="727" t="s">
        <v>1777</v>
      </c>
      <c r="F103" s="731"/>
      <c r="G103" s="731"/>
      <c r="H103" s="745">
        <v>0</v>
      </c>
      <c r="I103" s="731">
        <v>3</v>
      </c>
      <c r="J103" s="731">
        <v>401.82</v>
      </c>
      <c r="K103" s="745">
        <v>1</v>
      </c>
      <c r="L103" s="731">
        <v>3</v>
      </c>
      <c r="M103" s="732">
        <v>401.82</v>
      </c>
    </row>
    <row r="104" spans="1:13" ht="14.4" customHeight="1" x14ac:dyDescent="0.3">
      <c r="A104" s="726" t="s">
        <v>2318</v>
      </c>
      <c r="B104" s="727" t="s">
        <v>1786</v>
      </c>
      <c r="C104" s="727" t="s">
        <v>2556</v>
      </c>
      <c r="D104" s="727" t="s">
        <v>725</v>
      </c>
      <c r="E104" s="727" t="s">
        <v>1790</v>
      </c>
      <c r="F104" s="731"/>
      <c r="G104" s="731"/>
      <c r="H104" s="745">
        <v>0</v>
      </c>
      <c r="I104" s="731">
        <v>13</v>
      </c>
      <c r="J104" s="731">
        <v>4786.08</v>
      </c>
      <c r="K104" s="745">
        <v>1</v>
      </c>
      <c r="L104" s="731">
        <v>13</v>
      </c>
      <c r="M104" s="732">
        <v>4786.08</v>
      </c>
    </row>
    <row r="105" spans="1:13" ht="14.4" customHeight="1" x14ac:dyDescent="0.3">
      <c r="A105" s="726" t="s">
        <v>2318</v>
      </c>
      <c r="B105" s="727" t="s">
        <v>1786</v>
      </c>
      <c r="C105" s="727" t="s">
        <v>2371</v>
      </c>
      <c r="D105" s="727" t="s">
        <v>725</v>
      </c>
      <c r="E105" s="727" t="s">
        <v>1794</v>
      </c>
      <c r="F105" s="731"/>
      <c r="G105" s="731"/>
      <c r="H105" s="745">
        <v>0</v>
      </c>
      <c r="I105" s="731">
        <v>20</v>
      </c>
      <c r="J105" s="731">
        <v>9817.7999999999993</v>
      </c>
      <c r="K105" s="745">
        <v>1</v>
      </c>
      <c r="L105" s="731">
        <v>20</v>
      </c>
      <c r="M105" s="732">
        <v>9817.7999999999993</v>
      </c>
    </row>
    <row r="106" spans="1:13" ht="14.4" customHeight="1" x14ac:dyDescent="0.3">
      <c r="A106" s="726" t="s">
        <v>2318</v>
      </c>
      <c r="B106" s="727" t="s">
        <v>1786</v>
      </c>
      <c r="C106" s="727" t="s">
        <v>2377</v>
      </c>
      <c r="D106" s="727" t="s">
        <v>725</v>
      </c>
      <c r="E106" s="727" t="s">
        <v>1792</v>
      </c>
      <c r="F106" s="731"/>
      <c r="G106" s="731"/>
      <c r="H106" s="745">
        <v>0</v>
      </c>
      <c r="I106" s="731">
        <v>4</v>
      </c>
      <c r="J106" s="731">
        <v>2945.32</v>
      </c>
      <c r="K106" s="745">
        <v>1</v>
      </c>
      <c r="L106" s="731">
        <v>4</v>
      </c>
      <c r="M106" s="732">
        <v>2945.32</v>
      </c>
    </row>
    <row r="107" spans="1:13" ht="14.4" customHeight="1" x14ac:dyDescent="0.3">
      <c r="A107" s="726" t="s">
        <v>2318</v>
      </c>
      <c r="B107" s="727" t="s">
        <v>1786</v>
      </c>
      <c r="C107" s="727" t="s">
        <v>4723</v>
      </c>
      <c r="D107" s="727" t="s">
        <v>729</v>
      </c>
      <c r="E107" s="727" t="s">
        <v>4724</v>
      </c>
      <c r="F107" s="731"/>
      <c r="G107" s="731"/>
      <c r="H107" s="745">
        <v>0</v>
      </c>
      <c r="I107" s="731">
        <v>1</v>
      </c>
      <c r="J107" s="731">
        <v>277.12</v>
      </c>
      <c r="K107" s="745">
        <v>1</v>
      </c>
      <c r="L107" s="731">
        <v>1</v>
      </c>
      <c r="M107" s="732">
        <v>277.12</v>
      </c>
    </row>
    <row r="108" spans="1:13" ht="14.4" customHeight="1" x14ac:dyDescent="0.3">
      <c r="A108" s="726" t="s">
        <v>2318</v>
      </c>
      <c r="B108" s="727" t="s">
        <v>1786</v>
      </c>
      <c r="C108" s="727" t="s">
        <v>1795</v>
      </c>
      <c r="D108" s="727" t="s">
        <v>729</v>
      </c>
      <c r="E108" s="727" t="s">
        <v>1796</v>
      </c>
      <c r="F108" s="731"/>
      <c r="G108" s="731"/>
      <c r="H108" s="745">
        <v>0</v>
      </c>
      <c r="I108" s="731">
        <v>1</v>
      </c>
      <c r="J108" s="731">
        <v>1847.49</v>
      </c>
      <c r="K108" s="745">
        <v>1</v>
      </c>
      <c r="L108" s="731">
        <v>1</v>
      </c>
      <c r="M108" s="732">
        <v>1847.49</v>
      </c>
    </row>
    <row r="109" spans="1:13" ht="14.4" customHeight="1" x14ac:dyDescent="0.3">
      <c r="A109" s="726" t="s">
        <v>2318</v>
      </c>
      <c r="B109" s="727" t="s">
        <v>1857</v>
      </c>
      <c r="C109" s="727" t="s">
        <v>2043</v>
      </c>
      <c r="D109" s="727" t="s">
        <v>965</v>
      </c>
      <c r="E109" s="727" t="s">
        <v>2044</v>
      </c>
      <c r="F109" s="731"/>
      <c r="G109" s="731"/>
      <c r="H109" s="745">
        <v>0</v>
      </c>
      <c r="I109" s="731">
        <v>1</v>
      </c>
      <c r="J109" s="731">
        <v>154.36000000000001</v>
      </c>
      <c r="K109" s="745">
        <v>1</v>
      </c>
      <c r="L109" s="731">
        <v>1</v>
      </c>
      <c r="M109" s="732">
        <v>154.36000000000001</v>
      </c>
    </row>
    <row r="110" spans="1:13" ht="14.4" customHeight="1" x14ac:dyDescent="0.3">
      <c r="A110" s="726" t="s">
        <v>2318</v>
      </c>
      <c r="B110" s="727" t="s">
        <v>1857</v>
      </c>
      <c r="C110" s="727" t="s">
        <v>1860</v>
      </c>
      <c r="D110" s="727" t="s">
        <v>1861</v>
      </c>
      <c r="E110" s="727" t="s">
        <v>1862</v>
      </c>
      <c r="F110" s="731"/>
      <c r="G110" s="731"/>
      <c r="H110" s="745">
        <v>0</v>
      </c>
      <c r="I110" s="731">
        <v>1</v>
      </c>
      <c r="J110" s="731">
        <v>149.52000000000001</v>
      </c>
      <c r="K110" s="745">
        <v>1</v>
      </c>
      <c r="L110" s="731">
        <v>1</v>
      </c>
      <c r="M110" s="732">
        <v>149.52000000000001</v>
      </c>
    </row>
    <row r="111" spans="1:13" ht="14.4" customHeight="1" x14ac:dyDescent="0.3">
      <c r="A111" s="726" t="s">
        <v>2318</v>
      </c>
      <c r="B111" s="727" t="s">
        <v>1857</v>
      </c>
      <c r="C111" s="727" t="s">
        <v>1858</v>
      </c>
      <c r="D111" s="727" t="s">
        <v>965</v>
      </c>
      <c r="E111" s="727" t="s">
        <v>1859</v>
      </c>
      <c r="F111" s="731"/>
      <c r="G111" s="731"/>
      <c r="H111" s="745">
        <v>0</v>
      </c>
      <c r="I111" s="731">
        <v>10</v>
      </c>
      <c r="J111" s="731">
        <v>2250.6000000000004</v>
      </c>
      <c r="K111" s="745">
        <v>1</v>
      </c>
      <c r="L111" s="731">
        <v>10</v>
      </c>
      <c r="M111" s="732">
        <v>2250.6000000000004</v>
      </c>
    </row>
    <row r="112" spans="1:13" ht="14.4" customHeight="1" x14ac:dyDescent="0.3">
      <c r="A112" s="726" t="s">
        <v>2318</v>
      </c>
      <c r="B112" s="727" t="s">
        <v>1867</v>
      </c>
      <c r="C112" s="727" t="s">
        <v>2411</v>
      </c>
      <c r="D112" s="727" t="s">
        <v>1869</v>
      </c>
      <c r="E112" s="727" t="s">
        <v>2412</v>
      </c>
      <c r="F112" s="731">
        <v>2</v>
      </c>
      <c r="G112" s="731">
        <v>477.44</v>
      </c>
      <c r="H112" s="745">
        <v>1</v>
      </c>
      <c r="I112" s="731"/>
      <c r="J112" s="731"/>
      <c r="K112" s="745">
        <v>0</v>
      </c>
      <c r="L112" s="731">
        <v>2</v>
      </c>
      <c r="M112" s="732">
        <v>477.44</v>
      </c>
    </row>
    <row r="113" spans="1:13" ht="14.4" customHeight="1" x14ac:dyDescent="0.3">
      <c r="A113" s="726" t="s">
        <v>2318</v>
      </c>
      <c r="B113" s="727" t="s">
        <v>1867</v>
      </c>
      <c r="C113" s="727" t="s">
        <v>2045</v>
      </c>
      <c r="D113" s="727" t="s">
        <v>2046</v>
      </c>
      <c r="E113" s="727" t="s">
        <v>1870</v>
      </c>
      <c r="F113" s="731"/>
      <c r="G113" s="731"/>
      <c r="H113" s="745">
        <v>0</v>
      </c>
      <c r="I113" s="731">
        <v>1</v>
      </c>
      <c r="J113" s="731">
        <v>170.52</v>
      </c>
      <c r="K113" s="745">
        <v>1</v>
      </c>
      <c r="L113" s="731">
        <v>1</v>
      </c>
      <c r="M113" s="732">
        <v>170.52</v>
      </c>
    </row>
    <row r="114" spans="1:13" ht="14.4" customHeight="1" x14ac:dyDescent="0.3">
      <c r="A114" s="726" t="s">
        <v>2318</v>
      </c>
      <c r="B114" s="727" t="s">
        <v>1933</v>
      </c>
      <c r="C114" s="727" t="s">
        <v>1934</v>
      </c>
      <c r="D114" s="727" t="s">
        <v>1935</v>
      </c>
      <c r="E114" s="727" t="s">
        <v>1936</v>
      </c>
      <c r="F114" s="731"/>
      <c r="G114" s="731"/>
      <c r="H114" s="745"/>
      <c r="I114" s="731">
        <v>25</v>
      </c>
      <c r="J114" s="731">
        <v>0</v>
      </c>
      <c r="K114" s="745"/>
      <c r="L114" s="731">
        <v>25</v>
      </c>
      <c r="M114" s="732">
        <v>0</v>
      </c>
    </row>
    <row r="115" spans="1:13" ht="14.4" customHeight="1" x14ac:dyDescent="0.3">
      <c r="A115" s="726" t="s">
        <v>2319</v>
      </c>
      <c r="B115" s="727" t="s">
        <v>1768</v>
      </c>
      <c r="C115" s="727" t="s">
        <v>4624</v>
      </c>
      <c r="D115" s="727" t="s">
        <v>4625</v>
      </c>
      <c r="E115" s="727" t="s">
        <v>4626</v>
      </c>
      <c r="F115" s="731">
        <v>1</v>
      </c>
      <c r="G115" s="731">
        <v>205.84</v>
      </c>
      <c r="H115" s="745">
        <v>1</v>
      </c>
      <c r="I115" s="731"/>
      <c r="J115" s="731"/>
      <c r="K115" s="745">
        <v>0</v>
      </c>
      <c r="L115" s="731">
        <v>1</v>
      </c>
      <c r="M115" s="732">
        <v>205.84</v>
      </c>
    </row>
    <row r="116" spans="1:13" ht="14.4" customHeight="1" x14ac:dyDescent="0.3">
      <c r="A116" s="726" t="s">
        <v>2319</v>
      </c>
      <c r="B116" s="727" t="s">
        <v>1768</v>
      </c>
      <c r="C116" s="727" t="s">
        <v>4627</v>
      </c>
      <c r="D116" s="727" t="s">
        <v>4628</v>
      </c>
      <c r="E116" s="727" t="s">
        <v>4629</v>
      </c>
      <c r="F116" s="731">
        <v>1</v>
      </c>
      <c r="G116" s="731">
        <v>0</v>
      </c>
      <c r="H116" s="745"/>
      <c r="I116" s="731"/>
      <c r="J116" s="731"/>
      <c r="K116" s="745"/>
      <c r="L116" s="731">
        <v>1</v>
      </c>
      <c r="M116" s="732">
        <v>0</v>
      </c>
    </row>
    <row r="117" spans="1:13" ht="14.4" customHeight="1" x14ac:dyDescent="0.3">
      <c r="A117" s="726" t="s">
        <v>2319</v>
      </c>
      <c r="B117" s="727" t="s">
        <v>4755</v>
      </c>
      <c r="C117" s="727" t="s">
        <v>2688</v>
      </c>
      <c r="D117" s="727" t="s">
        <v>2689</v>
      </c>
      <c r="E117" s="727" t="s">
        <v>2690</v>
      </c>
      <c r="F117" s="731"/>
      <c r="G117" s="731"/>
      <c r="H117" s="745">
        <v>0</v>
      </c>
      <c r="I117" s="731">
        <v>27</v>
      </c>
      <c r="J117" s="731">
        <v>2756.9</v>
      </c>
      <c r="K117" s="745">
        <v>1</v>
      </c>
      <c r="L117" s="731">
        <v>27</v>
      </c>
      <c r="M117" s="732">
        <v>2756.9</v>
      </c>
    </row>
    <row r="118" spans="1:13" ht="14.4" customHeight="1" x14ac:dyDescent="0.3">
      <c r="A118" s="726" t="s">
        <v>2319</v>
      </c>
      <c r="B118" s="727" t="s">
        <v>1786</v>
      </c>
      <c r="C118" s="727" t="s">
        <v>2371</v>
      </c>
      <c r="D118" s="727" t="s">
        <v>725</v>
      </c>
      <c r="E118" s="727" t="s">
        <v>1794</v>
      </c>
      <c r="F118" s="731"/>
      <c r="G118" s="731"/>
      <c r="H118" s="745">
        <v>0</v>
      </c>
      <c r="I118" s="731">
        <v>2</v>
      </c>
      <c r="J118" s="731">
        <v>981.78</v>
      </c>
      <c r="K118" s="745">
        <v>1</v>
      </c>
      <c r="L118" s="731">
        <v>2</v>
      </c>
      <c r="M118" s="732">
        <v>981.78</v>
      </c>
    </row>
    <row r="119" spans="1:13" ht="14.4" customHeight="1" x14ac:dyDescent="0.3">
      <c r="A119" s="726" t="s">
        <v>2319</v>
      </c>
      <c r="B119" s="727" t="s">
        <v>1817</v>
      </c>
      <c r="C119" s="727" t="s">
        <v>3501</v>
      </c>
      <c r="D119" s="727" t="s">
        <v>850</v>
      </c>
      <c r="E119" s="727" t="s">
        <v>2899</v>
      </c>
      <c r="F119" s="731"/>
      <c r="G119" s="731"/>
      <c r="H119" s="745">
        <v>0</v>
      </c>
      <c r="I119" s="731">
        <v>1</v>
      </c>
      <c r="J119" s="731">
        <v>105.32</v>
      </c>
      <c r="K119" s="745">
        <v>1</v>
      </c>
      <c r="L119" s="731">
        <v>1</v>
      </c>
      <c r="M119" s="732">
        <v>105.32</v>
      </c>
    </row>
    <row r="120" spans="1:13" ht="14.4" customHeight="1" x14ac:dyDescent="0.3">
      <c r="A120" s="726" t="s">
        <v>2319</v>
      </c>
      <c r="B120" s="727" t="s">
        <v>1825</v>
      </c>
      <c r="C120" s="727" t="s">
        <v>3532</v>
      </c>
      <c r="D120" s="727" t="s">
        <v>1827</v>
      </c>
      <c r="E120" s="727" t="s">
        <v>3533</v>
      </c>
      <c r="F120" s="731"/>
      <c r="G120" s="731"/>
      <c r="H120" s="745">
        <v>0</v>
      </c>
      <c r="I120" s="731">
        <v>1</v>
      </c>
      <c r="J120" s="731">
        <v>437.23</v>
      </c>
      <c r="K120" s="745">
        <v>1</v>
      </c>
      <c r="L120" s="731">
        <v>1</v>
      </c>
      <c r="M120" s="732">
        <v>437.23</v>
      </c>
    </row>
    <row r="121" spans="1:13" ht="14.4" customHeight="1" x14ac:dyDescent="0.3">
      <c r="A121" s="726" t="s">
        <v>2319</v>
      </c>
      <c r="B121" s="727" t="s">
        <v>1857</v>
      </c>
      <c r="C121" s="727" t="s">
        <v>2043</v>
      </c>
      <c r="D121" s="727" t="s">
        <v>965</v>
      </c>
      <c r="E121" s="727" t="s">
        <v>2044</v>
      </c>
      <c r="F121" s="731"/>
      <c r="G121" s="731"/>
      <c r="H121" s="745">
        <v>0</v>
      </c>
      <c r="I121" s="731">
        <v>2</v>
      </c>
      <c r="J121" s="731">
        <v>308.72000000000003</v>
      </c>
      <c r="K121" s="745">
        <v>1</v>
      </c>
      <c r="L121" s="731">
        <v>2</v>
      </c>
      <c r="M121" s="732">
        <v>308.72000000000003</v>
      </c>
    </row>
    <row r="122" spans="1:13" ht="14.4" customHeight="1" x14ac:dyDescent="0.3">
      <c r="A122" s="726" t="s">
        <v>2319</v>
      </c>
      <c r="B122" s="727" t="s">
        <v>1857</v>
      </c>
      <c r="C122" s="727" t="s">
        <v>1858</v>
      </c>
      <c r="D122" s="727" t="s">
        <v>965</v>
      </c>
      <c r="E122" s="727" t="s">
        <v>1859</v>
      </c>
      <c r="F122" s="731"/>
      <c r="G122" s="731"/>
      <c r="H122" s="745">
        <v>0</v>
      </c>
      <c r="I122" s="731">
        <v>2</v>
      </c>
      <c r="J122" s="731">
        <v>450.12</v>
      </c>
      <c r="K122" s="745">
        <v>1</v>
      </c>
      <c r="L122" s="731">
        <v>2</v>
      </c>
      <c r="M122" s="732">
        <v>450.12</v>
      </c>
    </row>
    <row r="123" spans="1:13" ht="14.4" customHeight="1" x14ac:dyDescent="0.3">
      <c r="A123" s="726" t="s">
        <v>2319</v>
      </c>
      <c r="B123" s="727" t="s">
        <v>1885</v>
      </c>
      <c r="C123" s="727" t="s">
        <v>2752</v>
      </c>
      <c r="D123" s="727" t="s">
        <v>1887</v>
      </c>
      <c r="E123" s="727" t="s">
        <v>2753</v>
      </c>
      <c r="F123" s="731"/>
      <c r="G123" s="731"/>
      <c r="H123" s="745">
        <v>0</v>
      </c>
      <c r="I123" s="731">
        <v>1</v>
      </c>
      <c r="J123" s="731">
        <v>70.540000000000006</v>
      </c>
      <c r="K123" s="745">
        <v>1</v>
      </c>
      <c r="L123" s="731">
        <v>1</v>
      </c>
      <c r="M123" s="732">
        <v>70.540000000000006</v>
      </c>
    </row>
    <row r="124" spans="1:13" ht="14.4" customHeight="1" x14ac:dyDescent="0.3">
      <c r="A124" s="726" t="s">
        <v>2319</v>
      </c>
      <c r="B124" s="727" t="s">
        <v>2069</v>
      </c>
      <c r="C124" s="727" t="s">
        <v>2070</v>
      </c>
      <c r="D124" s="727" t="s">
        <v>1055</v>
      </c>
      <c r="E124" s="727" t="s">
        <v>2071</v>
      </c>
      <c r="F124" s="731"/>
      <c r="G124" s="731"/>
      <c r="H124" s="745">
        <v>0</v>
      </c>
      <c r="I124" s="731">
        <v>1</v>
      </c>
      <c r="J124" s="731">
        <v>24.22</v>
      </c>
      <c r="K124" s="745">
        <v>1</v>
      </c>
      <c r="L124" s="731">
        <v>1</v>
      </c>
      <c r="M124" s="732">
        <v>24.22</v>
      </c>
    </row>
    <row r="125" spans="1:13" ht="14.4" customHeight="1" x14ac:dyDescent="0.3">
      <c r="A125" s="726" t="s">
        <v>2319</v>
      </c>
      <c r="B125" s="727" t="s">
        <v>1918</v>
      </c>
      <c r="C125" s="727" t="s">
        <v>3493</v>
      </c>
      <c r="D125" s="727" t="s">
        <v>1522</v>
      </c>
      <c r="E125" s="727" t="s">
        <v>1920</v>
      </c>
      <c r="F125" s="731"/>
      <c r="G125" s="731"/>
      <c r="H125" s="745">
        <v>0</v>
      </c>
      <c r="I125" s="731">
        <v>1</v>
      </c>
      <c r="J125" s="731">
        <v>85.7</v>
      </c>
      <c r="K125" s="745">
        <v>1</v>
      </c>
      <c r="L125" s="731">
        <v>1</v>
      </c>
      <c r="M125" s="732">
        <v>85.7</v>
      </c>
    </row>
    <row r="126" spans="1:13" ht="14.4" customHeight="1" x14ac:dyDescent="0.3">
      <c r="A126" s="726" t="s">
        <v>2319</v>
      </c>
      <c r="B126" s="727" t="s">
        <v>1933</v>
      </c>
      <c r="C126" s="727" t="s">
        <v>1934</v>
      </c>
      <c r="D126" s="727" t="s">
        <v>1935</v>
      </c>
      <c r="E126" s="727" t="s">
        <v>1936</v>
      </c>
      <c r="F126" s="731"/>
      <c r="G126" s="731"/>
      <c r="H126" s="745"/>
      <c r="I126" s="731">
        <v>5</v>
      </c>
      <c r="J126" s="731">
        <v>0</v>
      </c>
      <c r="K126" s="745"/>
      <c r="L126" s="731">
        <v>5</v>
      </c>
      <c r="M126" s="732">
        <v>0</v>
      </c>
    </row>
    <row r="127" spans="1:13" ht="14.4" customHeight="1" x14ac:dyDescent="0.3">
      <c r="A127" s="726" t="s">
        <v>2319</v>
      </c>
      <c r="B127" s="727" t="s">
        <v>2086</v>
      </c>
      <c r="C127" s="727" t="s">
        <v>2087</v>
      </c>
      <c r="D127" s="727" t="s">
        <v>2088</v>
      </c>
      <c r="E127" s="727" t="s">
        <v>2089</v>
      </c>
      <c r="F127" s="731">
        <v>3</v>
      </c>
      <c r="G127" s="731">
        <v>14.100000000000001</v>
      </c>
      <c r="H127" s="745">
        <v>0.23076923076923078</v>
      </c>
      <c r="I127" s="731">
        <v>10</v>
      </c>
      <c r="J127" s="731">
        <v>47</v>
      </c>
      <c r="K127" s="745">
        <v>0.76923076923076916</v>
      </c>
      <c r="L127" s="731">
        <v>13</v>
      </c>
      <c r="M127" s="732">
        <v>61.1</v>
      </c>
    </row>
    <row r="128" spans="1:13" ht="14.4" customHeight="1" x14ac:dyDescent="0.3">
      <c r="A128" s="726" t="s">
        <v>2319</v>
      </c>
      <c r="B128" s="727" t="s">
        <v>1948</v>
      </c>
      <c r="C128" s="727" t="s">
        <v>1949</v>
      </c>
      <c r="D128" s="727" t="s">
        <v>916</v>
      </c>
      <c r="E128" s="727" t="s">
        <v>1950</v>
      </c>
      <c r="F128" s="731"/>
      <c r="G128" s="731"/>
      <c r="H128" s="745"/>
      <c r="I128" s="731">
        <v>2</v>
      </c>
      <c r="J128" s="731">
        <v>0</v>
      </c>
      <c r="K128" s="745"/>
      <c r="L128" s="731">
        <v>2</v>
      </c>
      <c r="M128" s="732">
        <v>0</v>
      </c>
    </row>
    <row r="129" spans="1:13" ht="14.4" customHeight="1" x14ac:dyDescent="0.3">
      <c r="A129" s="726" t="s">
        <v>2319</v>
      </c>
      <c r="B129" s="727" t="s">
        <v>1948</v>
      </c>
      <c r="C129" s="727" t="s">
        <v>4125</v>
      </c>
      <c r="D129" s="727" t="s">
        <v>3408</v>
      </c>
      <c r="E129" s="727" t="s">
        <v>1950</v>
      </c>
      <c r="F129" s="731">
        <v>1</v>
      </c>
      <c r="G129" s="731">
        <v>0</v>
      </c>
      <c r="H129" s="745"/>
      <c r="I129" s="731"/>
      <c r="J129" s="731"/>
      <c r="K129" s="745"/>
      <c r="L129" s="731">
        <v>1</v>
      </c>
      <c r="M129" s="732">
        <v>0</v>
      </c>
    </row>
    <row r="130" spans="1:13" ht="14.4" customHeight="1" x14ac:dyDescent="0.3">
      <c r="A130" s="726" t="s">
        <v>2319</v>
      </c>
      <c r="B130" s="727" t="s">
        <v>1962</v>
      </c>
      <c r="C130" s="727" t="s">
        <v>2103</v>
      </c>
      <c r="D130" s="727" t="s">
        <v>1247</v>
      </c>
      <c r="E130" s="727" t="s">
        <v>2104</v>
      </c>
      <c r="F130" s="731"/>
      <c r="G130" s="731"/>
      <c r="H130" s="745">
        <v>0</v>
      </c>
      <c r="I130" s="731">
        <v>1</v>
      </c>
      <c r="J130" s="731">
        <v>63.75</v>
      </c>
      <c r="K130" s="745">
        <v>1</v>
      </c>
      <c r="L130" s="731">
        <v>1</v>
      </c>
      <c r="M130" s="732">
        <v>63.75</v>
      </c>
    </row>
    <row r="131" spans="1:13" ht="14.4" customHeight="1" x14ac:dyDescent="0.3">
      <c r="A131" s="726" t="s">
        <v>2319</v>
      </c>
      <c r="B131" s="727" t="s">
        <v>4764</v>
      </c>
      <c r="C131" s="727" t="s">
        <v>4631</v>
      </c>
      <c r="D131" s="727" t="s">
        <v>3660</v>
      </c>
      <c r="E131" s="727" t="s">
        <v>4765</v>
      </c>
      <c r="F131" s="731">
        <v>2</v>
      </c>
      <c r="G131" s="731">
        <v>0</v>
      </c>
      <c r="H131" s="745"/>
      <c r="I131" s="731"/>
      <c r="J131" s="731"/>
      <c r="K131" s="745"/>
      <c r="L131" s="731">
        <v>2</v>
      </c>
      <c r="M131" s="732">
        <v>0</v>
      </c>
    </row>
    <row r="132" spans="1:13" ht="14.4" customHeight="1" x14ac:dyDescent="0.3">
      <c r="A132" s="726" t="s">
        <v>2319</v>
      </c>
      <c r="B132" s="727" t="s">
        <v>1774</v>
      </c>
      <c r="C132" s="727" t="s">
        <v>1775</v>
      </c>
      <c r="D132" s="727" t="s">
        <v>1776</v>
      </c>
      <c r="E132" s="727" t="s">
        <v>1777</v>
      </c>
      <c r="F132" s="731"/>
      <c r="G132" s="731"/>
      <c r="H132" s="745">
        <v>0</v>
      </c>
      <c r="I132" s="731">
        <v>4</v>
      </c>
      <c r="J132" s="731">
        <v>535.76</v>
      </c>
      <c r="K132" s="745">
        <v>1</v>
      </c>
      <c r="L132" s="731">
        <v>4</v>
      </c>
      <c r="M132" s="732">
        <v>535.76</v>
      </c>
    </row>
    <row r="133" spans="1:13" ht="14.4" customHeight="1" x14ac:dyDescent="0.3">
      <c r="A133" s="726" t="s">
        <v>2321</v>
      </c>
      <c r="B133" s="727" t="s">
        <v>1768</v>
      </c>
      <c r="C133" s="727" t="s">
        <v>3626</v>
      </c>
      <c r="D133" s="727" t="s">
        <v>1772</v>
      </c>
      <c r="E133" s="727" t="s">
        <v>2576</v>
      </c>
      <c r="F133" s="731"/>
      <c r="G133" s="731"/>
      <c r="H133" s="745">
        <v>0</v>
      </c>
      <c r="I133" s="731">
        <v>3</v>
      </c>
      <c r="J133" s="731">
        <v>345.54</v>
      </c>
      <c r="K133" s="745">
        <v>1</v>
      </c>
      <c r="L133" s="731">
        <v>3</v>
      </c>
      <c r="M133" s="732">
        <v>345.54</v>
      </c>
    </row>
    <row r="134" spans="1:13" ht="14.4" customHeight="1" x14ac:dyDescent="0.3">
      <c r="A134" s="726" t="s">
        <v>2321</v>
      </c>
      <c r="B134" s="727" t="s">
        <v>1768</v>
      </c>
      <c r="C134" s="727" t="s">
        <v>2695</v>
      </c>
      <c r="D134" s="727" t="s">
        <v>1772</v>
      </c>
      <c r="E134" s="727" t="s">
        <v>1773</v>
      </c>
      <c r="F134" s="731"/>
      <c r="G134" s="731"/>
      <c r="H134" s="745">
        <v>0</v>
      </c>
      <c r="I134" s="731">
        <v>3</v>
      </c>
      <c r="J134" s="731">
        <v>172.8</v>
      </c>
      <c r="K134" s="745">
        <v>1</v>
      </c>
      <c r="L134" s="731">
        <v>3</v>
      </c>
      <c r="M134" s="732">
        <v>172.8</v>
      </c>
    </row>
    <row r="135" spans="1:13" ht="14.4" customHeight="1" x14ac:dyDescent="0.3">
      <c r="A135" s="726" t="s">
        <v>2321</v>
      </c>
      <c r="B135" s="727" t="s">
        <v>4755</v>
      </c>
      <c r="C135" s="727" t="s">
        <v>2688</v>
      </c>
      <c r="D135" s="727" t="s">
        <v>2689</v>
      </c>
      <c r="E135" s="727" t="s">
        <v>2690</v>
      </c>
      <c r="F135" s="731"/>
      <c r="G135" s="731"/>
      <c r="H135" s="745">
        <v>0</v>
      </c>
      <c r="I135" s="731">
        <v>2</v>
      </c>
      <c r="J135" s="731">
        <v>129</v>
      </c>
      <c r="K135" s="745">
        <v>1</v>
      </c>
      <c r="L135" s="731">
        <v>2</v>
      </c>
      <c r="M135" s="732">
        <v>129</v>
      </c>
    </row>
    <row r="136" spans="1:13" ht="14.4" customHeight="1" x14ac:dyDescent="0.3">
      <c r="A136" s="726" t="s">
        <v>2321</v>
      </c>
      <c r="B136" s="727" t="s">
        <v>1778</v>
      </c>
      <c r="C136" s="727" t="s">
        <v>1781</v>
      </c>
      <c r="D136" s="727" t="s">
        <v>692</v>
      </c>
      <c r="E136" s="727" t="s">
        <v>1780</v>
      </c>
      <c r="F136" s="731"/>
      <c r="G136" s="731"/>
      <c r="H136" s="745"/>
      <c r="I136" s="731">
        <v>4</v>
      </c>
      <c r="J136" s="731">
        <v>0</v>
      </c>
      <c r="K136" s="745"/>
      <c r="L136" s="731">
        <v>4</v>
      </c>
      <c r="M136" s="732">
        <v>0</v>
      </c>
    </row>
    <row r="137" spans="1:13" ht="14.4" customHeight="1" x14ac:dyDescent="0.3">
      <c r="A137" s="726" t="s">
        <v>2321</v>
      </c>
      <c r="B137" s="727" t="s">
        <v>1778</v>
      </c>
      <c r="C137" s="727" t="s">
        <v>2445</v>
      </c>
      <c r="D137" s="727" t="s">
        <v>692</v>
      </c>
      <c r="E137" s="727" t="s">
        <v>1999</v>
      </c>
      <c r="F137" s="731"/>
      <c r="G137" s="731"/>
      <c r="H137" s="745"/>
      <c r="I137" s="731">
        <v>1</v>
      </c>
      <c r="J137" s="731">
        <v>0</v>
      </c>
      <c r="K137" s="745"/>
      <c r="L137" s="731">
        <v>1</v>
      </c>
      <c r="M137" s="732">
        <v>0</v>
      </c>
    </row>
    <row r="138" spans="1:13" ht="14.4" customHeight="1" x14ac:dyDescent="0.3">
      <c r="A138" s="726" t="s">
        <v>2321</v>
      </c>
      <c r="B138" s="727" t="s">
        <v>2000</v>
      </c>
      <c r="C138" s="727" t="s">
        <v>3614</v>
      </c>
      <c r="D138" s="727" t="s">
        <v>3615</v>
      </c>
      <c r="E138" s="727" t="s">
        <v>3616</v>
      </c>
      <c r="F138" s="731">
        <v>2</v>
      </c>
      <c r="G138" s="731">
        <v>112.34</v>
      </c>
      <c r="H138" s="745">
        <v>1</v>
      </c>
      <c r="I138" s="731"/>
      <c r="J138" s="731"/>
      <c r="K138" s="745">
        <v>0</v>
      </c>
      <c r="L138" s="731">
        <v>2</v>
      </c>
      <c r="M138" s="732">
        <v>112.34</v>
      </c>
    </row>
    <row r="139" spans="1:13" ht="14.4" customHeight="1" x14ac:dyDescent="0.3">
      <c r="A139" s="726" t="s">
        <v>2321</v>
      </c>
      <c r="B139" s="727" t="s">
        <v>1786</v>
      </c>
      <c r="C139" s="727" t="s">
        <v>2377</v>
      </c>
      <c r="D139" s="727" t="s">
        <v>725</v>
      </c>
      <c r="E139" s="727" t="s">
        <v>1792</v>
      </c>
      <c r="F139" s="731"/>
      <c r="G139" s="731"/>
      <c r="H139" s="745">
        <v>0</v>
      </c>
      <c r="I139" s="731">
        <v>8</v>
      </c>
      <c r="J139" s="731">
        <v>5890.6400000000012</v>
      </c>
      <c r="K139" s="745">
        <v>1</v>
      </c>
      <c r="L139" s="731">
        <v>8</v>
      </c>
      <c r="M139" s="732">
        <v>5890.6400000000012</v>
      </c>
    </row>
    <row r="140" spans="1:13" ht="14.4" customHeight="1" x14ac:dyDescent="0.3">
      <c r="A140" s="726" t="s">
        <v>2321</v>
      </c>
      <c r="B140" s="727" t="s">
        <v>1817</v>
      </c>
      <c r="C140" s="727" t="s">
        <v>3501</v>
      </c>
      <c r="D140" s="727" t="s">
        <v>850</v>
      </c>
      <c r="E140" s="727" t="s">
        <v>2899</v>
      </c>
      <c r="F140" s="731"/>
      <c r="G140" s="731"/>
      <c r="H140" s="745">
        <v>0</v>
      </c>
      <c r="I140" s="731">
        <v>3</v>
      </c>
      <c r="J140" s="731">
        <v>315.95999999999998</v>
      </c>
      <c r="K140" s="745">
        <v>1</v>
      </c>
      <c r="L140" s="731">
        <v>3</v>
      </c>
      <c r="M140" s="732">
        <v>315.95999999999998</v>
      </c>
    </row>
    <row r="141" spans="1:13" ht="14.4" customHeight="1" x14ac:dyDescent="0.3">
      <c r="A141" s="726" t="s">
        <v>2321</v>
      </c>
      <c r="B141" s="727" t="s">
        <v>1825</v>
      </c>
      <c r="C141" s="727" t="s">
        <v>3627</v>
      </c>
      <c r="D141" s="727" t="s">
        <v>1827</v>
      </c>
      <c r="E141" s="727" t="s">
        <v>3628</v>
      </c>
      <c r="F141" s="731"/>
      <c r="G141" s="731"/>
      <c r="H141" s="745">
        <v>0</v>
      </c>
      <c r="I141" s="731">
        <v>1</v>
      </c>
      <c r="J141" s="731">
        <v>262.23</v>
      </c>
      <c r="K141" s="745">
        <v>1</v>
      </c>
      <c r="L141" s="731">
        <v>1</v>
      </c>
      <c r="M141" s="732">
        <v>262.23</v>
      </c>
    </row>
    <row r="142" spans="1:13" ht="14.4" customHeight="1" x14ac:dyDescent="0.3">
      <c r="A142" s="726" t="s">
        <v>2321</v>
      </c>
      <c r="B142" s="727" t="s">
        <v>1857</v>
      </c>
      <c r="C142" s="727" t="s">
        <v>2043</v>
      </c>
      <c r="D142" s="727" t="s">
        <v>965</v>
      </c>
      <c r="E142" s="727" t="s">
        <v>2044</v>
      </c>
      <c r="F142" s="731"/>
      <c r="G142" s="731"/>
      <c r="H142" s="745">
        <v>0</v>
      </c>
      <c r="I142" s="731">
        <v>4</v>
      </c>
      <c r="J142" s="731">
        <v>617.44000000000005</v>
      </c>
      <c r="K142" s="745">
        <v>1</v>
      </c>
      <c r="L142" s="731">
        <v>4</v>
      </c>
      <c r="M142" s="732">
        <v>617.44000000000005</v>
      </c>
    </row>
    <row r="143" spans="1:13" ht="14.4" customHeight="1" x14ac:dyDescent="0.3">
      <c r="A143" s="726" t="s">
        <v>2321</v>
      </c>
      <c r="B143" s="727" t="s">
        <v>1857</v>
      </c>
      <c r="C143" s="727" t="s">
        <v>2703</v>
      </c>
      <c r="D143" s="727" t="s">
        <v>965</v>
      </c>
      <c r="E143" s="727" t="s">
        <v>2044</v>
      </c>
      <c r="F143" s="731">
        <v>3</v>
      </c>
      <c r="G143" s="731">
        <v>463.08000000000004</v>
      </c>
      <c r="H143" s="745">
        <v>1</v>
      </c>
      <c r="I143" s="731"/>
      <c r="J143" s="731"/>
      <c r="K143" s="745">
        <v>0</v>
      </c>
      <c r="L143" s="731">
        <v>3</v>
      </c>
      <c r="M143" s="732">
        <v>463.08000000000004</v>
      </c>
    </row>
    <row r="144" spans="1:13" ht="14.4" customHeight="1" x14ac:dyDescent="0.3">
      <c r="A144" s="726" t="s">
        <v>2321</v>
      </c>
      <c r="B144" s="727" t="s">
        <v>1867</v>
      </c>
      <c r="C144" s="727" t="s">
        <v>3549</v>
      </c>
      <c r="D144" s="727" t="s">
        <v>1869</v>
      </c>
      <c r="E144" s="727" t="s">
        <v>1870</v>
      </c>
      <c r="F144" s="731">
        <v>2</v>
      </c>
      <c r="G144" s="731">
        <v>341.04</v>
      </c>
      <c r="H144" s="745">
        <v>1</v>
      </c>
      <c r="I144" s="731"/>
      <c r="J144" s="731"/>
      <c r="K144" s="745">
        <v>0</v>
      </c>
      <c r="L144" s="731">
        <v>2</v>
      </c>
      <c r="M144" s="732">
        <v>341.04</v>
      </c>
    </row>
    <row r="145" spans="1:13" ht="14.4" customHeight="1" x14ac:dyDescent="0.3">
      <c r="A145" s="726" t="s">
        <v>2321</v>
      </c>
      <c r="B145" s="727" t="s">
        <v>1867</v>
      </c>
      <c r="C145" s="727" t="s">
        <v>3550</v>
      </c>
      <c r="D145" s="727" t="s">
        <v>1869</v>
      </c>
      <c r="E145" s="727" t="s">
        <v>2743</v>
      </c>
      <c r="F145" s="731">
        <v>2</v>
      </c>
      <c r="G145" s="731">
        <v>170.54</v>
      </c>
      <c r="H145" s="745">
        <v>1</v>
      </c>
      <c r="I145" s="731"/>
      <c r="J145" s="731"/>
      <c r="K145" s="745">
        <v>0</v>
      </c>
      <c r="L145" s="731">
        <v>2</v>
      </c>
      <c r="M145" s="732">
        <v>170.54</v>
      </c>
    </row>
    <row r="146" spans="1:13" ht="14.4" customHeight="1" x14ac:dyDescent="0.3">
      <c r="A146" s="726" t="s">
        <v>2321</v>
      </c>
      <c r="B146" s="727" t="s">
        <v>1867</v>
      </c>
      <c r="C146" s="727" t="s">
        <v>1868</v>
      </c>
      <c r="D146" s="727" t="s">
        <v>1869</v>
      </c>
      <c r="E146" s="727" t="s">
        <v>1870</v>
      </c>
      <c r="F146" s="731">
        <v>4</v>
      </c>
      <c r="G146" s="731">
        <v>682.08</v>
      </c>
      <c r="H146" s="745">
        <v>1</v>
      </c>
      <c r="I146" s="731"/>
      <c r="J146" s="731"/>
      <c r="K146" s="745">
        <v>0</v>
      </c>
      <c r="L146" s="731">
        <v>4</v>
      </c>
      <c r="M146" s="732">
        <v>682.08</v>
      </c>
    </row>
    <row r="147" spans="1:13" ht="14.4" customHeight="1" x14ac:dyDescent="0.3">
      <c r="A147" s="726" t="s">
        <v>2321</v>
      </c>
      <c r="B147" s="727" t="s">
        <v>1867</v>
      </c>
      <c r="C147" s="727" t="s">
        <v>2411</v>
      </c>
      <c r="D147" s="727" t="s">
        <v>1869</v>
      </c>
      <c r="E147" s="727" t="s">
        <v>2412</v>
      </c>
      <c r="F147" s="731">
        <v>2</v>
      </c>
      <c r="G147" s="731">
        <v>477.44</v>
      </c>
      <c r="H147" s="745">
        <v>1</v>
      </c>
      <c r="I147" s="731"/>
      <c r="J147" s="731"/>
      <c r="K147" s="745">
        <v>0</v>
      </c>
      <c r="L147" s="731">
        <v>2</v>
      </c>
      <c r="M147" s="732">
        <v>477.44</v>
      </c>
    </row>
    <row r="148" spans="1:13" ht="14.4" customHeight="1" x14ac:dyDescent="0.3">
      <c r="A148" s="726" t="s">
        <v>2321</v>
      </c>
      <c r="B148" s="727" t="s">
        <v>1867</v>
      </c>
      <c r="C148" s="727" t="s">
        <v>3551</v>
      </c>
      <c r="D148" s="727" t="s">
        <v>2046</v>
      </c>
      <c r="E148" s="727" t="s">
        <v>3552</v>
      </c>
      <c r="F148" s="731"/>
      <c r="G148" s="731"/>
      <c r="H148" s="745">
        <v>0</v>
      </c>
      <c r="I148" s="731">
        <v>1</v>
      </c>
      <c r="J148" s="731">
        <v>272.83</v>
      </c>
      <c r="K148" s="745">
        <v>1</v>
      </c>
      <c r="L148" s="731">
        <v>1</v>
      </c>
      <c r="M148" s="732">
        <v>272.83</v>
      </c>
    </row>
    <row r="149" spans="1:13" ht="14.4" customHeight="1" x14ac:dyDescent="0.3">
      <c r="A149" s="726" t="s">
        <v>2321</v>
      </c>
      <c r="B149" s="727" t="s">
        <v>1885</v>
      </c>
      <c r="C149" s="727" t="s">
        <v>2752</v>
      </c>
      <c r="D149" s="727" t="s">
        <v>1887</v>
      </c>
      <c r="E149" s="727" t="s">
        <v>2753</v>
      </c>
      <c r="F149" s="731"/>
      <c r="G149" s="731"/>
      <c r="H149" s="745">
        <v>0</v>
      </c>
      <c r="I149" s="731">
        <v>1</v>
      </c>
      <c r="J149" s="731">
        <v>70.540000000000006</v>
      </c>
      <c r="K149" s="745">
        <v>1</v>
      </c>
      <c r="L149" s="731">
        <v>1</v>
      </c>
      <c r="M149" s="732">
        <v>70.540000000000006</v>
      </c>
    </row>
    <row r="150" spans="1:13" ht="14.4" customHeight="1" x14ac:dyDescent="0.3">
      <c r="A150" s="726" t="s">
        <v>2321</v>
      </c>
      <c r="B150" s="727" t="s">
        <v>2069</v>
      </c>
      <c r="C150" s="727" t="s">
        <v>2072</v>
      </c>
      <c r="D150" s="727" t="s">
        <v>1055</v>
      </c>
      <c r="E150" s="727" t="s">
        <v>1523</v>
      </c>
      <c r="F150" s="731"/>
      <c r="G150" s="731"/>
      <c r="H150" s="745">
        <v>0</v>
      </c>
      <c r="I150" s="731">
        <v>4</v>
      </c>
      <c r="J150" s="731">
        <v>193.68</v>
      </c>
      <c r="K150" s="745">
        <v>1</v>
      </c>
      <c r="L150" s="731">
        <v>4</v>
      </c>
      <c r="M150" s="732">
        <v>193.68</v>
      </c>
    </row>
    <row r="151" spans="1:13" ht="14.4" customHeight="1" x14ac:dyDescent="0.3">
      <c r="A151" s="726" t="s">
        <v>2321</v>
      </c>
      <c r="B151" s="727" t="s">
        <v>2069</v>
      </c>
      <c r="C151" s="727" t="s">
        <v>3623</v>
      </c>
      <c r="D151" s="727" t="s">
        <v>3624</v>
      </c>
      <c r="E151" s="727" t="s">
        <v>3625</v>
      </c>
      <c r="F151" s="731">
        <v>4</v>
      </c>
      <c r="G151" s="731">
        <v>193.68</v>
      </c>
      <c r="H151" s="745">
        <v>1</v>
      </c>
      <c r="I151" s="731"/>
      <c r="J151" s="731"/>
      <c r="K151" s="745">
        <v>0</v>
      </c>
      <c r="L151" s="731">
        <v>4</v>
      </c>
      <c r="M151" s="732">
        <v>193.68</v>
      </c>
    </row>
    <row r="152" spans="1:13" ht="14.4" customHeight="1" x14ac:dyDescent="0.3">
      <c r="A152" s="726" t="s">
        <v>2321</v>
      </c>
      <c r="B152" s="727" t="s">
        <v>1918</v>
      </c>
      <c r="C152" s="727" t="s">
        <v>3493</v>
      </c>
      <c r="D152" s="727" t="s">
        <v>1522</v>
      </c>
      <c r="E152" s="727" t="s">
        <v>1920</v>
      </c>
      <c r="F152" s="731"/>
      <c r="G152" s="731"/>
      <c r="H152" s="745">
        <v>0</v>
      </c>
      <c r="I152" s="731">
        <v>2</v>
      </c>
      <c r="J152" s="731">
        <v>171.4</v>
      </c>
      <c r="K152" s="745">
        <v>1</v>
      </c>
      <c r="L152" s="731">
        <v>2</v>
      </c>
      <c r="M152" s="732">
        <v>171.4</v>
      </c>
    </row>
    <row r="153" spans="1:13" ht="14.4" customHeight="1" x14ac:dyDescent="0.3">
      <c r="A153" s="726" t="s">
        <v>2321</v>
      </c>
      <c r="B153" s="727" t="s">
        <v>1933</v>
      </c>
      <c r="C153" s="727" t="s">
        <v>1934</v>
      </c>
      <c r="D153" s="727" t="s">
        <v>1935</v>
      </c>
      <c r="E153" s="727" t="s">
        <v>1936</v>
      </c>
      <c r="F153" s="731"/>
      <c r="G153" s="731"/>
      <c r="H153" s="745"/>
      <c r="I153" s="731">
        <v>6</v>
      </c>
      <c r="J153" s="731">
        <v>0</v>
      </c>
      <c r="K153" s="745"/>
      <c r="L153" s="731">
        <v>6</v>
      </c>
      <c r="M153" s="732">
        <v>0</v>
      </c>
    </row>
    <row r="154" spans="1:13" ht="14.4" customHeight="1" x14ac:dyDescent="0.3">
      <c r="A154" s="726" t="s">
        <v>2321</v>
      </c>
      <c r="B154" s="727" t="s">
        <v>2086</v>
      </c>
      <c r="C154" s="727" t="s">
        <v>2087</v>
      </c>
      <c r="D154" s="727" t="s">
        <v>2088</v>
      </c>
      <c r="E154" s="727" t="s">
        <v>2089</v>
      </c>
      <c r="F154" s="731"/>
      <c r="G154" s="731"/>
      <c r="H154" s="745">
        <v>0</v>
      </c>
      <c r="I154" s="731">
        <v>2</v>
      </c>
      <c r="J154" s="731">
        <v>9.4</v>
      </c>
      <c r="K154" s="745">
        <v>1</v>
      </c>
      <c r="L154" s="731">
        <v>2</v>
      </c>
      <c r="M154" s="732">
        <v>9.4</v>
      </c>
    </row>
    <row r="155" spans="1:13" ht="14.4" customHeight="1" x14ac:dyDescent="0.3">
      <c r="A155" s="726" t="s">
        <v>2321</v>
      </c>
      <c r="B155" s="727" t="s">
        <v>1948</v>
      </c>
      <c r="C155" s="727" t="s">
        <v>1949</v>
      </c>
      <c r="D155" s="727" t="s">
        <v>916</v>
      </c>
      <c r="E155" s="727" t="s">
        <v>1950</v>
      </c>
      <c r="F155" s="731"/>
      <c r="G155" s="731"/>
      <c r="H155" s="745"/>
      <c r="I155" s="731">
        <v>3</v>
      </c>
      <c r="J155" s="731">
        <v>0</v>
      </c>
      <c r="K155" s="745"/>
      <c r="L155" s="731">
        <v>3</v>
      </c>
      <c r="M155" s="732">
        <v>0</v>
      </c>
    </row>
    <row r="156" spans="1:13" ht="14.4" customHeight="1" x14ac:dyDescent="0.3">
      <c r="A156" s="726" t="s">
        <v>2321</v>
      </c>
      <c r="B156" s="727" t="s">
        <v>1948</v>
      </c>
      <c r="C156" s="727" t="s">
        <v>3650</v>
      </c>
      <c r="D156" s="727" t="s">
        <v>3651</v>
      </c>
      <c r="E156" s="727" t="s">
        <v>1952</v>
      </c>
      <c r="F156" s="731">
        <v>2</v>
      </c>
      <c r="G156" s="731">
        <v>0</v>
      </c>
      <c r="H156" s="745"/>
      <c r="I156" s="731"/>
      <c r="J156" s="731"/>
      <c r="K156" s="745"/>
      <c r="L156" s="731">
        <v>2</v>
      </c>
      <c r="M156" s="732">
        <v>0</v>
      </c>
    </row>
    <row r="157" spans="1:13" ht="14.4" customHeight="1" x14ac:dyDescent="0.3">
      <c r="A157" s="726" t="s">
        <v>2321</v>
      </c>
      <c r="B157" s="727" t="s">
        <v>1948</v>
      </c>
      <c r="C157" s="727" t="s">
        <v>1951</v>
      </c>
      <c r="D157" s="727" t="s">
        <v>916</v>
      </c>
      <c r="E157" s="727" t="s">
        <v>1952</v>
      </c>
      <c r="F157" s="731"/>
      <c r="G157" s="731"/>
      <c r="H157" s="745"/>
      <c r="I157" s="731">
        <v>2</v>
      </c>
      <c r="J157" s="731">
        <v>0</v>
      </c>
      <c r="K157" s="745"/>
      <c r="L157" s="731">
        <v>2</v>
      </c>
      <c r="M157" s="732">
        <v>0</v>
      </c>
    </row>
    <row r="158" spans="1:13" ht="14.4" customHeight="1" x14ac:dyDescent="0.3">
      <c r="A158" s="726" t="s">
        <v>2321</v>
      </c>
      <c r="B158" s="727" t="s">
        <v>1948</v>
      </c>
      <c r="C158" s="727" t="s">
        <v>3652</v>
      </c>
      <c r="D158" s="727" t="s">
        <v>1954</v>
      </c>
      <c r="E158" s="727" t="s">
        <v>1972</v>
      </c>
      <c r="F158" s="731">
        <v>1</v>
      </c>
      <c r="G158" s="731">
        <v>0</v>
      </c>
      <c r="H158" s="745"/>
      <c r="I158" s="731"/>
      <c r="J158" s="731"/>
      <c r="K158" s="745"/>
      <c r="L158" s="731">
        <v>1</v>
      </c>
      <c r="M158" s="732">
        <v>0</v>
      </c>
    </row>
    <row r="159" spans="1:13" ht="14.4" customHeight="1" x14ac:dyDescent="0.3">
      <c r="A159" s="726" t="s">
        <v>2321</v>
      </c>
      <c r="B159" s="727" t="s">
        <v>1948</v>
      </c>
      <c r="C159" s="727" t="s">
        <v>1953</v>
      </c>
      <c r="D159" s="727" t="s">
        <v>1954</v>
      </c>
      <c r="E159" s="727" t="s">
        <v>1955</v>
      </c>
      <c r="F159" s="731">
        <v>1</v>
      </c>
      <c r="G159" s="731">
        <v>0</v>
      </c>
      <c r="H159" s="745"/>
      <c r="I159" s="731"/>
      <c r="J159" s="731"/>
      <c r="K159" s="745"/>
      <c r="L159" s="731">
        <v>1</v>
      </c>
      <c r="M159" s="732">
        <v>0</v>
      </c>
    </row>
    <row r="160" spans="1:13" ht="14.4" customHeight="1" x14ac:dyDescent="0.3">
      <c r="A160" s="726" t="s">
        <v>2321</v>
      </c>
      <c r="B160" s="727" t="s">
        <v>1948</v>
      </c>
      <c r="C160" s="727" t="s">
        <v>3653</v>
      </c>
      <c r="D160" s="727" t="s">
        <v>1954</v>
      </c>
      <c r="E160" s="727" t="s">
        <v>1952</v>
      </c>
      <c r="F160" s="731">
        <v>6</v>
      </c>
      <c r="G160" s="731">
        <v>0</v>
      </c>
      <c r="H160" s="745"/>
      <c r="I160" s="731"/>
      <c r="J160" s="731"/>
      <c r="K160" s="745"/>
      <c r="L160" s="731">
        <v>6</v>
      </c>
      <c r="M160" s="732">
        <v>0</v>
      </c>
    </row>
    <row r="161" spans="1:13" ht="14.4" customHeight="1" x14ac:dyDescent="0.3">
      <c r="A161" s="726" t="s">
        <v>2321</v>
      </c>
      <c r="B161" s="727" t="s">
        <v>1948</v>
      </c>
      <c r="C161" s="727" t="s">
        <v>3410</v>
      </c>
      <c r="D161" s="727" t="s">
        <v>3408</v>
      </c>
      <c r="E161" s="727" t="s">
        <v>1950</v>
      </c>
      <c r="F161" s="731">
        <v>6</v>
      </c>
      <c r="G161" s="731">
        <v>0</v>
      </c>
      <c r="H161" s="745"/>
      <c r="I161" s="731"/>
      <c r="J161" s="731"/>
      <c r="K161" s="745"/>
      <c r="L161" s="731">
        <v>6</v>
      </c>
      <c r="M161" s="732">
        <v>0</v>
      </c>
    </row>
    <row r="162" spans="1:13" ht="14.4" customHeight="1" x14ac:dyDescent="0.3">
      <c r="A162" s="726" t="s">
        <v>2321</v>
      </c>
      <c r="B162" s="727" t="s">
        <v>1962</v>
      </c>
      <c r="C162" s="727" t="s">
        <v>2103</v>
      </c>
      <c r="D162" s="727" t="s">
        <v>1247</v>
      </c>
      <c r="E162" s="727" t="s">
        <v>2104</v>
      </c>
      <c r="F162" s="731"/>
      <c r="G162" s="731"/>
      <c r="H162" s="745">
        <v>0</v>
      </c>
      <c r="I162" s="731">
        <v>2</v>
      </c>
      <c r="J162" s="731">
        <v>127.5</v>
      </c>
      <c r="K162" s="745">
        <v>1</v>
      </c>
      <c r="L162" s="731">
        <v>2</v>
      </c>
      <c r="M162" s="732">
        <v>127.5</v>
      </c>
    </row>
    <row r="163" spans="1:13" ht="14.4" customHeight="1" x14ac:dyDescent="0.3">
      <c r="A163" s="726" t="s">
        <v>2321</v>
      </c>
      <c r="B163" s="727" t="s">
        <v>4764</v>
      </c>
      <c r="C163" s="727" t="s">
        <v>3659</v>
      </c>
      <c r="D163" s="727" t="s">
        <v>3660</v>
      </c>
      <c r="E163" s="727" t="s">
        <v>4766</v>
      </c>
      <c r="F163" s="731">
        <v>2</v>
      </c>
      <c r="G163" s="731">
        <v>1674.72</v>
      </c>
      <c r="H163" s="745">
        <v>1</v>
      </c>
      <c r="I163" s="731"/>
      <c r="J163" s="731"/>
      <c r="K163" s="745">
        <v>0</v>
      </c>
      <c r="L163" s="731">
        <v>2</v>
      </c>
      <c r="M163" s="732">
        <v>1674.72</v>
      </c>
    </row>
    <row r="164" spans="1:13" ht="14.4" customHeight="1" x14ac:dyDescent="0.3">
      <c r="A164" s="726" t="s">
        <v>2321</v>
      </c>
      <c r="B164" s="727" t="s">
        <v>2110</v>
      </c>
      <c r="C164" s="727" t="s">
        <v>3599</v>
      </c>
      <c r="D164" s="727" t="s">
        <v>2112</v>
      </c>
      <c r="E164" s="727" t="s">
        <v>3600</v>
      </c>
      <c r="F164" s="731"/>
      <c r="G164" s="731"/>
      <c r="H164" s="745">
        <v>0</v>
      </c>
      <c r="I164" s="731">
        <v>2</v>
      </c>
      <c r="J164" s="731">
        <v>414.9</v>
      </c>
      <c r="K164" s="745">
        <v>1</v>
      </c>
      <c r="L164" s="731">
        <v>2</v>
      </c>
      <c r="M164" s="732">
        <v>414.9</v>
      </c>
    </row>
    <row r="165" spans="1:13" ht="14.4" customHeight="1" x14ac:dyDescent="0.3">
      <c r="A165" s="726" t="s">
        <v>2321</v>
      </c>
      <c r="B165" s="727" t="s">
        <v>2114</v>
      </c>
      <c r="C165" s="727" t="s">
        <v>3601</v>
      </c>
      <c r="D165" s="727" t="s">
        <v>1109</v>
      </c>
      <c r="E165" s="727" t="s">
        <v>3602</v>
      </c>
      <c r="F165" s="731"/>
      <c r="G165" s="731"/>
      <c r="H165" s="745">
        <v>0</v>
      </c>
      <c r="I165" s="731">
        <v>1</v>
      </c>
      <c r="J165" s="731">
        <v>207.45</v>
      </c>
      <c r="K165" s="745">
        <v>1</v>
      </c>
      <c r="L165" s="731">
        <v>1</v>
      </c>
      <c r="M165" s="732">
        <v>207.45</v>
      </c>
    </row>
    <row r="166" spans="1:13" ht="14.4" customHeight="1" x14ac:dyDescent="0.3">
      <c r="A166" s="726" t="s">
        <v>2321</v>
      </c>
      <c r="B166" s="727" t="s">
        <v>2114</v>
      </c>
      <c r="C166" s="727" t="s">
        <v>3603</v>
      </c>
      <c r="D166" s="727" t="s">
        <v>3604</v>
      </c>
      <c r="E166" s="727" t="s">
        <v>2116</v>
      </c>
      <c r="F166" s="731">
        <v>1</v>
      </c>
      <c r="G166" s="731">
        <v>136.54</v>
      </c>
      <c r="H166" s="745">
        <v>1</v>
      </c>
      <c r="I166" s="731"/>
      <c r="J166" s="731"/>
      <c r="K166" s="745">
        <v>0</v>
      </c>
      <c r="L166" s="731">
        <v>1</v>
      </c>
      <c r="M166" s="732">
        <v>136.54</v>
      </c>
    </row>
    <row r="167" spans="1:13" ht="14.4" customHeight="1" x14ac:dyDescent="0.3">
      <c r="A167" s="726" t="s">
        <v>2321</v>
      </c>
      <c r="B167" s="727" t="s">
        <v>1774</v>
      </c>
      <c r="C167" s="727" t="s">
        <v>1775</v>
      </c>
      <c r="D167" s="727" t="s">
        <v>1776</v>
      </c>
      <c r="E167" s="727" t="s">
        <v>1777</v>
      </c>
      <c r="F167" s="731"/>
      <c r="G167" s="731"/>
      <c r="H167" s="745">
        <v>0</v>
      </c>
      <c r="I167" s="731">
        <v>30</v>
      </c>
      <c r="J167" s="731">
        <v>4018.2000000000003</v>
      </c>
      <c r="K167" s="745">
        <v>1</v>
      </c>
      <c r="L167" s="731">
        <v>30</v>
      </c>
      <c r="M167" s="732">
        <v>4018.2000000000003</v>
      </c>
    </row>
    <row r="168" spans="1:13" ht="14.4" customHeight="1" x14ac:dyDescent="0.3">
      <c r="A168" s="726" t="s">
        <v>2321</v>
      </c>
      <c r="B168" s="727" t="s">
        <v>1929</v>
      </c>
      <c r="C168" s="727" t="s">
        <v>3662</v>
      </c>
      <c r="D168" s="727" t="s">
        <v>2366</v>
      </c>
      <c r="E168" s="727"/>
      <c r="F168" s="731">
        <v>5</v>
      </c>
      <c r="G168" s="731">
        <v>0</v>
      </c>
      <c r="H168" s="745"/>
      <c r="I168" s="731"/>
      <c r="J168" s="731"/>
      <c r="K168" s="745"/>
      <c r="L168" s="731">
        <v>5</v>
      </c>
      <c r="M168" s="732">
        <v>0</v>
      </c>
    </row>
    <row r="169" spans="1:13" ht="14.4" customHeight="1" x14ac:dyDescent="0.3">
      <c r="A169" s="726" t="s">
        <v>2322</v>
      </c>
      <c r="B169" s="727" t="s">
        <v>4755</v>
      </c>
      <c r="C169" s="727" t="s">
        <v>3891</v>
      </c>
      <c r="D169" s="727" t="s">
        <v>2689</v>
      </c>
      <c r="E169" s="727" t="s">
        <v>3892</v>
      </c>
      <c r="F169" s="731"/>
      <c r="G169" s="731"/>
      <c r="H169" s="745">
        <v>0</v>
      </c>
      <c r="I169" s="731">
        <v>2</v>
      </c>
      <c r="J169" s="731">
        <v>64.5</v>
      </c>
      <c r="K169" s="745">
        <v>1</v>
      </c>
      <c r="L169" s="731">
        <v>2</v>
      </c>
      <c r="M169" s="732">
        <v>64.5</v>
      </c>
    </row>
    <row r="170" spans="1:13" ht="14.4" customHeight="1" x14ac:dyDescent="0.3">
      <c r="A170" s="726" t="s">
        <v>2322</v>
      </c>
      <c r="B170" s="727" t="s">
        <v>1778</v>
      </c>
      <c r="C170" s="727" t="s">
        <v>1781</v>
      </c>
      <c r="D170" s="727" t="s">
        <v>692</v>
      </c>
      <c r="E170" s="727" t="s">
        <v>1780</v>
      </c>
      <c r="F170" s="731"/>
      <c r="G170" s="731"/>
      <c r="H170" s="745"/>
      <c r="I170" s="731">
        <v>2</v>
      </c>
      <c r="J170" s="731">
        <v>0</v>
      </c>
      <c r="K170" s="745"/>
      <c r="L170" s="731">
        <v>2</v>
      </c>
      <c r="M170" s="732">
        <v>0</v>
      </c>
    </row>
    <row r="171" spans="1:13" ht="14.4" customHeight="1" x14ac:dyDescent="0.3">
      <c r="A171" s="726" t="s">
        <v>2322</v>
      </c>
      <c r="B171" s="727" t="s">
        <v>2003</v>
      </c>
      <c r="C171" s="727" t="s">
        <v>2696</v>
      </c>
      <c r="D171" s="727" t="s">
        <v>2005</v>
      </c>
      <c r="E171" s="727" t="s">
        <v>2697</v>
      </c>
      <c r="F171" s="731"/>
      <c r="G171" s="731"/>
      <c r="H171" s="745">
        <v>0</v>
      </c>
      <c r="I171" s="731">
        <v>1</v>
      </c>
      <c r="J171" s="731">
        <v>184.74</v>
      </c>
      <c r="K171" s="745">
        <v>1</v>
      </c>
      <c r="L171" s="731">
        <v>1</v>
      </c>
      <c r="M171" s="732">
        <v>184.74</v>
      </c>
    </row>
    <row r="172" spans="1:13" ht="14.4" customHeight="1" x14ac:dyDescent="0.3">
      <c r="A172" s="726" t="s">
        <v>2322</v>
      </c>
      <c r="B172" s="727" t="s">
        <v>1786</v>
      </c>
      <c r="C172" s="727" t="s">
        <v>2371</v>
      </c>
      <c r="D172" s="727" t="s">
        <v>725</v>
      </c>
      <c r="E172" s="727" t="s">
        <v>1794</v>
      </c>
      <c r="F172" s="731"/>
      <c r="G172" s="731"/>
      <c r="H172" s="745">
        <v>0</v>
      </c>
      <c r="I172" s="731">
        <v>2</v>
      </c>
      <c r="J172" s="731">
        <v>981.78</v>
      </c>
      <c r="K172" s="745">
        <v>1</v>
      </c>
      <c r="L172" s="731">
        <v>2</v>
      </c>
      <c r="M172" s="732">
        <v>981.78</v>
      </c>
    </row>
    <row r="173" spans="1:13" ht="14.4" customHeight="1" x14ac:dyDescent="0.3">
      <c r="A173" s="726" t="s">
        <v>2322</v>
      </c>
      <c r="B173" s="727" t="s">
        <v>1786</v>
      </c>
      <c r="C173" s="727" t="s">
        <v>1793</v>
      </c>
      <c r="D173" s="727" t="s">
        <v>725</v>
      </c>
      <c r="E173" s="727" t="s">
        <v>1794</v>
      </c>
      <c r="F173" s="731"/>
      <c r="G173" s="731"/>
      <c r="H173" s="745">
        <v>0</v>
      </c>
      <c r="I173" s="731">
        <v>3</v>
      </c>
      <c r="J173" s="731">
        <v>1472.67</v>
      </c>
      <c r="K173" s="745">
        <v>1</v>
      </c>
      <c r="L173" s="731">
        <v>3</v>
      </c>
      <c r="M173" s="732">
        <v>1472.67</v>
      </c>
    </row>
    <row r="174" spans="1:13" ht="14.4" customHeight="1" x14ac:dyDescent="0.3">
      <c r="A174" s="726" t="s">
        <v>2322</v>
      </c>
      <c r="B174" s="727" t="s">
        <v>1810</v>
      </c>
      <c r="C174" s="727" t="s">
        <v>2009</v>
      </c>
      <c r="D174" s="727" t="s">
        <v>733</v>
      </c>
      <c r="E174" s="727" t="s">
        <v>1812</v>
      </c>
      <c r="F174" s="731"/>
      <c r="G174" s="731"/>
      <c r="H174" s="745">
        <v>0</v>
      </c>
      <c r="I174" s="731">
        <v>1</v>
      </c>
      <c r="J174" s="731">
        <v>42.51</v>
      </c>
      <c r="K174" s="745">
        <v>1</v>
      </c>
      <c r="L174" s="731">
        <v>1</v>
      </c>
      <c r="M174" s="732">
        <v>42.51</v>
      </c>
    </row>
    <row r="175" spans="1:13" ht="14.4" customHeight="1" x14ac:dyDescent="0.3">
      <c r="A175" s="726" t="s">
        <v>2322</v>
      </c>
      <c r="B175" s="727" t="s">
        <v>1846</v>
      </c>
      <c r="C175" s="727" t="s">
        <v>3895</v>
      </c>
      <c r="D175" s="727" t="s">
        <v>1851</v>
      </c>
      <c r="E175" s="727" t="s">
        <v>3896</v>
      </c>
      <c r="F175" s="731"/>
      <c r="G175" s="731"/>
      <c r="H175" s="745">
        <v>0</v>
      </c>
      <c r="I175" s="731">
        <v>2</v>
      </c>
      <c r="J175" s="731">
        <v>143.63</v>
      </c>
      <c r="K175" s="745">
        <v>1</v>
      </c>
      <c r="L175" s="731">
        <v>2</v>
      </c>
      <c r="M175" s="732">
        <v>143.63</v>
      </c>
    </row>
    <row r="176" spans="1:13" ht="14.4" customHeight="1" x14ac:dyDescent="0.3">
      <c r="A176" s="726" t="s">
        <v>2322</v>
      </c>
      <c r="B176" s="727" t="s">
        <v>1846</v>
      </c>
      <c r="C176" s="727" t="s">
        <v>3897</v>
      </c>
      <c r="D176" s="727" t="s">
        <v>1851</v>
      </c>
      <c r="E176" s="727" t="s">
        <v>3898</v>
      </c>
      <c r="F176" s="731">
        <v>1</v>
      </c>
      <c r="G176" s="731">
        <v>0</v>
      </c>
      <c r="H176" s="745"/>
      <c r="I176" s="731"/>
      <c r="J176" s="731"/>
      <c r="K176" s="745"/>
      <c r="L176" s="731">
        <v>1</v>
      </c>
      <c r="M176" s="732">
        <v>0</v>
      </c>
    </row>
    <row r="177" spans="1:13" ht="14.4" customHeight="1" x14ac:dyDescent="0.3">
      <c r="A177" s="726" t="s">
        <v>2322</v>
      </c>
      <c r="B177" s="727" t="s">
        <v>1846</v>
      </c>
      <c r="C177" s="727" t="s">
        <v>3899</v>
      </c>
      <c r="D177" s="727" t="s">
        <v>1851</v>
      </c>
      <c r="E177" s="727" t="s">
        <v>3900</v>
      </c>
      <c r="F177" s="731">
        <v>1</v>
      </c>
      <c r="G177" s="731">
        <v>168.36</v>
      </c>
      <c r="H177" s="745">
        <v>1</v>
      </c>
      <c r="I177" s="731"/>
      <c r="J177" s="731"/>
      <c r="K177" s="745">
        <v>0</v>
      </c>
      <c r="L177" s="731">
        <v>1</v>
      </c>
      <c r="M177" s="732">
        <v>168.36</v>
      </c>
    </row>
    <row r="178" spans="1:13" ht="14.4" customHeight="1" x14ac:dyDescent="0.3">
      <c r="A178" s="726" t="s">
        <v>2322</v>
      </c>
      <c r="B178" s="727" t="s">
        <v>1846</v>
      </c>
      <c r="C178" s="727" t="s">
        <v>3901</v>
      </c>
      <c r="D178" s="727" t="s">
        <v>1851</v>
      </c>
      <c r="E178" s="727" t="s">
        <v>1849</v>
      </c>
      <c r="F178" s="731">
        <v>1</v>
      </c>
      <c r="G178" s="731">
        <v>98.78</v>
      </c>
      <c r="H178" s="745">
        <v>1</v>
      </c>
      <c r="I178" s="731"/>
      <c r="J178" s="731"/>
      <c r="K178" s="745">
        <v>0</v>
      </c>
      <c r="L178" s="731">
        <v>1</v>
      </c>
      <c r="M178" s="732">
        <v>98.78</v>
      </c>
    </row>
    <row r="179" spans="1:13" ht="14.4" customHeight="1" x14ac:dyDescent="0.3">
      <c r="A179" s="726" t="s">
        <v>2322</v>
      </c>
      <c r="B179" s="727" t="s">
        <v>1846</v>
      </c>
      <c r="C179" s="727" t="s">
        <v>1850</v>
      </c>
      <c r="D179" s="727" t="s">
        <v>1851</v>
      </c>
      <c r="E179" s="727" t="s">
        <v>1852</v>
      </c>
      <c r="F179" s="731"/>
      <c r="G179" s="731"/>
      <c r="H179" s="745">
        <v>0</v>
      </c>
      <c r="I179" s="731">
        <v>1</v>
      </c>
      <c r="J179" s="731">
        <v>46.07</v>
      </c>
      <c r="K179" s="745">
        <v>1</v>
      </c>
      <c r="L179" s="731">
        <v>1</v>
      </c>
      <c r="M179" s="732">
        <v>46.07</v>
      </c>
    </row>
    <row r="180" spans="1:13" ht="14.4" customHeight="1" x14ac:dyDescent="0.3">
      <c r="A180" s="726" t="s">
        <v>2322</v>
      </c>
      <c r="B180" s="727" t="s">
        <v>1846</v>
      </c>
      <c r="C180" s="727" t="s">
        <v>2041</v>
      </c>
      <c r="D180" s="727" t="s">
        <v>1851</v>
      </c>
      <c r="E180" s="727" t="s">
        <v>2042</v>
      </c>
      <c r="F180" s="731"/>
      <c r="G180" s="731"/>
      <c r="H180" s="745">
        <v>0</v>
      </c>
      <c r="I180" s="731">
        <v>3</v>
      </c>
      <c r="J180" s="731">
        <v>363.35</v>
      </c>
      <c r="K180" s="745">
        <v>1</v>
      </c>
      <c r="L180" s="731">
        <v>3</v>
      </c>
      <c r="M180" s="732">
        <v>363.35</v>
      </c>
    </row>
    <row r="181" spans="1:13" ht="14.4" customHeight="1" x14ac:dyDescent="0.3">
      <c r="A181" s="726" t="s">
        <v>2322</v>
      </c>
      <c r="B181" s="727" t="s">
        <v>1846</v>
      </c>
      <c r="C181" s="727" t="s">
        <v>2038</v>
      </c>
      <c r="D181" s="727" t="s">
        <v>1848</v>
      </c>
      <c r="E181" s="727" t="s">
        <v>1852</v>
      </c>
      <c r="F181" s="731"/>
      <c r="G181" s="731"/>
      <c r="H181" s="745">
        <v>0</v>
      </c>
      <c r="I181" s="731">
        <v>1</v>
      </c>
      <c r="J181" s="731">
        <v>46.07</v>
      </c>
      <c r="K181" s="745">
        <v>1</v>
      </c>
      <c r="L181" s="731">
        <v>1</v>
      </c>
      <c r="M181" s="732">
        <v>46.07</v>
      </c>
    </row>
    <row r="182" spans="1:13" ht="14.4" customHeight="1" x14ac:dyDescent="0.3">
      <c r="A182" s="726" t="s">
        <v>2322</v>
      </c>
      <c r="B182" s="727" t="s">
        <v>1857</v>
      </c>
      <c r="C182" s="727" t="s">
        <v>3859</v>
      </c>
      <c r="D182" s="727" t="s">
        <v>3860</v>
      </c>
      <c r="E182" s="727" t="s">
        <v>3861</v>
      </c>
      <c r="F182" s="731">
        <v>1</v>
      </c>
      <c r="G182" s="731">
        <v>154.36000000000001</v>
      </c>
      <c r="H182" s="745">
        <v>1</v>
      </c>
      <c r="I182" s="731"/>
      <c r="J182" s="731"/>
      <c r="K182" s="745">
        <v>0</v>
      </c>
      <c r="L182" s="731">
        <v>1</v>
      </c>
      <c r="M182" s="732">
        <v>154.36000000000001</v>
      </c>
    </row>
    <row r="183" spans="1:13" ht="14.4" customHeight="1" x14ac:dyDescent="0.3">
      <c r="A183" s="726" t="s">
        <v>2322</v>
      </c>
      <c r="B183" s="727" t="s">
        <v>1857</v>
      </c>
      <c r="C183" s="727" t="s">
        <v>2043</v>
      </c>
      <c r="D183" s="727" t="s">
        <v>965</v>
      </c>
      <c r="E183" s="727" t="s">
        <v>2044</v>
      </c>
      <c r="F183" s="731"/>
      <c r="G183" s="731"/>
      <c r="H183" s="745">
        <v>0</v>
      </c>
      <c r="I183" s="731">
        <v>4</v>
      </c>
      <c r="J183" s="731">
        <v>617.44000000000005</v>
      </c>
      <c r="K183" s="745">
        <v>1</v>
      </c>
      <c r="L183" s="731">
        <v>4</v>
      </c>
      <c r="M183" s="732">
        <v>617.44000000000005</v>
      </c>
    </row>
    <row r="184" spans="1:13" ht="14.4" customHeight="1" x14ac:dyDescent="0.3">
      <c r="A184" s="726" t="s">
        <v>2322</v>
      </c>
      <c r="B184" s="727" t="s">
        <v>1857</v>
      </c>
      <c r="C184" s="727" t="s">
        <v>3028</v>
      </c>
      <c r="D184" s="727" t="s">
        <v>3862</v>
      </c>
      <c r="E184" s="727" t="s">
        <v>3863</v>
      </c>
      <c r="F184" s="731"/>
      <c r="G184" s="731"/>
      <c r="H184" s="745">
        <v>0</v>
      </c>
      <c r="I184" s="731">
        <v>1</v>
      </c>
      <c r="J184" s="731">
        <v>111.22</v>
      </c>
      <c r="K184" s="745">
        <v>1</v>
      </c>
      <c r="L184" s="731">
        <v>1</v>
      </c>
      <c r="M184" s="732">
        <v>111.22</v>
      </c>
    </row>
    <row r="185" spans="1:13" ht="14.4" customHeight="1" x14ac:dyDescent="0.3">
      <c r="A185" s="726" t="s">
        <v>2322</v>
      </c>
      <c r="B185" s="727" t="s">
        <v>1885</v>
      </c>
      <c r="C185" s="727" t="s">
        <v>3864</v>
      </c>
      <c r="D185" s="727" t="s">
        <v>3865</v>
      </c>
      <c r="E185" s="727" t="s">
        <v>2753</v>
      </c>
      <c r="F185" s="731">
        <v>2</v>
      </c>
      <c r="G185" s="731">
        <v>239.4</v>
      </c>
      <c r="H185" s="745">
        <v>1</v>
      </c>
      <c r="I185" s="731"/>
      <c r="J185" s="731"/>
      <c r="K185" s="745">
        <v>0</v>
      </c>
      <c r="L185" s="731">
        <v>2</v>
      </c>
      <c r="M185" s="732">
        <v>239.4</v>
      </c>
    </row>
    <row r="186" spans="1:13" ht="14.4" customHeight="1" x14ac:dyDescent="0.3">
      <c r="A186" s="726" t="s">
        <v>2322</v>
      </c>
      <c r="B186" s="727" t="s">
        <v>1885</v>
      </c>
      <c r="C186" s="727" t="s">
        <v>3866</v>
      </c>
      <c r="D186" s="727" t="s">
        <v>3865</v>
      </c>
      <c r="E186" s="727" t="s">
        <v>3867</v>
      </c>
      <c r="F186" s="731">
        <v>1</v>
      </c>
      <c r="G186" s="731">
        <v>43.85</v>
      </c>
      <c r="H186" s="745">
        <v>1</v>
      </c>
      <c r="I186" s="731"/>
      <c r="J186" s="731"/>
      <c r="K186" s="745">
        <v>0</v>
      </c>
      <c r="L186" s="731">
        <v>1</v>
      </c>
      <c r="M186" s="732">
        <v>43.85</v>
      </c>
    </row>
    <row r="187" spans="1:13" ht="14.4" customHeight="1" x14ac:dyDescent="0.3">
      <c r="A187" s="726" t="s">
        <v>2322</v>
      </c>
      <c r="B187" s="727" t="s">
        <v>1933</v>
      </c>
      <c r="C187" s="727" t="s">
        <v>1934</v>
      </c>
      <c r="D187" s="727" t="s">
        <v>1935</v>
      </c>
      <c r="E187" s="727" t="s">
        <v>1936</v>
      </c>
      <c r="F187" s="731"/>
      <c r="G187" s="731"/>
      <c r="H187" s="745"/>
      <c r="I187" s="731">
        <v>4</v>
      </c>
      <c r="J187" s="731">
        <v>0</v>
      </c>
      <c r="K187" s="745"/>
      <c r="L187" s="731">
        <v>4</v>
      </c>
      <c r="M187" s="732">
        <v>0</v>
      </c>
    </row>
    <row r="188" spans="1:13" ht="14.4" customHeight="1" x14ac:dyDescent="0.3">
      <c r="A188" s="726" t="s">
        <v>2322</v>
      </c>
      <c r="B188" s="727" t="s">
        <v>2086</v>
      </c>
      <c r="C188" s="727" t="s">
        <v>2203</v>
      </c>
      <c r="D188" s="727" t="s">
        <v>2204</v>
      </c>
      <c r="E188" s="727" t="s">
        <v>2205</v>
      </c>
      <c r="F188" s="731"/>
      <c r="G188" s="731"/>
      <c r="H188" s="745">
        <v>0</v>
      </c>
      <c r="I188" s="731">
        <v>1</v>
      </c>
      <c r="J188" s="731">
        <v>9.4</v>
      </c>
      <c r="K188" s="745">
        <v>1</v>
      </c>
      <c r="L188" s="731">
        <v>1</v>
      </c>
      <c r="M188" s="732">
        <v>9.4</v>
      </c>
    </row>
    <row r="189" spans="1:13" ht="14.4" customHeight="1" x14ac:dyDescent="0.3">
      <c r="A189" s="726" t="s">
        <v>2322</v>
      </c>
      <c r="B189" s="727" t="s">
        <v>1948</v>
      </c>
      <c r="C189" s="727" t="s">
        <v>3650</v>
      </c>
      <c r="D189" s="727" t="s">
        <v>3651</v>
      </c>
      <c r="E189" s="727" t="s">
        <v>1952</v>
      </c>
      <c r="F189" s="731">
        <v>2</v>
      </c>
      <c r="G189" s="731">
        <v>0</v>
      </c>
      <c r="H189" s="745"/>
      <c r="I189" s="731"/>
      <c r="J189" s="731"/>
      <c r="K189" s="745"/>
      <c r="L189" s="731">
        <v>2</v>
      </c>
      <c r="M189" s="732">
        <v>0</v>
      </c>
    </row>
    <row r="190" spans="1:13" ht="14.4" customHeight="1" x14ac:dyDescent="0.3">
      <c r="A190" s="726" t="s">
        <v>2322</v>
      </c>
      <c r="B190" s="727" t="s">
        <v>1948</v>
      </c>
      <c r="C190" s="727" t="s">
        <v>1951</v>
      </c>
      <c r="D190" s="727" t="s">
        <v>916</v>
      </c>
      <c r="E190" s="727" t="s">
        <v>1952</v>
      </c>
      <c r="F190" s="731"/>
      <c r="G190" s="731"/>
      <c r="H190" s="745"/>
      <c r="I190" s="731">
        <v>2</v>
      </c>
      <c r="J190" s="731">
        <v>0</v>
      </c>
      <c r="K190" s="745"/>
      <c r="L190" s="731">
        <v>2</v>
      </c>
      <c r="M190" s="732">
        <v>0</v>
      </c>
    </row>
    <row r="191" spans="1:13" ht="14.4" customHeight="1" x14ac:dyDescent="0.3">
      <c r="A191" s="726" t="s">
        <v>2322</v>
      </c>
      <c r="B191" s="727" t="s">
        <v>1962</v>
      </c>
      <c r="C191" s="727" t="s">
        <v>2103</v>
      </c>
      <c r="D191" s="727" t="s">
        <v>1247</v>
      </c>
      <c r="E191" s="727" t="s">
        <v>2104</v>
      </c>
      <c r="F191" s="731"/>
      <c r="G191" s="731"/>
      <c r="H191" s="745">
        <v>0</v>
      </c>
      <c r="I191" s="731">
        <v>2</v>
      </c>
      <c r="J191" s="731">
        <v>127.5</v>
      </c>
      <c r="K191" s="745">
        <v>1</v>
      </c>
      <c r="L191" s="731">
        <v>2</v>
      </c>
      <c r="M191" s="732">
        <v>127.5</v>
      </c>
    </row>
    <row r="192" spans="1:13" ht="14.4" customHeight="1" x14ac:dyDescent="0.3">
      <c r="A192" s="726" t="s">
        <v>2322</v>
      </c>
      <c r="B192" s="727" t="s">
        <v>2217</v>
      </c>
      <c r="C192" s="727" t="s">
        <v>3870</v>
      </c>
      <c r="D192" s="727" t="s">
        <v>2219</v>
      </c>
      <c r="E192" s="727" t="s">
        <v>2899</v>
      </c>
      <c r="F192" s="731"/>
      <c r="G192" s="731"/>
      <c r="H192" s="745">
        <v>0</v>
      </c>
      <c r="I192" s="731">
        <v>1</v>
      </c>
      <c r="J192" s="731">
        <v>207.45</v>
      </c>
      <c r="K192" s="745">
        <v>1</v>
      </c>
      <c r="L192" s="731">
        <v>1</v>
      </c>
      <c r="M192" s="732">
        <v>207.45</v>
      </c>
    </row>
    <row r="193" spans="1:13" ht="14.4" customHeight="1" x14ac:dyDescent="0.3">
      <c r="A193" s="726" t="s">
        <v>2322</v>
      </c>
      <c r="B193" s="727" t="s">
        <v>1774</v>
      </c>
      <c r="C193" s="727" t="s">
        <v>1992</v>
      </c>
      <c r="D193" s="727" t="s">
        <v>1776</v>
      </c>
      <c r="E193" s="727" t="s">
        <v>1993</v>
      </c>
      <c r="F193" s="731"/>
      <c r="G193" s="731"/>
      <c r="H193" s="745">
        <v>0</v>
      </c>
      <c r="I193" s="731">
        <v>1</v>
      </c>
      <c r="J193" s="731">
        <v>53.57</v>
      </c>
      <c r="K193" s="745">
        <v>1</v>
      </c>
      <c r="L193" s="731">
        <v>1</v>
      </c>
      <c r="M193" s="732">
        <v>53.57</v>
      </c>
    </row>
    <row r="194" spans="1:13" ht="14.4" customHeight="1" x14ac:dyDescent="0.3">
      <c r="A194" s="726" t="s">
        <v>2323</v>
      </c>
      <c r="B194" s="727" t="s">
        <v>1786</v>
      </c>
      <c r="C194" s="727" t="s">
        <v>2572</v>
      </c>
      <c r="D194" s="727" t="s">
        <v>725</v>
      </c>
      <c r="E194" s="727" t="s">
        <v>2379</v>
      </c>
      <c r="F194" s="731"/>
      <c r="G194" s="731"/>
      <c r="H194" s="745">
        <v>0</v>
      </c>
      <c r="I194" s="731">
        <v>1</v>
      </c>
      <c r="J194" s="731">
        <v>147.26</v>
      </c>
      <c r="K194" s="745">
        <v>1</v>
      </c>
      <c r="L194" s="731">
        <v>1</v>
      </c>
      <c r="M194" s="732">
        <v>147.26</v>
      </c>
    </row>
    <row r="195" spans="1:13" ht="14.4" customHeight="1" x14ac:dyDescent="0.3">
      <c r="A195" s="726" t="s">
        <v>2323</v>
      </c>
      <c r="B195" s="727" t="s">
        <v>2069</v>
      </c>
      <c r="C195" s="727" t="s">
        <v>2072</v>
      </c>
      <c r="D195" s="727" t="s">
        <v>1055</v>
      </c>
      <c r="E195" s="727" t="s">
        <v>1523</v>
      </c>
      <c r="F195" s="731"/>
      <c r="G195" s="731"/>
      <c r="H195" s="745">
        <v>0</v>
      </c>
      <c r="I195" s="731">
        <v>1</v>
      </c>
      <c r="J195" s="731">
        <v>48.42</v>
      </c>
      <c r="K195" s="745">
        <v>1</v>
      </c>
      <c r="L195" s="731">
        <v>1</v>
      </c>
      <c r="M195" s="732">
        <v>48.42</v>
      </c>
    </row>
    <row r="196" spans="1:13" ht="14.4" customHeight="1" x14ac:dyDescent="0.3">
      <c r="A196" s="726" t="s">
        <v>2324</v>
      </c>
      <c r="B196" s="727" t="s">
        <v>1768</v>
      </c>
      <c r="C196" s="727" t="s">
        <v>2695</v>
      </c>
      <c r="D196" s="727" t="s">
        <v>1772</v>
      </c>
      <c r="E196" s="727" t="s">
        <v>1773</v>
      </c>
      <c r="F196" s="731"/>
      <c r="G196" s="731"/>
      <c r="H196" s="745">
        <v>0</v>
      </c>
      <c r="I196" s="731">
        <v>1</v>
      </c>
      <c r="J196" s="731">
        <v>102.93</v>
      </c>
      <c r="K196" s="745">
        <v>1</v>
      </c>
      <c r="L196" s="731">
        <v>1</v>
      </c>
      <c r="M196" s="732">
        <v>102.93</v>
      </c>
    </row>
    <row r="197" spans="1:13" ht="14.4" customHeight="1" x14ac:dyDescent="0.3">
      <c r="A197" s="726" t="s">
        <v>2324</v>
      </c>
      <c r="B197" s="727" t="s">
        <v>1768</v>
      </c>
      <c r="C197" s="727" t="s">
        <v>3948</v>
      </c>
      <c r="D197" s="727" t="s">
        <v>3949</v>
      </c>
      <c r="E197" s="727" t="s">
        <v>3950</v>
      </c>
      <c r="F197" s="731">
        <v>1</v>
      </c>
      <c r="G197" s="731">
        <v>185.26</v>
      </c>
      <c r="H197" s="745">
        <v>1</v>
      </c>
      <c r="I197" s="731"/>
      <c r="J197" s="731"/>
      <c r="K197" s="745">
        <v>0</v>
      </c>
      <c r="L197" s="731">
        <v>1</v>
      </c>
      <c r="M197" s="732">
        <v>185.26</v>
      </c>
    </row>
    <row r="198" spans="1:13" ht="14.4" customHeight="1" x14ac:dyDescent="0.3">
      <c r="A198" s="726" t="s">
        <v>2324</v>
      </c>
      <c r="B198" s="727" t="s">
        <v>1786</v>
      </c>
      <c r="C198" s="727" t="s">
        <v>2007</v>
      </c>
      <c r="D198" s="727" t="s">
        <v>725</v>
      </c>
      <c r="E198" s="727" t="s">
        <v>2008</v>
      </c>
      <c r="F198" s="731"/>
      <c r="G198" s="731"/>
      <c r="H198" s="745">
        <v>0</v>
      </c>
      <c r="I198" s="731">
        <v>13</v>
      </c>
      <c r="J198" s="731">
        <v>12008.62</v>
      </c>
      <c r="K198" s="745">
        <v>1</v>
      </c>
      <c r="L198" s="731">
        <v>13</v>
      </c>
      <c r="M198" s="732">
        <v>12008.62</v>
      </c>
    </row>
    <row r="199" spans="1:13" ht="14.4" customHeight="1" x14ac:dyDescent="0.3">
      <c r="A199" s="726" t="s">
        <v>2324</v>
      </c>
      <c r="B199" s="727" t="s">
        <v>1857</v>
      </c>
      <c r="C199" s="727" t="s">
        <v>2043</v>
      </c>
      <c r="D199" s="727" t="s">
        <v>965</v>
      </c>
      <c r="E199" s="727" t="s">
        <v>2044</v>
      </c>
      <c r="F199" s="731"/>
      <c r="G199" s="731"/>
      <c r="H199" s="745">
        <v>0</v>
      </c>
      <c r="I199" s="731">
        <v>4</v>
      </c>
      <c r="J199" s="731">
        <v>617.44000000000005</v>
      </c>
      <c r="K199" s="745">
        <v>1</v>
      </c>
      <c r="L199" s="731">
        <v>4</v>
      </c>
      <c r="M199" s="732">
        <v>617.44000000000005</v>
      </c>
    </row>
    <row r="200" spans="1:13" ht="14.4" customHeight="1" x14ac:dyDescent="0.3">
      <c r="A200" s="726" t="s">
        <v>2324</v>
      </c>
      <c r="B200" s="727" t="s">
        <v>1857</v>
      </c>
      <c r="C200" s="727" t="s">
        <v>4549</v>
      </c>
      <c r="D200" s="727" t="s">
        <v>4550</v>
      </c>
      <c r="E200" s="727" t="s">
        <v>4758</v>
      </c>
      <c r="F200" s="731"/>
      <c r="G200" s="731"/>
      <c r="H200" s="745">
        <v>0</v>
      </c>
      <c r="I200" s="731">
        <v>3</v>
      </c>
      <c r="J200" s="731">
        <v>227.19</v>
      </c>
      <c r="K200" s="745">
        <v>1</v>
      </c>
      <c r="L200" s="731">
        <v>3</v>
      </c>
      <c r="M200" s="732">
        <v>227.19</v>
      </c>
    </row>
    <row r="201" spans="1:13" ht="14.4" customHeight="1" x14ac:dyDescent="0.3">
      <c r="A201" s="726" t="s">
        <v>2324</v>
      </c>
      <c r="B201" s="727" t="s">
        <v>1857</v>
      </c>
      <c r="C201" s="727" t="s">
        <v>1858</v>
      </c>
      <c r="D201" s="727" t="s">
        <v>965</v>
      </c>
      <c r="E201" s="727" t="s">
        <v>1859</v>
      </c>
      <c r="F201" s="731"/>
      <c r="G201" s="731"/>
      <c r="H201" s="745">
        <v>0</v>
      </c>
      <c r="I201" s="731">
        <v>1</v>
      </c>
      <c r="J201" s="731">
        <v>225.06</v>
      </c>
      <c r="K201" s="745">
        <v>1</v>
      </c>
      <c r="L201" s="731">
        <v>1</v>
      </c>
      <c r="M201" s="732">
        <v>225.06</v>
      </c>
    </row>
    <row r="202" spans="1:13" ht="14.4" customHeight="1" x14ac:dyDescent="0.3">
      <c r="A202" s="726" t="s">
        <v>2324</v>
      </c>
      <c r="B202" s="727" t="s">
        <v>1933</v>
      </c>
      <c r="C202" s="727" t="s">
        <v>1934</v>
      </c>
      <c r="D202" s="727" t="s">
        <v>1935</v>
      </c>
      <c r="E202" s="727" t="s">
        <v>1936</v>
      </c>
      <c r="F202" s="731"/>
      <c r="G202" s="731"/>
      <c r="H202" s="745"/>
      <c r="I202" s="731">
        <v>1</v>
      </c>
      <c r="J202" s="731">
        <v>0</v>
      </c>
      <c r="K202" s="745"/>
      <c r="L202" s="731">
        <v>1</v>
      </c>
      <c r="M202" s="732">
        <v>0</v>
      </c>
    </row>
    <row r="203" spans="1:13" ht="14.4" customHeight="1" x14ac:dyDescent="0.3">
      <c r="A203" s="726" t="s">
        <v>2325</v>
      </c>
      <c r="B203" s="727" t="s">
        <v>1768</v>
      </c>
      <c r="C203" s="727" t="s">
        <v>2695</v>
      </c>
      <c r="D203" s="727" t="s">
        <v>1772</v>
      </c>
      <c r="E203" s="727" t="s">
        <v>1773</v>
      </c>
      <c r="F203" s="731"/>
      <c r="G203" s="731"/>
      <c r="H203" s="745">
        <v>0</v>
      </c>
      <c r="I203" s="731">
        <v>4</v>
      </c>
      <c r="J203" s="731">
        <v>275.73</v>
      </c>
      <c r="K203" s="745">
        <v>1</v>
      </c>
      <c r="L203" s="731">
        <v>4</v>
      </c>
      <c r="M203" s="732">
        <v>275.73</v>
      </c>
    </row>
    <row r="204" spans="1:13" ht="14.4" customHeight="1" x14ac:dyDescent="0.3">
      <c r="A204" s="726" t="s">
        <v>2325</v>
      </c>
      <c r="B204" s="727" t="s">
        <v>4755</v>
      </c>
      <c r="C204" s="727" t="s">
        <v>2688</v>
      </c>
      <c r="D204" s="727" t="s">
        <v>2689</v>
      </c>
      <c r="E204" s="727" t="s">
        <v>2690</v>
      </c>
      <c r="F204" s="731"/>
      <c r="G204" s="731"/>
      <c r="H204" s="745">
        <v>0</v>
      </c>
      <c r="I204" s="731">
        <v>4</v>
      </c>
      <c r="J204" s="731">
        <v>359.53999999999996</v>
      </c>
      <c r="K204" s="745">
        <v>1</v>
      </c>
      <c r="L204" s="731">
        <v>4</v>
      </c>
      <c r="M204" s="732">
        <v>359.53999999999996</v>
      </c>
    </row>
    <row r="205" spans="1:13" ht="14.4" customHeight="1" x14ac:dyDescent="0.3">
      <c r="A205" s="726" t="s">
        <v>2325</v>
      </c>
      <c r="B205" s="727" t="s">
        <v>1786</v>
      </c>
      <c r="C205" s="727" t="s">
        <v>2371</v>
      </c>
      <c r="D205" s="727" t="s">
        <v>725</v>
      </c>
      <c r="E205" s="727" t="s">
        <v>1794</v>
      </c>
      <c r="F205" s="731"/>
      <c r="G205" s="731"/>
      <c r="H205" s="745">
        <v>0</v>
      </c>
      <c r="I205" s="731">
        <v>3</v>
      </c>
      <c r="J205" s="731">
        <v>1472.67</v>
      </c>
      <c r="K205" s="745">
        <v>1</v>
      </c>
      <c r="L205" s="731">
        <v>3</v>
      </c>
      <c r="M205" s="732">
        <v>1472.67</v>
      </c>
    </row>
    <row r="206" spans="1:13" ht="14.4" customHeight="1" x14ac:dyDescent="0.3">
      <c r="A206" s="726" t="s">
        <v>2325</v>
      </c>
      <c r="B206" s="727" t="s">
        <v>1786</v>
      </c>
      <c r="C206" s="727" t="s">
        <v>2007</v>
      </c>
      <c r="D206" s="727" t="s">
        <v>725</v>
      </c>
      <c r="E206" s="727" t="s">
        <v>2008</v>
      </c>
      <c r="F206" s="731"/>
      <c r="G206" s="731"/>
      <c r="H206" s="745">
        <v>0</v>
      </c>
      <c r="I206" s="731">
        <v>6</v>
      </c>
      <c r="J206" s="731">
        <v>5542.4400000000005</v>
      </c>
      <c r="K206" s="745">
        <v>1</v>
      </c>
      <c r="L206" s="731">
        <v>6</v>
      </c>
      <c r="M206" s="732">
        <v>5542.4400000000005</v>
      </c>
    </row>
    <row r="207" spans="1:13" ht="14.4" customHeight="1" x14ac:dyDescent="0.3">
      <c r="A207" s="726" t="s">
        <v>2325</v>
      </c>
      <c r="B207" s="727" t="s">
        <v>2134</v>
      </c>
      <c r="C207" s="727" t="s">
        <v>2135</v>
      </c>
      <c r="D207" s="727" t="s">
        <v>2136</v>
      </c>
      <c r="E207" s="727" t="s">
        <v>2137</v>
      </c>
      <c r="F207" s="731"/>
      <c r="G207" s="731"/>
      <c r="H207" s="745">
        <v>0</v>
      </c>
      <c r="I207" s="731">
        <v>1</v>
      </c>
      <c r="J207" s="731">
        <v>93.43</v>
      </c>
      <c r="K207" s="745">
        <v>1</v>
      </c>
      <c r="L207" s="731">
        <v>1</v>
      </c>
      <c r="M207" s="732">
        <v>93.43</v>
      </c>
    </row>
    <row r="208" spans="1:13" ht="14.4" customHeight="1" x14ac:dyDescent="0.3">
      <c r="A208" s="726" t="s">
        <v>2325</v>
      </c>
      <c r="B208" s="727" t="s">
        <v>2134</v>
      </c>
      <c r="C208" s="727" t="s">
        <v>3974</v>
      </c>
      <c r="D208" s="727" t="s">
        <v>2136</v>
      </c>
      <c r="E208" s="727" t="s">
        <v>3975</v>
      </c>
      <c r="F208" s="731"/>
      <c r="G208" s="731"/>
      <c r="H208" s="745">
        <v>0</v>
      </c>
      <c r="I208" s="731">
        <v>4</v>
      </c>
      <c r="J208" s="731">
        <v>747.48</v>
      </c>
      <c r="K208" s="745">
        <v>1</v>
      </c>
      <c r="L208" s="731">
        <v>4</v>
      </c>
      <c r="M208" s="732">
        <v>747.48</v>
      </c>
    </row>
    <row r="209" spans="1:13" ht="14.4" customHeight="1" x14ac:dyDescent="0.3">
      <c r="A209" s="726" t="s">
        <v>2325</v>
      </c>
      <c r="B209" s="727" t="s">
        <v>1820</v>
      </c>
      <c r="C209" s="727" t="s">
        <v>3972</v>
      </c>
      <c r="D209" s="727" t="s">
        <v>658</v>
      </c>
      <c r="E209" s="727" t="s">
        <v>3973</v>
      </c>
      <c r="F209" s="731"/>
      <c r="G209" s="731"/>
      <c r="H209" s="745">
        <v>0</v>
      </c>
      <c r="I209" s="731">
        <v>5</v>
      </c>
      <c r="J209" s="731">
        <v>146.35</v>
      </c>
      <c r="K209" s="745">
        <v>1</v>
      </c>
      <c r="L209" s="731">
        <v>5</v>
      </c>
      <c r="M209" s="732">
        <v>146.35</v>
      </c>
    </row>
    <row r="210" spans="1:13" ht="14.4" customHeight="1" x14ac:dyDescent="0.3">
      <c r="A210" s="726" t="s">
        <v>2325</v>
      </c>
      <c r="B210" s="727" t="s">
        <v>1857</v>
      </c>
      <c r="C210" s="727" t="s">
        <v>2043</v>
      </c>
      <c r="D210" s="727" t="s">
        <v>965</v>
      </c>
      <c r="E210" s="727" t="s">
        <v>2044</v>
      </c>
      <c r="F210" s="731"/>
      <c r="G210" s="731"/>
      <c r="H210" s="745">
        <v>0</v>
      </c>
      <c r="I210" s="731">
        <v>4</v>
      </c>
      <c r="J210" s="731">
        <v>617.44000000000005</v>
      </c>
      <c r="K210" s="745">
        <v>1</v>
      </c>
      <c r="L210" s="731">
        <v>4</v>
      </c>
      <c r="M210" s="732">
        <v>617.44000000000005</v>
      </c>
    </row>
    <row r="211" spans="1:13" ht="14.4" customHeight="1" x14ac:dyDescent="0.3">
      <c r="A211" s="726" t="s">
        <v>2325</v>
      </c>
      <c r="B211" s="727" t="s">
        <v>1857</v>
      </c>
      <c r="C211" s="727" t="s">
        <v>1858</v>
      </c>
      <c r="D211" s="727" t="s">
        <v>965</v>
      </c>
      <c r="E211" s="727" t="s">
        <v>1859</v>
      </c>
      <c r="F211" s="731"/>
      <c r="G211" s="731"/>
      <c r="H211" s="745">
        <v>0</v>
      </c>
      <c r="I211" s="731">
        <v>5</v>
      </c>
      <c r="J211" s="731">
        <v>1125.3000000000002</v>
      </c>
      <c r="K211" s="745">
        <v>1</v>
      </c>
      <c r="L211" s="731">
        <v>5</v>
      </c>
      <c r="M211" s="732">
        <v>1125.3000000000002</v>
      </c>
    </row>
    <row r="212" spans="1:13" ht="14.4" customHeight="1" x14ac:dyDescent="0.3">
      <c r="A212" s="726" t="s">
        <v>2325</v>
      </c>
      <c r="B212" s="727" t="s">
        <v>1912</v>
      </c>
      <c r="C212" s="727" t="s">
        <v>2473</v>
      </c>
      <c r="D212" s="727" t="s">
        <v>2059</v>
      </c>
      <c r="E212" s="727" t="s">
        <v>2474</v>
      </c>
      <c r="F212" s="731"/>
      <c r="G212" s="731"/>
      <c r="H212" s="745">
        <v>0</v>
      </c>
      <c r="I212" s="731">
        <v>1</v>
      </c>
      <c r="J212" s="731">
        <v>525.16999999999996</v>
      </c>
      <c r="K212" s="745">
        <v>1</v>
      </c>
      <c r="L212" s="731">
        <v>1</v>
      </c>
      <c r="M212" s="732">
        <v>525.16999999999996</v>
      </c>
    </row>
    <row r="213" spans="1:13" ht="14.4" customHeight="1" x14ac:dyDescent="0.3">
      <c r="A213" s="726" t="s">
        <v>2325</v>
      </c>
      <c r="B213" s="727" t="s">
        <v>1933</v>
      </c>
      <c r="C213" s="727" t="s">
        <v>1934</v>
      </c>
      <c r="D213" s="727" t="s">
        <v>1935</v>
      </c>
      <c r="E213" s="727" t="s">
        <v>1936</v>
      </c>
      <c r="F213" s="731"/>
      <c r="G213" s="731"/>
      <c r="H213" s="745"/>
      <c r="I213" s="731">
        <v>12</v>
      </c>
      <c r="J213" s="731">
        <v>0</v>
      </c>
      <c r="K213" s="745"/>
      <c r="L213" s="731">
        <v>12</v>
      </c>
      <c r="M213" s="732">
        <v>0</v>
      </c>
    </row>
    <row r="214" spans="1:13" ht="14.4" customHeight="1" x14ac:dyDescent="0.3">
      <c r="A214" s="726" t="s">
        <v>2325</v>
      </c>
      <c r="B214" s="727" t="s">
        <v>1948</v>
      </c>
      <c r="C214" s="727" t="s">
        <v>1949</v>
      </c>
      <c r="D214" s="727" t="s">
        <v>916</v>
      </c>
      <c r="E214" s="727" t="s">
        <v>1950</v>
      </c>
      <c r="F214" s="731"/>
      <c r="G214" s="731"/>
      <c r="H214" s="745"/>
      <c r="I214" s="731">
        <v>1</v>
      </c>
      <c r="J214" s="731">
        <v>0</v>
      </c>
      <c r="K214" s="745"/>
      <c r="L214" s="731">
        <v>1</v>
      </c>
      <c r="M214" s="732">
        <v>0</v>
      </c>
    </row>
    <row r="215" spans="1:13" ht="14.4" customHeight="1" x14ac:dyDescent="0.3">
      <c r="A215" s="726" t="s">
        <v>2325</v>
      </c>
      <c r="B215" s="727" t="s">
        <v>1774</v>
      </c>
      <c r="C215" s="727" t="s">
        <v>1992</v>
      </c>
      <c r="D215" s="727" t="s">
        <v>1776</v>
      </c>
      <c r="E215" s="727" t="s">
        <v>1993</v>
      </c>
      <c r="F215" s="731"/>
      <c r="G215" s="731"/>
      <c r="H215" s="745">
        <v>0</v>
      </c>
      <c r="I215" s="731">
        <v>1</v>
      </c>
      <c r="J215" s="731">
        <v>53.57</v>
      </c>
      <c r="K215" s="745">
        <v>1</v>
      </c>
      <c r="L215" s="731">
        <v>1</v>
      </c>
      <c r="M215" s="732">
        <v>53.57</v>
      </c>
    </row>
    <row r="216" spans="1:13" ht="14.4" customHeight="1" x14ac:dyDescent="0.3">
      <c r="A216" s="726" t="s">
        <v>2325</v>
      </c>
      <c r="B216" s="727" t="s">
        <v>1774</v>
      </c>
      <c r="C216" s="727" t="s">
        <v>1775</v>
      </c>
      <c r="D216" s="727" t="s">
        <v>1776</v>
      </c>
      <c r="E216" s="727" t="s">
        <v>1777</v>
      </c>
      <c r="F216" s="731"/>
      <c r="G216" s="731"/>
      <c r="H216" s="745">
        <v>0</v>
      </c>
      <c r="I216" s="731">
        <v>14</v>
      </c>
      <c r="J216" s="731">
        <v>1875.1599999999999</v>
      </c>
      <c r="K216" s="745">
        <v>1</v>
      </c>
      <c r="L216" s="731">
        <v>14</v>
      </c>
      <c r="M216" s="732">
        <v>1875.1599999999999</v>
      </c>
    </row>
    <row r="217" spans="1:13" ht="14.4" customHeight="1" x14ac:dyDescent="0.3">
      <c r="A217" s="726" t="s">
        <v>2326</v>
      </c>
      <c r="B217" s="727" t="s">
        <v>1933</v>
      </c>
      <c r="C217" s="727" t="s">
        <v>1934</v>
      </c>
      <c r="D217" s="727" t="s">
        <v>1935</v>
      </c>
      <c r="E217" s="727" t="s">
        <v>1936</v>
      </c>
      <c r="F217" s="731"/>
      <c r="G217" s="731"/>
      <c r="H217" s="745"/>
      <c r="I217" s="731">
        <v>1</v>
      </c>
      <c r="J217" s="731">
        <v>0</v>
      </c>
      <c r="K217" s="745"/>
      <c r="L217" s="731">
        <v>1</v>
      </c>
      <c r="M217" s="732">
        <v>0</v>
      </c>
    </row>
    <row r="218" spans="1:13" ht="14.4" customHeight="1" x14ac:dyDescent="0.3">
      <c r="A218" s="726" t="s">
        <v>2327</v>
      </c>
      <c r="B218" s="727" t="s">
        <v>1786</v>
      </c>
      <c r="C218" s="727" t="s">
        <v>2377</v>
      </c>
      <c r="D218" s="727" t="s">
        <v>725</v>
      </c>
      <c r="E218" s="727" t="s">
        <v>1792</v>
      </c>
      <c r="F218" s="731"/>
      <c r="G218" s="731"/>
      <c r="H218" s="745">
        <v>0</v>
      </c>
      <c r="I218" s="731">
        <v>1</v>
      </c>
      <c r="J218" s="731">
        <v>736.33</v>
      </c>
      <c r="K218" s="745">
        <v>1</v>
      </c>
      <c r="L218" s="731">
        <v>1</v>
      </c>
      <c r="M218" s="732">
        <v>736.33</v>
      </c>
    </row>
    <row r="219" spans="1:13" ht="14.4" customHeight="1" x14ac:dyDescent="0.3">
      <c r="A219" s="726" t="s">
        <v>2327</v>
      </c>
      <c r="B219" s="727" t="s">
        <v>1857</v>
      </c>
      <c r="C219" s="727" t="s">
        <v>2043</v>
      </c>
      <c r="D219" s="727" t="s">
        <v>965</v>
      </c>
      <c r="E219" s="727" t="s">
        <v>2044</v>
      </c>
      <c r="F219" s="731"/>
      <c r="G219" s="731"/>
      <c r="H219" s="745">
        <v>0</v>
      </c>
      <c r="I219" s="731">
        <v>2</v>
      </c>
      <c r="J219" s="731">
        <v>308.72000000000003</v>
      </c>
      <c r="K219" s="745">
        <v>1</v>
      </c>
      <c r="L219" s="731">
        <v>2</v>
      </c>
      <c r="M219" s="732">
        <v>308.72000000000003</v>
      </c>
    </row>
    <row r="220" spans="1:13" ht="14.4" customHeight="1" x14ac:dyDescent="0.3">
      <c r="A220" s="726" t="s">
        <v>2327</v>
      </c>
      <c r="B220" s="727" t="s">
        <v>2069</v>
      </c>
      <c r="C220" s="727" t="s">
        <v>2070</v>
      </c>
      <c r="D220" s="727" t="s">
        <v>1055</v>
      </c>
      <c r="E220" s="727" t="s">
        <v>2071</v>
      </c>
      <c r="F220" s="731"/>
      <c r="G220" s="731"/>
      <c r="H220" s="745">
        <v>0</v>
      </c>
      <c r="I220" s="731">
        <v>1</v>
      </c>
      <c r="J220" s="731">
        <v>24.22</v>
      </c>
      <c r="K220" s="745">
        <v>1</v>
      </c>
      <c r="L220" s="731">
        <v>1</v>
      </c>
      <c r="M220" s="732">
        <v>24.22</v>
      </c>
    </row>
    <row r="221" spans="1:13" ht="14.4" customHeight="1" x14ac:dyDescent="0.3">
      <c r="A221" s="726" t="s">
        <v>2327</v>
      </c>
      <c r="B221" s="727" t="s">
        <v>1933</v>
      </c>
      <c r="C221" s="727" t="s">
        <v>1934</v>
      </c>
      <c r="D221" s="727" t="s">
        <v>1935</v>
      </c>
      <c r="E221" s="727" t="s">
        <v>1936</v>
      </c>
      <c r="F221" s="731"/>
      <c r="G221" s="731"/>
      <c r="H221" s="745"/>
      <c r="I221" s="731">
        <v>1</v>
      </c>
      <c r="J221" s="731">
        <v>0</v>
      </c>
      <c r="K221" s="745"/>
      <c r="L221" s="731">
        <v>1</v>
      </c>
      <c r="M221" s="732">
        <v>0</v>
      </c>
    </row>
    <row r="222" spans="1:13" ht="14.4" customHeight="1" x14ac:dyDescent="0.3">
      <c r="A222" s="726" t="s">
        <v>2328</v>
      </c>
      <c r="B222" s="727" t="s">
        <v>2134</v>
      </c>
      <c r="C222" s="727" t="s">
        <v>3974</v>
      </c>
      <c r="D222" s="727" t="s">
        <v>2136</v>
      </c>
      <c r="E222" s="727" t="s">
        <v>3975</v>
      </c>
      <c r="F222" s="731"/>
      <c r="G222" s="731"/>
      <c r="H222" s="745">
        <v>0</v>
      </c>
      <c r="I222" s="731">
        <v>4</v>
      </c>
      <c r="J222" s="731">
        <v>747.48</v>
      </c>
      <c r="K222" s="745">
        <v>1</v>
      </c>
      <c r="L222" s="731">
        <v>4</v>
      </c>
      <c r="M222" s="732">
        <v>747.48</v>
      </c>
    </row>
    <row r="223" spans="1:13" ht="14.4" customHeight="1" x14ac:dyDescent="0.3">
      <c r="A223" s="726" t="s">
        <v>2328</v>
      </c>
      <c r="B223" s="727" t="s">
        <v>1825</v>
      </c>
      <c r="C223" s="727" t="s">
        <v>3627</v>
      </c>
      <c r="D223" s="727" t="s">
        <v>1827</v>
      </c>
      <c r="E223" s="727" t="s">
        <v>3628</v>
      </c>
      <c r="F223" s="731"/>
      <c r="G223" s="731"/>
      <c r="H223" s="745">
        <v>0</v>
      </c>
      <c r="I223" s="731">
        <v>2</v>
      </c>
      <c r="J223" s="731">
        <v>437.24</v>
      </c>
      <c r="K223" s="745">
        <v>1</v>
      </c>
      <c r="L223" s="731">
        <v>2</v>
      </c>
      <c r="M223" s="732">
        <v>437.24</v>
      </c>
    </row>
    <row r="224" spans="1:13" ht="14.4" customHeight="1" x14ac:dyDescent="0.3">
      <c r="A224" s="726" t="s">
        <v>2328</v>
      </c>
      <c r="B224" s="727" t="s">
        <v>2029</v>
      </c>
      <c r="C224" s="727" t="s">
        <v>2799</v>
      </c>
      <c r="D224" s="727" t="s">
        <v>2031</v>
      </c>
      <c r="E224" s="727" t="s">
        <v>2800</v>
      </c>
      <c r="F224" s="731"/>
      <c r="G224" s="731"/>
      <c r="H224" s="745">
        <v>0</v>
      </c>
      <c r="I224" s="731">
        <v>2</v>
      </c>
      <c r="J224" s="731">
        <v>1086.72</v>
      </c>
      <c r="K224" s="745">
        <v>1</v>
      </c>
      <c r="L224" s="731">
        <v>2</v>
      </c>
      <c r="M224" s="732">
        <v>1086.72</v>
      </c>
    </row>
    <row r="225" spans="1:13" ht="14.4" customHeight="1" x14ac:dyDescent="0.3">
      <c r="A225" s="726" t="s">
        <v>2328</v>
      </c>
      <c r="B225" s="727" t="s">
        <v>4767</v>
      </c>
      <c r="C225" s="727" t="s">
        <v>4015</v>
      </c>
      <c r="D225" s="727" t="s">
        <v>4016</v>
      </c>
      <c r="E225" s="727" t="s">
        <v>4017</v>
      </c>
      <c r="F225" s="731">
        <v>1</v>
      </c>
      <c r="G225" s="731">
        <v>0</v>
      </c>
      <c r="H225" s="745"/>
      <c r="I225" s="731"/>
      <c r="J225" s="731"/>
      <c r="K225" s="745"/>
      <c r="L225" s="731">
        <v>1</v>
      </c>
      <c r="M225" s="732">
        <v>0</v>
      </c>
    </row>
    <row r="226" spans="1:13" ht="14.4" customHeight="1" x14ac:dyDescent="0.3">
      <c r="A226" s="726" t="s">
        <v>2328</v>
      </c>
      <c r="B226" s="727" t="s">
        <v>1976</v>
      </c>
      <c r="C226" s="727" t="s">
        <v>4666</v>
      </c>
      <c r="D226" s="727" t="s">
        <v>4667</v>
      </c>
      <c r="E226" s="727" t="s">
        <v>4668</v>
      </c>
      <c r="F226" s="731">
        <v>5</v>
      </c>
      <c r="G226" s="731">
        <v>677.69999999999993</v>
      </c>
      <c r="H226" s="745">
        <v>1</v>
      </c>
      <c r="I226" s="731"/>
      <c r="J226" s="731"/>
      <c r="K226" s="745">
        <v>0</v>
      </c>
      <c r="L226" s="731">
        <v>5</v>
      </c>
      <c r="M226" s="732">
        <v>677.69999999999993</v>
      </c>
    </row>
    <row r="227" spans="1:13" ht="14.4" customHeight="1" x14ac:dyDescent="0.3">
      <c r="A227" s="726" t="s">
        <v>2330</v>
      </c>
      <c r="B227" s="727" t="s">
        <v>1786</v>
      </c>
      <c r="C227" s="727" t="s">
        <v>2377</v>
      </c>
      <c r="D227" s="727" t="s">
        <v>725</v>
      </c>
      <c r="E227" s="727" t="s">
        <v>1792</v>
      </c>
      <c r="F227" s="731"/>
      <c r="G227" s="731"/>
      <c r="H227" s="745">
        <v>0</v>
      </c>
      <c r="I227" s="731">
        <v>1</v>
      </c>
      <c r="J227" s="731">
        <v>736.33</v>
      </c>
      <c r="K227" s="745">
        <v>1</v>
      </c>
      <c r="L227" s="731">
        <v>1</v>
      </c>
      <c r="M227" s="732">
        <v>736.33</v>
      </c>
    </row>
    <row r="228" spans="1:13" ht="14.4" customHeight="1" x14ac:dyDescent="0.3">
      <c r="A228" s="726" t="s">
        <v>2331</v>
      </c>
      <c r="B228" s="727" t="s">
        <v>1786</v>
      </c>
      <c r="C228" s="727" t="s">
        <v>2556</v>
      </c>
      <c r="D228" s="727" t="s">
        <v>725</v>
      </c>
      <c r="E228" s="727" t="s">
        <v>1790</v>
      </c>
      <c r="F228" s="731"/>
      <c r="G228" s="731"/>
      <c r="H228" s="745">
        <v>0</v>
      </c>
      <c r="I228" s="731">
        <v>12</v>
      </c>
      <c r="J228" s="731">
        <v>4417.92</v>
      </c>
      <c r="K228" s="745">
        <v>1</v>
      </c>
      <c r="L228" s="731">
        <v>12</v>
      </c>
      <c r="M228" s="732">
        <v>4417.92</v>
      </c>
    </row>
    <row r="229" spans="1:13" ht="14.4" customHeight="1" x14ac:dyDescent="0.3">
      <c r="A229" s="726" t="s">
        <v>2331</v>
      </c>
      <c r="B229" s="727" t="s">
        <v>1786</v>
      </c>
      <c r="C229" s="727" t="s">
        <v>2371</v>
      </c>
      <c r="D229" s="727" t="s">
        <v>725</v>
      </c>
      <c r="E229" s="727" t="s">
        <v>1794</v>
      </c>
      <c r="F229" s="731"/>
      <c r="G229" s="731"/>
      <c r="H229" s="745">
        <v>0</v>
      </c>
      <c r="I229" s="731">
        <v>13</v>
      </c>
      <c r="J229" s="731">
        <v>6381.5700000000006</v>
      </c>
      <c r="K229" s="745">
        <v>1</v>
      </c>
      <c r="L229" s="731">
        <v>13</v>
      </c>
      <c r="M229" s="732">
        <v>6381.5700000000006</v>
      </c>
    </row>
    <row r="230" spans="1:13" ht="14.4" customHeight="1" x14ac:dyDescent="0.3">
      <c r="A230" s="726" t="s">
        <v>2331</v>
      </c>
      <c r="B230" s="727" t="s">
        <v>1786</v>
      </c>
      <c r="C230" s="727" t="s">
        <v>2377</v>
      </c>
      <c r="D230" s="727" t="s">
        <v>725</v>
      </c>
      <c r="E230" s="727" t="s">
        <v>1792</v>
      </c>
      <c r="F230" s="731"/>
      <c r="G230" s="731"/>
      <c r="H230" s="745">
        <v>0</v>
      </c>
      <c r="I230" s="731">
        <v>3</v>
      </c>
      <c r="J230" s="731">
        <v>2208.9900000000002</v>
      </c>
      <c r="K230" s="745">
        <v>1</v>
      </c>
      <c r="L230" s="731">
        <v>3</v>
      </c>
      <c r="M230" s="732">
        <v>2208.9900000000002</v>
      </c>
    </row>
    <row r="231" spans="1:13" ht="14.4" customHeight="1" x14ac:dyDescent="0.3">
      <c r="A231" s="726" t="s">
        <v>2331</v>
      </c>
      <c r="B231" s="727" t="s">
        <v>1786</v>
      </c>
      <c r="C231" s="727" t="s">
        <v>2670</v>
      </c>
      <c r="D231" s="727" t="s">
        <v>729</v>
      </c>
      <c r="E231" s="727" t="s">
        <v>4768</v>
      </c>
      <c r="F231" s="731"/>
      <c r="G231" s="731"/>
      <c r="H231" s="745">
        <v>0</v>
      </c>
      <c r="I231" s="731">
        <v>1</v>
      </c>
      <c r="J231" s="731">
        <v>1385.62</v>
      </c>
      <c r="K231" s="745">
        <v>1</v>
      </c>
      <c r="L231" s="731">
        <v>1</v>
      </c>
      <c r="M231" s="732">
        <v>1385.62</v>
      </c>
    </row>
    <row r="232" spans="1:13" ht="14.4" customHeight="1" x14ac:dyDescent="0.3">
      <c r="A232" s="726" t="s">
        <v>2331</v>
      </c>
      <c r="B232" s="727" t="s">
        <v>1786</v>
      </c>
      <c r="C232" s="727" t="s">
        <v>1793</v>
      </c>
      <c r="D232" s="727" t="s">
        <v>725</v>
      </c>
      <c r="E232" s="727" t="s">
        <v>1794</v>
      </c>
      <c r="F232" s="731"/>
      <c r="G232" s="731"/>
      <c r="H232" s="745">
        <v>0</v>
      </c>
      <c r="I232" s="731">
        <v>1</v>
      </c>
      <c r="J232" s="731">
        <v>490.89</v>
      </c>
      <c r="K232" s="745">
        <v>1</v>
      </c>
      <c r="L232" s="731">
        <v>1</v>
      </c>
      <c r="M232" s="732">
        <v>490.89</v>
      </c>
    </row>
    <row r="233" spans="1:13" ht="14.4" customHeight="1" x14ac:dyDescent="0.3">
      <c r="A233" s="726" t="s">
        <v>2331</v>
      </c>
      <c r="B233" s="727" t="s">
        <v>2134</v>
      </c>
      <c r="C233" s="727" t="s">
        <v>2135</v>
      </c>
      <c r="D233" s="727" t="s">
        <v>2136</v>
      </c>
      <c r="E233" s="727" t="s">
        <v>2137</v>
      </c>
      <c r="F233" s="731"/>
      <c r="G233" s="731"/>
      <c r="H233" s="745">
        <v>0</v>
      </c>
      <c r="I233" s="731">
        <v>1</v>
      </c>
      <c r="J233" s="731">
        <v>93.43</v>
      </c>
      <c r="K233" s="745">
        <v>1</v>
      </c>
      <c r="L233" s="731">
        <v>1</v>
      </c>
      <c r="M233" s="732">
        <v>93.43</v>
      </c>
    </row>
    <row r="234" spans="1:13" ht="14.4" customHeight="1" x14ac:dyDescent="0.3">
      <c r="A234" s="726" t="s">
        <v>2331</v>
      </c>
      <c r="B234" s="727" t="s">
        <v>2020</v>
      </c>
      <c r="C234" s="727" t="s">
        <v>2021</v>
      </c>
      <c r="D234" s="727" t="s">
        <v>2022</v>
      </c>
      <c r="E234" s="727" t="s">
        <v>2023</v>
      </c>
      <c r="F234" s="731"/>
      <c r="G234" s="731"/>
      <c r="H234" s="745">
        <v>0</v>
      </c>
      <c r="I234" s="731">
        <v>1</v>
      </c>
      <c r="J234" s="731">
        <v>117.46</v>
      </c>
      <c r="K234" s="745">
        <v>1</v>
      </c>
      <c r="L234" s="731">
        <v>1</v>
      </c>
      <c r="M234" s="732">
        <v>117.46</v>
      </c>
    </row>
    <row r="235" spans="1:13" ht="14.4" customHeight="1" x14ac:dyDescent="0.3">
      <c r="A235" s="726" t="s">
        <v>2331</v>
      </c>
      <c r="B235" s="727" t="s">
        <v>2029</v>
      </c>
      <c r="C235" s="727" t="s">
        <v>2030</v>
      </c>
      <c r="D235" s="727" t="s">
        <v>2031</v>
      </c>
      <c r="E235" s="727" t="s">
        <v>1958</v>
      </c>
      <c r="F235" s="731"/>
      <c r="G235" s="731"/>
      <c r="H235" s="745">
        <v>0</v>
      </c>
      <c r="I235" s="731">
        <v>1</v>
      </c>
      <c r="J235" s="731">
        <v>143.35</v>
      </c>
      <c r="K235" s="745">
        <v>1</v>
      </c>
      <c r="L235" s="731">
        <v>1</v>
      </c>
      <c r="M235" s="732">
        <v>143.35</v>
      </c>
    </row>
    <row r="236" spans="1:13" ht="14.4" customHeight="1" x14ac:dyDescent="0.3">
      <c r="A236" s="726" t="s">
        <v>2331</v>
      </c>
      <c r="B236" s="727" t="s">
        <v>1857</v>
      </c>
      <c r="C236" s="727" t="s">
        <v>2043</v>
      </c>
      <c r="D236" s="727" t="s">
        <v>965</v>
      </c>
      <c r="E236" s="727" t="s">
        <v>2044</v>
      </c>
      <c r="F236" s="731"/>
      <c r="G236" s="731"/>
      <c r="H236" s="745">
        <v>0</v>
      </c>
      <c r="I236" s="731">
        <v>3</v>
      </c>
      <c r="J236" s="731">
        <v>463.08000000000004</v>
      </c>
      <c r="K236" s="745">
        <v>1</v>
      </c>
      <c r="L236" s="731">
        <v>3</v>
      </c>
      <c r="M236" s="732">
        <v>463.08000000000004</v>
      </c>
    </row>
    <row r="237" spans="1:13" ht="14.4" customHeight="1" x14ac:dyDescent="0.3">
      <c r="A237" s="726" t="s">
        <v>2331</v>
      </c>
      <c r="B237" s="727" t="s">
        <v>1857</v>
      </c>
      <c r="C237" s="727" t="s">
        <v>1858</v>
      </c>
      <c r="D237" s="727" t="s">
        <v>965</v>
      </c>
      <c r="E237" s="727" t="s">
        <v>1859</v>
      </c>
      <c r="F237" s="731"/>
      <c r="G237" s="731"/>
      <c r="H237" s="745">
        <v>0</v>
      </c>
      <c r="I237" s="731">
        <v>1</v>
      </c>
      <c r="J237" s="731">
        <v>225.06</v>
      </c>
      <c r="K237" s="745">
        <v>1</v>
      </c>
      <c r="L237" s="731">
        <v>1</v>
      </c>
      <c r="M237" s="732">
        <v>225.06</v>
      </c>
    </row>
    <row r="238" spans="1:13" ht="14.4" customHeight="1" x14ac:dyDescent="0.3">
      <c r="A238" s="726" t="s">
        <v>2331</v>
      </c>
      <c r="B238" s="727" t="s">
        <v>1867</v>
      </c>
      <c r="C238" s="727" t="s">
        <v>1868</v>
      </c>
      <c r="D238" s="727" t="s">
        <v>1869</v>
      </c>
      <c r="E238" s="727" t="s">
        <v>1870</v>
      </c>
      <c r="F238" s="731">
        <v>1</v>
      </c>
      <c r="G238" s="731">
        <v>170.52</v>
      </c>
      <c r="H238" s="745">
        <v>1</v>
      </c>
      <c r="I238" s="731"/>
      <c r="J238" s="731"/>
      <c r="K238" s="745">
        <v>0</v>
      </c>
      <c r="L238" s="731">
        <v>1</v>
      </c>
      <c r="M238" s="732">
        <v>170.52</v>
      </c>
    </row>
    <row r="239" spans="1:13" ht="14.4" customHeight="1" x14ac:dyDescent="0.3">
      <c r="A239" s="726" t="s">
        <v>2331</v>
      </c>
      <c r="B239" s="727" t="s">
        <v>2069</v>
      </c>
      <c r="C239" s="727" t="s">
        <v>2072</v>
      </c>
      <c r="D239" s="727" t="s">
        <v>1055</v>
      </c>
      <c r="E239" s="727" t="s">
        <v>1523</v>
      </c>
      <c r="F239" s="731"/>
      <c r="G239" s="731"/>
      <c r="H239" s="745">
        <v>0</v>
      </c>
      <c r="I239" s="731">
        <v>3</v>
      </c>
      <c r="J239" s="731">
        <v>145.26</v>
      </c>
      <c r="K239" s="745">
        <v>1</v>
      </c>
      <c r="L239" s="731">
        <v>3</v>
      </c>
      <c r="M239" s="732">
        <v>145.26</v>
      </c>
    </row>
    <row r="240" spans="1:13" ht="14.4" customHeight="1" x14ac:dyDescent="0.3">
      <c r="A240" s="726" t="s">
        <v>2331</v>
      </c>
      <c r="B240" s="727" t="s">
        <v>1933</v>
      </c>
      <c r="C240" s="727" t="s">
        <v>1934</v>
      </c>
      <c r="D240" s="727" t="s">
        <v>1935</v>
      </c>
      <c r="E240" s="727" t="s">
        <v>1936</v>
      </c>
      <c r="F240" s="731"/>
      <c r="G240" s="731"/>
      <c r="H240" s="745"/>
      <c r="I240" s="731">
        <v>34</v>
      </c>
      <c r="J240" s="731">
        <v>0</v>
      </c>
      <c r="K240" s="745"/>
      <c r="L240" s="731">
        <v>34</v>
      </c>
      <c r="M240" s="732">
        <v>0</v>
      </c>
    </row>
    <row r="241" spans="1:13" ht="14.4" customHeight="1" x14ac:dyDescent="0.3">
      <c r="A241" s="726" t="s">
        <v>2331</v>
      </c>
      <c r="B241" s="727" t="s">
        <v>2054</v>
      </c>
      <c r="C241" s="727" t="s">
        <v>4708</v>
      </c>
      <c r="D241" s="727" t="s">
        <v>1503</v>
      </c>
      <c r="E241" s="727" t="s">
        <v>2057</v>
      </c>
      <c r="F241" s="731">
        <v>2</v>
      </c>
      <c r="G241" s="731">
        <v>22587.74</v>
      </c>
      <c r="H241" s="745">
        <v>1</v>
      </c>
      <c r="I241" s="731"/>
      <c r="J241" s="731"/>
      <c r="K241" s="745">
        <v>0</v>
      </c>
      <c r="L241" s="731">
        <v>2</v>
      </c>
      <c r="M241" s="732">
        <v>22587.74</v>
      </c>
    </row>
    <row r="242" spans="1:13" ht="14.4" customHeight="1" x14ac:dyDescent="0.3">
      <c r="A242" s="726" t="s">
        <v>2333</v>
      </c>
      <c r="B242" s="727" t="s">
        <v>1786</v>
      </c>
      <c r="C242" s="727" t="s">
        <v>2556</v>
      </c>
      <c r="D242" s="727" t="s">
        <v>725</v>
      </c>
      <c r="E242" s="727" t="s">
        <v>1790</v>
      </c>
      <c r="F242" s="731"/>
      <c r="G242" s="731"/>
      <c r="H242" s="745">
        <v>0</v>
      </c>
      <c r="I242" s="731">
        <v>1</v>
      </c>
      <c r="J242" s="731">
        <v>368.16</v>
      </c>
      <c r="K242" s="745">
        <v>1</v>
      </c>
      <c r="L242" s="731">
        <v>1</v>
      </c>
      <c r="M242" s="732">
        <v>368.16</v>
      </c>
    </row>
    <row r="243" spans="1:13" ht="14.4" customHeight="1" x14ac:dyDescent="0.3">
      <c r="A243" s="726" t="s">
        <v>2333</v>
      </c>
      <c r="B243" s="727" t="s">
        <v>1786</v>
      </c>
      <c r="C243" s="727" t="s">
        <v>2371</v>
      </c>
      <c r="D243" s="727" t="s">
        <v>725</v>
      </c>
      <c r="E243" s="727" t="s">
        <v>1794</v>
      </c>
      <c r="F243" s="731"/>
      <c r="G243" s="731"/>
      <c r="H243" s="745">
        <v>0</v>
      </c>
      <c r="I243" s="731">
        <v>3</v>
      </c>
      <c r="J243" s="731">
        <v>1472.67</v>
      </c>
      <c r="K243" s="745">
        <v>1</v>
      </c>
      <c r="L243" s="731">
        <v>3</v>
      </c>
      <c r="M243" s="732">
        <v>1472.67</v>
      </c>
    </row>
    <row r="244" spans="1:13" ht="14.4" customHeight="1" x14ac:dyDescent="0.3">
      <c r="A244" s="726" t="s">
        <v>2333</v>
      </c>
      <c r="B244" s="727" t="s">
        <v>1786</v>
      </c>
      <c r="C244" s="727" t="s">
        <v>2377</v>
      </c>
      <c r="D244" s="727" t="s">
        <v>725</v>
      </c>
      <c r="E244" s="727" t="s">
        <v>1792</v>
      </c>
      <c r="F244" s="731"/>
      <c r="G244" s="731"/>
      <c r="H244" s="745">
        <v>0</v>
      </c>
      <c r="I244" s="731">
        <v>3</v>
      </c>
      <c r="J244" s="731">
        <v>2208.9900000000002</v>
      </c>
      <c r="K244" s="745">
        <v>1</v>
      </c>
      <c r="L244" s="731">
        <v>3</v>
      </c>
      <c r="M244" s="732">
        <v>2208.9900000000002</v>
      </c>
    </row>
    <row r="245" spans="1:13" ht="14.4" customHeight="1" x14ac:dyDescent="0.3">
      <c r="A245" s="726" t="s">
        <v>2333</v>
      </c>
      <c r="B245" s="727" t="s">
        <v>1857</v>
      </c>
      <c r="C245" s="727" t="s">
        <v>1858</v>
      </c>
      <c r="D245" s="727" t="s">
        <v>965</v>
      </c>
      <c r="E245" s="727" t="s">
        <v>1859</v>
      </c>
      <c r="F245" s="731"/>
      <c r="G245" s="731"/>
      <c r="H245" s="745">
        <v>0</v>
      </c>
      <c r="I245" s="731">
        <v>1</v>
      </c>
      <c r="J245" s="731">
        <v>225.06</v>
      </c>
      <c r="K245" s="745">
        <v>1</v>
      </c>
      <c r="L245" s="731">
        <v>1</v>
      </c>
      <c r="M245" s="732">
        <v>225.06</v>
      </c>
    </row>
    <row r="246" spans="1:13" ht="14.4" customHeight="1" x14ac:dyDescent="0.3">
      <c r="A246" s="726" t="s">
        <v>2333</v>
      </c>
      <c r="B246" s="727" t="s">
        <v>1933</v>
      </c>
      <c r="C246" s="727" t="s">
        <v>1934</v>
      </c>
      <c r="D246" s="727" t="s">
        <v>1935</v>
      </c>
      <c r="E246" s="727" t="s">
        <v>1936</v>
      </c>
      <c r="F246" s="731"/>
      <c r="G246" s="731"/>
      <c r="H246" s="745"/>
      <c r="I246" s="731">
        <v>3</v>
      </c>
      <c r="J246" s="731">
        <v>0</v>
      </c>
      <c r="K246" s="745"/>
      <c r="L246" s="731">
        <v>3</v>
      </c>
      <c r="M246" s="732">
        <v>0</v>
      </c>
    </row>
    <row r="247" spans="1:13" ht="14.4" customHeight="1" x14ac:dyDescent="0.3">
      <c r="A247" s="726" t="s">
        <v>2334</v>
      </c>
      <c r="B247" s="727" t="s">
        <v>1765</v>
      </c>
      <c r="C247" s="727" t="s">
        <v>4168</v>
      </c>
      <c r="D247" s="727" t="s">
        <v>849</v>
      </c>
      <c r="E247" s="727" t="s">
        <v>4009</v>
      </c>
      <c r="F247" s="731"/>
      <c r="G247" s="731"/>
      <c r="H247" s="745">
        <v>0</v>
      </c>
      <c r="I247" s="731">
        <v>1</v>
      </c>
      <c r="J247" s="731">
        <v>41.63</v>
      </c>
      <c r="K247" s="745">
        <v>1</v>
      </c>
      <c r="L247" s="731">
        <v>1</v>
      </c>
      <c r="M247" s="732">
        <v>41.63</v>
      </c>
    </row>
    <row r="248" spans="1:13" ht="14.4" customHeight="1" x14ac:dyDescent="0.3">
      <c r="A248" s="726" t="s">
        <v>2334</v>
      </c>
      <c r="B248" s="727" t="s">
        <v>1786</v>
      </c>
      <c r="C248" s="727" t="s">
        <v>2377</v>
      </c>
      <c r="D248" s="727" t="s">
        <v>725</v>
      </c>
      <c r="E248" s="727" t="s">
        <v>1792</v>
      </c>
      <c r="F248" s="731"/>
      <c r="G248" s="731"/>
      <c r="H248" s="745">
        <v>0</v>
      </c>
      <c r="I248" s="731">
        <v>1</v>
      </c>
      <c r="J248" s="731">
        <v>736.33</v>
      </c>
      <c r="K248" s="745">
        <v>1</v>
      </c>
      <c r="L248" s="731">
        <v>1</v>
      </c>
      <c r="M248" s="732">
        <v>736.33</v>
      </c>
    </row>
    <row r="249" spans="1:13" ht="14.4" customHeight="1" x14ac:dyDescent="0.3">
      <c r="A249" s="726" t="s">
        <v>2334</v>
      </c>
      <c r="B249" s="727" t="s">
        <v>1786</v>
      </c>
      <c r="C249" s="727" t="s">
        <v>2670</v>
      </c>
      <c r="D249" s="727" t="s">
        <v>729</v>
      </c>
      <c r="E249" s="727" t="s">
        <v>4768</v>
      </c>
      <c r="F249" s="731"/>
      <c r="G249" s="731"/>
      <c r="H249" s="745">
        <v>0</v>
      </c>
      <c r="I249" s="731">
        <v>1</v>
      </c>
      <c r="J249" s="731">
        <v>1385.62</v>
      </c>
      <c r="K249" s="745">
        <v>1</v>
      </c>
      <c r="L249" s="731">
        <v>1</v>
      </c>
      <c r="M249" s="732">
        <v>1385.62</v>
      </c>
    </row>
    <row r="250" spans="1:13" ht="14.4" customHeight="1" x14ac:dyDescent="0.3">
      <c r="A250" s="726" t="s">
        <v>2334</v>
      </c>
      <c r="B250" s="727" t="s">
        <v>1786</v>
      </c>
      <c r="C250" s="727" t="s">
        <v>2626</v>
      </c>
      <c r="D250" s="727" t="s">
        <v>723</v>
      </c>
      <c r="E250" s="727" t="s">
        <v>1788</v>
      </c>
      <c r="F250" s="731"/>
      <c r="G250" s="731"/>
      <c r="H250" s="745">
        <v>0</v>
      </c>
      <c r="I250" s="731">
        <v>1</v>
      </c>
      <c r="J250" s="731">
        <v>5773.41</v>
      </c>
      <c r="K250" s="745">
        <v>1</v>
      </c>
      <c r="L250" s="731">
        <v>1</v>
      </c>
      <c r="M250" s="732">
        <v>5773.41</v>
      </c>
    </row>
    <row r="251" spans="1:13" ht="14.4" customHeight="1" x14ac:dyDescent="0.3">
      <c r="A251" s="726" t="s">
        <v>2334</v>
      </c>
      <c r="B251" s="727" t="s">
        <v>1843</v>
      </c>
      <c r="C251" s="727" t="s">
        <v>2725</v>
      </c>
      <c r="D251" s="727" t="s">
        <v>2036</v>
      </c>
      <c r="E251" s="727" t="s">
        <v>2726</v>
      </c>
      <c r="F251" s="731"/>
      <c r="G251" s="731"/>
      <c r="H251" s="745">
        <v>0</v>
      </c>
      <c r="I251" s="731">
        <v>1</v>
      </c>
      <c r="J251" s="731">
        <v>247.78</v>
      </c>
      <c r="K251" s="745">
        <v>1</v>
      </c>
      <c r="L251" s="731">
        <v>1</v>
      </c>
      <c r="M251" s="732">
        <v>247.78</v>
      </c>
    </row>
    <row r="252" spans="1:13" ht="14.4" customHeight="1" x14ac:dyDescent="0.3">
      <c r="A252" s="726" t="s">
        <v>2334</v>
      </c>
      <c r="B252" s="727" t="s">
        <v>1857</v>
      </c>
      <c r="C252" s="727" t="s">
        <v>2043</v>
      </c>
      <c r="D252" s="727" t="s">
        <v>965</v>
      </c>
      <c r="E252" s="727" t="s">
        <v>2044</v>
      </c>
      <c r="F252" s="731"/>
      <c r="G252" s="731"/>
      <c r="H252" s="745">
        <v>0</v>
      </c>
      <c r="I252" s="731">
        <v>9</v>
      </c>
      <c r="J252" s="731">
        <v>1389.2400000000002</v>
      </c>
      <c r="K252" s="745">
        <v>1</v>
      </c>
      <c r="L252" s="731">
        <v>9</v>
      </c>
      <c r="M252" s="732">
        <v>1389.2400000000002</v>
      </c>
    </row>
    <row r="253" spans="1:13" ht="14.4" customHeight="1" x14ac:dyDescent="0.3">
      <c r="A253" s="726" t="s">
        <v>2334</v>
      </c>
      <c r="B253" s="727" t="s">
        <v>1857</v>
      </c>
      <c r="C253" s="727" t="s">
        <v>1858</v>
      </c>
      <c r="D253" s="727" t="s">
        <v>965</v>
      </c>
      <c r="E253" s="727" t="s">
        <v>1859</v>
      </c>
      <c r="F253" s="731"/>
      <c r="G253" s="731"/>
      <c r="H253" s="745">
        <v>0</v>
      </c>
      <c r="I253" s="731">
        <v>7</v>
      </c>
      <c r="J253" s="731">
        <v>1575.42</v>
      </c>
      <c r="K253" s="745">
        <v>1</v>
      </c>
      <c r="L253" s="731">
        <v>7</v>
      </c>
      <c r="M253" s="732">
        <v>1575.42</v>
      </c>
    </row>
    <row r="254" spans="1:13" ht="14.4" customHeight="1" x14ac:dyDescent="0.3">
      <c r="A254" s="726" t="s">
        <v>2334</v>
      </c>
      <c r="B254" s="727" t="s">
        <v>1867</v>
      </c>
      <c r="C254" s="727" t="s">
        <v>2411</v>
      </c>
      <c r="D254" s="727" t="s">
        <v>1869</v>
      </c>
      <c r="E254" s="727" t="s">
        <v>2412</v>
      </c>
      <c r="F254" s="731">
        <v>1</v>
      </c>
      <c r="G254" s="731">
        <v>238.72</v>
      </c>
      <c r="H254" s="745">
        <v>1</v>
      </c>
      <c r="I254" s="731"/>
      <c r="J254" s="731"/>
      <c r="K254" s="745">
        <v>0</v>
      </c>
      <c r="L254" s="731">
        <v>1</v>
      </c>
      <c r="M254" s="732">
        <v>238.72</v>
      </c>
    </row>
    <row r="255" spans="1:13" ht="14.4" customHeight="1" x14ac:dyDescent="0.3">
      <c r="A255" s="726" t="s">
        <v>2334</v>
      </c>
      <c r="B255" s="727" t="s">
        <v>1912</v>
      </c>
      <c r="C255" s="727" t="s">
        <v>2720</v>
      </c>
      <c r="D255" s="727" t="s">
        <v>2059</v>
      </c>
      <c r="E255" s="727" t="s">
        <v>2721</v>
      </c>
      <c r="F255" s="731"/>
      <c r="G255" s="731"/>
      <c r="H255" s="745">
        <v>0</v>
      </c>
      <c r="I255" s="731">
        <v>1</v>
      </c>
      <c r="J255" s="731">
        <v>173.12</v>
      </c>
      <c r="K255" s="745">
        <v>1</v>
      </c>
      <c r="L255" s="731">
        <v>1</v>
      </c>
      <c r="M255" s="732">
        <v>173.12</v>
      </c>
    </row>
    <row r="256" spans="1:13" ht="14.4" customHeight="1" x14ac:dyDescent="0.3">
      <c r="A256" s="726" t="s">
        <v>2334</v>
      </c>
      <c r="B256" s="727" t="s">
        <v>1912</v>
      </c>
      <c r="C256" s="727" t="s">
        <v>2058</v>
      </c>
      <c r="D256" s="727" t="s">
        <v>2059</v>
      </c>
      <c r="E256" s="727" t="s">
        <v>2060</v>
      </c>
      <c r="F256" s="731"/>
      <c r="G256" s="731"/>
      <c r="H256" s="745">
        <v>0</v>
      </c>
      <c r="I256" s="731">
        <v>2</v>
      </c>
      <c r="J256" s="731">
        <v>6463.62</v>
      </c>
      <c r="K256" s="745">
        <v>1</v>
      </c>
      <c r="L256" s="731">
        <v>2</v>
      </c>
      <c r="M256" s="732">
        <v>6463.62</v>
      </c>
    </row>
    <row r="257" spans="1:13" ht="14.4" customHeight="1" x14ac:dyDescent="0.3">
      <c r="A257" s="726" t="s">
        <v>2334</v>
      </c>
      <c r="B257" s="727" t="s">
        <v>2069</v>
      </c>
      <c r="C257" s="727" t="s">
        <v>2070</v>
      </c>
      <c r="D257" s="727" t="s">
        <v>1055</v>
      </c>
      <c r="E257" s="727" t="s">
        <v>2071</v>
      </c>
      <c r="F257" s="731"/>
      <c r="G257" s="731"/>
      <c r="H257" s="745">
        <v>0</v>
      </c>
      <c r="I257" s="731">
        <v>1</v>
      </c>
      <c r="J257" s="731">
        <v>24.22</v>
      </c>
      <c r="K257" s="745">
        <v>1</v>
      </c>
      <c r="L257" s="731">
        <v>1</v>
      </c>
      <c r="M257" s="732">
        <v>24.22</v>
      </c>
    </row>
    <row r="258" spans="1:13" ht="14.4" customHeight="1" x14ac:dyDescent="0.3">
      <c r="A258" s="726" t="s">
        <v>2334</v>
      </c>
      <c r="B258" s="727" t="s">
        <v>1933</v>
      </c>
      <c r="C258" s="727" t="s">
        <v>1934</v>
      </c>
      <c r="D258" s="727" t="s">
        <v>1935</v>
      </c>
      <c r="E258" s="727" t="s">
        <v>1936</v>
      </c>
      <c r="F258" s="731"/>
      <c r="G258" s="731"/>
      <c r="H258" s="745"/>
      <c r="I258" s="731">
        <v>9</v>
      </c>
      <c r="J258" s="731">
        <v>0</v>
      </c>
      <c r="K258" s="745"/>
      <c r="L258" s="731">
        <v>9</v>
      </c>
      <c r="M258" s="732">
        <v>0</v>
      </c>
    </row>
    <row r="259" spans="1:13" ht="14.4" customHeight="1" x14ac:dyDescent="0.3">
      <c r="A259" s="726" t="s">
        <v>2334</v>
      </c>
      <c r="B259" s="727" t="s">
        <v>1970</v>
      </c>
      <c r="C259" s="727" t="s">
        <v>3359</v>
      </c>
      <c r="D259" s="727" t="s">
        <v>914</v>
      </c>
      <c r="E259" s="727" t="s">
        <v>3360</v>
      </c>
      <c r="F259" s="731"/>
      <c r="G259" s="731"/>
      <c r="H259" s="745">
        <v>0</v>
      </c>
      <c r="I259" s="731">
        <v>2</v>
      </c>
      <c r="J259" s="731">
        <v>414.9</v>
      </c>
      <c r="K259" s="745">
        <v>1</v>
      </c>
      <c r="L259" s="731">
        <v>2</v>
      </c>
      <c r="M259" s="732">
        <v>414.9</v>
      </c>
    </row>
    <row r="260" spans="1:13" ht="14.4" customHeight="1" x14ac:dyDescent="0.3">
      <c r="A260" s="726" t="s">
        <v>2336</v>
      </c>
      <c r="B260" s="727" t="s">
        <v>1786</v>
      </c>
      <c r="C260" s="727" t="s">
        <v>2670</v>
      </c>
      <c r="D260" s="727" t="s">
        <v>729</v>
      </c>
      <c r="E260" s="727" t="s">
        <v>4768</v>
      </c>
      <c r="F260" s="731"/>
      <c r="G260" s="731"/>
      <c r="H260" s="745">
        <v>0</v>
      </c>
      <c r="I260" s="731">
        <v>2</v>
      </c>
      <c r="J260" s="731">
        <v>2771.24</v>
      </c>
      <c r="K260" s="745">
        <v>1</v>
      </c>
      <c r="L260" s="731">
        <v>2</v>
      </c>
      <c r="M260" s="732">
        <v>2771.24</v>
      </c>
    </row>
    <row r="261" spans="1:13" ht="14.4" customHeight="1" x14ac:dyDescent="0.3">
      <c r="A261" s="726" t="s">
        <v>2336</v>
      </c>
      <c r="B261" s="727" t="s">
        <v>4760</v>
      </c>
      <c r="C261" s="727" t="s">
        <v>4063</v>
      </c>
      <c r="D261" s="727" t="s">
        <v>2537</v>
      </c>
      <c r="E261" s="727" t="s">
        <v>3530</v>
      </c>
      <c r="F261" s="731"/>
      <c r="G261" s="731"/>
      <c r="H261" s="745">
        <v>0</v>
      </c>
      <c r="I261" s="731">
        <v>1</v>
      </c>
      <c r="J261" s="731">
        <v>117.03</v>
      </c>
      <c r="K261" s="745">
        <v>1</v>
      </c>
      <c r="L261" s="731">
        <v>1</v>
      </c>
      <c r="M261" s="732">
        <v>117.03</v>
      </c>
    </row>
    <row r="262" spans="1:13" ht="14.4" customHeight="1" x14ac:dyDescent="0.3">
      <c r="A262" s="726" t="s">
        <v>2336</v>
      </c>
      <c r="B262" s="727" t="s">
        <v>1846</v>
      </c>
      <c r="C262" s="727" t="s">
        <v>4058</v>
      </c>
      <c r="D262" s="727" t="s">
        <v>1848</v>
      </c>
      <c r="E262" s="727" t="s">
        <v>2040</v>
      </c>
      <c r="F262" s="731"/>
      <c r="G262" s="731"/>
      <c r="H262" s="745">
        <v>0</v>
      </c>
      <c r="I262" s="731">
        <v>1</v>
      </c>
      <c r="J262" s="731">
        <v>59.27</v>
      </c>
      <c r="K262" s="745">
        <v>1</v>
      </c>
      <c r="L262" s="731">
        <v>1</v>
      </c>
      <c r="M262" s="732">
        <v>59.27</v>
      </c>
    </row>
    <row r="263" spans="1:13" ht="14.4" customHeight="1" x14ac:dyDescent="0.3">
      <c r="A263" s="726" t="s">
        <v>2336</v>
      </c>
      <c r="B263" s="727" t="s">
        <v>1857</v>
      </c>
      <c r="C263" s="727" t="s">
        <v>2043</v>
      </c>
      <c r="D263" s="727" t="s">
        <v>965</v>
      </c>
      <c r="E263" s="727" t="s">
        <v>2044</v>
      </c>
      <c r="F263" s="731"/>
      <c r="G263" s="731"/>
      <c r="H263" s="745">
        <v>0</v>
      </c>
      <c r="I263" s="731">
        <v>4</v>
      </c>
      <c r="J263" s="731">
        <v>617.44000000000005</v>
      </c>
      <c r="K263" s="745">
        <v>1</v>
      </c>
      <c r="L263" s="731">
        <v>4</v>
      </c>
      <c r="M263" s="732">
        <v>617.44000000000005</v>
      </c>
    </row>
    <row r="264" spans="1:13" ht="14.4" customHeight="1" x14ac:dyDescent="0.3">
      <c r="A264" s="726" t="s">
        <v>2336</v>
      </c>
      <c r="B264" s="727" t="s">
        <v>1857</v>
      </c>
      <c r="C264" s="727" t="s">
        <v>1860</v>
      </c>
      <c r="D264" s="727" t="s">
        <v>1861</v>
      </c>
      <c r="E264" s="727" t="s">
        <v>1862</v>
      </c>
      <c r="F264" s="731"/>
      <c r="G264" s="731"/>
      <c r="H264" s="745">
        <v>0</v>
      </c>
      <c r="I264" s="731">
        <v>2</v>
      </c>
      <c r="J264" s="731">
        <v>299.04000000000002</v>
      </c>
      <c r="K264" s="745">
        <v>1</v>
      </c>
      <c r="L264" s="731">
        <v>2</v>
      </c>
      <c r="M264" s="732">
        <v>299.04000000000002</v>
      </c>
    </row>
    <row r="265" spans="1:13" ht="14.4" customHeight="1" x14ac:dyDescent="0.3">
      <c r="A265" s="726" t="s">
        <v>2336</v>
      </c>
      <c r="B265" s="727" t="s">
        <v>1867</v>
      </c>
      <c r="C265" s="727" t="s">
        <v>1868</v>
      </c>
      <c r="D265" s="727" t="s">
        <v>1869</v>
      </c>
      <c r="E265" s="727" t="s">
        <v>1870</v>
      </c>
      <c r="F265" s="731">
        <v>2</v>
      </c>
      <c r="G265" s="731">
        <v>341.04</v>
      </c>
      <c r="H265" s="745">
        <v>1</v>
      </c>
      <c r="I265" s="731"/>
      <c r="J265" s="731"/>
      <c r="K265" s="745">
        <v>0</v>
      </c>
      <c r="L265" s="731">
        <v>2</v>
      </c>
      <c r="M265" s="732">
        <v>341.04</v>
      </c>
    </row>
    <row r="266" spans="1:13" ht="14.4" customHeight="1" x14ac:dyDescent="0.3">
      <c r="A266" s="726" t="s">
        <v>2336</v>
      </c>
      <c r="B266" s="727" t="s">
        <v>1885</v>
      </c>
      <c r="C266" s="727" t="s">
        <v>2752</v>
      </c>
      <c r="D266" s="727" t="s">
        <v>1887</v>
      </c>
      <c r="E266" s="727" t="s">
        <v>2753</v>
      </c>
      <c r="F266" s="731"/>
      <c r="G266" s="731"/>
      <c r="H266" s="745">
        <v>0</v>
      </c>
      <c r="I266" s="731">
        <v>1</v>
      </c>
      <c r="J266" s="731">
        <v>70.540000000000006</v>
      </c>
      <c r="K266" s="745">
        <v>1</v>
      </c>
      <c r="L266" s="731">
        <v>1</v>
      </c>
      <c r="M266" s="732">
        <v>70.540000000000006</v>
      </c>
    </row>
    <row r="267" spans="1:13" ht="14.4" customHeight="1" x14ac:dyDescent="0.3">
      <c r="A267" s="726" t="s">
        <v>2336</v>
      </c>
      <c r="B267" s="727" t="s">
        <v>1933</v>
      </c>
      <c r="C267" s="727" t="s">
        <v>1934</v>
      </c>
      <c r="D267" s="727" t="s">
        <v>1935</v>
      </c>
      <c r="E267" s="727" t="s">
        <v>1936</v>
      </c>
      <c r="F267" s="731"/>
      <c r="G267" s="731"/>
      <c r="H267" s="745"/>
      <c r="I267" s="731">
        <v>4</v>
      </c>
      <c r="J267" s="731">
        <v>0</v>
      </c>
      <c r="K267" s="745"/>
      <c r="L267" s="731">
        <v>4</v>
      </c>
      <c r="M267" s="732">
        <v>0</v>
      </c>
    </row>
    <row r="268" spans="1:13" ht="14.4" customHeight="1" x14ac:dyDescent="0.3">
      <c r="A268" s="726" t="s">
        <v>2336</v>
      </c>
      <c r="B268" s="727" t="s">
        <v>2100</v>
      </c>
      <c r="C268" s="727" t="s">
        <v>4044</v>
      </c>
      <c r="D268" s="727" t="s">
        <v>4045</v>
      </c>
      <c r="E268" s="727" t="s">
        <v>4046</v>
      </c>
      <c r="F268" s="731"/>
      <c r="G268" s="731"/>
      <c r="H268" s="745">
        <v>0</v>
      </c>
      <c r="I268" s="731">
        <v>1</v>
      </c>
      <c r="J268" s="731">
        <v>79.48</v>
      </c>
      <c r="K268" s="745">
        <v>1</v>
      </c>
      <c r="L268" s="731">
        <v>1</v>
      </c>
      <c r="M268" s="732">
        <v>79.48</v>
      </c>
    </row>
    <row r="269" spans="1:13" ht="14.4" customHeight="1" x14ac:dyDescent="0.3">
      <c r="A269" s="726" t="s">
        <v>2336</v>
      </c>
      <c r="B269" s="727" t="s">
        <v>1962</v>
      </c>
      <c r="C269" s="727" t="s">
        <v>2103</v>
      </c>
      <c r="D269" s="727" t="s">
        <v>1247</v>
      </c>
      <c r="E269" s="727" t="s">
        <v>2104</v>
      </c>
      <c r="F269" s="731"/>
      <c r="G269" s="731"/>
      <c r="H269" s="745">
        <v>0</v>
      </c>
      <c r="I269" s="731">
        <v>2</v>
      </c>
      <c r="J269" s="731">
        <v>127.5</v>
      </c>
      <c r="K269" s="745">
        <v>1</v>
      </c>
      <c r="L269" s="731">
        <v>2</v>
      </c>
      <c r="M269" s="732">
        <v>127.5</v>
      </c>
    </row>
    <row r="270" spans="1:13" ht="14.4" customHeight="1" x14ac:dyDescent="0.3">
      <c r="A270" s="726" t="s">
        <v>2336</v>
      </c>
      <c r="B270" s="727" t="s">
        <v>1774</v>
      </c>
      <c r="C270" s="727" t="s">
        <v>1775</v>
      </c>
      <c r="D270" s="727" t="s">
        <v>1776</v>
      </c>
      <c r="E270" s="727" t="s">
        <v>1777</v>
      </c>
      <c r="F270" s="731"/>
      <c r="G270" s="731"/>
      <c r="H270" s="745">
        <v>0</v>
      </c>
      <c r="I270" s="731">
        <v>1</v>
      </c>
      <c r="J270" s="731">
        <v>133.94</v>
      </c>
      <c r="K270" s="745">
        <v>1</v>
      </c>
      <c r="L270" s="731">
        <v>1</v>
      </c>
      <c r="M270" s="732">
        <v>133.94</v>
      </c>
    </row>
    <row r="271" spans="1:13" ht="14.4" customHeight="1" x14ac:dyDescent="0.3">
      <c r="A271" s="726" t="s">
        <v>2336</v>
      </c>
      <c r="B271" s="727" t="s">
        <v>4769</v>
      </c>
      <c r="C271" s="727" t="s">
        <v>4070</v>
      </c>
      <c r="D271" s="727" t="s">
        <v>4071</v>
      </c>
      <c r="E271" s="727" t="s">
        <v>4072</v>
      </c>
      <c r="F271" s="731">
        <v>1</v>
      </c>
      <c r="G271" s="731">
        <v>0</v>
      </c>
      <c r="H271" s="745"/>
      <c r="I271" s="731"/>
      <c r="J271" s="731"/>
      <c r="K271" s="745"/>
      <c r="L271" s="731">
        <v>1</v>
      </c>
      <c r="M271" s="732">
        <v>0</v>
      </c>
    </row>
    <row r="272" spans="1:13" ht="14.4" customHeight="1" x14ac:dyDescent="0.3">
      <c r="A272" s="726" t="s">
        <v>2337</v>
      </c>
      <c r="B272" s="727" t="s">
        <v>1786</v>
      </c>
      <c r="C272" s="727" t="s">
        <v>1795</v>
      </c>
      <c r="D272" s="727" t="s">
        <v>729</v>
      </c>
      <c r="E272" s="727" t="s">
        <v>1796</v>
      </c>
      <c r="F272" s="731"/>
      <c r="G272" s="731"/>
      <c r="H272" s="745">
        <v>0</v>
      </c>
      <c r="I272" s="731">
        <v>1</v>
      </c>
      <c r="J272" s="731">
        <v>1847.49</v>
      </c>
      <c r="K272" s="745">
        <v>1</v>
      </c>
      <c r="L272" s="731">
        <v>1</v>
      </c>
      <c r="M272" s="732">
        <v>1847.49</v>
      </c>
    </row>
    <row r="273" spans="1:13" ht="14.4" customHeight="1" x14ac:dyDescent="0.3">
      <c r="A273" s="726" t="s">
        <v>2337</v>
      </c>
      <c r="B273" s="727" t="s">
        <v>1823</v>
      </c>
      <c r="C273" s="727" t="s">
        <v>1824</v>
      </c>
      <c r="D273" s="727" t="s">
        <v>844</v>
      </c>
      <c r="E273" s="727" t="s">
        <v>1819</v>
      </c>
      <c r="F273" s="731"/>
      <c r="G273" s="731"/>
      <c r="H273" s="745">
        <v>0</v>
      </c>
      <c r="I273" s="731">
        <v>1</v>
      </c>
      <c r="J273" s="731">
        <v>47.7</v>
      </c>
      <c r="K273" s="745">
        <v>1</v>
      </c>
      <c r="L273" s="731">
        <v>1</v>
      </c>
      <c r="M273" s="732">
        <v>47.7</v>
      </c>
    </row>
    <row r="274" spans="1:13" ht="14.4" customHeight="1" x14ac:dyDescent="0.3">
      <c r="A274" s="726" t="s">
        <v>2337</v>
      </c>
      <c r="B274" s="727" t="s">
        <v>2032</v>
      </c>
      <c r="C274" s="727" t="s">
        <v>2033</v>
      </c>
      <c r="D274" s="727" t="s">
        <v>1110</v>
      </c>
      <c r="E274" s="727" t="s">
        <v>2034</v>
      </c>
      <c r="F274" s="731"/>
      <c r="G274" s="731"/>
      <c r="H274" s="745">
        <v>0</v>
      </c>
      <c r="I274" s="731">
        <v>1</v>
      </c>
      <c r="J274" s="731">
        <v>100.1</v>
      </c>
      <c r="K274" s="745">
        <v>1</v>
      </c>
      <c r="L274" s="731">
        <v>1</v>
      </c>
      <c r="M274" s="732">
        <v>100.1</v>
      </c>
    </row>
    <row r="275" spans="1:13" ht="14.4" customHeight="1" x14ac:dyDescent="0.3">
      <c r="A275" s="726" t="s">
        <v>2337</v>
      </c>
      <c r="B275" s="727" t="s">
        <v>1857</v>
      </c>
      <c r="C275" s="727" t="s">
        <v>2043</v>
      </c>
      <c r="D275" s="727" t="s">
        <v>965</v>
      </c>
      <c r="E275" s="727" t="s">
        <v>2044</v>
      </c>
      <c r="F275" s="731"/>
      <c r="G275" s="731"/>
      <c r="H275" s="745">
        <v>0</v>
      </c>
      <c r="I275" s="731">
        <v>4</v>
      </c>
      <c r="J275" s="731">
        <v>617.44000000000005</v>
      </c>
      <c r="K275" s="745">
        <v>1</v>
      </c>
      <c r="L275" s="731">
        <v>4</v>
      </c>
      <c r="M275" s="732">
        <v>617.44000000000005</v>
      </c>
    </row>
    <row r="276" spans="1:13" ht="14.4" customHeight="1" x14ac:dyDescent="0.3">
      <c r="A276" s="726" t="s">
        <v>2337</v>
      </c>
      <c r="B276" s="727" t="s">
        <v>1857</v>
      </c>
      <c r="C276" s="727" t="s">
        <v>1858</v>
      </c>
      <c r="D276" s="727" t="s">
        <v>965</v>
      </c>
      <c r="E276" s="727" t="s">
        <v>1859</v>
      </c>
      <c r="F276" s="731"/>
      <c r="G276" s="731"/>
      <c r="H276" s="745">
        <v>0</v>
      </c>
      <c r="I276" s="731">
        <v>5</v>
      </c>
      <c r="J276" s="731">
        <v>1125.3</v>
      </c>
      <c r="K276" s="745">
        <v>1</v>
      </c>
      <c r="L276" s="731">
        <v>5</v>
      </c>
      <c r="M276" s="732">
        <v>1125.3</v>
      </c>
    </row>
    <row r="277" spans="1:13" ht="14.4" customHeight="1" x14ac:dyDescent="0.3">
      <c r="A277" s="726" t="s">
        <v>2337</v>
      </c>
      <c r="B277" s="727" t="s">
        <v>2069</v>
      </c>
      <c r="C277" s="727" t="s">
        <v>2072</v>
      </c>
      <c r="D277" s="727" t="s">
        <v>1055</v>
      </c>
      <c r="E277" s="727" t="s">
        <v>1523</v>
      </c>
      <c r="F277" s="731"/>
      <c r="G277" s="731"/>
      <c r="H277" s="745">
        <v>0</v>
      </c>
      <c r="I277" s="731">
        <v>2</v>
      </c>
      <c r="J277" s="731">
        <v>96.84</v>
      </c>
      <c r="K277" s="745">
        <v>1</v>
      </c>
      <c r="L277" s="731">
        <v>2</v>
      </c>
      <c r="M277" s="732">
        <v>96.84</v>
      </c>
    </row>
    <row r="278" spans="1:13" ht="14.4" customHeight="1" x14ac:dyDescent="0.3">
      <c r="A278" s="726" t="s">
        <v>2337</v>
      </c>
      <c r="B278" s="727" t="s">
        <v>1918</v>
      </c>
      <c r="C278" s="727" t="s">
        <v>2270</v>
      </c>
      <c r="D278" s="727" t="s">
        <v>1522</v>
      </c>
      <c r="E278" s="727" t="s">
        <v>1523</v>
      </c>
      <c r="F278" s="731"/>
      <c r="G278" s="731"/>
      <c r="H278" s="745">
        <v>0</v>
      </c>
      <c r="I278" s="731">
        <v>1</v>
      </c>
      <c r="J278" s="731">
        <v>25.71</v>
      </c>
      <c r="K278" s="745">
        <v>1</v>
      </c>
      <c r="L278" s="731">
        <v>1</v>
      </c>
      <c r="M278" s="732">
        <v>25.71</v>
      </c>
    </row>
    <row r="279" spans="1:13" ht="14.4" customHeight="1" x14ac:dyDescent="0.3">
      <c r="A279" s="726" t="s">
        <v>2337</v>
      </c>
      <c r="B279" s="727" t="s">
        <v>1933</v>
      </c>
      <c r="C279" s="727" t="s">
        <v>1934</v>
      </c>
      <c r="D279" s="727" t="s">
        <v>1935</v>
      </c>
      <c r="E279" s="727" t="s">
        <v>1936</v>
      </c>
      <c r="F279" s="731"/>
      <c r="G279" s="731"/>
      <c r="H279" s="745"/>
      <c r="I279" s="731">
        <v>6</v>
      </c>
      <c r="J279" s="731">
        <v>0</v>
      </c>
      <c r="K279" s="745"/>
      <c r="L279" s="731">
        <v>6</v>
      </c>
      <c r="M279" s="732">
        <v>0</v>
      </c>
    </row>
    <row r="280" spans="1:13" ht="14.4" customHeight="1" x14ac:dyDescent="0.3">
      <c r="A280" s="726" t="s">
        <v>2337</v>
      </c>
      <c r="B280" s="727" t="s">
        <v>4761</v>
      </c>
      <c r="C280" s="727" t="s">
        <v>4114</v>
      </c>
      <c r="D280" s="727" t="s">
        <v>4115</v>
      </c>
      <c r="E280" s="727" t="s">
        <v>4116</v>
      </c>
      <c r="F280" s="731">
        <v>30</v>
      </c>
      <c r="G280" s="731">
        <v>1902.3300000000004</v>
      </c>
      <c r="H280" s="745">
        <v>1</v>
      </c>
      <c r="I280" s="731"/>
      <c r="J280" s="731"/>
      <c r="K280" s="745">
        <v>0</v>
      </c>
      <c r="L280" s="731">
        <v>30</v>
      </c>
      <c r="M280" s="732">
        <v>1902.3300000000004</v>
      </c>
    </row>
    <row r="281" spans="1:13" ht="14.4" customHeight="1" x14ac:dyDescent="0.3">
      <c r="A281" s="726" t="s">
        <v>2337</v>
      </c>
      <c r="B281" s="727" t="s">
        <v>1948</v>
      </c>
      <c r="C281" s="727" t="s">
        <v>1949</v>
      </c>
      <c r="D281" s="727" t="s">
        <v>916</v>
      </c>
      <c r="E281" s="727" t="s">
        <v>1950</v>
      </c>
      <c r="F281" s="731"/>
      <c r="G281" s="731"/>
      <c r="H281" s="745"/>
      <c r="I281" s="731">
        <v>2</v>
      </c>
      <c r="J281" s="731">
        <v>0</v>
      </c>
      <c r="K281" s="745"/>
      <c r="L281" s="731">
        <v>2</v>
      </c>
      <c r="M281" s="732">
        <v>0</v>
      </c>
    </row>
    <row r="282" spans="1:13" ht="14.4" customHeight="1" x14ac:dyDescent="0.3">
      <c r="A282" s="726" t="s">
        <v>2337</v>
      </c>
      <c r="B282" s="727" t="s">
        <v>1948</v>
      </c>
      <c r="C282" s="727" t="s">
        <v>4125</v>
      </c>
      <c r="D282" s="727" t="s">
        <v>3408</v>
      </c>
      <c r="E282" s="727" t="s">
        <v>1950</v>
      </c>
      <c r="F282" s="731">
        <v>2</v>
      </c>
      <c r="G282" s="731">
        <v>0</v>
      </c>
      <c r="H282" s="745"/>
      <c r="I282" s="731"/>
      <c r="J282" s="731"/>
      <c r="K282" s="745"/>
      <c r="L282" s="731">
        <v>2</v>
      </c>
      <c r="M282" s="732">
        <v>0</v>
      </c>
    </row>
    <row r="283" spans="1:13" ht="14.4" customHeight="1" x14ac:dyDescent="0.3">
      <c r="A283" s="726" t="s">
        <v>2337</v>
      </c>
      <c r="B283" s="727" t="s">
        <v>1774</v>
      </c>
      <c r="C283" s="727" t="s">
        <v>1775</v>
      </c>
      <c r="D283" s="727" t="s">
        <v>1776</v>
      </c>
      <c r="E283" s="727" t="s">
        <v>1777</v>
      </c>
      <c r="F283" s="731"/>
      <c r="G283" s="731"/>
      <c r="H283" s="745">
        <v>0</v>
      </c>
      <c r="I283" s="731">
        <v>2</v>
      </c>
      <c r="J283" s="731">
        <v>267.88</v>
      </c>
      <c r="K283" s="745">
        <v>1</v>
      </c>
      <c r="L283" s="731">
        <v>2</v>
      </c>
      <c r="M283" s="732">
        <v>267.88</v>
      </c>
    </row>
    <row r="284" spans="1:13" ht="14.4" customHeight="1" x14ac:dyDescent="0.3">
      <c r="A284" s="726" t="s">
        <v>2338</v>
      </c>
      <c r="B284" s="727" t="s">
        <v>2232</v>
      </c>
      <c r="C284" s="727" t="s">
        <v>4133</v>
      </c>
      <c r="D284" s="727" t="s">
        <v>2234</v>
      </c>
      <c r="E284" s="727" t="s">
        <v>3548</v>
      </c>
      <c r="F284" s="731"/>
      <c r="G284" s="731"/>
      <c r="H284" s="745">
        <v>0</v>
      </c>
      <c r="I284" s="731">
        <v>6</v>
      </c>
      <c r="J284" s="731">
        <v>277.5</v>
      </c>
      <c r="K284" s="745">
        <v>1</v>
      </c>
      <c r="L284" s="731">
        <v>6</v>
      </c>
      <c r="M284" s="732">
        <v>277.5</v>
      </c>
    </row>
    <row r="285" spans="1:13" ht="14.4" customHeight="1" x14ac:dyDescent="0.3">
      <c r="A285" s="726" t="s">
        <v>2338</v>
      </c>
      <c r="B285" s="727" t="s">
        <v>2134</v>
      </c>
      <c r="C285" s="727" t="s">
        <v>4134</v>
      </c>
      <c r="D285" s="727" t="s">
        <v>4135</v>
      </c>
      <c r="E285" s="727" t="s">
        <v>4136</v>
      </c>
      <c r="F285" s="731">
        <v>3</v>
      </c>
      <c r="G285" s="731">
        <v>900.99</v>
      </c>
      <c r="H285" s="745">
        <v>1</v>
      </c>
      <c r="I285" s="731"/>
      <c r="J285" s="731"/>
      <c r="K285" s="745">
        <v>0</v>
      </c>
      <c r="L285" s="731">
        <v>3</v>
      </c>
      <c r="M285" s="732">
        <v>900.99</v>
      </c>
    </row>
    <row r="286" spans="1:13" ht="14.4" customHeight="1" x14ac:dyDescent="0.3">
      <c r="A286" s="726" t="s">
        <v>2338</v>
      </c>
      <c r="B286" s="727" t="s">
        <v>1829</v>
      </c>
      <c r="C286" s="727" t="s">
        <v>4143</v>
      </c>
      <c r="D286" s="727" t="s">
        <v>4144</v>
      </c>
      <c r="E286" s="727" t="s">
        <v>2099</v>
      </c>
      <c r="F286" s="731">
        <v>2</v>
      </c>
      <c r="G286" s="731">
        <v>87.22</v>
      </c>
      <c r="H286" s="745">
        <v>1</v>
      </c>
      <c r="I286" s="731"/>
      <c r="J286" s="731"/>
      <c r="K286" s="745">
        <v>0</v>
      </c>
      <c r="L286" s="731">
        <v>2</v>
      </c>
      <c r="M286" s="732">
        <v>87.22</v>
      </c>
    </row>
    <row r="287" spans="1:13" ht="14.4" customHeight="1" x14ac:dyDescent="0.3">
      <c r="A287" s="726" t="s">
        <v>2338</v>
      </c>
      <c r="B287" s="727" t="s">
        <v>1829</v>
      </c>
      <c r="C287" s="727" t="s">
        <v>4140</v>
      </c>
      <c r="D287" s="727" t="s">
        <v>4141</v>
      </c>
      <c r="E287" s="727" t="s">
        <v>4142</v>
      </c>
      <c r="F287" s="731"/>
      <c r="G287" s="731"/>
      <c r="H287" s="745">
        <v>0</v>
      </c>
      <c r="I287" s="731">
        <v>2</v>
      </c>
      <c r="J287" s="731">
        <v>610.26</v>
      </c>
      <c r="K287" s="745">
        <v>1</v>
      </c>
      <c r="L287" s="731">
        <v>2</v>
      </c>
      <c r="M287" s="732">
        <v>610.26</v>
      </c>
    </row>
    <row r="288" spans="1:13" ht="14.4" customHeight="1" x14ac:dyDescent="0.3">
      <c r="A288" s="726" t="s">
        <v>2338</v>
      </c>
      <c r="B288" s="727" t="s">
        <v>2026</v>
      </c>
      <c r="C288" s="727" t="s">
        <v>2027</v>
      </c>
      <c r="D288" s="727" t="s">
        <v>2028</v>
      </c>
      <c r="E288" s="727" t="s">
        <v>1972</v>
      </c>
      <c r="F288" s="731"/>
      <c r="G288" s="731"/>
      <c r="H288" s="745">
        <v>0</v>
      </c>
      <c r="I288" s="731">
        <v>2</v>
      </c>
      <c r="J288" s="731">
        <v>117.72</v>
      </c>
      <c r="K288" s="745">
        <v>1</v>
      </c>
      <c r="L288" s="731">
        <v>2</v>
      </c>
      <c r="M288" s="732">
        <v>117.72</v>
      </c>
    </row>
    <row r="289" spans="1:13" ht="14.4" customHeight="1" x14ac:dyDescent="0.3">
      <c r="A289" s="726" t="s">
        <v>2338</v>
      </c>
      <c r="B289" s="727" t="s">
        <v>2029</v>
      </c>
      <c r="C289" s="727" t="s">
        <v>4154</v>
      </c>
      <c r="D289" s="727" t="s">
        <v>2031</v>
      </c>
      <c r="E289" s="727" t="s">
        <v>3360</v>
      </c>
      <c r="F289" s="731"/>
      <c r="G289" s="731"/>
      <c r="H289" s="745">
        <v>0</v>
      </c>
      <c r="I289" s="731">
        <v>2</v>
      </c>
      <c r="J289" s="731">
        <v>632.71</v>
      </c>
      <c r="K289" s="745">
        <v>1</v>
      </c>
      <c r="L289" s="731">
        <v>2</v>
      </c>
      <c r="M289" s="732">
        <v>632.71</v>
      </c>
    </row>
    <row r="290" spans="1:13" ht="14.4" customHeight="1" x14ac:dyDescent="0.3">
      <c r="A290" s="726" t="s">
        <v>2338</v>
      </c>
      <c r="B290" s="727" t="s">
        <v>2069</v>
      </c>
      <c r="C290" s="727" t="s">
        <v>3623</v>
      </c>
      <c r="D290" s="727" t="s">
        <v>3624</v>
      </c>
      <c r="E290" s="727" t="s">
        <v>3625</v>
      </c>
      <c r="F290" s="731">
        <v>1</v>
      </c>
      <c r="G290" s="731">
        <v>48.42</v>
      </c>
      <c r="H290" s="745">
        <v>1</v>
      </c>
      <c r="I290" s="731"/>
      <c r="J290" s="731"/>
      <c r="K290" s="745">
        <v>0</v>
      </c>
      <c r="L290" s="731">
        <v>1</v>
      </c>
      <c r="M290" s="732">
        <v>48.42</v>
      </c>
    </row>
    <row r="291" spans="1:13" ht="14.4" customHeight="1" x14ac:dyDescent="0.3">
      <c r="A291" s="726" t="s">
        <v>2338</v>
      </c>
      <c r="B291" s="727" t="s">
        <v>1948</v>
      </c>
      <c r="C291" s="727" t="s">
        <v>1953</v>
      </c>
      <c r="D291" s="727" t="s">
        <v>1954</v>
      </c>
      <c r="E291" s="727" t="s">
        <v>1955</v>
      </c>
      <c r="F291" s="731">
        <v>1</v>
      </c>
      <c r="G291" s="731">
        <v>0</v>
      </c>
      <c r="H291" s="745"/>
      <c r="I291" s="731"/>
      <c r="J291" s="731"/>
      <c r="K291" s="745"/>
      <c r="L291" s="731">
        <v>1</v>
      </c>
      <c r="M291" s="732">
        <v>0</v>
      </c>
    </row>
    <row r="292" spans="1:13" ht="14.4" customHeight="1" x14ac:dyDescent="0.3">
      <c r="A292" s="726" t="s">
        <v>2338</v>
      </c>
      <c r="B292" s="727" t="s">
        <v>1948</v>
      </c>
      <c r="C292" s="727" t="s">
        <v>2094</v>
      </c>
      <c r="D292" s="727" t="s">
        <v>1954</v>
      </c>
      <c r="E292" s="727" t="s">
        <v>1950</v>
      </c>
      <c r="F292" s="731">
        <v>2</v>
      </c>
      <c r="G292" s="731">
        <v>0</v>
      </c>
      <c r="H292" s="745"/>
      <c r="I292" s="731"/>
      <c r="J292" s="731"/>
      <c r="K292" s="745"/>
      <c r="L292" s="731">
        <v>2</v>
      </c>
      <c r="M292" s="732">
        <v>0</v>
      </c>
    </row>
    <row r="293" spans="1:13" ht="14.4" customHeight="1" x14ac:dyDescent="0.3">
      <c r="A293" s="726" t="s">
        <v>2340</v>
      </c>
      <c r="B293" s="727" t="s">
        <v>1765</v>
      </c>
      <c r="C293" s="727" t="s">
        <v>4168</v>
      </c>
      <c r="D293" s="727" t="s">
        <v>849</v>
      </c>
      <c r="E293" s="727" t="s">
        <v>4009</v>
      </c>
      <c r="F293" s="731"/>
      <c r="G293" s="731"/>
      <c r="H293" s="745">
        <v>0</v>
      </c>
      <c r="I293" s="731">
        <v>3</v>
      </c>
      <c r="J293" s="731">
        <v>124.89000000000001</v>
      </c>
      <c r="K293" s="745">
        <v>1</v>
      </c>
      <c r="L293" s="731">
        <v>3</v>
      </c>
      <c r="M293" s="732">
        <v>124.89000000000001</v>
      </c>
    </row>
    <row r="294" spans="1:13" ht="14.4" customHeight="1" x14ac:dyDescent="0.3">
      <c r="A294" s="726" t="s">
        <v>2340</v>
      </c>
      <c r="B294" s="727" t="s">
        <v>1778</v>
      </c>
      <c r="C294" s="727" t="s">
        <v>2445</v>
      </c>
      <c r="D294" s="727" t="s">
        <v>692</v>
      </c>
      <c r="E294" s="727" t="s">
        <v>1999</v>
      </c>
      <c r="F294" s="731"/>
      <c r="G294" s="731"/>
      <c r="H294" s="745"/>
      <c r="I294" s="731">
        <v>1</v>
      </c>
      <c r="J294" s="731">
        <v>0</v>
      </c>
      <c r="K294" s="745"/>
      <c r="L294" s="731">
        <v>1</v>
      </c>
      <c r="M294" s="732">
        <v>0</v>
      </c>
    </row>
    <row r="295" spans="1:13" ht="14.4" customHeight="1" x14ac:dyDescent="0.3">
      <c r="A295" s="726" t="s">
        <v>2340</v>
      </c>
      <c r="B295" s="727" t="s">
        <v>1786</v>
      </c>
      <c r="C295" s="727" t="s">
        <v>2556</v>
      </c>
      <c r="D295" s="727" t="s">
        <v>725</v>
      </c>
      <c r="E295" s="727" t="s">
        <v>1790</v>
      </c>
      <c r="F295" s="731"/>
      <c r="G295" s="731"/>
      <c r="H295" s="745">
        <v>0</v>
      </c>
      <c r="I295" s="731">
        <v>1</v>
      </c>
      <c r="J295" s="731">
        <v>368.16</v>
      </c>
      <c r="K295" s="745">
        <v>1</v>
      </c>
      <c r="L295" s="731">
        <v>1</v>
      </c>
      <c r="M295" s="732">
        <v>368.16</v>
      </c>
    </row>
    <row r="296" spans="1:13" ht="14.4" customHeight="1" x14ac:dyDescent="0.3">
      <c r="A296" s="726" t="s">
        <v>2340</v>
      </c>
      <c r="B296" s="727" t="s">
        <v>4760</v>
      </c>
      <c r="C296" s="727" t="s">
        <v>2554</v>
      </c>
      <c r="D296" s="727" t="s">
        <v>2537</v>
      </c>
      <c r="E296" s="727" t="s">
        <v>2555</v>
      </c>
      <c r="F296" s="731"/>
      <c r="G296" s="731"/>
      <c r="H296" s="745">
        <v>0</v>
      </c>
      <c r="I296" s="731">
        <v>1</v>
      </c>
      <c r="J296" s="731">
        <v>38.04</v>
      </c>
      <c r="K296" s="745">
        <v>1</v>
      </c>
      <c r="L296" s="731">
        <v>1</v>
      </c>
      <c r="M296" s="732">
        <v>38.04</v>
      </c>
    </row>
    <row r="297" spans="1:13" ht="14.4" customHeight="1" x14ac:dyDescent="0.3">
      <c r="A297" s="726" t="s">
        <v>2340</v>
      </c>
      <c r="B297" s="727" t="s">
        <v>2161</v>
      </c>
      <c r="C297" s="727" t="s">
        <v>2165</v>
      </c>
      <c r="D297" s="727" t="s">
        <v>2163</v>
      </c>
      <c r="E297" s="727" t="s">
        <v>2166</v>
      </c>
      <c r="F297" s="731"/>
      <c r="G297" s="731"/>
      <c r="H297" s="745">
        <v>0</v>
      </c>
      <c r="I297" s="731">
        <v>1</v>
      </c>
      <c r="J297" s="731">
        <v>16.09</v>
      </c>
      <c r="K297" s="745">
        <v>1</v>
      </c>
      <c r="L297" s="731">
        <v>1</v>
      </c>
      <c r="M297" s="732">
        <v>16.09</v>
      </c>
    </row>
    <row r="298" spans="1:13" ht="14.4" customHeight="1" x14ac:dyDescent="0.3">
      <c r="A298" s="726" t="s">
        <v>2340</v>
      </c>
      <c r="B298" s="727" t="s">
        <v>2020</v>
      </c>
      <c r="C298" s="727" t="s">
        <v>2021</v>
      </c>
      <c r="D298" s="727" t="s">
        <v>2022</v>
      </c>
      <c r="E298" s="727" t="s">
        <v>2023</v>
      </c>
      <c r="F298" s="731"/>
      <c r="G298" s="731"/>
      <c r="H298" s="745">
        <v>0</v>
      </c>
      <c r="I298" s="731">
        <v>3</v>
      </c>
      <c r="J298" s="731">
        <v>352.38</v>
      </c>
      <c r="K298" s="745">
        <v>1</v>
      </c>
      <c r="L298" s="731">
        <v>3</v>
      </c>
      <c r="M298" s="732">
        <v>352.38</v>
      </c>
    </row>
    <row r="299" spans="1:13" ht="14.4" customHeight="1" x14ac:dyDescent="0.3">
      <c r="A299" s="726" t="s">
        <v>2340</v>
      </c>
      <c r="B299" s="727" t="s">
        <v>1857</v>
      </c>
      <c r="C299" s="727" t="s">
        <v>2043</v>
      </c>
      <c r="D299" s="727" t="s">
        <v>965</v>
      </c>
      <c r="E299" s="727" t="s">
        <v>2044</v>
      </c>
      <c r="F299" s="731"/>
      <c r="G299" s="731"/>
      <c r="H299" s="745">
        <v>0</v>
      </c>
      <c r="I299" s="731">
        <v>2</v>
      </c>
      <c r="J299" s="731">
        <v>308.72000000000003</v>
      </c>
      <c r="K299" s="745">
        <v>1</v>
      </c>
      <c r="L299" s="731">
        <v>2</v>
      </c>
      <c r="M299" s="732">
        <v>308.72000000000003</v>
      </c>
    </row>
    <row r="300" spans="1:13" ht="14.4" customHeight="1" x14ac:dyDescent="0.3">
      <c r="A300" s="726" t="s">
        <v>2340</v>
      </c>
      <c r="B300" s="727" t="s">
        <v>1857</v>
      </c>
      <c r="C300" s="727" t="s">
        <v>1858</v>
      </c>
      <c r="D300" s="727" t="s">
        <v>965</v>
      </c>
      <c r="E300" s="727" t="s">
        <v>1859</v>
      </c>
      <c r="F300" s="731"/>
      <c r="G300" s="731"/>
      <c r="H300" s="745">
        <v>0</v>
      </c>
      <c r="I300" s="731">
        <v>3</v>
      </c>
      <c r="J300" s="731">
        <v>675.18000000000006</v>
      </c>
      <c r="K300" s="745">
        <v>1</v>
      </c>
      <c r="L300" s="731">
        <v>3</v>
      </c>
      <c r="M300" s="732">
        <v>675.18000000000006</v>
      </c>
    </row>
    <row r="301" spans="1:13" ht="14.4" customHeight="1" x14ac:dyDescent="0.3">
      <c r="A301" s="726" t="s">
        <v>2341</v>
      </c>
      <c r="B301" s="727" t="s">
        <v>1768</v>
      </c>
      <c r="C301" s="727" t="s">
        <v>3626</v>
      </c>
      <c r="D301" s="727" t="s">
        <v>1772</v>
      </c>
      <c r="E301" s="727" t="s">
        <v>2576</v>
      </c>
      <c r="F301" s="731"/>
      <c r="G301" s="731"/>
      <c r="H301" s="745">
        <v>0</v>
      </c>
      <c r="I301" s="731">
        <v>6</v>
      </c>
      <c r="J301" s="731">
        <v>1053.72</v>
      </c>
      <c r="K301" s="745">
        <v>1</v>
      </c>
      <c r="L301" s="731">
        <v>6</v>
      </c>
      <c r="M301" s="732">
        <v>1053.72</v>
      </c>
    </row>
    <row r="302" spans="1:13" ht="14.4" customHeight="1" x14ac:dyDescent="0.3">
      <c r="A302" s="726" t="s">
        <v>2341</v>
      </c>
      <c r="B302" s="727" t="s">
        <v>1768</v>
      </c>
      <c r="C302" s="727" t="s">
        <v>2573</v>
      </c>
      <c r="D302" s="727" t="s">
        <v>1772</v>
      </c>
      <c r="E302" s="727" t="s">
        <v>2574</v>
      </c>
      <c r="F302" s="731"/>
      <c r="G302" s="731"/>
      <c r="H302" s="745"/>
      <c r="I302" s="731">
        <v>1</v>
      </c>
      <c r="J302" s="731">
        <v>0</v>
      </c>
      <c r="K302" s="745"/>
      <c r="L302" s="731">
        <v>1</v>
      </c>
      <c r="M302" s="732">
        <v>0</v>
      </c>
    </row>
    <row r="303" spans="1:13" ht="14.4" customHeight="1" x14ac:dyDescent="0.3">
      <c r="A303" s="726" t="s">
        <v>2341</v>
      </c>
      <c r="B303" s="727" t="s">
        <v>1768</v>
      </c>
      <c r="C303" s="727" t="s">
        <v>4641</v>
      </c>
      <c r="D303" s="727" t="s">
        <v>1772</v>
      </c>
      <c r="E303" s="727" t="s">
        <v>3950</v>
      </c>
      <c r="F303" s="731"/>
      <c r="G303" s="731"/>
      <c r="H303" s="745">
        <v>0</v>
      </c>
      <c r="I303" s="731">
        <v>3</v>
      </c>
      <c r="J303" s="731">
        <v>508.53999999999996</v>
      </c>
      <c r="K303" s="745">
        <v>1</v>
      </c>
      <c r="L303" s="731">
        <v>3</v>
      </c>
      <c r="M303" s="732">
        <v>508.53999999999996</v>
      </c>
    </row>
    <row r="304" spans="1:13" ht="14.4" customHeight="1" x14ac:dyDescent="0.3">
      <c r="A304" s="726" t="s">
        <v>2341</v>
      </c>
      <c r="B304" s="727" t="s">
        <v>1768</v>
      </c>
      <c r="C304" s="727" t="s">
        <v>2575</v>
      </c>
      <c r="D304" s="727" t="s">
        <v>1772</v>
      </c>
      <c r="E304" s="727" t="s">
        <v>2576</v>
      </c>
      <c r="F304" s="731"/>
      <c r="G304" s="731"/>
      <c r="H304" s="745">
        <v>0</v>
      </c>
      <c r="I304" s="731">
        <v>2</v>
      </c>
      <c r="J304" s="731">
        <v>411.68</v>
      </c>
      <c r="K304" s="745">
        <v>1</v>
      </c>
      <c r="L304" s="731">
        <v>2</v>
      </c>
      <c r="M304" s="732">
        <v>411.68</v>
      </c>
    </row>
    <row r="305" spans="1:13" ht="14.4" customHeight="1" x14ac:dyDescent="0.3">
      <c r="A305" s="726" t="s">
        <v>2341</v>
      </c>
      <c r="B305" s="727" t="s">
        <v>1786</v>
      </c>
      <c r="C305" s="727" t="s">
        <v>2371</v>
      </c>
      <c r="D305" s="727" t="s">
        <v>725</v>
      </c>
      <c r="E305" s="727" t="s">
        <v>1794</v>
      </c>
      <c r="F305" s="731"/>
      <c r="G305" s="731"/>
      <c r="H305" s="745">
        <v>0</v>
      </c>
      <c r="I305" s="731">
        <v>4</v>
      </c>
      <c r="J305" s="731">
        <v>1963.56</v>
      </c>
      <c r="K305" s="745">
        <v>1</v>
      </c>
      <c r="L305" s="731">
        <v>4</v>
      </c>
      <c r="M305" s="732">
        <v>1963.56</v>
      </c>
    </row>
    <row r="306" spans="1:13" ht="14.4" customHeight="1" x14ac:dyDescent="0.3">
      <c r="A306" s="726" t="s">
        <v>2341</v>
      </c>
      <c r="B306" s="727" t="s">
        <v>1786</v>
      </c>
      <c r="C306" s="727" t="s">
        <v>2572</v>
      </c>
      <c r="D306" s="727" t="s">
        <v>725</v>
      </c>
      <c r="E306" s="727" t="s">
        <v>2379</v>
      </c>
      <c r="F306" s="731"/>
      <c r="G306" s="731"/>
      <c r="H306" s="745">
        <v>0</v>
      </c>
      <c r="I306" s="731">
        <v>7</v>
      </c>
      <c r="J306" s="731">
        <v>1030.82</v>
      </c>
      <c r="K306" s="745">
        <v>1</v>
      </c>
      <c r="L306" s="731">
        <v>7</v>
      </c>
      <c r="M306" s="732">
        <v>1030.82</v>
      </c>
    </row>
    <row r="307" spans="1:13" ht="14.4" customHeight="1" x14ac:dyDescent="0.3">
      <c r="A307" s="726" t="s">
        <v>2341</v>
      </c>
      <c r="B307" s="727" t="s">
        <v>1786</v>
      </c>
      <c r="C307" s="727" t="s">
        <v>2377</v>
      </c>
      <c r="D307" s="727" t="s">
        <v>725</v>
      </c>
      <c r="E307" s="727" t="s">
        <v>1792</v>
      </c>
      <c r="F307" s="731"/>
      <c r="G307" s="731"/>
      <c r="H307" s="745">
        <v>0</v>
      </c>
      <c r="I307" s="731">
        <v>2</v>
      </c>
      <c r="J307" s="731">
        <v>1472.66</v>
      </c>
      <c r="K307" s="745">
        <v>1</v>
      </c>
      <c r="L307" s="731">
        <v>2</v>
      </c>
      <c r="M307" s="732">
        <v>1472.66</v>
      </c>
    </row>
    <row r="308" spans="1:13" ht="14.4" customHeight="1" x14ac:dyDescent="0.3">
      <c r="A308" s="726" t="s">
        <v>2341</v>
      </c>
      <c r="B308" s="727" t="s">
        <v>1786</v>
      </c>
      <c r="C308" s="727" t="s">
        <v>2007</v>
      </c>
      <c r="D308" s="727" t="s">
        <v>725</v>
      </c>
      <c r="E308" s="727" t="s">
        <v>2008</v>
      </c>
      <c r="F308" s="731"/>
      <c r="G308" s="731"/>
      <c r="H308" s="745">
        <v>0</v>
      </c>
      <c r="I308" s="731">
        <v>2</v>
      </c>
      <c r="J308" s="731">
        <v>1847.48</v>
      </c>
      <c r="K308" s="745">
        <v>1</v>
      </c>
      <c r="L308" s="731">
        <v>2</v>
      </c>
      <c r="M308" s="732">
        <v>1847.48</v>
      </c>
    </row>
    <row r="309" spans="1:13" ht="14.4" customHeight="1" x14ac:dyDescent="0.3">
      <c r="A309" s="726" t="s">
        <v>2341</v>
      </c>
      <c r="B309" s="727" t="s">
        <v>1820</v>
      </c>
      <c r="C309" s="727" t="s">
        <v>1821</v>
      </c>
      <c r="D309" s="727" t="s">
        <v>658</v>
      </c>
      <c r="E309" s="727" t="s">
        <v>1822</v>
      </c>
      <c r="F309" s="731"/>
      <c r="G309" s="731"/>
      <c r="H309" s="745">
        <v>0</v>
      </c>
      <c r="I309" s="731">
        <v>1</v>
      </c>
      <c r="J309" s="731">
        <v>8.7899999999999991</v>
      </c>
      <c r="K309" s="745">
        <v>1</v>
      </c>
      <c r="L309" s="731">
        <v>1</v>
      </c>
      <c r="M309" s="732">
        <v>8.7899999999999991</v>
      </c>
    </row>
    <row r="310" spans="1:13" ht="14.4" customHeight="1" x14ac:dyDescent="0.3">
      <c r="A310" s="726" t="s">
        <v>2341</v>
      </c>
      <c r="B310" s="727" t="s">
        <v>1846</v>
      </c>
      <c r="C310" s="727" t="s">
        <v>1847</v>
      </c>
      <c r="D310" s="727" t="s">
        <v>1848</v>
      </c>
      <c r="E310" s="727" t="s">
        <v>1849</v>
      </c>
      <c r="F310" s="731"/>
      <c r="G310" s="731"/>
      <c r="H310" s="745">
        <v>0</v>
      </c>
      <c r="I310" s="731">
        <v>1</v>
      </c>
      <c r="J310" s="731">
        <v>105.23</v>
      </c>
      <c r="K310" s="745">
        <v>1</v>
      </c>
      <c r="L310" s="731">
        <v>1</v>
      </c>
      <c r="M310" s="732">
        <v>105.23</v>
      </c>
    </row>
    <row r="311" spans="1:13" ht="14.4" customHeight="1" x14ac:dyDescent="0.3">
      <c r="A311" s="726" t="s">
        <v>2341</v>
      </c>
      <c r="B311" s="727" t="s">
        <v>1846</v>
      </c>
      <c r="C311" s="727" t="s">
        <v>4222</v>
      </c>
      <c r="D311" s="727" t="s">
        <v>1848</v>
      </c>
      <c r="E311" s="727" t="s">
        <v>2042</v>
      </c>
      <c r="F311" s="731"/>
      <c r="G311" s="731"/>
      <c r="H311" s="745">
        <v>0</v>
      </c>
      <c r="I311" s="731">
        <v>1</v>
      </c>
      <c r="J311" s="731">
        <v>118.54</v>
      </c>
      <c r="K311" s="745">
        <v>1</v>
      </c>
      <c r="L311" s="731">
        <v>1</v>
      </c>
      <c r="M311" s="732">
        <v>118.54</v>
      </c>
    </row>
    <row r="312" spans="1:13" ht="14.4" customHeight="1" x14ac:dyDescent="0.3">
      <c r="A312" s="726" t="s">
        <v>2341</v>
      </c>
      <c r="B312" s="727" t="s">
        <v>1846</v>
      </c>
      <c r="C312" s="727" t="s">
        <v>2038</v>
      </c>
      <c r="D312" s="727" t="s">
        <v>1848</v>
      </c>
      <c r="E312" s="727" t="s">
        <v>1852</v>
      </c>
      <c r="F312" s="731"/>
      <c r="G312" s="731"/>
      <c r="H312" s="745">
        <v>0</v>
      </c>
      <c r="I312" s="731">
        <v>1</v>
      </c>
      <c r="J312" s="731">
        <v>49.08</v>
      </c>
      <c r="K312" s="745">
        <v>1</v>
      </c>
      <c r="L312" s="731">
        <v>1</v>
      </c>
      <c r="M312" s="732">
        <v>49.08</v>
      </c>
    </row>
    <row r="313" spans="1:13" ht="14.4" customHeight="1" x14ac:dyDescent="0.3">
      <c r="A313" s="726" t="s">
        <v>2341</v>
      </c>
      <c r="B313" s="727" t="s">
        <v>1857</v>
      </c>
      <c r="C313" s="727" t="s">
        <v>2043</v>
      </c>
      <c r="D313" s="727" t="s">
        <v>965</v>
      </c>
      <c r="E313" s="727" t="s">
        <v>2044</v>
      </c>
      <c r="F313" s="731"/>
      <c r="G313" s="731"/>
      <c r="H313" s="745">
        <v>0</v>
      </c>
      <c r="I313" s="731">
        <v>5</v>
      </c>
      <c r="J313" s="731">
        <v>771.80000000000007</v>
      </c>
      <c r="K313" s="745">
        <v>1</v>
      </c>
      <c r="L313" s="731">
        <v>5</v>
      </c>
      <c r="M313" s="732">
        <v>771.80000000000007</v>
      </c>
    </row>
    <row r="314" spans="1:13" ht="14.4" customHeight="1" x14ac:dyDescent="0.3">
      <c r="A314" s="726" t="s">
        <v>2341</v>
      </c>
      <c r="B314" s="727" t="s">
        <v>1857</v>
      </c>
      <c r="C314" s="727" t="s">
        <v>1858</v>
      </c>
      <c r="D314" s="727" t="s">
        <v>965</v>
      </c>
      <c r="E314" s="727" t="s">
        <v>1859</v>
      </c>
      <c r="F314" s="731"/>
      <c r="G314" s="731"/>
      <c r="H314" s="745">
        <v>0</v>
      </c>
      <c r="I314" s="731">
        <v>1</v>
      </c>
      <c r="J314" s="731">
        <v>225.06</v>
      </c>
      <c r="K314" s="745">
        <v>1</v>
      </c>
      <c r="L314" s="731">
        <v>1</v>
      </c>
      <c r="M314" s="732">
        <v>225.06</v>
      </c>
    </row>
    <row r="315" spans="1:13" ht="14.4" customHeight="1" x14ac:dyDescent="0.3">
      <c r="A315" s="726" t="s">
        <v>2341</v>
      </c>
      <c r="B315" s="727" t="s">
        <v>1867</v>
      </c>
      <c r="C315" s="727" t="s">
        <v>2411</v>
      </c>
      <c r="D315" s="727" t="s">
        <v>1869</v>
      </c>
      <c r="E315" s="727" t="s">
        <v>2412</v>
      </c>
      <c r="F315" s="731">
        <v>2</v>
      </c>
      <c r="G315" s="731">
        <v>477.44</v>
      </c>
      <c r="H315" s="745">
        <v>1</v>
      </c>
      <c r="I315" s="731"/>
      <c r="J315" s="731"/>
      <c r="K315" s="745">
        <v>0</v>
      </c>
      <c r="L315" s="731">
        <v>2</v>
      </c>
      <c r="M315" s="732">
        <v>477.44</v>
      </c>
    </row>
    <row r="316" spans="1:13" ht="14.4" customHeight="1" x14ac:dyDescent="0.3">
      <c r="A316" s="726" t="s">
        <v>2341</v>
      </c>
      <c r="B316" s="727" t="s">
        <v>1867</v>
      </c>
      <c r="C316" s="727" t="s">
        <v>2045</v>
      </c>
      <c r="D316" s="727" t="s">
        <v>2046</v>
      </c>
      <c r="E316" s="727" t="s">
        <v>1870</v>
      </c>
      <c r="F316" s="731"/>
      <c r="G316" s="731"/>
      <c r="H316" s="745">
        <v>0</v>
      </c>
      <c r="I316" s="731">
        <v>1</v>
      </c>
      <c r="J316" s="731">
        <v>170.52</v>
      </c>
      <c r="K316" s="745">
        <v>1</v>
      </c>
      <c r="L316" s="731">
        <v>1</v>
      </c>
      <c r="M316" s="732">
        <v>170.52</v>
      </c>
    </row>
    <row r="317" spans="1:13" ht="14.4" customHeight="1" x14ac:dyDescent="0.3">
      <c r="A317" s="726" t="s">
        <v>2341</v>
      </c>
      <c r="B317" s="727" t="s">
        <v>1885</v>
      </c>
      <c r="C317" s="727" t="s">
        <v>2752</v>
      </c>
      <c r="D317" s="727" t="s">
        <v>1887</v>
      </c>
      <c r="E317" s="727" t="s">
        <v>2753</v>
      </c>
      <c r="F317" s="731"/>
      <c r="G317" s="731"/>
      <c r="H317" s="745">
        <v>0</v>
      </c>
      <c r="I317" s="731">
        <v>1</v>
      </c>
      <c r="J317" s="731">
        <v>70.540000000000006</v>
      </c>
      <c r="K317" s="745">
        <v>1</v>
      </c>
      <c r="L317" s="731">
        <v>1</v>
      </c>
      <c r="M317" s="732">
        <v>70.540000000000006</v>
      </c>
    </row>
    <row r="318" spans="1:13" ht="14.4" customHeight="1" x14ac:dyDescent="0.3">
      <c r="A318" s="726" t="s">
        <v>2341</v>
      </c>
      <c r="B318" s="727" t="s">
        <v>1889</v>
      </c>
      <c r="C318" s="727" t="s">
        <v>4053</v>
      </c>
      <c r="D318" s="727" t="s">
        <v>3389</v>
      </c>
      <c r="E318" s="727" t="s">
        <v>2477</v>
      </c>
      <c r="F318" s="731">
        <v>2</v>
      </c>
      <c r="G318" s="731">
        <v>0</v>
      </c>
      <c r="H318" s="745"/>
      <c r="I318" s="731"/>
      <c r="J318" s="731"/>
      <c r="K318" s="745"/>
      <c r="L318" s="731">
        <v>2</v>
      </c>
      <c r="M318" s="732">
        <v>0</v>
      </c>
    </row>
    <row r="319" spans="1:13" ht="14.4" customHeight="1" x14ac:dyDescent="0.3">
      <c r="A319" s="726" t="s">
        <v>2341</v>
      </c>
      <c r="B319" s="727" t="s">
        <v>1912</v>
      </c>
      <c r="C319" s="727" t="s">
        <v>2058</v>
      </c>
      <c r="D319" s="727" t="s">
        <v>2059</v>
      </c>
      <c r="E319" s="727" t="s">
        <v>2060</v>
      </c>
      <c r="F319" s="731"/>
      <c r="G319" s="731"/>
      <c r="H319" s="745">
        <v>0</v>
      </c>
      <c r="I319" s="731">
        <v>4</v>
      </c>
      <c r="J319" s="731">
        <v>12927.24</v>
      </c>
      <c r="K319" s="745">
        <v>1</v>
      </c>
      <c r="L319" s="731">
        <v>4</v>
      </c>
      <c r="M319" s="732">
        <v>12927.24</v>
      </c>
    </row>
    <row r="320" spans="1:13" ht="14.4" customHeight="1" x14ac:dyDescent="0.3">
      <c r="A320" s="726" t="s">
        <v>2341</v>
      </c>
      <c r="B320" s="727" t="s">
        <v>1933</v>
      </c>
      <c r="C320" s="727" t="s">
        <v>1934</v>
      </c>
      <c r="D320" s="727" t="s">
        <v>1935</v>
      </c>
      <c r="E320" s="727" t="s">
        <v>1936</v>
      </c>
      <c r="F320" s="731"/>
      <c r="G320" s="731"/>
      <c r="H320" s="745"/>
      <c r="I320" s="731">
        <v>13</v>
      </c>
      <c r="J320" s="731">
        <v>0</v>
      </c>
      <c r="K320" s="745"/>
      <c r="L320" s="731">
        <v>13</v>
      </c>
      <c r="M320" s="732">
        <v>0</v>
      </c>
    </row>
    <row r="321" spans="1:13" ht="14.4" customHeight="1" x14ac:dyDescent="0.3">
      <c r="A321" s="726" t="s">
        <v>2341</v>
      </c>
      <c r="B321" s="727" t="s">
        <v>1944</v>
      </c>
      <c r="C321" s="727" t="s">
        <v>2578</v>
      </c>
      <c r="D321" s="727" t="s">
        <v>1946</v>
      </c>
      <c r="E321" s="727" t="s">
        <v>2579</v>
      </c>
      <c r="F321" s="731"/>
      <c r="G321" s="731"/>
      <c r="H321" s="745">
        <v>0</v>
      </c>
      <c r="I321" s="731">
        <v>1</v>
      </c>
      <c r="J321" s="731">
        <v>597.88</v>
      </c>
      <c r="K321" s="745">
        <v>1</v>
      </c>
      <c r="L321" s="731">
        <v>1</v>
      </c>
      <c r="M321" s="732">
        <v>597.88</v>
      </c>
    </row>
    <row r="322" spans="1:13" ht="14.4" customHeight="1" x14ac:dyDescent="0.3">
      <c r="A322" s="726" t="s">
        <v>2341</v>
      </c>
      <c r="B322" s="727" t="s">
        <v>4757</v>
      </c>
      <c r="C322" s="727" t="s">
        <v>4227</v>
      </c>
      <c r="D322" s="727" t="s">
        <v>4228</v>
      </c>
      <c r="E322" s="727" t="s">
        <v>4229</v>
      </c>
      <c r="F322" s="731"/>
      <c r="G322" s="731"/>
      <c r="H322" s="745">
        <v>0</v>
      </c>
      <c r="I322" s="731">
        <v>19</v>
      </c>
      <c r="J322" s="731">
        <v>2757.8500000000004</v>
      </c>
      <c r="K322" s="745">
        <v>1</v>
      </c>
      <c r="L322" s="731">
        <v>19</v>
      </c>
      <c r="M322" s="732">
        <v>2757.8500000000004</v>
      </c>
    </row>
    <row r="323" spans="1:13" ht="14.4" customHeight="1" x14ac:dyDescent="0.3">
      <c r="A323" s="726" t="s">
        <v>2341</v>
      </c>
      <c r="B323" s="727" t="s">
        <v>1948</v>
      </c>
      <c r="C323" s="727" t="s">
        <v>1949</v>
      </c>
      <c r="D323" s="727" t="s">
        <v>916</v>
      </c>
      <c r="E323" s="727" t="s">
        <v>1950</v>
      </c>
      <c r="F323" s="731"/>
      <c r="G323" s="731"/>
      <c r="H323" s="745"/>
      <c r="I323" s="731">
        <v>1</v>
      </c>
      <c r="J323" s="731">
        <v>0</v>
      </c>
      <c r="K323" s="745"/>
      <c r="L323" s="731">
        <v>1</v>
      </c>
      <c r="M323" s="732">
        <v>0</v>
      </c>
    </row>
    <row r="324" spans="1:13" ht="14.4" customHeight="1" x14ac:dyDescent="0.3">
      <c r="A324" s="726" t="s">
        <v>2341</v>
      </c>
      <c r="B324" s="727" t="s">
        <v>1948</v>
      </c>
      <c r="C324" s="727" t="s">
        <v>1951</v>
      </c>
      <c r="D324" s="727" t="s">
        <v>916</v>
      </c>
      <c r="E324" s="727" t="s">
        <v>1952</v>
      </c>
      <c r="F324" s="731"/>
      <c r="G324" s="731"/>
      <c r="H324" s="745"/>
      <c r="I324" s="731">
        <v>2</v>
      </c>
      <c r="J324" s="731">
        <v>0</v>
      </c>
      <c r="K324" s="745"/>
      <c r="L324" s="731">
        <v>2</v>
      </c>
      <c r="M324" s="732">
        <v>0</v>
      </c>
    </row>
    <row r="325" spans="1:13" ht="14.4" customHeight="1" x14ac:dyDescent="0.3">
      <c r="A325" s="726" t="s">
        <v>2341</v>
      </c>
      <c r="B325" s="727" t="s">
        <v>1956</v>
      </c>
      <c r="C325" s="727" t="s">
        <v>1957</v>
      </c>
      <c r="D325" s="727" t="s">
        <v>662</v>
      </c>
      <c r="E325" s="727" t="s">
        <v>1958</v>
      </c>
      <c r="F325" s="731"/>
      <c r="G325" s="731"/>
      <c r="H325" s="745">
        <v>0</v>
      </c>
      <c r="I325" s="731">
        <v>1</v>
      </c>
      <c r="J325" s="731">
        <v>132</v>
      </c>
      <c r="K325" s="745">
        <v>1</v>
      </c>
      <c r="L325" s="731">
        <v>1</v>
      </c>
      <c r="M325" s="732">
        <v>132</v>
      </c>
    </row>
    <row r="326" spans="1:13" ht="14.4" customHeight="1" x14ac:dyDescent="0.3">
      <c r="A326" s="726" t="s">
        <v>2341</v>
      </c>
      <c r="B326" s="727" t="s">
        <v>1970</v>
      </c>
      <c r="C326" s="727" t="s">
        <v>3359</v>
      </c>
      <c r="D326" s="727" t="s">
        <v>914</v>
      </c>
      <c r="E326" s="727" t="s">
        <v>3360</v>
      </c>
      <c r="F326" s="731"/>
      <c r="G326" s="731"/>
      <c r="H326" s="745">
        <v>0</v>
      </c>
      <c r="I326" s="731">
        <v>1</v>
      </c>
      <c r="J326" s="731">
        <v>207.45</v>
      </c>
      <c r="K326" s="745">
        <v>1</v>
      </c>
      <c r="L326" s="731">
        <v>1</v>
      </c>
      <c r="M326" s="732">
        <v>207.45</v>
      </c>
    </row>
    <row r="327" spans="1:13" ht="14.4" customHeight="1" x14ac:dyDescent="0.3">
      <c r="A327" s="726" t="s">
        <v>2341</v>
      </c>
      <c r="B327" s="727" t="s">
        <v>2217</v>
      </c>
      <c r="C327" s="727" t="s">
        <v>2218</v>
      </c>
      <c r="D327" s="727" t="s">
        <v>2219</v>
      </c>
      <c r="E327" s="727" t="s">
        <v>1819</v>
      </c>
      <c r="F327" s="731"/>
      <c r="G327" s="731"/>
      <c r="H327" s="745">
        <v>0</v>
      </c>
      <c r="I327" s="731">
        <v>1</v>
      </c>
      <c r="J327" s="731">
        <v>69.16</v>
      </c>
      <c r="K327" s="745">
        <v>1</v>
      </c>
      <c r="L327" s="731">
        <v>1</v>
      </c>
      <c r="M327" s="732">
        <v>69.16</v>
      </c>
    </row>
    <row r="328" spans="1:13" ht="14.4" customHeight="1" x14ac:dyDescent="0.3">
      <c r="A328" s="726" t="s">
        <v>2341</v>
      </c>
      <c r="B328" s="727" t="s">
        <v>1774</v>
      </c>
      <c r="C328" s="727" t="s">
        <v>1775</v>
      </c>
      <c r="D328" s="727" t="s">
        <v>1776</v>
      </c>
      <c r="E328" s="727" t="s">
        <v>1777</v>
      </c>
      <c r="F328" s="731"/>
      <c r="G328" s="731"/>
      <c r="H328" s="745">
        <v>0</v>
      </c>
      <c r="I328" s="731">
        <v>66</v>
      </c>
      <c r="J328" s="731">
        <v>8840.0400000000009</v>
      </c>
      <c r="K328" s="745">
        <v>1</v>
      </c>
      <c r="L328" s="731">
        <v>66</v>
      </c>
      <c r="M328" s="732">
        <v>8840.0400000000009</v>
      </c>
    </row>
    <row r="329" spans="1:13" ht="14.4" customHeight="1" x14ac:dyDescent="0.3">
      <c r="A329" s="726" t="s">
        <v>2342</v>
      </c>
      <c r="B329" s="727" t="s">
        <v>1786</v>
      </c>
      <c r="C329" s="727" t="s">
        <v>2371</v>
      </c>
      <c r="D329" s="727" t="s">
        <v>725</v>
      </c>
      <c r="E329" s="727" t="s">
        <v>1794</v>
      </c>
      <c r="F329" s="731"/>
      <c r="G329" s="731"/>
      <c r="H329" s="745">
        <v>0</v>
      </c>
      <c r="I329" s="731">
        <v>2</v>
      </c>
      <c r="J329" s="731">
        <v>981.78</v>
      </c>
      <c r="K329" s="745">
        <v>1</v>
      </c>
      <c r="L329" s="731">
        <v>2</v>
      </c>
      <c r="M329" s="732">
        <v>981.78</v>
      </c>
    </row>
    <row r="330" spans="1:13" ht="14.4" customHeight="1" x14ac:dyDescent="0.3">
      <c r="A330" s="726" t="s">
        <v>2342</v>
      </c>
      <c r="B330" s="727" t="s">
        <v>1786</v>
      </c>
      <c r="C330" s="727" t="s">
        <v>1793</v>
      </c>
      <c r="D330" s="727" t="s">
        <v>725</v>
      </c>
      <c r="E330" s="727" t="s">
        <v>1794</v>
      </c>
      <c r="F330" s="731"/>
      <c r="G330" s="731"/>
      <c r="H330" s="745">
        <v>0</v>
      </c>
      <c r="I330" s="731">
        <v>1</v>
      </c>
      <c r="J330" s="731">
        <v>490.89</v>
      </c>
      <c r="K330" s="745">
        <v>1</v>
      </c>
      <c r="L330" s="731">
        <v>1</v>
      </c>
      <c r="M330" s="732">
        <v>490.89</v>
      </c>
    </row>
    <row r="331" spans="1:13" ht="14.4" customHeight="1" x14ac:dyDescent="0.3">
      <c r="A331" s="726" t="s">
        <v>2342</v>
      </c>
      <c r="B331" s="727" t="s">
        <v>1933</v>
      </c>
      <c r="C331" s="727" t="s">
        <v>1934</v>
      </c>
      <c r="D331" s="727" t="s">
        <v>1935</v>
      </c>
      <c r="E331" s="727" t="s">
        <v>1936</v>
      </c>
      <c r="F331" s="731"/>
      <c r="G331" s="731"/>
      <c r="H331" s="745"/>
      <c r="I331" s="731">
        <v>2</v>
      </c>
      <c r="J331" s="731">
        <v>0</v>
      </c>
      <c r="K331" s="745"/>
      <c r="L331" s="731">
        <v>2</v>
      </c>
      <c r="M331" s="732">
        <v>0</v>
      </c>
    </row>
    <row r="332" spans="1:13" ht="14.4" customHeight="1" x14ac:dyDescent="0.3">
      <c r="A332" s="726" t="s">
        <v>2343</v>
      </c>
      <c r="B332" s="727" t="s">
        <v>1786</v>
      </c>
      <c r="C332" s="727" t="s">
        <v>2377</v>
      </c>
      <c r="D332" s="727" t="s">
        <v>725</v>
      </c>
      <c r="E332" s="727" t="s">
        <v>1792</v>
      </c>
      <c r="F332" s="731"/>
      <c r="G332" s="731"/>
      <c r="H332" s="745">
        <v>0</v>
      </c>
      <c r="I332" s="731">
        <v>3</v>
      </c>
      <c r="J332" s="731">
        <v>2208.9900000000002</v>
      </c>
      <c r="K332" s="745">
        <v>1</v>
      </c>
      <c r="L332" s="731">
        <v>3</v>
      </c>
      <c r="M332" s="732">
        <v>2208.9900000000002</v>
      </c>
    </row>
    <row r="333" spans="1:13" ht="14.4" customHeight="1" x14ac:dyDescent="0.3">
      <c r="A333" s="726" t="s">
        <v>2343</v>
      </c>
      <c r="B333" s="727" t="s">
        <v>1786</v>
      </c>
      <c r="C333" s="727" t="s">
        <v>2007</v>
      </c>
      <c r="D333" s="727" t="s">
        <v>725</v>
      </c>
      <c r="E333" s="727" t="s">
        <v>2008</v>
      </c>
      <c r="F333" s="731"/>
      <c r="G333" s="731"/>
      <c r="H333" s="745">
        <v>0</v>
      </c>
      <c r="I333" s="731">
        <v>1</v>
      </c>
      <c r="J333" s="731">
        <v>923.74</v>
      </c>
      <c r="K333" s="745">
        <v>1</v>
      </c>
      <c r="L333" s="731">
        <v>1</v>
      </c>
      <c r="M333" s="732">
        <v>923.74</v>
      </c>
    </row>
    <row r="334" spans="1:13" ht="14.4" customHeight="1" x14ac:dyDescent="0.3">
      <c r="A334" s="726" t="s">
        <v>2343</v>
      </c>
      <c r="B334" s="727" t="s">
        <v>1857</v>
      </c>
      <c r="C334" s="727" t="s">
        <v>1858</v>
      </c>
      <c r="D334" s="727" t="s">
        <v>965</v>
      </c>
      <c r="E334" s="727" t="s">
        <v>1859</v>
      </c>
      <c r="F334" s="731"/>
      <c r="G334" s="731"/>
      <c r="H334" s="745">
        <v>0</v>
      </c>
      <c r="I334" s="731">
        <v>2</v>
      </c>
      <c r="J334" s="731">
        <v>450.12</v>
      </c>
      <c r="K334" s="745">
        <v>1</v>
      </c>
      <c r="L334" s="731">
        <v>2</v>
      </c>
      <c r="M334" s="732">
        <v>450.12</v>
      </c>
    </row>
    <row r="335" spans="1:13" ht="14.4" customHeight="1" x14ac:dyDescent="0.3">
      <c r="A335" s="726" t="s">
        <v>2344</v>
      </c>
      <c r="B335" s="727" t="s">
        <v>1786</v>
      </c>
      <c r="C335" s="727" t="s">
        <v>2556</v>
      </c>
      <c r="D335" s="727" t="s">
        <v>725</v>
      </c>
      <c r="E335" s="727" t="s">
        <v>1790</v>
      </c>
      <c r="F335" s="731"/>
      <c r="G335" s="731"/>
      <c r="H335" s="745">
        <v>0</v>
      </c>
      <c r="I335" s="731">
        <v>2</v>
      </c>
      <c r="J335" s="731">
        <v>736.32</v>
      </c>
      <c r="K335" s="745">
        <v>1</v>
      </c>
      <c r="L335" s="731">
        <v>2</v>
      </c>
      <c r="M335" s="732">
        <v>736.32</v>
      </c>
    </row>
    <row r="336" spans="1:13" ht="14.4" customHeight="1" x14ac:dyDescent="0.3">
      <c r="A336" s="726" t="s">
        <v>2344</v>
      </c>
      <c r="B336" s="727" t="s">
        <v>1801</v>
      </c>
      <c r="C336" s="727" t="s">
        <v>1802</v>
      </c>
      <c r="D336" s="727" t="s">
        <v>673</v>
      </c>
      <c r="E336" s="727" t="s">
        <v>1803</v>
      </c>
      <c r="F336" s="731"/>
      <c r="G336" s="731"/>
      <c r="H336" s="745">
        <v>0</v>
      </c>
      <c r="I336" s="731">
        <v>2</v>
      </c>
      <c r="J336" s="731">
        <v>144</v>
      </c>
      <c r="K336" s="745">
        <v>1</v>
      </c>
      <c r="L336" s="731">
        <v>2</v>
      </c>
      <c r="M336" s="732">
        <v>144</v>
      </c>
    </row>
    <row r="337" spans="1:13" ht="14.4" customHeight="1" x14ac:dyDescent="0.3">
      <c r="A337" s="726" t="s">
        <v>2344</v>
      </c>
      <c r="B337" s="727" t="s">
        <v>4760</v>
      </c>
      <c r="C337" s="727" t="s">
        <v>2608</v>
      </c>
      <c r="D337" s="727" t="s">
        <v>2537</v>
      </c>
      <c r="E337" s="727" t="s">
        <v>2609</v>
      </c>
      <c r="F337" s="731"/>
      <c r="G337" s="731"/>
      <c r="H337" s="745">
        <v>0</v>
      </c>
      <c r="I337" s="731">
        <v>1</v>
      </c>
      <c r="J337" s="731">
        <v>10.65</v>
      </c>
      <c r="K337" s="745">
        <v>1</v>
      </c>
      <c r="L337" s="731">
        <v>1</v>
      </c>
      <c r="M337" s="732">
        <v>10.65</v>
      </c>
    </row>
    <row r="338" spans="1:13" ht="14.4" customHeight="1" x14ac:dyDescent="0.3">
      <c r="A338" s="726" t="s">
        <v>2344</v>
      </c>
      <c r="B338" s="727" t="s">
        <v>1817</v>
      </c>
      <c r="C338" s="727" t="s">
        <v>2601</v>
      </c>
      <c r="D338" s="727" t="s">
        <v>2602</v>
      </c>
      <c r="E338" s="727" t="s">
        <v>2603</v>
      </c>
      <c r="F338" s="731">
        <v>1</v>
      </c>
      <c r="G338" s="731">
        <v>16.38</v>
      </c>
      <c r="H338" s="745">
        <v>1</v>
      </c>
      <c r="I338" s="731"/>
      <c r="J338" s="731"/>
      <c r="K338" s="745">
        <v>0</v>
      </c>
      <c r="L338" s="731">
        <v>1</v>
      </c>
      <c r="M338" s="732">
        <v>16.38</v>
      </c>
    </row>
    <row r="339" spans="1:13" ht="14.4" customHeight="1" x14ac:dyDescent="0.3">
      <c r="A339" s="726" t="s">
        <v>2344</v>
      </c>
      <c r="B339" s="727" t="s">
        <v>1846</v>
      </c>
      <c r="C339" s="727" t="s">
        <v>1850</v>
      </c>
      <c r="D339" s="727" t="s">
        <v>1851</v>
      </c>
      <c r="E339" s="727" t="s">
        <v>1852</v>
      </c>
      <c r="F339" s="731"/>
      <c r="G339" s="731"/>
      <c r="H339" s="745">
        <v>0</v>
      </c>
      <c r="I339" s="731">
        <v>1</v>
      </c>
      <c r="J339" s="731">
        <v>46.07</v>
      </c>
      <c r="K339" s="745">
        <v>1</v>
      </c>
      <c r="L339" s="731">
        <v>1</v>
      </c>
      <c r="M339" s="732">
        <v>46.07</v>
      </c>
    </row>
    <row r="340" spans="1:13" ht="14.4" customHeight="1" x14ac:dyDescent="0.3">
      <c r="A340" s="726" t="s">
        <v>2344</v>
      </c>
      <c r="B340" s="727" t="s">
        <v>1857</v>
      </c>
      <c r="C340" s="727" t="s">
        <v>2043</v>
      </c>
      <c r="D340" s="727" t="s">
        <v>965</v>
      </c>
      <c r="E340" s="727" t="s">
        <v>2044</v>
      </c>
      <c r="F340" s="731"/>
      <c r="G340" s="731"/>
      <c r="H340" s="745">
        <v>0</v>
      </c>
      <c r="I340" s="731">
        <v>1</v>
      </c>
      <c r="J340" s="731">
        <v>154.36000000000001</v>
      </c>
      <c r="K340" s="745">
        <v>1</v>
      </c>
      <c r="L340" s="731">
        <v>1</v>
      </c>
      <c r="M340" s="732">
        <v>154.36000000000001</v>
      </c>
    </row>
    <row r="341" spans="1:13" ht="14.4" customHeight="1" x14ac:dyDescent="0.3">
      <c r="A341" s="726" t="s">
        <v>2344</v>
      </c>
      <c r="B341" s="727" t="s">
        <v>1857</v>
      </c>
      <c r="C341" s="727" t="s">
        <v>1860</v>
      </c>
      <c r="D341" s="727" t="s">
        <v>1861</v>
      </c>
      <c r="E341" s="727" t="s">
        <v>1862</v>
      </c>
      <c r="F341" s="731"/>
      <c r="G341" s="731"/>
      <c r="H341" s="745">
        <v>0</v>
      </c>
      <c r="I341" s="731">
        <v>1</v>
      </c>
      <c r="J341" s="731">
        <v>149.52000000000001</v>
      </c>
      <c r="K341" s="745">
        <v>1</v>
      </c>
      <c r="L341" s="731">
        <v>1</v>
      </c>
      <c r="M341" s="732">
        <v>149.52000000000001</v>
      </c>
    </row>
    <row r="342" spans="1:13" ht="14.4" customHeight="1" x14ac:dyDescent="0.3">
      <c r="A342" s="726" t="s">
        <v>2344</v>
      </c>
      <c r="B342" s="727" t="s">
        <v>1867</v>
      </c>
      <c r="C342" s="727" t="s">
        <v>1868</v>
      </c>
      <c r="D342" s="727" t="s">
        <v>1869</v>
      </c>
      <c r="E342" s="727" t="s">
        <v>1870</v>
      </c>
      <c r="F342" s="731">
        <v>1</v>
      </c>
      <c r="G342" s="731">
        <v>170.52</v>
      </c>
      <c r="H342" s="745">
        <v>1</v>
      </c>
      <c r="I342" s="731"/>
      <c r="J342" s="731"/>
      <c r="K342" s="745">
        <v>0</v>
      </c>
      <c r="L342" s="731">
        <v>1</v>
      </c>
      <c r="M342" s="732">
        <v>170.52</v>
      </c>
    </row>
    <row r="343" spans="1:13" ht="14.4" customHeight="1" x14ac:dyDescent="0.3">
      <c r="A343" s="726" t="s">
        <v>2344</v>
      </c>
      <c r="B343" s="727" t="s">
        <v>1933</v>
      </c>
      <c r="C343" s="727" t="s">
        <v>1934</v>
      </c>
      <c r="D343" s="727" t="s">
        <v>1935</v>
      </c>
      <c r="E343" s="727" t="s">
        <v>1936</v>
      </c>
      <c r="F343" s="731"/>
      <c r="G343" s="731"/>
      <c r="H343" s="745"/>
      <c r="I343" s="731">
        <v>4</v>
      </c>
      <c r="J343" s="731">
        <v>0</v>
      </c>
      <c r="K343" s="745"/>
      <c r="L343" s="731">
        <v>4</v>
      </c>
      <c r="M343" s="732">
        <v>0</v>
      </c>
    </row>
    <row r="344" spans="1:13" ht="14.4" customHeight="1" x14ac:dyDescent="0.3">
      <c r="A344" s="726" t="s">
        <v>2345</v>
      </c>
      <c r="B344" s="727" t="s">
        <v>1857</v>
      </c>
      <c r="C344" s="727" t="s">
        <v>2043</v>
      </c>
      <c r="D344" s="727" t="s">
        <v>965</v>
      </c>
      <c r="E344" s="727" t="s">
        <v>2044</v>
      </c>
      <c r="F344" s="731"/>
      <c r="G344" s="731"/>
      <c r="H344" s="745">
        <v>0</v>
      </c>
      <c r="I344" s="731">
        <v>1</v>
      </c>
      <c r="J344" s="731">
        <v>154.36000000000001</v>
      </c>
      <c r="K344" s="745">
        <v>1</v>
      </c>
      <c r="L344" s="731">
        <v>1</v>
      </c>
      <c r="M344" s="732">
        <v>154.36000000000001</v>
      </c>
    </row>
    <row r="345" spans="1:13" ht="14.4" customHeight="1" x14ac:dyDescent="0.3">
      <c r="A345" s="726" t="s">
        <v>2346</v>
      </c>
      <c r="B345" s="727" t="s">
        <v>1768</v>
      </c>
      <c r="C345" s="727" t="s">
        <v>2627</v>
      </c>
      <c r="D345" s="727" t="s">
        <v>1772</v>
      </c>
      <c r="E345" s="727" t="s">
        <v>2628</v>
      </c>
      <c r="F345" s="731"/>
      <c r="G345" s="731"/>
      <c r="H345" s="745">
        <v>0</v>
      </c>
      <c r="I345" s="731">
        <v>1</v>
      </c>
      <c r="J345" s="731">
        <v>28.81</v>
      </c>
      <c r="K345" s="745">
        <v>1</v>
      </c>
      <c r="L345" s="731">
        <v>1</v>
      </c>
      <c r="M345" s="732">
        <v>28.81</v>
      </c>
    </row>
    <row r="346" spans="1:13" ht="14.4" customHeight="1" x14ac:dyDescent="0.3">
      <c r="A346" s="726" t="s">
        <v>2346</v>
      </c>
      <c r="B346" s="727" t="s">
        <v>1786</v>
      </c>
      <c r="C346" s="727" t="s">
        <v>2371</v>
      </c>
      <c r="D346" s="727" t="s">
        <v>725</v>
      </c>
      <c r="E346" s="727" t="s">
        <v>1794</v>
      </c>
      <c r="F346" s="731"/>
      <c r="G346" s="731"/>
      <c r="H346" s="745">
        <v>0</v>
      </c>
      <c r="I346" s="731">
        <v>1</v>
      </c>
      <c r="J346" s="731">
        <v>490.89</v>
      </c>
      <c r="K346" s="745">
        <v>1</v>
      </c>
      <c r="L346" s="731">
        <v>1</v>
      </c>
      <c r="M346" s="732">
        <v>490.89</v>
      </c>
    </row>
    <row r="347" spans="1:13" ht="14.4" customHeight="1" x14ac:dyDescent="0.3">
      <c r="A347" s="726" t="s">
        <v>2346</v>
      </c>
      <c r="B347" s="727" t="s">
        <v>1786</v>
      </c>
      <c r="C347" s="727" t="s">
        <v>2624</v>
      </c>
      <c r="D347" s="727" t="s">
        <v>725</v>
      </c>
      <c r="E347" s="727" t="s">
        <v>2625</v>
      </c>
      <c r="F347" s="731"/>
      <c r="G347" s="731"/>
      <c r="H347" s="745">
        <v>0</v>
      </c>
      <c r="I347" s="731">
        <v>1</v>
      </c>
      <c r="J347" s="731">
        <v>1154.68</v>
      </c>
      <c r="K347" s="745">
        <v>1</v>
      </c>
      <c r="L347" s="731">
        <v>1</v>
      </c>
      <c r="M347" s="732">
        <v>1154.68</v>
      </c>
    </row>
    <row r="348" spans="1:13" ht="14.4" customHeight="1" x14ac:dyDescent="0.3">
      <c r="A348" s="726" t="s">
        <v>2346</v>
      </c>
      <c r="B348" s="727" t="s">
        <v>1786</v>
      </c>
      <c r="C348" s="727" t="s">
        <v>1795</v>
      </c>
      <c r="D348" s="727" t="s">
        <v>729</v>
      </c>
      <c r="E348" s="727" t="s">
        <v>1796</v>
      </c>
      <c r="F348" s="731"/>
      <c r="G348" s="731"/>
      <c r="H348" s="745">
        <v>0</v>
      </c>
      <c r="I348" s="731">
        <v>1</v>
      </c>
      <c r="J348" s="731">
        <v>1847.49</v>
      </c>
      <c r="K348" s="745">
        <v>1</v>
      </c>
      <c r="L348" s="731">
        <v>1</v>
      </c>
      <c r="M348" s="732">
        <v>1847.49</v>
      </c>
    </row>
    <row r="349" spans="1:13" ht="14.4" customHeight="1" x14ac:dyDescent="0.3">
      <c r="A349" s="726" t="s">
        <v>2346</v>
      </c>
      <c r="B349" s="727" t="s">
        <v>1786</v>
      </c>
      <c r="C349" s="727" t="s">
        <v>2626</v>
      </c>
      <c r="D349" s="727" t="s">
        <v>723</v>
      </c>
      <c r="E349" s="727" t="s">
        <v>1788</v>
      </c>
      <c r="F349" s="731"/>
      <c r="G349" s="731"/>
      <c r="H349" s="745">
        <v>0</v>
      </c>
      <c r="I349" s="731">
        <v>1</v>
      </c>
      <c r="J349" s="731">
        <v>5773.41</v>
      </c>
      <c r="K349" s="745">
        <v>1</v>
      </c>
      <c r="L349" s="731">
        <v>1</v>
      </c>
      <c r="M349" s="732">
        <v>5773.41</v>
      </c>
    </row>
    <row r="350" spans="1:13" ht="14.4" customHeight="1" x14ac:dyDescent="0.3">
      <c r="A350" s="726" t="s">
        <v>2346</v>
      </c>
      <c r="B350" s="727" t="s">
        <v>1817</v>
      </c>
      <c r="C350" s="727" t="s">
        <v>1818</v>
      </c>
      <c r="D350" s="727" t="s">
        <v>850</v>
      </c>
      <c r="E350" s="727" t="s">
        <v>1819</v>
      </c>
      <c r="F350" s="731">
        <v>1</v>
      </c>
      <c r="G350" s="731">
        <v>35.11</v>
      </c>
      <c r="H350" s="745">
        <v>1</v>
      </c>
      <c r="I350" s="731"/>
      <c r="J350" s="731"/>
      <c r="K350" s="745">
        <v>0</v>
      </c>
      <c r="L350" s="731">
        <v>1</v>
      </c>
      <c r="M350" s="732">
        <v>35.11</v>
      </c>
    </row>
    <row r="351" spans="1:13" ht="14.4" customHeight="1" x14ac:dyDescent="0.3">
      <c r="A351" s="726" t="s">
        <v>2346</v>
      </c>
      <c r="B351" s="727" t="s">
        <v>4770</v>
      </c>
      <c r="C351" s="727" t="s">
        <v>2705</v>
      </c>
      <c r="D351" s="727" t="s">
        <v>630</v>
      </c>
      <c r="E351" s="727" t="s">
        <v>2247</v>
      </c>
      <c r="F351" s="731">
        <v>2</v>
      </c>
      <c r="G351" s="731">
        <v>73.72</v>
      </c>
      <c r="H351" s="745">
        <v>1</v>
      </c>
      <c r="I351" s="731"/>
      <c r="J351" s="731"/>
      <c r="K351" s="745">
        <v>0</v>
      </c>
      <c r="L351" s="731">
        <v>2</v>
      </c>
      <c r="M351" s="732">
        <v>73.72</v>
      </c>
    </row>
    <row r="352" spans="1:13" ht="14.4" customHeight="1" x14ac:dyDescent="0.3">
      <c r="A352" s="726" t="s">
        <v>2346</v>
      </c>
      <c r="B352" s="727" t="s">
        <v>2161</v>
      </c>
      <c r="C352" s="727" t="s">
        <v>4291</v>
      </c>
      <c r="D352" s="727" t="s">
        <v>4292</v>
      </c>
      <c r="E352" s="727" t="s">
        <v>4293</v>
      </c>
      <c r="F352" s="731">
        <v>2</v>
      </c>
      <c r="G352" s="731">
        <v>80.44</v>
      </c>
      <c r="H352" s="745">
        <v>1</v>
      </c>
      <c r="I352" s="731"/>
      <c r="J352" s="731"/>
      <c r="K352" s="745">
        <v>0</v>
      </c>
      <c r="L352" s="731">
        <v>2</v>
      </c>
      <c r="M352" s="732">
        <v>80.44</v>
      </c>
    </row>
    <row r="353" spans="1:13" ht="14.4" customHeight="1" x14ac:dyDescent="0.3">
      <c r="A353" s="726" t="s">
        <v>2346</v>
      </c>
      <c r="B353" s="727" t="s">
        <v>1825</v>
      </c>
      <c r="C353" s="727" t="s">
        <v>1826</v>
      </c>
      <c r="D353" s="727" t="s">
        <v>1827</v>
      </c>
      <c r="E353" s="727" t="s">
        <v>1828</v>
      </c>
      <c r="F353" s="731"/>
      <c r="G353" s="731"/>
      <c r="H353" s="745">
        <v>0</v>
      </c>
      <c r="I353" s="731">
        <v>4</v>
      </c>
      <c r="J353" s="731">
        <v>291.52</v>
      </c>
      <c r="K353" s="745">
        <v>1</v>
      </c>
      <c r="L353" s="731">
        <v>4</v>
      </c>
      <c r="M353" s="732">
        <v>291.52</v>
      </c>
    </row>
    <row r="354" spans="1:13" ht="14.4" customHeight="1" x14ac:dyDescent="0.3">
      <c r="A354" s="726" t="s">
        <v>2346</v>
      </c>
      <c r="B354" s="727" t="s">
        <v>1846</v>
      </c>
      <c r="C354" s="727" t="s">
        <v>4285</v>
      </c>
      <c r="D354" s="727" t="s">
        <v>1848</v>
      </c>
      <c r="E354" s="727" t="s">
        <v>4286</v>
      </c>
      <c r="F354" s="731"/>
      <c r="G354" s="731"/>
      <c r="H354" s="745">
        <v>0</v>
      </c>
      <c r="I354" s="731">
        <v>1</v>
      </c>
      <c r="J354" s="731">
        <v>79.03</v>
      </c>
      <c r="K354" s="745">
        <v>1</v>
      </c>
      <c r="L354" s="731">
        <v>1</v>
      </c>
      <c r="M354" s="732">
        <v>79.03</v>
      </c>
    </row>
    <row r="355" spans="1:13" ht="14.4" customHeight="1" x14ac:dyDescent="0.3">
      <c r="A355" s="726" t="s">
        <v>2346</v>
      </c>
      <c r="B355" s="727" t="s">
        <v>1857</v>
      </c>
      <c r="C355" s="727" t="s">
        <v>3859</v>
      </c>
      <c r="D355" s="727" t="s">
        <v>3860</v>
      </c>
      <c r="E355" s="727" t="s">
        <v>3861</v>
      </c>
      <c r="F355" s="731">
        <v>1</v>
      </c>
      <c r="G355" s="731">
        <v>154.36000000000001</v>
      </c>
      <c r="H355" s="745">
        <v>1</v>
      </c>
      <c r="I355" s="731"/>
      <c r="J355" s="731"/>
      <c r="K355" s="745">
        <v>0</v>
      </c>
      <c r="L355" s="731">
        <v>1</v>
      </c>
      <c r="M355" s="732">
        <v>154.36000000000001</v>
      </c>
    </row>
    <row r="356" spans="1:13" ht="14.4" customHeight="1" x14ac:dyDescent="0.3">
      <c r="A356" s="726" t="s">
        <v>2346</v>
      </c>
      <c r="B356" s="727" t="s">
        <v>1857</v>
      </c>
      <c r="C356" s="727" t="s">
        <v>2043</v>
      </c>
      <c r="D356" s="727" t="s">
        <v>965</v>
      </c>
      <c r="E356" s="727" t="s">
        <v>2044</v>
      </c>
      <c r="F356" s="731"/>
      <c r="G356" s="731"/>
      <c r="H356" s="745">
        <v>0</v>
      </c>
      <c r="I356" s="731">
        <v>1</v>
      </c>
      <c r="J356" s="731">
        <v>154.36000000000001</v>
      </c>
      <c r="K356" s="745">
        <v>1</v>
      </c>
      <c r="L356" s="731">
        <v>1</v>
      </c>
      <c r="M356" s="732">
        <v>154.36000000000001</v>
      </c>
    </row>
    <row r="357" spans="1:13" ht="14.4" customHeight="1" x14ac:dyDescent="0.3">
      <c r="A357" s="726" t="s">
        <v>2346</v>
      </c>
      <c r="B357" s="727" t="s">
        <v>1857</v>
      </c>
      <c r="C357" s="727" t="s">
        <v>1860</v>
      </c>
      <c r="D357" s="727" t="s">
        <v>1861</v>
      </c>
      <c r="E357" s="727" t="s">
        <v>1862</v>
      </c>
      <c r="F357" s="731"/>
      <c r="G357" s="731"/>
      <c r="H357" s="745">
        <v>0</v>
      </c>
      <c r="I357" s="731">
        <v>3</v>
      </c>
      <c r="J357" s="731">
        <v>448.56000000000006</v>
      </c>
      <c r="K357" s="745">
        <v>1</v>
      </c>
      <c r="L357" s="731">
        <v>3</v>
      </c>
      <c r="M357" s="732">
        <v>448.56000000000006</v>
      </c>
    </row>
    <row r="358" spans="1:13" ht="14.4" customHeight="1" x14ac:dyDescent="0.3">
      <c r="A358" s="726" t="s">
        <v>2346</v>
      </c>
      <c r="B358" s="727" t="s">
        <v>1857</v>
      </c>
      <c r="C358" s="727" t="s">
        <v>2614</v>
      </c>
      <c r="D358" s="727" t="s">
        <v>2615</v>
      </c>
      <c r="E358" s="727" t="s">
        <v>2616</v>
      </c>
      <c r="F358" s="731">
        <v>6</v>
      </c>
      <c r="G358" s="731">
        <v>897.12000000000012</v>
      </c>
      <c r="H358" s="745">
        <v>1</v>
      </c>
      <c r="I358" s="731"/>
      <c r="J358" s="731"/>
      <c r="K358" s="745">
        <v>0</v>
      </c>
      <c r="L358" s="731">
        <v>6</v>
      </c>
      <c r="M358" s="732">
        <v>897.12000000000012</v>
      </c>
    </row>
    <row r="359" spans="1:13" ht="14.4" customHeight="1" x14ac:dyDescent="0.3">
      <c r="A359" s="726" t="s">
        <v>2346</v>
      </c>
      <c r="B359" s="727" t="s">
        <v>1885</v>
      </c>
      <c r="C359" s="727" t="s">
        <v>4255</v>
      </c>
      <c r="D359" s="727" t="s">
        <v>1887</v>
      </c>
      <c r="E359" s="727" t="s">
        <v>2864</v>
      </c>
      <c r="F359" s="731"/>
      <c r="G359" s="731"/>
      <c r="H359" s="745">
        <v>0</v>
      </c>
      <c r="I359" s="731">
        <v>2</v>
      </c>
      <c r="J359" s="731">
        <v>282.18</v>
      </c>
      <c r="K359" s="745">
        <v>1</v>
      </c>
      <c r="L359" s="731">
        <v>2</v>
      </c>
      <c r="M359" s="732">
        <v>282.18</v>
      </c>
    </row>
    <row r="360" spans="1:13" ht="14.4" customHeight="1" x14ac:dyDescent="0.3">
      <c r="A360" s="726" t="s">
        <v>2346</v>
      </c>
      <c r="B360" s="727" t="s">
        <v>1933</v>
      </c>
      <c r="C360" s="727" t="s">
        <v>1934</v>
      </c>
      <c r="D360" s="727" t="s">
        <v>1935</v>
      </c>
      <c r="E360" s="727" t="s">
        <v>1936</v>
      </c>
      <c r="F360" s="731"/>
      <c r="G360" s="731"/>
      <c r="H360" s="745"/>
      <c r="I360" s="731">
        <v>3</v>
      </c>
      <c r="J360" s="731">
        <v>0</v>
      </c>
      <c r="K360" s="745"/>
      <c r="L360" s="731">
        <v>3</v>
      </c>
      <c r="M360" s="732">
        <v>0</v>
      </c>
    </row>
    <row r="361" spans="1:13" ht="14.4" customHeight="1" x14ac:dyDescent="0.3">
      <c r="A361" s="726" t="s">
        <v>2346</v>
      </c>
      <c r="B361" s="727" t="s">
        <v>2086</v>
      </c>
      <c r="C361" s="727" t="s">
        <v>2203</v>
      </c>
      <c r="D361" s="727" t="s">
        <v>2204</v>
      </c>
      <c r="E361" s="727" t="s">
        <v>2205</v>
      </c>
      <c r="F361" s="731"/>
      <c r="G361" s="731"/>
      <c r="H361" s="745">
        <v>0</v>
      </c>
      <c r="I361" s="731">
        <v>2</v>
      </c>
      <c r="J361" s="731">
        <v>18.8</v>
      </c>
      <c r="K361" s="745">
        <v>1</v>
      </c>
      <c r="L361" s="731">
        <v>2</v>
      </c>
      <c r="M361" s="732">
        <v>18.8</v>
      </c>
    </row>
    <row r="362" spans="1:13" ht="14.4" customHeight="1" x14ac:dyDescent="0.3">
      <c r="A362" s="726" t="s">
        <v>2346</v>
      </c>
      <c r="B362" s="727" t="s">
        <v>2086</v>
      </c>
      <c r="C362" s="727" t="s">
        <v>4253</v>
      </c>
      <c r="D362" s="727" t="s">
        <v>4254</v>
      </c>
      <c r="E362" s="727" t="s">
        <v>2207</v>
      </c>
      <c r="F362" s="731"/>
      <c r="G362" s="731"/>
      <c r="H362" s="745">
        <v>0</v>
      </c>
      <c r="I362" s="731">
        <v>1</v>
      </c>
      <c r="J362" s="731">
        <v>18.809999999999999</v>
      </c>
      <c r="K362" s="745">
        <v>1</v>
      </c>
      <c r="L362" s="731">
        <v>1</v>
      </c>
      <c r="M362" s="732">
        <v>18.809999999999999</v>
      </c>
    </row>
    <row r="363" spans="1:13" ht="14.4" customHeight="1" x14ac:dyDescent="0.3">
      <c r="A363" s="726" t="s">
        <v>2346</v>
      </c>
      <c r="B363" s="727" t="s">
        <v>2212</v>
      </c>
      <c r="C363" s="727" t="s">
        <v>4313</v>
      </c>
      <c r="D363" s="727" t="s">
        <v>2214</v>
      </c>
      <c r="E363" s="727" t="s">
        <v>4771</v>
      </c>
      <c r="F363" s="731"/>
      <c r="G363" s="731"/>
      <c r="H363" s="745"/>
      <c r="I363" s="731">
        <v>1</v>
      </c>
      <c r="J363" s="731">
        <v>0</v>
      </c>
      <c r="K363" s="745"/>
      <c r="L363" s="731">
        <v>1</v>
      </c>
      <c r="M363" s="732">
        <v>0</v>
      </c>
    </row>
    <row r="364" spans="1:13" ht="14.4" customHeight="1" x14ac:dyDescent="0.3">
      <c r="A364" s="726" t="s">
        <v>2346</v>
      </c>
      <c r="B364" s="727" t="s">
        <v>4772</v>
      </c>
      <c r="C364" s="727" t="s">
        <v>4290</v>
      </c>
      <c r="D364" s="727" t="s">
        <v>4288</v>
      </c>
      <c r="E364" s="727" t="s">
        <v>4046</v>
      </c>
      <c r="F364" s="731">
        <v>1</v>
      </c>
      <c r="G364" s="731">
        <v>420.75</v>
      </c>
      <c r="H364" s="745">
        <v>1</v>
      </c>
      <c r="I364" s="731"/>
      <c r="J364" s="731"/>
      <c r="K364" s="745">
        <v>0</v>
      </c>
      <c r="L364" s="731">
        <v>1</v>
      </c>
      <c r="M364" s="732">
        <v>420.75</v>
      </c>
    </row>
    <row r="365" spans="1:13" ht="14.4" customHeight="1" x14ac:dyDescent="0.3">
      <c r="A365" s="726" t="s">
        <v>2346</v>
      </c>
      <c r="B365" s="727" t="s">
        <v>4772</v>
      </c>
      <c r="C365" s="727" t="s">
        <v>4287</v>
      </c>
      <c r="D365" s="727" t="s">
        <v>4288</v>
      </c>
      <c r="E365" s="727" t="s">
        <v>4289</v>
      </c>
      <c r="F365" s="731">
        <v>1</v>
      </c>
      <c r="G365" s="731">
        <v>1472.61</v>
      </c>
      <c r="H365" s="745">
        <v>1</v>
      </c>
      <c r="I365" s="731"/>
      <c r="J365" s="731"/>
      <c r="K365" s="745">
        <v>0</v>
      </c>
      <c r="L365" s="731">
        <v>1</v>
      </c>
      <c r="M365" s="732">
        <v>1472.61</v>
      </c>
    </row>
    <row r="366" spans="1:13" ht="14.4" customHeight="1" x14ac:dyDescent="0.3">
      <c r="A366" s="726" t="s">
        <v>2346</v>
      </c>
      <c r="B366" s="727" t="s">
        <v>2105</v>
      </c>
      <c r="C366" s="727" t="s">
        <v>2109</v>
      </c>
      <c r="D366" s="727" t="s">
        <v>1035</v>
      </c>
      <c r="E366" s="727" t="s">
        <v>2108</v>
      </c>
      <c r="F366" s="731">
        <v>1</v>
      </c>
      <c r="G366" s="731">
        <v>0</v>
      </c>
      <c r="H366" s="745"/>
      <c r="I366" s="731"/>
      <c r="J366" s="731"/>
      <c r="K366" s="745"/>
      <c r="L366" s="731">
        <v>1</v>
      </c>
      <c r="M366" s="732">
        <v>0</v>
      </c>
    </row>
    <row r="367" spans="1:13" ht="14.4" customHeight="1" x14ac:dyDescent="0.3">
      <c r="A367" s="726" t="s">
        <v>2346</v>
      </c>
      <c r="B367" s="727" t="s">
        <v>2110</v>
      </c>
      <c r="C367" s="727" t="s">
        <v>4283</v>
      </c>
      <c r="D367" s="727" t="s">
        <v>4282</v>
      </c>
      <c r="E367" s="727" t="s">
        <v>4284</v>
      </c>
      <c r="F367" s="731">
        <v>1</v>
      </c>
      <c r="G367" s="731">
        <v>64.540000000000006</v>
      </c>
      <c r="H367" s="745">
        <v>1</v>
      </c>
      <c r="I367" s="731"/>
      <c r="J367" s="731"/>
      <c r="K367" s="745">
        <v>0</v>
      </c>
      <c r="L367" s="731">
        <v>1</v>
      </c>
      <c r="M367" s="732">
        <v>64.540000000000006</v>
      </c>
    </row>
    <row r="368" spans="1:13" ht="14.4" customHeight="1" x14ac:dyDescent="0.3">
      <c r="A368" s="726" t="s">
        <v>2346</v>
      </c>
      <c r="B368" s="727" t="s">
        <v>2110</v>
      </c>
      <c r="C368" s="727" t="s">
        <v>4281</v>
      </c>
      <c r="D368" s="727" t="s">
        <v>4282</v>
      </c>
      <c r="E368" s="727" t="s">
        <v>2899</v>
      </c>
      <c r="F368" s="731">
        <v>1</v>
      </c>
      <c r="G368" s="731">
        <v>207.45</v>
      </c>
      <c r="H368" s="745">
        <v>1</v>
      </c>
      <c r="I368" s="731"/>
      <c r="J368" s="731"/>
      <c r="K368" s="745">
        <v>0</v>
      </c>
      <c r="L368" s="731">
        <v>1</v>
      </c>
      <c r="M368" s="732">
        <v>207.45</v>
      </c>
    </row>
    <row r="369" spans="1:13" ht="14.4" customHeight="1" x14ac:dyDescent="0.3">
      <c r="A369" s="726" t="s">
        <v>2346</v>
      </c>
      <c r="B369" s="727" t="s">
        <v>1774</v>
      </c>
      <c r="C369" s="727" t="s">
        <v>1992</v>
      </c>
      <c r="D369" s="727" t="s">
        <v>1776</v>
      </c>
      <c r="E369" s="727" t="s">
        <v>1993</v>
      </c>
      <c r="F369" s="731"/>
      <c r="G369" s="731"/>
      <c r="H369" s="745">
        <v>0</v>
      </c>
      <c r="I369" s="731">
        <v>1</v>
      </c>
      <c r="J369" s="731">
        <v>53.57</v>
      </c>
      <c r="K369" s="745">
        <v>1</v>
      </c>
      <c r="L369" s="731">
        <v>1</v>
      </c>
      <c r="M369" s="732">
        <v>53.57</v>
      </c>
    </row>
    <row r="370" spans="1:13" ht="14.4" customHeight="1" x14ac:dyDescent="0.3">
      <c r="A370" s="726" t="s">
        <v>2346</v>
      </c>
      <c r="B370" s="727" t="s">
        <v>1929</v>
      </c>
      <c r="C370" s="727" t="s">
        <v>2634</v>
      </c>
      <c r="D370" s="727" t="s">
        <v>2635</v>
      </c>
      <c r="E370" s="727" t="s">
        <v>2636</v>
      </c>
      <c r="F370" s="731">
        <v>1</v>
      </c>
      <c r="G370" s="731">
        <v>99.94</v>
      </c>
      <c r="H370" s="745">
        <v>1</v>
      </c>
      <c r="I370" s="731"/>
      <c r="J370" s="731"/>
      <c r="K370" s="745">
        <v>0</v>
      </c>
      <c r="L370" s="731">
        <v>1</v>
      </c>
      <c r="M370" s="732">
        <v>99.94</v>
      </c>
    </row>
    <row r="371" spans="1:13" ht="14.4" customHeight="1" x14ac:dyDescent="0.3">
      <c r="A371" s="726" t="s">
        <v>2347</v>
      </c>
      <c r="B371" s="727" t="s">
        <v>1765</v>
      </c>
      <c r="C371" s="727" t="s">
        <v>4168</v>
      </c>
      <c r="D371" s="727" t="s">
        <v>849</v>
      </c>
      <c r="E371" s="727" t="s">
        <v>4009</v>
      </c>
      <c r="F371" s="731"/>
      <c r="G371" s="731"/>
      <c r="H371" s="745">
        <v>0</v>
      </c>
      <c r="I371" s="731">
        <v>1</v>
      </c>
      <c r="J371" s="731">
        <v>41.63</v>
      </c>
      <c r="K371" s="745">
        <v>1</v>
      </c>
      <c r="L371" s="731">
        <v>1</v>
      </c>
      <c r="M371" s="732">
        <v>41.63</v>
      </c>
    </row>
    <row r="372" spans="1:13" ht="14.4" customHeight="1" x14ac:dyDescent="0.3">
      <c r="A372" s="726" t="s">
        <v>2347</v>
      </c>
      <c r="B372" s="727" t="s">
        <v>1768</v>
      </c>
      <c r="C372" s="727" t="s">
        <v>2695</v>
      </c>
      <c r="D372" s="727" t="s">
        <v>1772</v>
      </c>
      <c r="E372" s="727" t="s">
        <v>1773</v>
      </c>
      <c r="F372" s="731"/>
      <c r="G372" s="731"/>
      <c r="H372" s="745">
        <v>0</v>
      </c>
      <c r="I372" s="731">
        <v>2</v>
      </c>
      <c r="J372" s="731">
        <v>115.2</v>
      </c>
      <c r="K372" s="745">
        <v>1</v>
      </c>
      <c r="L372" s="731">
        <v>2</v>
      </c>
      <c r="M372" s="732">
        <v>115.2</v>
      </c>
    </row>
    <row r="373" spans="1:13" ht="14.4" customHeight="1" x14ac:dyDescent="0.3">
      <c r="A373" s="726" t="s">
        <v>2347</v>
      </c>
      <c r="B373" s="727" t="s">
        <v>1768</v>
      </c>
      <c r="C373" s="727" t="s">
        <v>1771</v>
      </c>
      <c r="D373" s="727" t="s">
        <v>1772</v>
      </c>
      <c r="E373" s="727" t="s">
        <v>1773</v>
      </c>
      <c r="F373" s="731"/>
      <c r="G373" s="731"/>
      <c r="H373" s="745">
        <v>0</v>
      </c>
      <c r="I373" s="731">
        <v>2</v>
      </c>
      <c r="J373" s="731">
        <v>160.53</v>
      </c>
      <c r="K373" s="745">
        <v>1</v>
      </c>
      <c r="L373" s="731">
        <v>2</v>
      </c>
      <c r="M373" s="732">
        <v>160.53</v>
      </c>
    </row>
    <row r="374" spans="1:13" ht="14.4" customHeight="1" x14ac:dyDescent="0.3">
      <c r="A374" s="726" t="s">
        <v>2347</v>
      </c>
      <c r="B374" s="727" t="s">
        <v>4755</v>
      </c>
      <c r="C374" s="727" t="s">
        <v>2688</v>
      </c>
      <c r="D374" s="727" t="s">
        <v>2689</v>
      </c>
      <c r="E374" s="727" t="s">
        <v>2690</v>
      </c>
      <c r="F374" s="731"/>
      <c r="G374" s="731"/>
      <c r="H374" s="745">
        <v>0</v>
      </c>
      <c r="I374" s="731">
        <v>2</v>
      </c>
      <c r="J374" s="731">
        <v>230.54</v>
      </c>
      <c r="K374" s="745">
        <v>1</v>
      </c>
      <c r="L374" s="731">
        <v>2</v>
      </c>
      <c r="M374" s="732">
        <v>230.54</v>
      </c>
    </row>
    <row r="375" spans="1:13" ht="14.4" customHeight="1" x14ac:dyDescent="0.3">
      <c r="A375" s="726" t="s">
        <v>2347</v>
      </c>
      <c r="B375" s="727" t="s">
        <v>2000</v>
      </c>
      <c r="C375" s="727" t="s">
        <v>4515</v>
      </c>
      <c r="D375" s="727" t="s">
        <v>4516</v>
      </c>
      <c r="E375" s="727" t="s">
        <v>4517</v>
      </c>
      <c r="F375" s="731">
        <v>1</v>
      </c>
      <c r="G375" s="731">
        <v>64.819999999999993</v>
      </c>
      <c r="H375" s="745">
        <v>1</v>
      </c>
      <c r="I375" s="731"/>
      <c r="J375" s="731"/>
      <c r="K375" s="745">
        <v>0</v>
      </c>
      <c r="L375" s="731">
        <v>1</v>
      </c>
      <c r="M375" s="732">
        <v>64.819999999999993</v>
      </c>
    </row>
    <row r="376" spans="1:13" ht="14.4" customHeight="1" x14ac:dyDescent="0.3">
      <c r="A376" s="726" t="s">
        <v>2347</v>
      </c>
      <c r="B376" s="727" t="s">
        <v>2000</v>
      </c>
      <c r="C376" s="727" t="s">
        <v>4518</v>
      </c>
      <c r="D376" s="727" t="s">
        <v>4519</v>
      </c>
      <c r="E376" s="727" t="s">
        <v>4520</v>
      </c>
      <c r="F376" s="731">
        <v>2</v>
      </c>
      <c r="G376" s="731">
        <v>146.9</v>
      </c>
      <c r="H376" s="745">
        <v>1</v>
      </c>
      <c r="I376" s="731"/>
      <c r="J376" s="731"/>
      <c r="K376" s="745">
        <v>0</v>
      </c>
      <c r="L376" s="731">
        <v>2</v>
      </c>
      <c r="M376" s="732">
        <v>146.9</v>
      </c>
    </row>
    <row r="377" spans="1:13" ht="14.4" customHeight="1" x14ac:dyDescent="0.3">
      <c r="A377" s="726" t="s">
        <v>2347</v>
      </c>
      <c r="B377" s="727" t="s">
        <v>2003</v>
      </c>
      <c r="C377" s="727" t="s">
        <v>2696</v>
      </c>
      <c r="D377" s="727" t="s">
        <v>2005</v>
      </c>
      <c r="E377" s="727" t="s">
        <v>2697</v>
      </c>
      <c r="F377" s="731"/>
      <c r="G377" s="731"/>
      <c r="H377" s="745">
        <v>0</v>
      </c>
      <c r="I377" s="731">
        <v>1</v>
      </c>
      <c r="J377" s="731">
        <v>184.74</v>
      </c>
      <c r="K377" s="745">
        <v>1</v>
      </c>
      <c r="L377" s="731">
        <v>1</v>
      </c>
      <c r="M377" s="732">
        <v>184.74</v>
      </c>
    </row>
    <row r="378" spans="1:13" ht="14.4" customHeight="1" x14ac:dyDescent="0.3">
      <c r="A378" s="726" t="s">
        <v>2347</v>
      </c>
      <c r="B378" s="727" t="s">
        <v>1786</v>
      </c>
      <c r="C378" s="727" t="s">
        <v>2692</v>
      </c>
      <c r="D378" s="727" t="s">
        <v>725</v>
      </c>
      <c r="E378" s="727" t="s">
        <v>2693</v>
      </c>
      <c r="F378" s="731"/>
      <c r="G378" s="731"/>
      <c r="H378" s="745"/>
      <c r="I378" s="731">
        <v>1</v>
      </c>
      <c r="J378" s="731">
        <v>0</v>
      </c>
      <c r="K378" s="745"/>
      <c r="L378" s="731">
        <v>1</v>
      </c>
      <c r="M378" s="732">
        <v>0</v>
      </c>
    </row>
    <row r="379" spans="1:13" ht="14.4" customHeight="1" x14ac:dyDescent="0.3">
      <c r="A379" s="726" t="s">
        <v>2347</v>
      </c>
      <c r="B379" s="727" t="s">
        <v>1786</v>
      </c>
      <c r="C379" s="727" t="s">
        <v>2371</v>
      </c>
      <c r="D379" s="727" t="s">
        <v>725</v>
      </c>
      <c r="E379" s="727" t="s">
        <v>1794</v>
      </c>
      <c r="F379" s="731"/>
      <c r="G379" s="731"/>
      <c r="H379" s="745">
        <v>0</v>
      </c>
      <c r="I379" s="731">
        <v>3</v>
      </c>
      <c r="J379" s="731">
        <v>1472.67</v>
      </c>
      <c r="K379" s="745">
        <v>1</v>
      </c>
      <c r="L379" s="731">
        <v>3</v>
      </c>
      <c r="M379" s="732">
        <v>1472.67</v>
      </c>
    </row>
    <row r="380" spans="1:13" ht="14.4" customHeight="1" x14ac:dyDescent="0.3">
      <c r="A380" s="726" t="s">
        <v>2347</v>
      </c>
      <c r="B380" s="727" t="s">
        <v>1786</v>
      </c>
      <c r="C380" s="727" t="s">
        <v>2377</v>
      </c>
      <c r="D380" s="727" t="s">
        <v>725</v>
      </c>
      <c r="E380" s="727" t="s">
        <v>1792</v>
      </c>
      <c r="F380" s="731"/>
      <c r="G380" s="731"/>
      <c r="H380" s="745">
        <v>0</v>
      </c>
      <c r="I380" s="731">
        <v>1</v>
      </c>
      <c r="J380" s="731">
        <v>736.33</v>
      </c>
      <c r="K380" s="745">
        <v>1</v>
      </c>
      <c r="L380" s="731">
        <v>1</v>
      </c>
      <c r="M380" s="732">
        <v>736.33</v>
      </c>
    </row>
    <row r="381" spans="1:13" ht="14.4" customHeight="1" x14ac:dyDescent="0.3">
      <c r="A381" s="726" t="s">
        <v>2347</v>
      </c>
      <c r="B381" s="727" t="s">
        <v>1786</v>
      </c>
      <c r="C381" s="727" t="s">
        <v>1795</v>
      </c>
      <c r="D381" s="727" t="s">
        <v>729</v>
      </c>
      <c r="E381" s="727" t="s">
        <v>1796</v>
      </c>
      <c r="F381" s="731"/>
      <c r="G381" s="731"/>
      <c r="H381" s="745">
        <v>0</v>
      </c>
      <c r="I381" s="731">
        <v>2</v>
      </c>
      <c r="J381" s="731">
        <v>3694.98</v>
      </c>
      <c r="K381" s="745">
        <v>1</v>
      </c>
      <c r="L381" s="731">
        <v>2</v>
      </c>
      <c r="M381" s="732">
        <v>3694.98</v>
      </c>
    </row>
    <row r="382" spans="1:13" ht="14.4" customHeight="1" x14ac:dyDescent="0.3">
      <c r="A382" s="726" t="s">
        <v>2347</v>
      </c>
      <c r="B382" s="727" t="s">
        <v>1857</v>
      </c>
      <c r="C382" s="727" t="s">
        <v>2043</v>
      </c>
      <c r="D382" s="727" t="s">
        <v>965</v>
      </c>
      <c r="E382" s="727" t="s">
        <v>2044</v>
      </c>
      <c r="F382" s="731"/>
      <c r="G382" s="731"/>
      <c r="H382" s="745">
        <v>0</v>
      </c>
      <c r="I382" s="731">
        <v>6</v>
      </c>
      <c r="J382" s="731">
        <v>926.16000000000008</v>
      </c>
      <c r="K382" s="745">
        <v>1</v>
      </c>
      <c r="L382" s="731">
        <v>6</v>
      </c>
      <c r="M382" s="732">
        <v>926.16000000000008</v>
      </c>
    </row>
    <row r="383" spans="1:13" ht="14.4" customHeight="1" x14ac:dyDescent="0.3">
      <c r="A383" s="726" t="s">
        <v>2347</v>
      </c>
      <c r="B383" s="727" t="s">
        <v>1857</v>
      </c>
      <c r="C383" s="727" t="s">
        <v>1858</v>
      </c>
      <c r="D383" s="727" t="s">
        <v>965</v>
      </c>
      <c r="E383" s="727" t="s">
        <v>1859</v>
      </c>
      <c r="F383" s="731"/>
      <c r="G383" s="731"/>
      <c r="H383" s="745">
        <v>0</v>
      </c>
      <c r="I383" s="731">
        <v>9</v>
      </c>
      <c r="J383" s="731">
        <v>2025.5400000000002</v>
      </c>
      <c r="K383" s="745">
        <v>1</v>
      </c>
      <c r="L383" s="731">
        <v>9</v>
      </c>
      <c r="M383" s="732">
        <v>2025.5400000000002</v>
      </c>
    </row>
    <row r="384" spans="1:13" ht="14.4" customHeight="1" x14ac:dyDescent="0.3">
      <c r="A384" s="726" t="s">
        <v>2347</v>
      </c>
      <c r="B384" s="727" t="s">
        <v>1885</v>
      </c>
      <c r="C384" s="727" t="s">
        <v>2752</v>
      </c>
      <c r="D384" s="727" t="s">
        <v>1887</v>
      </c>
      <c r="E384" s="727" t="s">
        <v>2753</v>
      </c>
      <c r="F384" s="731"/>
      <c r="G384" s="731"/>
      <c r="H384" s="745">
        <v>0</v>
      </c>
      <c r="I384" s="731">
        <v>1</v>
      </c>
      <c r="J384" s="731">
        <v>70.540000000000006</v>
      </c>
      <c r="K384" s="745">
        <v>1</v>
      </c>
      <c r="L384" s="731">
        <v>1</v>
      </c>
      <c r="M384" s="732">
        <v>70.540000000000006</v>
      </c>
    </row>
    <row r="385" spans="1:13" ht="14.4" customHeight="1" x14ac:dyDescent="0.3">
      <c r="A385" s="726" t="s">
        <v>2347</v>
      </c>
      <c r="B385" s="727" t="s">
        <v>1933</v>
      </c>
      <c r="C385" s="727" t="s">
        <v>1934</v>
      </c>
      <c r="D385" s="727" t="s">
        <v>1935</v>
      </c>
      <c r="E385" s="727" t="s">
        <v>1936</v>
      </c>
      <c r="F385" s="731"/>
      <c r="G385" s="731"/>
      <c r="H385" s="745"/>
      <c r="I385" s="731">
        <v>16</v>
      </c>
      <c r="J385" s="731">
        <v>0</v>
      </c>
      <c r="K385" s="745"/>
      <c r="L385" s="731">
        <v>16</v>
      </c>
      <c r="M385" s="732">
        <v>0</v>
      </c>
    </row>
    <row r="386" spans="1:13" ht="14.4" customHeight="1" x14ac:dyDescent="0.3">
      <c r="A386" s="726" t="s">
        <v>2347</v>
      </c>
      <c r="B386" s="727" t="s">
        <v>2086</v>
      </c>
      <c r="C386" s="727" t="s">
        <v>2203</v>
      </c>
      <c r="D386" s="727" t="s">
        <v>2204</v>
      </c>
      <c r="E386" s="727" t="s">
        <v>2205</v>
      </c>
      <c r="F386" s="731"/>
      <c r="G386" s="731"/>
      <c r="H386" s="745">
        <v>0</v>
      </c>
      <c r="I386" s="731">
        <v>1</v>
      </c>
      <c r="J386" s="731">
        <v>9.4</v>
      </c>
      <c r="K386" s="745">
        <v>1</v>
      </c>
      <c r="L386" s="731">
        <v>1</v>
      </c>
      <c r="M386" s="732">
        <v>9.4</v>
      </c>
    </row>
    <row r="387" spans="1:13" ht="14.4" customHeight="1" x14ac:dyDescent="0.3">
      <c r="A387" s="726" t="s">
        <v>2347</v>
      </c>
      <c r="B387" s="727" t="s">
        <v>1948</v>
      </c>
      <c r="C387" s="727" t="s">
        <v>1949</v>
      </c>
      <c r="D387" s="727" t="s">
        <v>916</v>
      </c>
      <c r="E387" s="727" t="s">
        <v>1950</v>
      </c>
      <c r="F387" s="731"/>
      <c r="G387" s="731"/>
      <c r="H387" s="745"/>
      <c r="I387" s="731">
        <v>3</v>
      </c>
      <c r="J387" s="731">
        <v>0</v>
      </c>
      <c r="K387" s="745"/>
      <c r="L387" s="731">
        <v>3</v>
      </c>
      <c r="M387" s="732">
        <v>0</v>
      </c>
    </row>
    <row r="388" spans="1:13" ht="14.4" customHeight="1" x14ac:dyDescent="0.3">
      <c r="A388" s="726" t="s">
        <v>2347</v>
      </c>
      <c r="B388" s="727" t="s">
        <v>1948</v>
      </c>
      <c r="C388" s="727" t="s">
        <v>1951</v>
      </c>
      <c r="D388" s="727" t="s">
        <v>916</v>
      </c>
      <c r="E388" s="727" t="s">
        <v>1952</v>
      </c>
      <c r="F388" s="731"/>
      <c r="G388" s="731"/>
      <c r="H388" s="745"/>
      <c r="I388" s="731">
        <v>1</v>
      </c>
      <c r="J388" s="731">
        <v>0</v>
      </c>
      <c r="K388" s="745"/>
      <c r="L388" s="731">
        <v>1</v>
      </c>
      <c r="M388" s="732">
        <v>0</v>
      </c>
    </row>
    <row r="389" spans="1:13" ht="14.4" customHeight="1" x14ac:dyDescent="0.3">
      <c r="A389" s="726" t="s">
        <v>2347</v>
      </c>
      <c r="B389" s="727" t="s">
        <v>2105</v>
      </c>
      <c r="C389" s="727" t="s">
        <v>2109</v>
      </c>
      <c r="D389" s="727" t="s">
        <v>1035</v>
      </c>
      <c r="E389" s="727" t="s">
        <v>2108</v>
      </c>
      <c r="F389" s="731">
        <v>1</v>
      </c>
      <c r="G389" s="731">
        <v>0</v>
      </c>
      <c r="H389" s="745"/>
      <c r="I389" s="731"/>
      <c r="J389" s="731"/>
      <c r="K389" s="745"/>
      <c r="L389" s="731">
        <v>1</v>
      </c>
      <c r="M389" s="732">
        <v>0</v>
      </c>
    </row>
    <row r="390" spans="1:13" ht="14.4" customHeight="1" x14ac:dyDescent="0.3">
      <c r="A390" s="726" t="s">
        <v>2347</v>
      </c>
      <c r="B390" s="727" t="s">
        <v>1970</v>
      </c>
      <c r="C390" s="727" t="s">
        <v>4500</v>
      </c>
      <c r="D390" s="727" t="s">
        <v>914</v>
      </c>
      <c r="E390" s="727" t="s">
        <v>4501</v>
      </c>
      <c r="F390" s="731"/>
      <c r="G390" s="731"/>
      <c r="H390" s="745"/>
      <c r="I390" s="731">
        <v>1</v>
      </c>
      <c r="J390" s="731">
        <v>0</v>
      </c>
      <c r="K390" s="745"/>
      <c r="L390" s="731">
        <v>1</v>
      </c>
      <c r="M390" s="732">
        <v>0</v>
      </c>
    </row>
    <row r="391" spans="1:13" ht="14.4" customHeight="1" x14ac:dyDescent="0.3">
      <c r="A391" s="726" t="s">
        <v>2347</v>
      </c>
      <c r="B391" s="727" t="s">
        <v>1970</v>
      </c>
      <c r="C391" s="727" t="s">
        <v>2683</v>
      </c>
      <c r="D391" s="727" t="s">
        <v>914</v>
      </c>
      <c r="E391" s="727" t="s">
        <v>2684</v>
      </c>
      <c r="F391" s="731"/>
      <c r="G391" s="731"/>
      <c r="H391" s="745">
        <v>0</v>
      </c>
      <c r="I391" s="731">
        <v>1</v>
      </c>
      <c r="J391" s="731">
        <v>138.31</v>
      </c>
      <c r="K391" s="745">
        <v>1</v>
      </c>
      <c r="L391" s="731">
        <v>1</v>
      </c>
      <c r="M391" s="732">
        <v>138.31</v>
      </c>
    </row>
    <row r="392" spans="1:13" ht="14.4" customHeight="1" x14ac:dyDescent="0.3">
      <c r="A392" s="726" t="s">
        <v>2348</v>
      </c>
      <c r="B392" s="727" t="s">
        <v>1786</v>
      </c>
      <c r="C392" s="727" t="s">
        <v>2556</v>
      </c>
      <c r="D392" s="727" t="s">
        <v>725</v>
      </c>
      <c r="E392" s="727" t="s">
        <v>1790</v>
      </c>
      <c r="F392" s="731"/>
      <c r="G392" s="731"/>
      <c r="H392" s="745">
        <v>0</v>
      </c>
      <c r="I392" s="731">
        <v>1</v>
      </c>
      <c r="J392" s="731">
        <v>368.16</v>
      </c>
      <c r="K392" s="745">
        <v>1</v>
      </c>
      <c r="L392" s="731">
        <v>1</v>
      </c>
      <c r="M392" s="732">
        <v>368.16</v>
      </c>
    </row>
    <row r="393" spans="1:13" ht="14.4" customHeight="1" x14ac:dyDescent="0.3">
      <c r="A393" s="726" t="s">
        <v>2348</v>
      </c>
      <c r="B393" s="727" t="s">
        <v>1786</v>
      </c>
      <c r="C393" s="727" t="s">
        <v>2377</v>
      </c>
      <c r="D393" s="727" t="s">
        <v>725</v>
      </c>
      <c r="E393" s="727" t="s">
        <v>1792</v>
      </c>
      <c r="F393" s="731"/>
      <c r="G393" s="731"/>
      <c r="H393" s="745">
        <v>0</v>
      </c>
      <c r="I393" s="731">
        <v>1</v>
      </c>
      <c r="J393" s="731">
        <v>736.33</v>
      </c>
      <c r="K393" s="745">
        <v>1</v>
      </c>
      <c r="L393" s="731">
        <v>1</v>
      </c>
      <c r="M393" s="732">
        <v>736.33</v>
      </c>
    </row>
    <row r="394" spans="1:13" ht="14.4" customHeight="1" x14ac:dyDescent="0.3">
      <c r="A394" s="726" t="s">
        <v>2348</v>
      </c>
      <c r="B394" s="727" t="s">
        <v>2170</v>
      </c>
      <c r="C394" s="727" t="s">
        <v>2171</v>
      </c>
      <c r="D394" s="727" t="s">
        <v>1322</v>
      </c>
      <c r="E394" s="727" t="s">
        <v>2172</v>
      </c>
      <c r="F394" s="731"/>
      <c r="G394" s="731"/>
      <c r="H394" s="745">
        <v>0</v>
      </c>
      <c r="I394" s="731">
        <v>1</v>
      </c>
      <c r="J394" s="731">
        <v>41.49</v>
      </c>
      <c r="K394" s="745">
        <v>1</v>
      </c>
      <c r="L394" s="731">
        <v>1</v>
      </c>
      <c r="M394" s="732">
        <v>41.49</v>
      </c>
    </row>
    <row r="395" spans="1:13" ht="14.4" customHeight="1" x14ac:dyDescent="0.3">
      <c r="A395" s="726" t="s">
        <v>2348</v>
      </c>
      <c r="B395" s="727" t="s">
        <v>4773</v>
      </c>
      <c r="C395" s="727" t="s">
        <v>2649</v>
      </c>
      <c r="D395" s="727" t="s">
        <v>2650</v>
      </c>
      <c r="E395" s="727" t="s">
        <v>1972</v>
      </c>
      <c r="F395" s="731">
        <v>1</v>
      </c>
      <c r="G395" s="731">
        <v>512.57000000000005</v>
      </c>
      <c r="H395" s="745">
        <v>1</v>
      </c>
      <c r="I395" s="731"/>
      <c r="J395" s="731"/>
      <c r="K395" s="745">
        <v>0</v>
      </c>
      <c r="L395" s="731">
        <v>1</v>
      </c>
      <c r="M395" s="732">
        <v>512.57000000000005</v>
      </c>
    </row>
    <row r="396" spans="1:13" ht="14.4" customHeight="1" x14ac:dyDescent="0.3">
      <c r="A396" s="726" t="s">
        <v>2348</v>
      </c>
      <c r="B396" s="727" t="s">
        <v>1857</v>
      </c>
      <c r="C396" s="727" t="s">
        <v>2043</v>
      </c>
      <c r="D396" s="727" t="s">
        <v>965</v>
      </c>
      <c r="E396" s="727" t="s">
        <v>2044</v>
      </c>
      <c r="F396" s="731"/>
      <c r="G396" s="731"/>
      <c r="H396" s="745">
        <v>0</v>
      </c>
      <c r="I396" s="731">
        <v>2</v>
      </c>
      <c r="J396" s="731">
        <v>308.72000000000003</v>
      </c>
      <c r="K396" s="745">
        <v>1</v>
      </c>
      <c r="L396" s="731">
        <v>2</v>
      </c>
      <c r="M396" s="732">
        <v>308.72000000000003</v>
      </c>
    </row>
    <row r="397" spans="1:13" ht="14.4" customHeight="1" x14ac:dyDescent="0.3">
      <c r="A397" s="726" t="s">
        <v>2348</v>
      </c>
      <c r="B397" s="727" t="s">
        <v>1857</v>
      </c>
      <c r="C397" s="727" t="s">
        <v>1858</v>
      </c>
      <c r="D397" s="727" t="s">
        <v>965</v>
      </c>
      <c r="E397" s="727" t="s">
        <v>1859</v>
      </c>
      <c r="F397" s="731"/>
      <c r="G397" s="731"/>
      <c r="H397" s="745">
        <v>0</v>
      </c>
      <c r="I397" s="731">
        <v>2</v>
      </c>
      <c r="J397" s="731">
        <v>450.12</v>
      </c>
      <c r="K397" s="745">
        <v>1</v>
      </c>
      <c r="L397" s="731">
        <v>2</v>
      </c>
      <c r="M397" s="732">
        <v>450.12</v>
      </c>
    </row>
    <row r="398" spans="1:13" ht="14.4" customHeight="1" x14ac:dyDescent="0.3">
      <c r="A398" s="726" t="s">
        <v>2348</v>
      </c>
      <c r="B398" s="727" t="s">
        <v>2069</v>
      </c>
      <c r="C398" s="727" t="s">
        <v>2072</v>
      </c>
      <c r="D398" s="727" t="s">
        <v>1055</v>
      </c>
      <c r="E398" s="727" t="s">
        <v>1523</v>
      </c>
      <c r="F398" s="731"/>
      <c r="G398" s="731"/>
      <c r="H398" s="745">
        <v>0</v>
      </c>
      <c r="I398" s="731">
        <v>1</v>
      </c>
      <c r="J398" s="731">
        <v>48.42</v>
      </c>
      <c r="K398" s="745">
        <v>1</v>
      </c>
      <c r="L398" s="731">
        <v>1</v>
      </c>
      <c r="M398" s="732">
        <v>48.42</v>
      </c>
    </row>
    <row r="399" spans="1:13" ht="14.4" customHeight="1" x14ac:dyDescent="0.3">
      <c r="A399" s="726" t="s">
        <v>2348</v>
      </c>
      <c r="B399" s="727" t="s">
        <v>1918</v>
      </c>
      <c r="C399" s="727" t="s">
        <v>2075</v>
      </c>
      <c r="D399" s="727" t="s">
        <v>1179</v>
      </c>
      <c r="E399" s="727" t="s">
        <v>2076</v>
      </c>
      <c r="F399" s="731">
        <v>1</v>
      </c>
      <c r="G399" s="731">
        <v>36.270000000000003</v>
      </c>
      <c r="H399" s="745">
        <v>1</v>
      </c>
      <c r="I399" s="731"/>
      <c r="J399" s="731"/>
      <c r="K399" s="745">
        <v>0</v>
      </c>
      <c r="L399" s="731">
        <v>1</v>
      </c>
      <c r="M399" s="732">
        <v>36.270000000000003</v>
      </c>
    </row>
    <row r="400" spans="1:13" ht="14.4" customHeight="1" x14ac:dyDescent="0.3">
      <c r="A400" s="726" t="s">
        <v>2348</v>
      </c>
      <c r="B400" s="727" t="s">
        <v>1933</v>
      </c>
      <c r="C400" s="727" t="s">
        <v>1934</v>
      </c>
      <c r="D400" s="727" t="s">
        <v>1935</v>
      </c>
      <c r="E400" s="727" t="s">
        <v>1936</v>
      </c>
      <c r="F400" s="731"/>
      <c r="G400" s="731"/>
      <c r="H400" s="745"/>
      <c r="I400" s="731">
        <v>4</v>
      </c>
      <c r="J400" s="731">
        <v>0</v>
      </c>
      <c r="K400" s="745"/>
      <c r="L400" s="731">
        <v>4</v>
      </c>
      <c r="M400" s="732">
        <v>0</v>
      </c>
    </row>
    <row r="401" spans="1:13" ht="14.4" customHeight="1" x14ac:dyDescent="0.3">
      <c r="A401" s="726" t="s">
        <v>2348</v>
      </c>
      <c r="B401" s="727" t="s">
        <v>1948</v>
      </c>
      <c r="C401" s="727" t="s">
        <v>1949</v>
      </c>
      <c r="D401" s="727" t="s">
        <v>916</v>
      </c>
      <c r="E401" s="727" t="s">
        <v>1950</v>
      </c>
      <c r="F401" s="731"/>
      <c r="G401" s="731"/>
      <c r="H401" s="745"/>
      <c r="I401" s="731">
        <v>2</v>
      </c>
      <c r="J401" s="731">
        <v>0</v>
      </c>
      <c r="K401" s="745"/>
      <c r="L401" s="731">
        <v>2</v>
      </c>
      <c r="M401" s="732">
        <v>0</v>
      </c>
    </row>
    <row r="402" spans="1:13" ht="14.4" customHeight="1" x14ac:dyDescent="0.3">
      <c r="A402" s="726" t="s">
        <v>2348</v>
      </c>
      <c r="B402" s="727" t="s">
        <v>1956</v>
      </c>
      <c r="C402" s="727" t="s">
        <v>2638</v>
      </c>
      <c r="D402" s="727" t="s">
        <v>662</v>
      </c>
      <c r="E402" s="727" t="s">
        <v>1958</v>
      </c>
      <c r="F402" s="731"/>
      <c r="G402" s="731"/>
      <c r="H402" s="745">
        <v>0</v>
      </c>
      <c r="I402" s="731">
        <v>1</v>
      </c>
      <c r="J402" s="731">
        <v>85.16</v>
      </c>
      <c r="K402" s="745">
        <v>1</v>
      </c>
      <c r="L402" s="731">
        <v>1</v>
      </c>
      <c r="M402" s="732">
        <v>85.16</v>
      </c>
    </row>
    <row r="403" spans="1:13" ht="14.4" customHeight="1" x14ac:dyDescent="0.3">
      <c r="A403" s="726" t="s">
        <v>2348</v>
      </c>
      <c r="B403" s="727" t="s">
        <v>1962</v>
      </c>
      <c r="C403" s="727" t="s">
        <v>2103</v>
      </c>
      <c r="D403" s="727" t="s">
        <v>1247</v>
      </c>
      <c r="E403" s="727" t="s">
        <v>2104</v>
      </c>
      <c r="F403" s="731"/>
      <c r="G403" s="731"/>
      <c r="H403" s="745">
        <v>0</v>
      </c>
      <c r="I403" s="731">
        <v>1</v>
      </c>
      <c r="J403" s="731">
        <v>63.75</v>
      </c>
      <c r="K403" s="745">
        <v>1</v>
      </c>
      <c r="L403" s="731">
        <v>1</v>
      </c>
      <c r="M403" s="732">
        <v>63.75</v>
      </c>
    </row>
    <row r="404" spans="1:13" ht="14.4" customHeight="1" x14ac:dyDescent="0.3">
      <c r="A404" s="726" t="s">
        <v>2349</v>
      </c>
      <c r="B404" s="727" t="s">
        <v>1768</v>
      </c>
      <c r="C404" s="727" t="s">
        <v>4650</v>
      </c>
      <c r="D404" s="727" t="s">
        <v>4651</v>
      </c>
      <c r="E404" s="727" t="s">
        <v>4652</v>
      </c>
      <c r="F404" s="731">
        <v>1</v>
      </c>
      <c r="G404" s="731">
        <v>172.91</v>
      </c>
      <c r="H404" s="745">
        <v>1</v>
      </c>
      <c r="I404" s="731"/>
      <c r="J404" s="731"/>
      <c r="K404" s="745">
        <v>0</v>
      </c>
      <c r="L404" s="731">
        <v>1</v>
      </c>
      <c r="M404" s="732">
        <v>172.91</v>
      </c>
    </row>
    <row r="405" spans="1:13" ht="14.4" customHeight="1" x14ac:dyDescent="0.3">
      <c r="A405" s="726" t="s">
        <v>2349</v>
      </c>
      <c r="B405" s="727" t="s">
        <v>4756</v>
      </c>
      <c r="C405" s="727" t="s">
        <v>4645</v>
      </c>
      <c r="D405" s="727" t="s">
        <v>4646</v>
      </c>
      <c r="E405" s="727" t="s">
        <v>4647</v>
      </c>
      <c r="F405" s="731">
        <v>2</v>
      </c>
      <c r="G405" s="731">
        <v>0</v>
      </c>
      <c r="H405" s="745"/>
      <c r="I405" s="731"/>
      <c r="J405" s="731"/>
      <c r="K405" s="745"/>
      <c r="L405" s="731">
        <v>2</v>
      </c>
      <c r="M405" s="732">
        <v>0</v>
      </c>
    </row>
    <row r="406" spans="1:13" ht="14.4" customHeight="1" x14ac:dyDescent="0.3">
      <c r="A406" s="726" t="s">
        <v>2349</v>
      </c>
      <c r="B406" s="727" t="s">
        <v>4756</v>
      </c>
      <c r="C406" s="727" t="s">
        <v>4648</v>
      </c>
      <c r="D406" s="727" t="s">
        <v>4646</v>
      </c>
      <c r="E406" s="727" t="s">
        <v>4649</v>
      </c>
      <c r="F406" s="731">
        <v>2</v>
      </c>
      <c r="G406" s="731">
        <v>138.22</v>
      </c>
      <c r="H406" s="745">
        <v>1</v>
      </c>
      <c r="I406" s="731"/>
      <c r="J406" s="731"/>
      <c r="K406" s="745">
        <v>0</v>
      </c>
      <c r="L406" s="731">
        <v>2</v>
      </c>
      <c r="M406" s="732">
        <v>138.22</v>
      </c>
    </row>
    <row r="407" spans="1:13" ht="14.4" customHeight="1" x14ac:dyDescent="0.3">
      <c r="A407" s="726" t="s">
        <v>2349</v>
      </c>
      <c r="B407" s="727" t="s">
        <v>1786</v>
      </c>
      <c r="C407" s="727" t="s">
        <v>2659</v>
      </c>
      <c r="D407" s="727" t="s">
        <v>729</v>
      </c>
      <c r="E407" s="727" t="s">
        <v>4768</v>
      </c>
      <c r="F407" s="731"/>
      <c r="G407" s="731"/>
      <c r="H407" s="745">
        <v>0</v>
      </c>
      <c r="I407" s="731">
        <v>1</v>
      </c>
      <c r="J407" s="731">
        <v>1385.62</v>
      </c>
      <c r="K407" s="745">
        <v>1</v>
      </c>
      <c r="L407" s="731">
        <v>1</v>
      </c>
      <c r="M407" s="732">
        <v>1385.62</v>
      </c>
    </row>
    <row r="408" spans="1:13" ht="14.4" customHeight="1" x14ac:dyDescent="0.3">
      <c r="A408" s="726" t="s">
        <v>2349</v>
      </c>
      <c r="B408" s="727" t="s">
        <v>1857</v>
      </c>
      <c r="C408" s="727" t="s">
        <v>2043</v>
      </c>
      <c r="D408" s="727" t="s">
        <v>965</v>
      </c>
      <c r="E408" s="727" t="s">
        <v>2044</v>
      </c>
      <c r="F408" s="731"/>
      <c r="G408" s="731"/>
      <c r="H408" s="745">
        <v>0</v>
      </c>
      <c r="I408" s="731">
        <v>1</v>
      </c>
      <c r="J408" s="731">
        <v>154.36000000000001</v>
      </c>
      <c r="K408" s="745">
        <v>1</v>
      </c>
      <c r="L408" s="731">
        <v>1</v>
      </c>
      <c r="M408" s="732">
        <v>154.36000000000001</v>
      </c>
    </row>
    <row r="409" spans="1:13" ht="14.4" customHeight="1" x14ac:dyDescent="0.3">
      <c r="A409" s="726" t="s">
        <v>2349</v>
      </c>
      <c r="B409" s="727" t="s">
        <v>1857</v>
      </c>
      <c r="C409" s="727" t="s">
        <v>1858</v>
      </c>
      <c r="D409" s="727" t="s">
        <v>965</v>
      </c>
      <c r="E409" s="727" t="s">
        <v>1859</v>
      </c>
      <c r="F409" s="731"/>
      <c r="G409" s="731"/>
      <c r="H409" s="745">
        <v>0</v>
      </c>
      <c r="I409" s="731">
        <v>1</v>
      </c>
      <c r="J409" s="731">
        <v>225.06</v>
      </c>
      <c r="K409" s="745">
        <v>1</v>
      </c>
      <c r="L409" s="731">
        <v>1</v>
      </c>
      <c r="M409" s="732">
        <v>225.06</v>
      </c>
    </row>
    <row r="410" spans="1:13" ht="14.4" customHeight="1" x14ac:dyDescent="0.3">
      <c r="A410" s="726" t="s">
        <v>2349</v>
      </c>
      <c r="B410" s="727" t="s">
        <v>1857</v>
      </c>
      <c r="C410" s="727" t="s">
        <v>4644</v>
      </c>
      <c r="D410" s="727" t="s">
        <v>965</v>
      </c>
      <c r="E410" s="727" t="s">
        <v>2044</v>
      </c>
      <c r="F410" s="731">
        <v>1</v>
      </c>
      <c r="G410" s="731">
        <v>154.36000000000001</v>
      </c>
      <c r="H410" s="745">
        <v>1</v>
      </c>
      <c r="I410" s="731"/>
      <c r="J410" s="731"/>
      <c r="K410" s="745">
        <v>0</v>
      </c>
      <c r="L410" s="731">
        <v>1</v>
      </c>
      <c r="M410" s="732">
        <v>154.36000000000001</v>
      </c>
    </row>
    <row r="411" spans="1:13" ht="14.4" customHeight="1" x14ac:dyDescent="0.3">
      <c r="A411" s="726" t="s">
        <v>2349</v>
      </c>
      <c r="B411" s="727" t="s">
        <v>1885</v>
      </c>
      <c r="C411" s="727" t="s">
        <v>2752</v>
      </c>
      <c r="D411" s="727" t="s">
        <v>1887</v>
      </c>
      <c r="E411" s="727" t="s">
        <v>2753</v>
      </c>
      <c r="F411" s="731"/>
      <c r="G411" s="731"/>
      <c r="H411" s="745">
        <v>0</v>
      </c>
      <c r="I411" s="731">
        <v>1</v>
      </c>
      <c r="J411" s="731">
        <v>70.540000000000006</v>
      </c>
      <c r="K411" s="745">
        <v>1</v>
      </c>
      <c r="L411" s="731">
        <v>1</v>
      </c>
      <c r="M411" s="732">
        <v>70.540000000000006</v>
      </c>
    </row>
    <row r="412" spans="1:13" ht="14.4" customHeight="1" x14ac:dyDescent="0.3">
      <c r="A412" s="726" t="s">
        <v>2349</v>
      </c>
      <c r="B412" s="727" t="s">
        <v>1933</v>
      </c>
      <c r="C412" s="727" t="s">
        <v>1934</v>
      </c>
      <c r="D412" s="727" t="s">
        <v>1935</v>
      </c>
      <c r="E412" s="727" t="s">
        <v>1936</v>
      </c>
      <c r="F412" s="731"/>
      <c r="G412" s="731"/>
      <c r="H412" s="745"/>
      <c r="I412" s="731">
        <v>2</v>
      </c>
      <c r="J412" s="731">
        <v>0</v>
      </c>
      <c r="K412" s="745"/>
      <c r="L412" s="731">
        <v>2</v>
      </c>
      <c r="M412" s="732">
        <v>0</v>
      </c>
    </row>
    <row r="413" spans="1:13" ht="14.4" customHeight="1" x14ac:dyDescent="0.3">
      <c r="A413" s="726" t="s">
        <v>2349</v>
      </c>
      <c r="B413" s="727" t="s">
        <v>1956</v>
      </c>
      <c r="C413" s="727" t="s">
        <v>2657</v>
      </c>
      <c r="D413" s="727" t="s">
        <v>662</v>
      </c>
      <c r="E413" s="727" t="s">
        <v>2658</v>
      </c>
      <c r="F413" s="731"/>
      <c r="G413" s="731"/>
      <c r="H413" s="745">
        <v>0</v>
      </c>
      <c r="I413" s="731">
        <v>1</v>
      </c>
      <c r="J413" s="731">
        <v>170.32</v>
      </c>
      <c r="K413" s="745">
        <v>1</v>
      </c>
      <c r="L413" s="731">
        <v>1</v>
      </c>
      <c r="M413" s="732">
        <v>170.32</v>
      </c>
    </row>
    <row r="414" spans="1:13" ht="14.4" customHeight="1" x14ac:dyDescent="0.3">
      <c r="A414" s="726" t="s">
        <v>2349</v>
      </c>
      <c r="B414" s="727" t="s">
        <v>1976</v>
      </c>
      <c r="C414" s="727" t="s">
        <v>2662</v>
      </c>
      <c r="D414" s="727" t="s">
        <v>950</v>
      </c>
      <c r="E414" s="727" t="s">
        <v>2663</v>
      </c>
      <c r="F414" s="731"/>
      <c r="G414" s="731"/>
      <c r="H414" s="745">
        <v>0</v>
      </c>
      <c r="I414" s="731">
        <v>15</v>
      </c>
      <c r="J414" s="731">
        <v>3639.45</v>
      </c>
      <c r="K414" s="745">
        <v>1</v>
      </c>
      <c r="L414" s="731">
        <v>15</v>
      </c>
      <c r="M414" s="732">
        <v>3639.45</v>
      </c>
    </row>
    <row r="415" spans="1:13" ht="14.4" customHeight="1" x14ac:dyDescent="0.3">
      <c r="A415" s="726" t="s">
        <v>2349</v>
      </c>
      <c r="B415" s="727" t="s">
        <v>1976</v>
      </c>
      <c r="C415" s="727" t="s">
        <v>4653</v>
      </c>
      <c r="D415" s="727" t="s">
        <v>4654</v>
      </c>
      <c r="E415" s="727" t="s">
        <v>936</v>
      </c>
      <c r="F415" s="731"/>
      <c r="G415" s="731"/>
      <c r="H415" s="745">
        <v>0</v>
      </c>
      <c r="I415" s="731">
        <v>2</v>
      </c>
      <c r="J415" s="731">
        <v>254.68</v>
      </c>
      <c r="K415" s="745">
        <v>1</v>
      </c>
      <c r="L415" s="731">
        <v>2</v>
      </c>
      <c r="M415" s="732">
        <v>254.68</v>
      </c>
    </row>
    <row r="416" spans="1:13" ht="14.4" customHeight="1" x14ac:dyDescent="0.3">
      <c r="A416" s="726" t="s">
        <v>2349</v>
      </c>
      <c r="B416" s="727" t="s">
        <v>1774</v>
      </c>
      <c r="C416" s="727" t="s">
        <v>1775</v>
      </c>
      <c r="D416" s="727" t="s">
        <v>1776</v>
      </c>
      <c r="E416" s="727" t="s">
        <v>1777</v>
      </c>
      <c r="F416" s="731"/>
      <c r="G416" s="731"/>
      <c r="H416" s="745">
        <v>0</v>
      </c>
      <c r="I416" s="731">
        <v>24</v>
      </c>
      <c r="J416" s="731">
        <v>3214.5600000000004</v>
      </c>
      <c r="K416" s="745">
        <v>1</v>
      </c>
      <c r="L416" s="731">
        <v>24</v>
      </c>
      <c r="M416" s="732">
        <v>3214.5600000000004</v>
      </c>
    </row>
    <row r="417" spans="1:13" ht="14.4" customHeight="1" x14ac:dyDescent="0.3">
      <c r="A417" s="726" t="s">
        <v>2350</v>
      </c>
      <c r="B417" s="727" t="s">
        <v>1768</v>
      </c>
      <c r="C417" s="727" t="s">
        <v>2695</v>
      </c>
      <c r="D417" s="727" t="s">
        <v>1772</v>
      </c>
      <c r="E417" s="727" t="s">
        <v>1773</v>
      </c>
      <c r="F417" s="731"/>
      <c r="G417" s="731"/>
      <c r="H417" s="745">
        <v>0</v>
      </c>
      <c r="I417" s="731">
        <v>1</v>
      </c>
      <c r="J417" s="731">
        <v>57.6</v>
      </c>
      <c r="K417" s="745">
        <v>1</v>
      </c>
      <c r="L417" s="731">
        <v>1</v>
      </c>
      <c r="M417" s="732">
        <v>57.6</v>
      </c>
    </row>
    <row r="418" spans="1:13" ht="14.4" customHeight="1" x14ac:dyDescent="0.3">
      <c r="A418" s="726" t="s">
        <v>2350</v>
      </c>
      <c r="B418" s="727" t="s">
        <v>2000</v>
      </c>
      <c r="C418" s="727" t="s">
        <v>4353</v>
      </c>
      <c r="D418" s="727" t="s">
        <v>4354</v>
      </c>
      <c r="E418" s="727" t="s">
        <v>4355</v>
      </c>
      <c r="F418" s="731">
        <v>1</v>
      </c>
      <c r="G418" s="731">
        <v>0</v>
      </c>
      <c r="H418" s="745"/>
      <c r="I418" s="731"/>
      <c r="J418" s="731"/>
      <c r="K418" s="745"/>
      <c r="L418" s="731">
        <v>1</v>
      </c>
      <c r="M418" s="732">
        <v>0</v>
      </c>
    </row>
    <row r="419" spans="1:13" ht="14.4" customHeight="1" x14ac:dyDescent="0.3">
      <c r="A419" s="726" t="s">
        <v>2350</v>
      </c>
      <c r="B419" s="727" t="s">
        <v>2000</v>
      </c>
      <c r="C419" s="727" t="s">
        <v>4356</v>
      </c>
      <c r="D419" s="727" t="s">
        <v>4354</v>
      </c>
      <c r="E419" s="727" t="s">
        <v>4357</v>
      </c>
      <c r="F419" s="731">
        <v>2</v>
      </c>
      <c r="G419" s="731">
        <v>72.040000000000006</v>
      </c>
      <c r="H419" s="745">
        <v>1</v>
      </c>
      <c r="I419" s="731"/>
      <c r="J419" s="731"/>
      <c r="K419" s="745">
        <v>0</v>
      </c>
      <c r="L419" s="731">
        <v>2</v>
      </c>
      <c r="M419" s="732">
        <v>72.040000000000006</v>
      </c>
    </row>
    <row r="420" spans="1:13" ht="14.4" customHeight="1" x14ac:dyDescent="0.3">
      <c r="A420" s="726" t="s">
        <v>2350</v>
      </c>
      <c r="B420" s="727" t="s">
        <v>1786</v>
      </c>
      <c r="C420" s="727" t="s">
        <v>2371</v>
      </c>
      <c r="D420" s="727" t="s">
        <v>725</v>
      </c>
      <c r="E420" s="727" t="s">
        <v>1794</v>
      </c>
      <c r="F420" s="731"/>
      <c r="G420" s="731"/>
      <c r="H420" s="745">
        <v>0</v>
      </c>
      <c r="I420" s="731">
        <v>1</v>
      </c>
      <c r="J420" s="731">
        <v>490.89</v>
      </c>
      <c r="K420" s="745">
        <v>1</v>
      </c>
      <c r="L420" s="731">
        <v>1</v>
      </c>
      <c r="M420" s="732">
        <v>490.89</v>
      </c>
    </row>
    <row r="421" spans="1:13" ht="14.4" customHeight="1" x14ac:dyDescent="0.3">
      <c r="A421" s="726" t="s">
        <v>2350</v>
      </c>
      <c r="B421" s="727" t="s">
        <v>2134</v>
      </c>
      <c r="C421" s="727" t="s">
        <v>4134</v>
      </c>
      <c r="D421" s="727" t="s">
        <v>4135</v>
      </c>
      <c r="E421" s="727" t="s">
        <v>4136</v>
      </c>
      <c r="F421" s="731">
        <v>2</v>
      </c>
      <c r="G421" s="731">
        <v>600.66</v>
      </c>
      <c r="H421" s="745">
        <v>1</v>
      </c>
      <c r="I421" s="731"/>
      <c r="J421" s="731"/>
      <c r="K421" s="745">
        <v>0</v>
      </c>
      <c r="L421" s="731">
        <v>2</v>
      </c>
      <c r="M421" s="732">
        <v>600.66</v>
      </c>
    </row>
    <row r="422" spans="1:13" ht="14.4" customHeight="1" x14ac:dyDescent="0.3">
      <c r="A422" s="726" t="s">
        <v>2350</v>
      </c>
      <c r="B422" s="727" t="s">
        <v>2134</v>
      </c>
      <c r="C422" s="727" t="s">
        <v>4350</v>
      </c>
      <c r="D422" s="727" t="s">
        <v>4135</v>
      </c>
      <c r="E422" s="727" t="s">
        <v>4136</v>
      </c>
      <c r="F422" s="731">
        <v>2</v>
      </c>
      <c r="G422" s="731">
        <v>600.66</v>
      </c>
      <c r="H422" s="745">
        <v>1</v>
      </c>
      <c r="I422" s="731"/>
      <c r="J422" s="731"/>
      <c r="K422" s="745">
        <v>0</v>
      </c>
      <c r="L422" s="731">
        <v>2</v>
      </c>
      <c r="M422" s="732">
        <v>600.66</v>
      </c>
    </row>
    <row r="423" spans="1:13" ht="14.4" customHeight="1" x14ac:dyDescent="0.3">
      <c r="A423" s="726" t="s">
        <v>2350</v>
      </c>
      <c r="B423" s="727" t="s">
        <v>2134</v>
      </c>
      <c r="C423" s="727" t="s">
        <v>4351</v>
      </c>
      <c r="D423" s="727" t="s">
        <v>4135</v>
      </c>
      <c r="E423" s="727" t="s">
        <v>4352</v>
      </c>
      <c r="F423" s="731">
        <v>1</v>
      </c>
      <c r="G423" s="731">
        <v>0</v>
      </c>
      <c r="H423" s="745"/>
      <c r="I423" s="731"/>
      <c r="J423" s="731"/>
      <c r="K423" s="745"/>
      <c r="L423" s="731">
        <v>1</v>
      </c>
      <c r="M423" s="732">
        <v>0</v>
      </c>
    </row>
    <row r="424" spans="1:13" ht="14.4" customHeight="1" x14ac:dyDescent="0.3">
      <c r="A424" s="726" t="s">
        <v>2350</v>
      </c>
      <c r="B424" s="727" t="s">
        <v>2141</v>
      </c>
      <c r="C424" s="727" t="s">
        <v>4359</v>
      </c>
      <c r="D424" s="727" t="s">
        <v>4360</v>
      </c>
      <c r="E424" s="727" t="s">
        <v>4361</v>
      </c>
      <c r="F424" s="731">
        <v>2</v>
      </c>
      <c r="G424" s="731">
        <v>918.6</v>
      </c>
      <c r="H424" s="745">
        <v>1</v>
      </c>
      <c r="I424" s="731"/>
      <c r="J424" s="731"/>
      <c r="K424" s="745">
        <v>0</v>
      </c>
      <c r="L424" s="731">
        <v>2</v>
      </c>
      <c r="M424" s="732">
        <v>918.6</v>
      </c>
    </row>
    <row r="425" spans="1:13" ht="14.4" customHeight="1" x14ac:dyDescent="0.3">
      <c r="A425" s="726" t="s">
        <v>2350</v>
      </c>
      <c r="B425" s="727" t="s">
        <v>1817</v>
      </c>
      <c r="C425" s="727" t="s">
        <v>3501</v>
      </c>
      <c r="D425" s="727" t="s">
        <v>850</v>
      </c>
      <c r="E425" s="727" t="s">
        <v>2899</v>
      </c>
      <c r="F425" s="731"/>
      <c r="G425" s="731"/>
      <c r="H425" s="745">
        <v>0</v>
      </c>
      <c r="I425" s="731">
        <v>2</v>
      </c>
      <c r="J425" s="731">
        <v>210.64</v>
      </c>
      <c r="K425" s="745">
        <v>1</v>
      </c>
      <c r="L425" s="731">
        <v>2</v>
      </c>
      <c r="M425" s="732">
        <v>210.64</v>
      </c>
    </row>
    <row r="426" spans="1:13" ht="14.4" customHeight="1" x14ac:dyDescent="0.3">
      <c r="A426" s="726" t="s">
        <v>2350</v>
      </c>
      <c r="B426" s="727" t="s">
        <v>1817</v>
      </c>
      <c r="C426" s="727" t="s">
        <v>2601</v>
      </c>
      <c r="D426" s="727" t="s">
        <v>2602</v>
      </c>
      <c r="E426" s="727" t="s">
        <v>2603</v>
      </c>
      <c r="F426" s="731">
        <v>4</v>
      </c>
      <c r="G426" s="731">
        <v>65.52</v>
      </c>
      <c r="H426" s="745">
        <v>1</v>
      </c>
      <c r="I426" s="731"/>
      <c r="J426" s="731"/>
      <c r="K426" s="745">
        <v>0</v>
      </c>
      <c r="L426" s="731">
        <v>4</v>
      </c>
      <c r="M426" s="732">
        <v>65.52</v>
      </c>
    </row>
    <row r="427" spans="1:13" ht="14.4" customHeight="1" x14ac:dyDescent="0.3">
      <c r="A427" s="726" t="s">
        <v>2350</v>
      </c>
      <c r="B427" s="727" t="s">
        <v>1817</v>
      </c>
      <c r="C427" s="727" t="s">
        <v>4338</v>
      </c>
      <c r="D427" s="727" t="s">
        <v>2602</v>
      </c>
      <c r="E427" s="727" t="s">
        <v>4339</v>
      </c>
      <c r="F427" s="731">
        <v>2</v>
      </c>
      <c r="G427" s="731">
        <v>0</v>
      </c>
      <c r="H427" s="745"/>
      <c r="I427" s="731"/>
      <c r="J427" s="731"/>
      <c r="K427" s="745"/>
      <c r="L427" s="731">
        <v>2</v>
      </c>
      <c r="M427" s="732">
        <v>0</v>
      </c>
    </row>
    <row r="428" spans="1:13" ht="14.4" customHeight="1" x14ac:dyDescent="0.3">
      <c r="A428" s="726" t="s">
        <v>2350</v>
      </c>
      <c r="B428" s="727" t="s">
        <v>1823</v>
      </c>
      <c r="C428" s="727" t="s">
        <v>4366</v>
      </c>
      <c r="D428" s="727" t="s">
        <v>2159</v>
      </c>
      <c r="E428" s="727" t="s">
        <v>4367</v>
      </c>
      <c r="F428" s="731"/>
      <c r="G428" s="731"/>
      <c r="H428" s="745">
        <v>0</v>
      </c>
      <c r="I428" s="731">
        <v>2</v>
      </c>
      <c r="J428" s="731">
        <v>321.77999999999997</v>
      </c>
      <c r="K428" s="745">
        <v>1</v>
      </c>
      <c r="L428" s="731">
        <v>2</v>
      </c>
      <c r="M428" s="732">
        <v>321.77999999999997</v>
      </c>
    </row>
    <row r="429" spans="1:13" ht="14.4" customHeight="1" x14ac:dyDescent="0.3">
      <c r="A429" s="726" t="s">
        <v>2350</v>
      </c>
      <c r="B429" s="727" t="s">
        <v>2026</v>
      </c>
      <c r="C429" s="727" t="s">
        <v>4335</v>
      </c>
      <c r="D429" s="727" t="s">
        <v>2028</v>
      </c>
      <c r="E429" s="727" t="s">
        <v>2800</v>
      </c>
      <c r="F429" s="731">
        <v>1</v>
      </c>
      <c r="G429" s="731">
        <v>0</v>
      </c>
      <c r="H429" s="745"/>
      <c r="I429" s="731"/>
      <c r="J429" s="731"/>
      <c r="K429" s="745"/>
      <c r="L429" s="731">
        <v>1</v>
      </c>
      <c r="M429" s="732">
        <v>0</v>
      </c>
    </row>
    <row r="430" spans="1:13" ht="14.4" customHeight="1" x14ac:dyDescent="0.3">
      <c r="A430" s="726" t="s">
        <v>2350</v>
      </c>
      <c r="B430" s="727" t="s">
        <v>2026</v>
      </c>
      <c r="C430" s="727" t="s">
        <v>4336</v>
      </c>
      <c r="D430" s="727" t="s">
        <v>2028</v>
      </c>
      <c r="E430" s="727" t="s">
        <v>1955</v>
      </c>
      <c r="F430" s="731"/>
      <c r="G430" s="731"/>
      <c r="H430" s="745">
        <v>0</v>
      </c>
      <c r="I430" s="731">
        <v>1</v>
      </c>
      <c r="J430" s="731">
        <v>196.21</v>
      </c>
      <c r="K430" s="745">
        <v>1</v>
      </c>
      <c r="L430" s="731">
        <v>1</v>
      </c>
      <c r="M430" s="732">
        <v>196.21</v>
      </c>
    </row>
    <row r="431" spans="1:13" ht="14.4" customHeight="1" x14ac:dyDescent="0.3">
      <c r="A431" s="726" t="s">
        <v>2350</v>
      </c>
      <c r="B431" s="727" t="s">
        <v>2026</v>
      </c>
      <c r="C431" s="727" t="s">
        <v>2178</v>
      </c>
      <c r="D431" s="727" t="s">
        <v>2028</v>
      </c>
      <c r="E431" s="727" t="s">
        <v>2179</v>
      </c>
      <c r="F431" s="731"/>
      <c r="G431" s="731"/>
      <c r="H431" s="745">
        <v>0</v>
      </c>
      <c r="I431" s="731">
        <v>1</v>
      </c>
      <c r="J431" s="731">
        <v>392.42</v>
      </c>
      <c r="K431" s="745">
        <v>1</v>
      </c>
      <c r="L431" s="731">
        <v>1</v>
      </c>
      <c r="M431" s="732">
        <v>392.42</v>
      </c>
    </row>
    <row r="432" spans="1:13" ht="14.4" customHeight="1" x14ac:dyDescent="0.3">
      <c r="A432" s="726" t="s">
        <v>2350</v>
      </c>
      <c r="B432" s="727" t="s">
        <v>2029</v>
      </c>
      <c r="C432" s="727" t="s">
        <v>4371</v>
      </c>
      <c r="D432" s="727" t="s">
        <v>2031</v>
      </c>
      <c r="E432" s="727" t="s">
        <v>4372</v>
      </c>
      <c r="F432" s="731">
        <v>1</v>
      </c>
      <c r="G432" s="731">
        <v>661.62</v>
      </c>
      <c r="H432" s="745">
        <v>0.44180160929518214</v>
      </c>
      <c r="I432" s="731">
        <v>1</v>
      </c>
      <c r="J432" s="731">
        <v>835.93</v>
      </c>
      <c r="K432" s="745">
        <v>0.5581983907048178</v>
      </c>
      <c r="L432" s="731">
        <v>2</v>
      </c>
      <c r="M432" s="732">
        <v>1497.55</v>
      </c>
    </row>
    <row r="433" spans="1:13" ht="14.4" customHeight="1" x14ac:dyDescent="0.3">
      <c r="A433" s="726" t="s">
        <v>2350</v>
      </c>
      <c r="B433" s="727" t="s">
        <v>2183</v>
      </c>
      <c r="C433" s="727" t="s">
        <v>4345</v>
      </c>
      <c r="D433" s="727" t="s">
        <v>4346</v>
      </c>
      <c r="E433" s="727" t="s">
        <v>4347</v>
      </c>
      <c r="F433" s="731">
        <v>1</v>
      </c>
      <c r="G433" s="731">
        <v>416.52</v>
      </c>
      <c r="H433" s="745">
        <v>1</v>
      </c>
      <c r="I433" s="731"/>
      <c r="J433" s="731"/>
      <c r="K433" s="745">
        <v>0</v>
      </c>
      <c r="L433" s="731">
        <v>1</v>
      </c>
      <c r="M433" s="732">
        <v>416.52</v>
      </c>
    </row>
    <row r="434" spans="1:13" ht="14.4" customHeight="1" x14ac:dyDescent="0.3">
      <c r="A434" s="726" t="s">
        <v>2350</v>
      </c>
      <c r="B434" s="727" t="s">
        <v>2183</v>
      </c>
      <c r="C434" s="727" t="s">
        <v>4348</v>
      </c>
      <c r="D434" s="727" t="s">
        <v>4346</v>
      </c>
      <c r="E434" s="727" t="s">
        <v>4347</v>
      </c>
      <c r="F434" s="731"/>
      <c r="G434" s="731"/>
      <c r="H434" s="745">
        <v>0</v>
      </c>
      <c r="I434" s="731">
        <v>1</v>
      </c>
      <c r="J434" s="731">
        <v>416.52</v>
      </c>
      <c r="K434" s="745">
        <v>1</v>
      </c>
      <c r="L434" s="731">
        <v>1</v>
      </c>
      <c r="M434" s="732">
        <v>416.52</v>
      </c>
    </row>
    <row r="435" spans="1:13" ht="14.4" customHeight="1" x14ac:dyDescent="0.3">
      <c r="A435" s="726" t="s">
        <v>2350</v>
      </c>
      <c r="B435" s="727" t="s">
        <v>1857</v>
      </c>
      <c r="C435" s="727" t="s">
        <v>2043</v>
      </c>
      <c r="D435" s="727" t="s">
        <v>965</v>
      </c>
      <c r="E435" s="727" t="s">
        <v>2044</v>
      </c>
      <c r="F435" s="731"/>
      <c r="G435" s="731"/>
      <c r="H435" s="745">
        <v>0</v>
      </c>
      <c r="I435" s="731">
        <v>11</v>
      </c>
      <c r="J435" s="731">
        <v>1697.96</v>
      </c>
      <c r="K435" s="745">
        <v>1</v>
      </c>
      <c r="L435" s="731">
        <v>11</v>
      </c>
      <c r="M435" s="732">
        <v>1697.96</v>
      </c>
    </row>
    <row r="436" spans="1:13" ht="14.4" customHeight="1" x14ac:dyDescent="0.3">
      <c r="A436" s="726" t="s">
        <v>2350</v>
      </c>
      <c r="B436" s="727" t="s">
        <v>1885</v>
      </c>
      <c r="C436" s="727" t="s">
        <v>3864</v>
      </c>
      <c r="D436" s="727" t="s">
        <v>3865</v>
      </c>
      <c r="E436" s="727" t="s">
        <v>2753</v>
      </c>
      <c r="F436" s="731">
        <v>4</v>
      </c>
      <c r="G436" s="731">
        <v>478.8</v>
      </c>
      <c r="H436" s="745">
        <v>1</v>
      </c>
      <c r="I436" s="731"/>
      <c r="J436" s="731"/>
      <c r="K436" s="745">
        <v>0</v>
      </c>
      <c r="L436" s="731">
        <v>4</v>
      </c>
      <c r="M436" s="732">
        <v>478.8</v>
      </c>
    </row>
    <row r="437" spans="1:13" ht="14.4" customHeight="1" x14ac:dyDescent="0.3">
      <c r="A437" s="726" t="s">
        <v>2350</v>
      </c>
      <c r="B437" s="727" t="s">
        <v>2069</v>
      </c>
      <c r="C437" s="727" t="s">
        <v>3623</v>
      </c>
      <c r="D437" s="727" t="s">
        <v>3624</v>
      </c>
      <c r="E437" s="727" t="s">
        <v>3625</v>
      </c>
      <c r="F437" s="731">
        <v>3</v>
      </c>
      <c r="G437" s="731">
        <v>145.26</v>
      </c>
      <c r="H437" s="745">
        <v>1</v>
      </c>
      <c r="I437" s="731"/>
      <c r="J437" s="731"/>
      <c r="K437" s="745">
        <v>0</v>
      </c>
      <c r="L437" s="731">
        <v>3</v>
      </c>
      <c r="M437" s="732">
        <v>145.26</v>
      </c>
    </row>
    <row r="438" spans="1:13" ht="14.4" customHeight="1" x14ac:dyDescent="0.3">
      <c r="A438" s="726" t="s">
        <v>2350</v>
      </c>
      <c r="B438" s="727" t="s">
        <v>2110</v>
      </c>
      <c r="C438" s="727" t="s">
        <v>4283</v>
      </c>
      <c r="D438" s="727" t="s">
        <v>4282</v>
      </c>
      <c r="E438" s="727" t="s">
        <v>4284</v>
      </c>
      <c r="F438" s="731">
        <v>1</v>
      </c>
      <c r="G438" s="731">
        <v>64.540000000000006</v>
      </c>
      <c r="H438" s="745">
        <v>1</v>
      </c>
      <c r="I438" s="731"/>
      <c r="J438" s="731"/>
      <c r="K438" s="745">
        <v>0</v>
      </c>
      <c r="L438" s="731">
        <v>1</v>
      </c>
      <c r="M438" s="732">
        <v>64.540000000000006</v>
      </c>
    </row>
    <row r="439" spans="1:13" ht="14.4" customHeight="1" x14ac:dyDescent="0.3">
      <c r="A439" s="726" t="s">
        <v>2350</v>
      </c>
      <c r="B439" s="727" t="s">
        <v>1774</v>
      </c>
      <c r="C439" s="727" t="s">
        <v>1775</v>
      </c>
      <c r="D439" s="727" t="s">
        <v>1776</v>
      </c>
      <c r="E439" s="727" t="s">
        <v>1777</v>
      </c>
      <c r="F439" s="731"/>
      <c r="G439" s="731"/>
      <c r="H439" s="745">
        <v>0</v>
      </c>
      <c r="I439" s="731">
        <v>7</v>
      </c>
      <c r="J439" s="731">
        <v>937.57999999999993</v>
      </c>
      <c r="K439" s="745">
        <v>1</v>
      </c>
      <c r="L439" s="731">
        <v>7</v>
      </c>
      <c r="M439" s="732">
        <v>937.57999999999993</v>
      </c>
    </row>
    <row r="440" spans="1:13" ht="14.4" customHeight="1" x14ac:dyDescent="0.3">
      <c r="A440" s="726" t="s">
        <v>2351</v>
      </c>
      <c r="B440" s="727" t="s">
        <v>1786</v>
      </c>
      <c r="C440" s="727" t="s">
        <v>2556</v>
      </c>
      <c r="D440" s="727" t="s">
        <v>725</v>
      </c>
      <c r="E440" s="727" t="s">
        <v>1790</v>
      </c>
      <c r="F440" s="731"/>
      <c r="G440" s="731"/>
      <c r="H440" s="745">
        <v>0</v>
      </c>
      <c r="I440" s="731">
        <v>4</v>
      </c>
      <c r="J440" s="731">
        <v>1472.64</v>
      </c>
      <c r="K440" s="745">
        <v>1</v>
      </c>
      <c r="L440" s="731">
        <v>4</v>
      </c>
      <c r="M440" s="732">
        <v>1472.64</v>
      </c>
    </row>
    <row r="441" spans="1:13" ht="14.4" customHeight="1" x14ac:dyDescent="0.3">
      <c r="A441" s="726" t="s">
        <v>2351</v>
      </c>
      <c r="B441" s="727" t="s">
        <v>1786</v>
      </c>
      <c r="C441" s="727" t="s">
        <v>2572</v>
      </c>
      <c r="D441" s="727" t="s">
        <v>725</v>
      </c>
      <c r="E441" s="727" t="s">
        <v>2379</v>
      </c>
      <c r="F441" s="731"/>
      <c r="G441" s="731"/>
      <c r="H441" s="745">
        <v>0</v>
      </c>
      <c r="I441" s="731">
        <v>1</v>
      </c>
      <c r="J441" s="731">
        <v>147.26</v>
      </c>
      <c r="K441" s="745">
        <v>1</v>
      </c>
      <c r="L441" s="731">
        <v>1</v>
      </c>
      <c r="M441" s="732">
        <v>147.26</v>
      </c>
    </row>
    <row r="442" spans="1:13" ht="14.4" customHeight="1" x14ac:dyDescent="0.3">
      <c r="A442" s="726" t="s">
        <v>2351</v>
      </c>
      <c r="B442" s="727" t="s">
        <v>1857</v>
      </c>
      <c r="C442" s="727" t="s">
        <v>2043</v>
      </c>
      <c r="D442" s="727" t="s">
        <v>965</v>
      </c>
      <c r="E442" s="727" t="s">
        <v>2044</v>
      </c>
      <c r="F442" s="731"/>
      <c r="G442" s="731"/>
      <c r="H442" s="745">
        <v>0</v>
      </c>
      <c r="I442" s="731">
        <v>4</v>
      </c>
      <c r="J442" s="731">
        <v>617.44000000000005</v>
      </c>
      <c r="K442" s="745">
        <v>1</v>
      </c>
      <c r="L442" s="731">
        <v>4</v>
      </c>
      <c r="M442" s="732">
        <v>617.44000000000005</v>
      </c>
    </row>
    <row r="443" spans="1:13" ht="14.4" customHeight="1" x14ac:dyDescent="0.3">
      <c r="A443" s="726" t="s">
        <v>2351</v>
      </c>
      <c r="B443" s="727" t="s">
        <v>1857</v>
      </c>
      <c r="C443" s="727" t="s">
        <v>1858</v>
      </c>
      <c r="D443" s="727" t="s">
        <v>965</v>
      </c>
      <c r="E443" s="727" t="s">
        <v>1859</v>
      </c>
      <c r="F443" s="731"/>
      <c r="G443" s="731"/>
      <c r="H443" s="745">
        <v>0</v>
      </c>
      <c r="I443" s="731">
        <v>1</v>
      </c>
      <c r="J443" s="731">
        <v>225.06</v>
      </c>
      <c r="K443" s="745">
        <v>1</v>
      </c>
      <c r="L443" s="731">
        <v>1</v>
      </c>
      <c r="M443" s="732">
        <v>225.06</v>
      </c>
    </row>
    <row r="444" spans="1:13" ht="14.4" customHeight="1" x14ac:dyDescent="0.3">
      <c r="A444" s="726" t="s">
        <v>2351</v>
      </c>
      <c r="B444" s="727" t="s">
        <v>1933</v>
      </c>
      <c r="C444" s="727" t="s">
        <v>1934</v>
      </c>
      <c r="D444" s="727" t="s">
        <v>1935</v>
      </c>
      <c r="E444" s="727" t="s">
        <v>1936</v>
      </c>
      <c r="F444" s="731"/>
      <c r="G444" s="731"/>
      <c r="H444" s="745"/>
      <c r="I444" s="731">
        <v>5</v>
      </c>
      <c r="J444" s="731">
        <v>0</v>
      </c>
      <c r="K444" s="745"/>
      <c r="L444" s="731">
        <v>5</v>
      </c>
      <c r="M444" s="732">
        <v>0</v>
      </c>
    </row>
    <row r="445" spans="1:13" ht="14.4" customHeight="1" x14ac:dyDescent="0.3">
      <c r="A445" s="726" t="s">
        <v>2352</v>
      </c>
      <c r="B445" s="727" t="s">
        <v>1765</v>
      </c>
      <c r="C445" s="727" t="s">
        <v>4168</v>
      </c>
      <c r="D445" s="727" t="s">
        <v>849</v>
      </c>
      <c r="E445" s="727" t="s">
        <v>4009</v>
      </c>
      <c r="F445" s="731"/>
      <c r="G445" s="731"/>
      <c r="H445" s="745">
        <v>0</v>
      </c>
      <c r="I445" s="731">
        <v>1</v>
      </c>
      <c r="J445" s="731">
        <v>41.63</v>
      </c>
      <c r="K445" s="745">
        <v>1</v>
      </c>
      <c r="L445" s="731">
        <v>1</v>
      </c>
      <c r="M445" s="732">
        <v>41.63</v>
      </c>
    </row>
    <row r="446" spans="1:13" ht="14.4" customHeight="1" x14ac:dyDescent="0.3">
      <c r="A446" s="726" t="s">
        <v>2352</v>
      </c>
      <c r="B446" s="727" t="s">
        <v>1786</v>
      </c>
      <c r="C446" s="727" t="s">
        <v>2371</v>
      </c>
      <c r="D446" s="727" t="s">
        <v>725</v>
      </c>
      <c r="E446" s="727" t="s">
        <v>1794</v>
      </c>
      <c r="F446" s="731"/>
      <c r="G446" s="731"/>
      <c r="H446" s="745">
        <v>0</v>
      </c>
      <c r="I446" s="731">
        <v>3</v>
      </c>
      <c r="J446" s="731">
        <v>1472.67</v>
      </c>
      <c r="K446" s="745">
        <v>1</v>
      </c>
      <c r="L446" s="731">
        <v>3</v>
      </c>
      <c r="M446" s="732">
        <v>1472.67</v>
      </c>
    </row>
    <row r="447" spans="1:13" ht="14.4" customHeight="1" x14ac:dyDescent="0.3">
      <c r="A447" s="726" t="s">
        <v>2352</v>
      </c>
      <c r="B447" s="727" t="s">
        <v>1786</v>
      </c>
      <c r="C447" s="727" t="s">
        <v>2377</v>
      </c>
      <c r="D447" s="727" t="s">
        <v>725</v>
      </c>
      <c r="E447" s="727" t="s">
        <v>1792</v>
      </c>
      <c r="F447" s="731"/>
      <c r="G447" s="731"/>
      <c r="H447" s="745">
        <v>0</v>
      </c>
      <c r="I447" s="731">
        <v>1</v>
      </c>
      <c r="J447" s="731">
        <v>736.33</v>
      </c>
      <c r="K447" s="745">
        <v>1</v>
      </c>
      <c r="L447" s="731">
        <v>1</v>
      </c>
      <c r="M447" s="732">
        <v>736.33</v>
      </c>
    </row>
    <row r="448" spans="1:13" ht="14.4" customHeight="1" x14ac:dyDescent="0.3">
      <c r="A448" s="726" t="s">
        <v>2352</v>
      </c>
      <c r="B448" s="727" t="s">
        <v>1786</v>
      </c>
      <c r="C448" s="727" t="s">
        <v>2007</v>
      </c>
      <c r="D448" s="727" t="s">
        <v>725</v>
      </c>
      <c r="E448" s="727" t="s">
        <v>2008</v>
      </c>
      <c r="F448" s="731"/>
      <c r="G448" s="731"/>
      <c r="H448" s="745">
        <v>0</v>
      </c>
      <c r="I448" s="731">
        <v>1</v>
      </c>
      <c r="J448" s="731">
        <v>923.74</v>
      </c>
      <c r="K448" s="745">
        <v>1</v>
      </c>
      <c r="L448" s="731">
        <v>1</v>
      </c>
      <c r="M448" s="732">
        <v>923.74</v>
      </c>
    </row>
    <row r="449" spans="1:13" ht="14.4" customHeight="1" x14ac:dyDescent="0.3">
      <c r="A449" s="726" t="s">
        <v>2352</v>
      </c>
      <c r="B449" s="727" t="s">
        <v>1786</v>
      </c>
      <c r="C449" s="727" t="s">
        <v>2670</v>
      </c>
      <c r="D449" s="727" t="s">
        <v>729</v>
      </c>
      <c r="E449" s="727" t="s">
        <v>4768</v>
      </c>
      <c r="F449" s="731"/>
      <c r="G449" s="731"/>
      <c r="H449" s="745">
        <v>0</v>
      </c>
      <c r="I449" s="731">
        <v>3</v>
      </c>
      <c r="J449" s="731">
        <v>4156.8599999999997</v>
      </c>
      <c r="K449" s="745">
        <v>1</v>
      </c>
      <c r="L449" s="731">
        <v>3</v>
      </c>
      <c r="M449" s="732">
        <v>4156.8599999999997</v>
      </c>
    </row>
    <row r="450" spans="1:13" ht="14.4" customHeight="1" x14ac:dyDescent="0.3">
      <c r="A450" s="726" t="s">
        <v>2352</v>
      </c>
      <c r="B450" s="727" t="s">
        <v>1786</v>
      </c>
      <c r="C450" s="727" t="s">
        <v>2659</v>
      </c>
      <c r="D450" s="727" t="s">
        <v>729</v>
      </c>
      <c r="E450" s="727" t="s">
        <v>4768</v>
      </c>
      <c r="F450" s="731"/>
      <c r="G450" s="731"/>
      <c r="H450" s="745">
        <v>0</v>
      </c>
      <c r="I450" s="731">
        <v>2</v>
      </c>
      <c r="J450" s="731">
        <v>2771.24</v>
      </c>
      <c r="K450" s="745">
        <v>1</v>
      </c>
      <c r="L450" s="731">
        <v>2</v>
      </c>
      <c r="M450" s="732">
        <v>2771.24</v>
      </c>
    </row>
    <row r="451" spans="1:13" ht="14.4" customHeight="1" x14ac:dyDescent="0.3">
      <c r="A451" s="726" t="s">
        <v>2352</v>
      </c>
      <c r="B451" s="727" t="s">
        <v>1857</v>
      </c>
      <c r="C451" s="727" t="s">
        <v>2043</v>
      </c>
      <c r="D451" s="727" t="s">
        <v>965</v>
      </c>
      <c r="E451" s="727" t="s">
        <v>2044</v>
      </c>
      <c r="F451" s="731"/>
      <c r="G451" s="731"/>
      <c r="H451" s="745">
        <v>0</v>
      </c>
      <c r="I451" s="731">
        <v>8</v>
      </c>
      <c r="J451" s="731">
        <v>1234.8800000000001</v>
      </c>
      <c r="K451" s="745">
        <v>1</v>
      </c>
      <c r="L451" s="731">
        <v>8</v>
      </c>
      <c r="M451" s="732">
        <v>1234.8800000000001</v>
      </c>
    </row>
    <row r="452" spans="1:13" ht="14.4" customHeight="1" x14ac:dyDescent="0.3">
      <c r="A452" s="726" t="s">
        <v>2352</v>
      </c>
      <c r="B452" s="727" t="s">
        <v>1857</v>
      </c>
      <c r="C452" s="727" t="s">
        <v>1860</v>
      </c>
      <c r="D452" s="727" t="s">
        <v>1861</v>
      </c>
      <c r="E452" s="727" t="s">
        <v>1862</v>
      </c>
      <c r="F452" s="731"/>
      <c r="G452" s="731"/>
      <c r="H452" s="745">
        <v>0</v>
      </c>
      <c r="I452" s="731">
        <v>2</v>
      </c>
      <c r="J452" s="731">
        <v>299.04000000000002</v>
      </c>
      <c r="K452" s="745">
        <v>1</v>
      </c>
      <c r="L452" s="731">
        <v>2</v>
      </c>
      <c r="M452" s="732">
        <v>299.04000000000002</v>
      </c>
    </row>
    <row r="453" spans="1:13" ht="14.4" customHeight="1" x14ac:dyDescent="0.3">
      <c r="A453" s="726" t="s">
        <v>2352</v>
      </c>
      <c r="B453" s="727" t="s">
        <v>1885</v>
      </c>
      <c r="C453" s="727" t="s">
        <v>3864</v>
      </c>
      <c r="D453" s="727" t="s">
        <v>3865</v>
      </c>
      <c r="E453" s="727" t="s">
        <v>2753</v>
      </c>
      <c r="F453" s="731">
        <v>1</v>
      </c>
      <c r="G453" s="731">
        <v>119.7</v>
      </c>
      <c r="H453" s="745">
        <v>1</v>
      </c>
      <c r="I453" s="731"/>
      <c r="J453" s="731"/>
      <c r="K453" s="745">
        <v>0</v>
      </c>
      <c r="L453" s="731">
        <v>1</v>
      </c>
      <c r="M453" s="732">
        <v>119.7</v>
      </c>
    </row>
    <row r="454" spans="1:13" ht="14.4" customHeight="1" x14ac:dyDescent="0.3">
      <c r="A454" s="726" t="s">
        <v>2352</v>
      </c>
      <c r="B454" s="727" t="s">
        <v>1885</v>
      </c>
      <c r="C454" s="727" t="s">
        <v>4382</v>
      </c>
      <c r="D454" s="727" t="s">
        <v>3865</v>
      </c>
      <c r="E454" s="727" t="s">
        <v>2753</v>
      </c>
      <c r="F454" s="731">
        <v>2</v>
      </c>
      <c r="G454" s="731">
        <v>239.4</v>
      </c>
      <c r="H454" s="745">
        <v>1</v>
      </c>
      <c r="I454" s="731"/>
      <c r="J454" s="731"/>
      <c r="K454" s="745">
        <v>0</v>
      </c>
      <c r="L454" s="731">
        <v>2</v>
      </c>
      <c r="M454" s="732">
        <v>239.4</v>
      </c>
    </row>
    <row r="455" spans="1:13" ht="14.4" customHeight="1" x14ac:dyDescent="0.3">
      <c r="A455" s="726" t="s">
        <v>2352</v>
      </c>
      <c r="B455" s="727" t="s">
        <v>2069</v>
      </c>
      <c r="C455" s="727" t="s">
        <v>2072</v>
      </c>
      <c r="D455" s="727" t="s">
        <v>1055</v>
      </c>
      <c r="E455" s="727" t="s">
        <v>1523</v>
      </c>
      <c r="F455" s="731"/>
      <c r="G455" s="731"/>
      <c r="H455" s="745">
        <v>0</v>
      </c>
      <c r="I455" s="731">
        <v>1</v>
      </c>
      <c r="J455" s="731">
        <v>48.42</v>
      </c>
      <c r="K455" s="745">
        <v>1</v>
      </c>
      <c r="L455" s="731">
        <v>1</v>
      </c>
      <c r="M455" s="732">
        <v>48.42</v>
      </c>
    </row>
    <row r="456" spans="1:13" ht="14.4" customHeight="1" x14ac:dyDescent="0.3">
      <c r="A456" s="726" t="s">
        <v>2352</v>
      </c>
      <c r="B456" s="727" t="s">
        <v>1933</v>
      </c>
      <c r="C456" s="727" t="s">
        <v>1934</v>
      </c>
      <c r="D456" s="727" t="s">
        <v>1935</v>
      </c>
      <c r="E456" s="727" t="s">
        <v>1936</v>
      </c>
      <c r="F456" s="731"/>
      <c r="G456" s="731"/>
      <c r="H456" s="745"/>
      <c r="I456" s="731">
        <v>2</v>
      </c>
      <c r="J456" s="731">
        <v>0</v>
      </c>
      <c r="K456" s="745"/>
      <c r="L456" s="731">
        <v>2</v>
      </c>
      <c r="M456" s="732">
        <v>0</v>
      </c>
    </row>
    <row r="457" spans="1:13" ht="14.4" customHeight="1" x14ac:dyDescent="0.3">
      <c r="A457" s="726" t="s">
        <v>2352</v>
      </c>
      <c r="B457" s="727" t="s">
        <v>2086</v>
      </c>
      <c r="C457" s="727" t="s">
        <v>2087</v>
      </c>
      <c r="D457" s="727" t="s">
        <v>2088</v>
      </c>
      <c r="E457" s="727" t="s">
        <v>2089</v>
      </c>
      <c r="F457" s="731"/>
      <c r="G457" s="731"/>
      <c r="H457" s="745">
        <v>0</v>
      </c>
      <c r="I457" s="731">
        <v>1</v>
      </c>
      <c r="J457" s="731">
        <v>4.7</v>
      </c>
      <c r="K457" s="745">
        <v>1</v>
      </c>
      <c r="L457" s="731">
        <v>1</v>
      </c>
      <c r="M457" s="732">
        <v>4.7</v>
      </c>
    </row>
    <row r="458" spans="1:13" ht="14.4" customHeight="1" x14ac:dyDescent="0.3">
      <c r="A458" s="726" t="s">
        <v>2352</v>
      </c>
      <c r="B458" s="727" t="s">
        <v>1774</v>
      </c>
      <c r="C458" s="727" t="s">
        <v>1992</v>
      </c>
      <c r="D458" s="727" t="s">
        <v>1776</v>
      </c>
      <c r="E458" s="727" t="s">
        <v>1993</v>
      </c>
      <c r="F458" s="731"/>
      <c r="G458" s="731"/>
      <c r="H458" s="745">
        <v>0</v>
      </c>
      <c r="I458" s="731">
        <v>1</v>
      </c>
      <c r="J458" s="731">
        <v>53.57</v>
      </c>
      <c r="K458" s="745">
        <v>1</v>
      </c>
      <c r="L458" s="731">
        <v>1</v>
      </c>
      <c r="M458" s="732">
        <v>53.57</v>
      </c>
    </row>
    <row r="459" spans="1:13" ht="14.4" customHeight="1" x14ac:dyDescent="0.3">
      <c r="A459" s="726" t="s">
        <v>2352</v>
      </c>
      <c r="B459" s="727" t="s">
        <v>1774</v>
      </c>
      <c r="C459" s="727" t="s">
        <v>1775</v>
      </c>
      <c r="D459" s="727" t="s">
        <v>1776</v>
      </c>
      <c r="E459" s="727" t="s">
        <v>1777</v>
      </c>
      <c r="F459" s="731"/>
      <c r="G459" s="731"/>
      <c r="H459" s="745">
        <v>0</v>
      </c>
      <c r="I459" s="731">
        <v>26</v>
      </c>
      <c r="J459" s="731">
        <v>3482.4399999999996</v>
      </c>
      <c r="K459" s="745">
        <v>1</v>
      </c>
      <c r="L459" s="731">
        <v>26</v>
      </c>
      <c r="M459" s="732">
        <v>3482.4399999999996</v>
      </c>
    </row>
    <row r="460" spans="1:13" ht="14.4" customHeight="1" x14ac:dyDescent="0.3">
      <c r="A460" s="726" t="s">
        <v>2353</v>
      </c>
      <c r="B460" s="727" t="s">
        <v>2003</v>
      </c>
      <c r="C460" s="727" t="s">
        <v>2004</v>
      </c>
      <c r="D460" s="727" t="s">
        <v>2005</v>
      </c>
      <c r="E460" s="727" t="s">
        <v>2006</v>
      </c>
      <c r="F460" s="731"/>
      <c r="G460" s="731"/>
      <c r="H460" s="745">
        <v>0</v>
      </c>
      <c r="I460" s="731">
        <v>2</v>
      </c>
      <c r="J460" s="731">
        <v>241.22</v>
      </c>
      <c r="K460" s="745">
        <v>1</v>
      </c>
      <c r="L460" s="731">
        <v>2</v>
      </c>
      <c r="M460" s="732">
        <v>241.22</v>
      </c>
    </row>
    <row r="461" spans="1:13" ht="14.4" customHeight="1" x14ac:dyDescent="0.3">
      <c r="A461" s="726" t="s">
        <v>2353</v>
      </c>
      <c r="B461" s="727" t="s">
        <v>2134</v>
      </c>
      <c r="C461" s="727" t="s">
        <v>4134</v>
      </c>
      <c r="D461" s="727" t="s">
        <v>4135</v>
      </c>
      <c r="E461" s="727" t="s">
        <v>4136</v>
      </c>
      <c r="F461" s="731">
        <v>1</v>
      </c>
      <c r="G461" s="731">
        <v>300.33</v>
      </c>
      <c r="H461" s="745">
        <v>1</v>
      </c>
      <c r="I461" s="731"/>
      <c r="J461" s="731"/>
      <c r="K461" s="745">
        <v>0</v>
      </c>
      <c r="L461" s="731">
        <v>1</v>
      </c>
      <c r="M461" s="732">
        <v>300.33</v>
      </c>
    </row>
    <row r="462" spans="1:13" ht="14.4" customHeight="1" x14ac:dyDescent="0.3">
      <c r="A462" s="726" t="s">
        <v>2353</v>
      </c>
      <c r="B462" s="727" t="s">
        <v>1813</v>
      </c>
      <c r="C462" s="727" t="s">
        <v>4443</v>
      </c>
      <c r="D462" s="727" t="s">
        <v>4444</v>
      </c>
      <c r="E462" s="727" t="s">
        <v>2179</v>
      </c>
      <c r="F462" s="731">
        <v>2</v>
      </c>
      <c r="G462" s="731">
        <v>468.14</v>
      </c>
      <c r="H462" s="745">
        <v>1</v>
      </c>
      <c r="I462" s="731"/>
      <c r="J462" s="731"/>
      <c r="K462" s="745">
        <v>0</v>
      </c>
      <c r="L462" s="731">
        <v>2</v>
      </c>
      <c r="M462" s="732">
        <v>468.14</v>
      </c>
    </row>
    <row r="463" spans="1:13" ht="14.4" customHeight="1" x14ac:dyDescent="0.3">
      <c r="A463" s="726" t="s">
        <v>2353</v>
      </c>
      <c r="B463" s="727" t="s">
        <v>4770</v>
      </c>
      <c r="C463" s="727" t="s">
        <v>2750</v>
      </c>
      <c r="D463" s="727" t="s">
        <v>630</v>
      </c>
      <c r="E463" s="727" t="s">
        <v>2697</v>
      </c>
      <c r="F463" s="731">
        <v>1</v>
      </c>
      <c r="G463" s="731">
        <v>122.87</v>
      </c>
      <c r="H463" s="745">
        <v>1</v>
      </c>
      <c r="I463" s="731"/>
      <c r="J463" s="731"/>
      <c r="K463" s="745">
        <v>0</v>
      </c>
      <c r="L463" s="731">
        <v>1</v>
      </c>
      <c r="M463" s="732">
        <v>122.87</v>
      </c>
    </row>
    <row r="464" spans="1:13" ht="14.4" customHeight="1" x14ac:dyDescent="0.3">
      <c r="A464" s="726" t="s">
        <v>2353</v>
      </c>
      <c r="B464" s="727" t="s">
        <v>1832</v>
      </c>
      <c r="C464" s="727" t="s">
        <v>4470</v>
      </c>
      <c r="D464" s="727" t="s">
        <v>4471</v>
      </c>
      <c r="E464" s="727" t="s">
        <v>4472</v>
      </c>
      <c r="F464" s="731">
        <v>1</v>
      </c>
      <c r="G464" s="731">
        <v>43.61</v>
      </c>
      <c r="H464" s="745">
        <v>1</v>
      </c>
      <c r="I464" s="731"/>
      <c r="J464" s="731"/>
      <c r="K464" s="745">
        <v>0</v>
      </c>
      <c r="L464" s="731">
        <v>1</v>
      </c>
      <c r="M464" s="732">
        <v>43.61</v>
      </c>
    </row>
    <row r="465" spans="1:13" ht="14.4" customHeight="1" x14ac:dyDescent="0.3">
      <c r="A465" s="726" t="s">
        <v>2353</v>
      </c>
      <c r="B465" s="727" t="s">
        <v>4774</v>
      </c>
      <c r="C465" s="727" t="s">
        <v>4475</v>
      </c>
      <c r="D465" s="727" t="s">
        <v>4476</v>
      </c>
      <c r="E465" s="727" t="s">
        <v>4477</v>
      </c>
      <c r="F465" s="731">
        <v>2</v>
      </c>
      <c r="G465" s="731">
        <v>335.76</v>
      </c>
      <c r="H465" s="745">
        <v>1</v>
      </c>
      <c r="I465" s="731"/>
      <c r="J465" s="731"/>
      <c r="K465" s="745">
        <v>0</v>
      </c>
      <c r="L465" s="731">
        <v>2</v>
      </c>
      <c r="M465" s="732">
        <v>335.76</v>
      </c>
    </row>
    <row r="466" spans="1:13" ht="14.4" customHeight="1" x14ac:dyDescent="0.3">
      <c r="A466" s="726" t="s">
        <v>2353</v>
      </c>
      <c r="B466" s="727" t="s">
        <v>2029</v>
      </c>
      <c r="C466" s="727" t="s">
        <v>4465</v>
      </c>
      <c r="D466" s="727" t="s">
        <v>2031</v>
      </c>
      <c r="E466" s="727" t="s">
        <v>4466</v>
      </c>
      <c r="F466" s="731">
        <v>1</v>
      </c>
      <c r="G466" s="731">
        <v>0</v>
      </c>
      <c r="H466" s="745"/>
      <c r="I466" s="731"/>
      <c r="J466" s="731"/>
      <c r="K466" s="745"/>
      <c r="L466" s="731">
        <v>1</v>
      </c>
      <c r="M466" s="732">
        <v>0</v>
      </c>
    </row>
    <row r="467" spans="1:13" ht="14.4" customHeight="1" x14ac:dyDescent="0.3">
      <c r="A467" s="726" t="s">
        <v>2353</v>
      </c>
      <c r="B467" s="727" t="s">
        <v>1843</v>
      </c>
      <c r="C467" s="727" t="s">
        <v>2035</v>
      </c>
      <c r="D467" s="727" t="s">
        <v>2036</v>
      </c>
      <c r="E467" s="727" t="s">
        <v>2037</v>
      </c>
      <c r="F467" s="731"/>
      <c r="G467" s="731"/>
      <c r="H467" s="745">
        <v>0</v>
      </c>
      <c r="I467" s="731">
        <v>5</v>
      </c>
      <c r="J467" s="731">
        <v>177.21999999999997</v>
      </c>
      <c r="K467" s="745">
        <v>1</v>
      </c>
      <c r="L467" s="731">
        <v>5</v>
      </c>
      <c r="M467" s="732">
        <v>177.21999999999997</v>
      </c>
    </row>
    <row r="468" spans="1:13" ht="14.4" customHeight="1" x14ac:dyDescent="0.3">
      <c r="A468" s="726" t="s">
        <v>2353</v>
      </c>
      <c r="B468" s="727" t="s">
        <v>1846</v>
      </c>
      <c r="C468" s="727" t="s">
        <v>4222</v>
      </c>
      <c r="D468" s="727" t="s">
        <v>1848</v>
      </c>
      <c r="E468" s="727" t="s">
        <v>2042</v>
      </c>
      <c r="F468" s="731"/>
      <c r="G468" s="731"/>
      <c r="H468" s="745">
        <v>0</v>
      </c>
      <c r="I468" s="731">
        <v>2</v>
      </c>
      <c r="J468" s="731">
        <v>237.08</v>
      </c>
      <c r="K468" s="745">
        <v>1</v>
      </c>
      <c r="L468" s="731">
        <v>2</v>
      </c>
      <c r="M468" s="732">
        <v>237.08</v>
      </c>
    </row>
    <row r="469" spans="1:13" ht="14.4" customHeight="1" x14ac:dyDescent="0.3">
      <c r="A469" s="726" t="s">
        <v>2353</v>
      </c>
      <c r="B469" s="727" t="s">
        <v>4775</v>
      </c>
      <c r="C469" s="727" t="s">
        <v>4458</v>
      </c>
      <c r="D469" s="727" t="s">
        <v>4457</v>
      </c>
      <c r="E469" s="727" t="s">
        <v>1958</v>
      </c>
      <c r="F469" s="731">
        <v>3</v>
      </c>
      <c r="G469" s="731">
        <v>2384.04</v>
      </c>
      <c r="H469" s="745">
        <v>1</v>
      </c>
      <c r="I469" s="731"/>
      <c r="J469" s="731"/>
      <c r="K469" s="745">
        <v>0</v>
      </c>
      <c r="L469" s="731">
        <v>3</v>
      </c>
      <c r="M469" s="732">
        <v>2384.04</v>
      </c>
    </row>
    <row r="470" spans="1:13" ht="14.4" customHeight="1" x14ac:dyDescent="0.3">
      <c r="A470" s="726" t="s">
        <v>2353</v>
      </c>
      <c r="B470" s="727" t="s">
        <v>4775</v>
      </c>
      <c r="C470" s="727" t="s">
        <v>4456</v>
      </c>
      <c r="D470" s="727" t="s">
        <v>4457</v>
      </c>
      <c r="E470" s="727" t="s">
        <v>2179</v>
      </c>
      <c r="F470" s="731">
        <v>1</v>
      </c>
      <c r="G470" s="731">
        <v>0</v>
      </c>
      <c r="H470" s="745"/>
      <c r="I470" s="731"/>
      <c r="J470" s="731"/>
      <c r="K470" s="745"/>
      <c r="L470" s="731">
        <v>1</v>
      </c>
      <c r="M470" s="732">
        <v>0</v>
      </c>
    </row>
    <row r="471" spans="1:13" ht="14.4" customHeight="1" x14ac:dyDescent="0.3">
      <c r="A471" s="726" t="s">
        <v>2353</v>
      </c>
      <c r="B471" s="727" t="s">
        <v>2069</v>
      </c>
      <c r="C471" s="727" t="s">
        <v>4464</v>
      </c>
      <c r="D471" s="727" t="s">
        <v>1055</v>
      </c>
      <c r="E471" s="727" t="s">
        <v>3625</v>
      </c>
      <c r="F471" s="731">
        <v>1</v>
      </c>
      <c r="G471" s="731">
        <v>48.42</v>
      </c>
      <c r="H471" s="745">
        <v>1</v>
      </c>
      <c r="I471" s="731"/>
      <c r="J471" s="731"/>
      <c r="K471" s="745">
        <v>0</v>
      </c>
      <c r="L471" s="731">
        <v>1</v>
      </c>
      <c r="M471" s="732">
        <v>48.42</v>
      </c>
    </row>
    <row r="472" spans="1:13" ht="14.4" customHeight="1" x14ac:dyDescent="0.3">
      <c r="A472" s="726" t="s">
        <v>2353</v>
      </c>
      <c r="B472" s="727" t="s">
        <v>1948</v>
      </c>
      <c r="C472" s="727" t="s">
        <v>1949</v>
      </c>
      <c r="D472" s="727" t="s">
        <v>916</v>
      </c>
      <c r="E472" s="727" t="s">
        <v>1950</v>
      </c>
      <c r="F472" s="731"/>
      <c r="G472" s="731"/>
      <c r="H472" s="745"/>
      <c r="I472" s="731">
        <v>2</v>
      </c>
      <c r="J472" s="731">
        <v>0</v>
      </c>
      <c r="K472" s="745"/>
      <c r="L472" s="731">
        <v>2</v>
      </c>
      <c r="M472" s="732">
        <v>0</v>
      </c>
    </row>
    <row r="473" spans="1:13" ht="14.4" customHeight="1" x14ac:dyDescent="0.3">
      <c r="A473" s="726" t="s">
        <v>2353</v>
      </c>
      <c r="B473" s="727" t="s">
        <v>1948</v>
      </c>
      <c r="C473" s="727" t="s">
        <v>1951</v>
      </c>
      <c r="D473" s="727" t="s">
        <v>916</v>
      </c>
      <c r="E473" s="727" t="s">
        <v>1952</v>
      </c>
      <c r="F473" s="731"/>
      <c r="G473" s="731"/>
      <c r="H473" s="745"/>
      <c r="I473" s="731">
        <v>1</v>
      </c>
      <c r="J473" s="731">
        <v>0</v>
      </c>
      <c r="K473" s="745"/>
      <c r="L473" s="731">
        <v>1</v>
      </c>
      <c r="M473" s="732">
        <v>0</v>
      </c>
    </row>
    <row r="474" spans="1:13" ht="14.4" customHeight="1" x14ac:dyDescent="0.3">
      <c r="A474" s="726" t="s">
        <v>2353</v>
      </c>
      <c r="B474" s="727" t="s">
        <v>2208</v>
      </c>
      <c r="C474" s="727" t="s">
        <v>2827</v>
      </c>
      <c r="D474" s="727" t="s">
        <v>2828</v>
      </c>
      <c r="E474" s="727" t="s">
        <v>2829</v>
      </c>
      <c r="F474" s="731">
        <v>2</v>
      </c>
      <c r="G474" s="731">
        <v>282.5</v>
      </c>
      <c r="H474" s="745">
        <v>1</v>
      </c>
      <c r="I474" s="731"/>
      <c r="J474" s="731"/>
      <c r="K474" s="745">
        <v>0</v>
      </c>
      <c r="L474" s="731">
        <v>2</v>
      </c>
      <c r="M474" s="732">
        <v>282.5</v>
      </c>
    </row>
    <row r="475" spans="1:13" ht="14.4" customHeight="1" x14ac:dyDescent="0.3">
      <c r="A475" s="726" t="s">
        <v>2353</v>
      </c>
      <c r="B475" s="727" t="s">
        <v>2110</v>
      </c>
      <c r="C475" s="727" t="s">
        <v>4459</v>
      </c>
      <c r="D475" s="727" t="s">
        <v>4460</v>
      </c>
      <c r="E475" s="727" t="s">
        <v>4461</v>
      </c>
      <c r="F475" s="731">
        <v>2</v>
      </c>
      <c r="G475" s="731">
        <v>414.9</v>
      </c>
      <c r="H475" s="745">
        <v>1</v>
      </c>
      <c r="I475" s="731"/>
      <c r="J475" s="731"/>
      <c r="K475" s="745">
        <v>0</v>
      </c>
      <c r="L475" s="731">
        <v>2</v>
      </c>
      <c r="M475" s="732">
        <v>414.9</v>
      </c>
    </row>
    <row r="476" spans="1:13" ht="14.4" customHeight="1" x14ac:dyDescent="0.3">
      <c r="A476" s="726" t="s">
        <v>2353</v>
      </c>
      <c r="B476" s="727" t="s">
        <v>2110</v>
      </c>
      <c r="C476" s="727" t="s">
        <v>4462</v>
      </c>
      <c r="D476" s="727" t="s">
        <v>4460</v>
      </c>
      <c r="E476" s="727" t="s">
        <v>4463</v>
      </c>
      <c r="F476" s="731">
        <v>1</v>
      </c>
      <c r="G476" s="731">
        <v>0</v>
      </c>
      <c r="H476" s="745"/>
      <c r="I476" s="731"/>
      <c r="J476" s="731"/>
      <c r="K476" s="745"/>
      <c r="L476" s="731">
        <v>1</v>
      </c>
      <c r="M476" s="732">
        <v>0</v>
      </c>
    </row>
    <row r="477" spans="1:13" ht="14.4" customHeight="1" x14ac:dyDescent="0.3">
      <c r="A477" s="726" t="s">
        <v>2354</v>
      </c>
      <c r="B477" s="727" t="s">
        <v>2000</v>
      </c>
      <c r="C477" s="727" t="s">
        <v>4485</v>
      </c>
      <c r="D477" s="727" t="s">
        <v>4486</v>
      </c>
      <c r="E477" s="727" t="s">
        <v>4487</v>
      </c>
      <c r="F477" s="731"/>
      <c r="G477" s="731"/>
      <c r="H477" s="745">
        <v>0</v>
      </c>
      <c r="I477" s="731">
        <v>1</v>
      </c>
      <c r="J477" s="731">
        <v>73.45</v>
      </c>
      <c r="K477" s="745">
        <v>1</v>
      </c>
      <c r="L477" s="731">
        <v>1</v>
      </c>
      <c r="M477" s="732">
        <v>73.45</v>
      </c>
    </row>
    <row r="478" spans="1:13" ht="14.4" customHeight="1" x14ac:dyDescent="0.3">
      <c r="A478" s="726" t="s">
        <v>2354</v>
      </c>
      <c r="B478" s="727" t="s">
        <v>1786</v>
      </c>
      <c r="C478" s="727" t="s">
        <v>2371</v>
      </c>
      <c r="D478" s="727" t="s">
        <v>725</v>
      </c>
      <c r="E478" s="727" t="s">
        <v>1794</v>
      </c>
      <c r="F478" s="731"/>
      <c r="G478" s="731"/>
      <c r="H478" s="745">
        <v>0</v>
      </c>
      <c r="I478" s="731">
        <v>2</v>
      </c>
      <c r="J478" s="731">
        <v>981.78</v>
      </c>
      <c r="K478" s="745">
        <v>1</v>
      </c>
      <c r="L478" s="731">
        <v>2</v>
      </c>
      <c r="M478" s="732">
        <v>981.78</v>
      </c>
    </row>
    <row r="479" spans="1:13" ht="14.4" customHeight="1" x14ac:dyDescent="0.3">
      <c r="A479" s="726" t="s">
        <v>2354</v>
      </c>
      <c r="B479" s="727" t="s">
        <v>1786</v>
      </c>
      <c r="C479" s="727" t="s">
        <v>2377</v>
      </c>
      <c r="D479" s="727" t="s">
        <v>725</v>
      </c>
      <c r="E479" s="727" t="s">
        <v>1792</v>
      </c>
      <c r="F479" s="731"/>
      <c r="G479" s="731"/>
      <c r="H479" s="745">
        <v>0</v>
      </c>
      <c r="I479" s="731">
        <v>1</v>
      </c>
      <c r="J479" s="731">
        <v>736.33</v>
      </c>
      <c r="K479" s="745">
        <v>1</v>
      </c>
      <c r="L479" s="731">
        <v>1</v>
      </c>
      <c r="M479" s="732">
        <v>736.33</v>
      </c>
    </row>
    <row r="480" spans="1:13" ht="14.4" customHeight="1" x14ac:dyDescent="0.3">
      <c r="A480" s="726" t="s">
        <v>2354</v>
      </c>
      <c r="B480" s="727" t="s">
        <v>1857</v>
      </c>
      <c r="C480" s="727" t="s">
        <v>2043</v>
      </c>
      <c r="D480" s="727" t="s">
        <v>965</v>
      </c>
      <c r="E480" s="727" t="s">
        <v>2044</v>
      </c>
      <c r="F480" s="731"/>
      <c r="G480" s="731"/>
      <c r="H480" s="745">
        <v>0</v>
      </c>
      <c r="I480" s="731">
        <v>1</v>
      </c>
      <c r="J480" s="731">
        <v>154.36000000000001</v>
      </c>
      <c r="K480" s="745">
        <v>1</v>
      </c>
      <c r="L480" s="731">
        <v>1</v>
      </c>
      <c r="M480" s="732">
        <v>154.36000000000001</v>
      </c>
    </row>
    <row r="481" spans="1:13" ht="14.4" customHeight="1" x14ac:dyDescent="0.3">
      <c r="A481" s="726" t="s">
        <v>2354</v>
      </c>
      <c r="B481" s="727" t="s">
        <v>1857</v>
      </c>
      <c r="C481" s="727" t="s">
        <v>1858</v>
      </c>
      <c r="D481" s="727" t="s">
        <v>965</v>
      </c>
      <c r="E481" s="727" t="s">
        <v>1859</v>
      </c>
      <c r="F481" s="731"/>
      <c r="G481" s="731"/>
      <c r="H481" s="745">
        <v>0</v>
      </c>
      <c r="I481" s="731">
        <v>3</v>
      </c>
      <c r="J481" s="731">
        <v>675.18000000000006</v>
      </c>
      <c r="K481" s="745">
        <v>1</v>
      </c>
      <c r="L481" s="731">
        <v>3</v>
      </c>
      <c r="M481" s="732">
        <v>675.18000000000006</v>
      </c>
    </row>
    <row r="482" spans="1:13" ht="14.4" customHeight="1" x14ac:dyDescent="0.3">
      <c r="A482" s="726" t="s">
        <v>2354</v>
      </c>
      <c r="B482" s="727" t="s">
        <v>1867</v>
      </c>
      <c r="C482" s="727" t="s">
        <v>2411</v>
      </c>
      <c r="D482" s="727" t="s">
        <v>1869</v>
      </c>
      <c r="E482" s="727" t="s">
        <v>2412</v>
      </c>
      <c r="F482" s="731">
        <v>2</v>
      </c>
      <c r="G482" s="731">
        <v>477.44</v>
      </c>
      <c r="H482" s="745">
        <v>1</v>
      </c>
      <c r="I482" s="731"/>
      <c r="J482" s="731"/>
      <c r="K482" s="745">
        <v>0</v>
      </c>
      <c r="L482" s="731">
        <v>2</v>
      </c>
      <c r="M482" s="732">
        <v>477.44</v>
      </c>
    </row>
    <row r="483" spans="1:13" ht="14.4" customHeight="1" x14ac:dyDescent="0.3">
      <c r="A483" s="726" t="s">
        <v>2354</v>
      </c>
      <c r="B483" s="727" t="s">
        <v>1912</v>
      </c>
      <c r="C483" s="727" t="s">
        <v>2671</v>
      </c>
      <c r="D483" s="727" t="s">
        <v>2672</v>
      </c>
      <c r="E483" s="727" t="s">
        <v>2673</v>
      </c>
      <c r="F483" s="731">
        <v>1</v>
      </c>
      <c r="G483" s="731">
        <v>846.47</v>
      </c>
      <c r="H483" s="745">
        <v>1</v>
      </c>
      <c r="I483" s="731"/>
      <c r="J483" s="731"/>
      <c r="K483" s="745">
        <v>0</v>
      </c>
      <c r="L483" s="731">
        <v>1</v>
      </c>
      <c r="M483" s="732">
        <v>846.47</v>
      </c>
    </row>
    <row r="484" spans="1:13" ht="14.4" customHeight="1" x14ac:dyDescent="0.3">
      <c r="A484" s="726" t="s">
        <v>2354</v>
      </c>
      <c r="B484" s="727" t="s">
        <v>2069</v>
      </c>
      <c r="C484" s="727" t="s">
        <v>3623</v>
      </c>
      <c r="D484" s="727" t="s">
        <v>3624</v>
      </c>
      <c r="E484" s="727" t="s">
        <v>3625</v>
      </c>
      <c r="F484" s="731">
        <v>2</v>
      </c>
      <c r="G484" s="731">
        <v>96.84</v>
      </c>
      <c r="H484" s="745">
        <v>1</v>
      </c>
      <c r="I484" s="731"/>
      <c r="J484" s="731"/>
      <c r="K484" s="745">
        <v>0</v>
      </c>
      <c r="L484" s="731">
        <v>2</v>
      </c>
      <c r="M484" s="732">
        <v>96.84</v>
      </c>
    </row>
    <row r="485" spans="1:13" ht="14.4" customHeight="1" thickBot="1" x14ac:dyDescent="0.35">
      <c r="A485" s="733" t="s">
        <v>2354</v>
      </c>
      <c r="B485" s="734" t="s">
        <v>2208</v>
      </c>
      <c r="C485" s="734" t="s">
        <v>2827</v>
      </c>
      <c r="D485" s="734" t="s">
        <v>2828</v>
      </c>
      <c r="E485" s="734" t="s">
        <v>2829</v>
      </c>
      <c r="F485" s="738">
        <v>2</v>
      </c>
      <c r="G485" s="738">
        <v>282.5</v>
      </c>
      <c r="H485" s="746">
        <v>1</v>
      </c>
      <c r="I485" s="738"/>
      <c r="J485" s="738"/>
      <c r="K485" s="746">
        <v>0</v>
      </c>
      <c r="L485" s="738">
        <v>2</v>
      </c>
      <c r="M485" s="739">
        <v>282.5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569</v>
      </c>
      <c r="B5" s="709" t="s">
        <v>570</v>
      </c>
      <c r="C5" s="710" t="s">
        <v>571</v>
      </c>
      <c r="D5" s="710" t="s">
        <v>571</v>
      </c>
      <c r="E5" s="710"/>
      <c r="F5" s="710" t="s">
        <v>571</v>
      </c>
      <c r="G5" s="710" t="s">
        <v>571</v>
      </c>
      <c r="H5" s="710" t="s">
        <v>571</v>
      </c>
      <c r="I5" s="711" t="s">
        <v>571</v>
      </c>
      <c r="J5" s="712" t="s">
        <v>74</v>
      </c>
    </row>
    <row r="6" spans="1:10" ht="14.4" customHeight="1" x14ac:dyDescent="0.3">
      <c r="A6" s="708" t="s">
        <v>569</v>
      </c>
      <c r="B6" s="709" t="s">
        <v>4777</v>
      </c>
      <c r="C6" s="710">
        <v>53.23216</v>
      </c>
      <c r="D6" s="710">
        <v>43.762970000000003</v>
      </c>
      <c r="E6" s="710"/>
      <c r="F6" s="710">
        <v>21.983340000000002</v>
      </c>
      <c r="G6" s="710">
        <v>35</v>
      </c>
      <c r="H6" s="710">
        <v>-13.016659999999998</v>
      </c>
      <c r="I6" s="711">
        <v>0.62809542857142864</v>
      </c>
      <c r="J6" s="712" t="s">
        <v>1</v>
      </c>
    </row>
    <row r="7" spans="1:10" ht="14.4" customHeight="1" x14ac:dyDescent="0.3">
      <c r="A7" s="708" t="s">
        <v>569</v>
      </c>
      <c r="B7" s="709" t="s">
        <v>4778</v>
      </c>
      <c r="C7" s="710">
        <v>10.709490000000002</v>
      </c>
      <c r="D7" s="710">
        <v>19.612560000000009</v>
      </c>
      <c r="E7" s="710"/>
      <c r="F7" s="710">
        <v>29.418839999999999</v>
      </c>
      <c r="G7" s="710">
        <v>17.5</v>
      </c>
      <c r="H7" s="710">
        <v>11.918839999999999</v>
      </c>
      <c r="I7" s="711">
        <v>1.6810765714285714</v>
      </c>
      <c r="J7" s="712" t="s">
        <v>1</v>
      </c>
    </row>
    <row r="8" spans="1:10" ht="14.4" customHeight="1" x14ac:dyDescent="0.3">
      <c r="A8" s="708" t="s">
        <v>569</v>
      </c>
      <c r="B8" s="709" t="s">
        <v>4779</v>
      </c>
      <c r="C8" s="710">
        <v>39.828400000000002</v>
      </c>
      <c r="D8" s="710">
        <v>34.311909999999997</v>
      </c>
      <c r="E8" s="710"/>
      <c r="F8" s="710">
        <v>31.987770000000001</v>
      </c>
      <c r="G8" s="710">
        <v>40.833335937500003</v>
      </c>
      <c r="H8" s="710">
        <v>-8.8455659375000018</v>
      </c>
      <c r="I8" s="711">
        <v>0.78337390922360273</v>
      </c>
      <c r="J8" s="712" t="s">
        <v>1</v>
      </c>
    </row>
    <row r="9" spans="1:10" ht="14.4" customHeight="1" x14ac:dyDescent="0.3">
      <c r="A9" s="708" t="s">
        <v>569</v>
      </c>
      <c r="B9" s="709" t="s">
        <v>4780</v>
      </c>
      <c r="C9" s="710">
        <v>1.3471900000000001</v>
      </c>
      <c r="D9" s="710">
        <v>0.82074000000000014</v>
      </c>
      <c r="E9" s="710"/>
      <c r="F9" s="710">
        <v>0.96916000000000002</v>
      </c>
      <c r="G9" s="710">
        <v>2.9166667480468749</v>
      </c>
      <c r="H9" s="710">
        <v>-1.9475067480468748</v>
      </c>
      <c r="I9" s="711">
        <v>0.33228341930012784</v>
      </c>
      <c r="J9" s="712" t="s">
        <v>1</v>
      </c>
    </row>
    <row r="10" spans="1:10" ht="14.4" customHeight="1" x14ac:dyDescent="0.3">
      <c r="A10" s="708" t="s">
        <v>569</v>
      </c>
      <c r="B10" s="709" t="s">
        <v>4781</v>
      </c>
      <c r="C10" s="710">
        <v>419.00598000000002</v>
      </c>
      <c r="D10" s="710">
        <v>457.61029000000002</v>
      </c>
      <c r="E10" s="710"/>
      <c r="F10" s="710">
        <v>505.53458999999998</v>
      </c>
      <c r="G10" s="710">
        <v>537.55162890625002</v>
      </c>
      <c r="H10" s="710">
        <v>-32.017038906250036</v>
      </c>
      <c r="I10" s="711">
        <v>0.94043913703434456</v>
      </c>
      <c r="J10" s="712" t="s">
        <v>1</v>
      </c>
    </row>
    <row r="11" spans="1:10" ht="14.4" customHeight="1" x14ac:dyDescent="0.3">
      <c r="A11" s="708" t="s">
        <v>569</v>
      </c>
      <c r="B11" s="709" t="s">
        <v>4782</v>
      </c>
      <c r="C11" s="710">
        <v>2555.8069900000005</v>
      </c>
      <c r="D11" s="710">
        <v>2475.06952</v>
      </c>
      <c r="E11" s="710"/>
      <c r="F11" s="710">
        <v>2592.3553799999995</v>
      </c>
      <c r="G11" s="710">
        <v>2687.9059960937498</v>
      </c>
      <c r="H11" s="710">
        <v>-95.55061609375025</v>
      </c>
      <c r="I11" s="711">
        <v>0.96445165261262444</v>
      </c>
      <c r="J11" s="712" t="s">
        <v>1</v>
      </c>
    </row>
    <row r="12" spans="1:10" ht="14.4" customHeight="1" x14ac:dyDescent="0.3">
      <c r="A12" s="708" t="s">
        <v>569</v>
      </c>
      <c r="B12" s="709" t="s">
        <v>4783</v>
      </c>
      <c r="C12" s="710">
        <v>109.06620000000001</v>
      </c>
      <c r="D12" s="710">
        <v>93.666500000000013</v>
      </c>
      <c r="E12" s="710"/>
      <c r="F12" s="710">
        <v>121.44730000000001</v>
      </c>
      <c r="G12" s="710">
        <v>128.53781445312501</v>
      </c>
      <c r="H12" s="710">
        <v>-7.090514453124996</v>
      </c>
      <c r="I12" s="711">
        <v>0.94483713229999911</v>
      </c>
      <c r="J12" s="712" t="s">
        <v>1</v>
      </c>
    </row>
    <row r="13" spans="1:10" ht="14.4" customHeight="1" x14ac:dyDescent="0.3">
      <c r="A13" s="708" t="s">
        <v>569</v>
      </c>
      <c r="B13" s="709" t="s">
        <v>4784</v>
      </c>
      <c r="C13" s="710">
        <v>22.371499999999997</v>
      </c>
      <c r="D13" s="710">
        <v>11.039339999999999</v>
      </c>
      <c r="E13" s="710"/>
      <c r="F13" s="710">
        <v>11.41277</v>
      </c>
      <c r="G13" s="710">
        <v>27.551547485351563</v>
      </c>
      <c r="H13" s="710">
        <v>-16.138777485351561</v>
      </c>
      <c r="I13" s="711">
        <v>0.41423335680392803</v>
      </c>
      <c r="J13" s="712" t="s">
        <v>1</v>
      </c>
    </row>
    <row r="14" spans="1:10" ht="14.4" customHeight="1" x14ac:dyDescent="0.3">
      <c r="A14" s="708" t="s">
        <v>569</v>
      </c>
      <c r="B14" s="709" t="s">
        <v>4785</v>
      </c>
      <c r="C14" s="710">
        <v>47.639289999999995</v>
      </c>
      <c r="D14" s="710">
        <v>50.681620000000002</v>
      </c>
      <c r="E14" s="710"/>
      <c r="F14" s="710">
        <v>44.285019999999996</v>
      </c>
      <c r="G14" s="710">
        <v>64.764748046874999</v>
      </c>
      <c r="H14" s="710">
        <v>-20.479728046875003</v>
      </c>
      <c r="I14" s="711">
        <v>0.6837827882530737</v>
      </c>
      <c r="J14" s="712" t="s">
        <v>1</v>
      </c>
    </row>
    <row r="15" spans="1:10" ht="14.4" customHeight="1" x14ac:dyDescent="0.3">
      <c r="A15" s="708" t="s">
        <v>569</v>
      </c>
      <c r="B15" s="709" t="s">
        <v>4786</v>
      </c>
      <c r="C15" s="710">
        <v>131.85104000000001</v>
      </c>
      <c r="D15" s="710">
        <v>150.04517000000001</v>
      </c>
      <c r="E15" s="710"/>
      <c r="F15" s="710">
        <v>149.03301999999999</v>
      </c>
      <c r="G15" s="710">
        <v>167.24714599609376</v>
      </c>
      <c r="H15" s="710">
        <v>-18.21412599609377</v>
      </c>
      <c r="I15" s="711">
        <v>0.89109454820521017</v>
      </c>
      <c r="J15" s="712" t="s">
        <v>1</v>
      </c>
    </row>
    <row r="16" spans="1:10" ht="14.4" customHeight="1" x14ac:dyDescent="0.3">
      <c r="A16" s="708" t="s">
        <v>569</v>
      </c>
      <c r="B16" s="709" t="s">
        <v>4787</v>
      </c>
      <c r="C16" s="710">
        <v>73.428740000000005</v>
      </c>
      <c r="D16" s="710">
        <v>78.577460000000002</v>
      </c>
      <c r="E16" s="710"/>
      <c r="F16" s="710">
        <v>119.05855</v>
      </c>
      <c r="G16" s="710">
        <v>127.01881680297852</v>
      </c>
      <c r="H16" s="710">
        <v>-7.9602668029785235</v>
      </c>
      <c r="I16" s="711">
        <v>0.93733001925749426</v>
      </c>
      <c r="J16" s="712" t="s">
        <v>1</v>
      </c>
    </row>
    <row r="17" spans="1:10" ht="14.4" customHeight="1" x14ac:dyDescent="0.3">
      <c r="A17" s="708" t="s">
        <v>569</v>
      </c>
      <c r="B17" s="709" t="s">
        <v>4788</v>
      </c>
      <c r="C17" s="710">
        <v>0</v>
      </c>
      <c r="D17" s="710">
        <v>1.5455999999999768</v>
      </c>
      <c r="E17" s="710"/>
      <c r="F17" s="710">
        <v>1.242</v>
      </c>
      <c r="G17" s="710">
        <v>2.9166665039062498</v>
      </c>
      <c r="H17" s="710">
        <v>-1.6746665039062498</v>
      </c>
      <c r="I17" s="711">
        <v>0.42582859519132787</v>
      </c>
      <c r="J17" s="712" t="s">
        <v>1</v>
      </c>
    </row>
    <row r="18" spans="1:10" ht="14.4" customHeight="1" x14ac:dyDescent="0.3">
      <c r="A18" s="708" t="s">
        <v>569</v>
      </c>
      <c r="B18" s="709" t="s">
        <v>4789</v>
      </c>
      <c r="C18" s="710">
        <v>21.877509999999997</v>
      </c>
      <c r="D18" s="710">
        <v>52.310859999999998</v>
      </c>
      <c r="E18" s="710"/>
      <c r="F18" s="710">
        <v>50.557539999999996</v>
      </c>
      <c r="G18" s="710">
        <v>90.632177734375006</v>
      </c>
      <c r="H18" s="710">
        <v>-40.07463773437501</v>
      </c>
      <c r="I18" s="711">
        <v>0.55783212170156771</v>
      </c>
      <c r="J18" s="712" t="s">
        <v>1</v>
      </c>
    </row>
    <row r="19" spans="1:10" ht="14.4" customHeight="1" x14ac:dyDescent="0.3">
      <c r="A19" s="708" t="s">
        <v>569</v>
      </c>
      <c r="B19" s="709" t="s">
        <v>4790</v>
      </c>
      <c r="C19" s="710">
        <v>6490.254100000001</v>
      </c>
      <c r="D19" s="710">
        <v>8065.2029100000027</v>
      </c>
      <c r="E19" s="710"/>
      <c r="F19" s="710">
        <v>8315.3506599999982</v>
      </c>
      <c r="G19" s="710">
        <v>7969.4904687499993</v>
      </c>
      <c r="H19" s="710">
        <v>345.86019124999893</v>
      </c>
      <c r="I19" s="711">
        <v>1.0433980306026072</v>
      </c>
      <c r="J19" s="712" t="s">
        <v>1</v>
      </c>
    </row>
    <row r="20" spans="1:10" ht="14.4" customHeight="1" x14ac:dyDescent="0.3">
      <c r="A20" s="708" t="s">
        <v>569</v>
      </c>
      <c r="B20" s="709" t="s">
        <v>581</v>
      </c>
      <c r="C20" s="710">
        <v>9976.4185900000011</v>
      </c>
      <c r="D20" s="710">
        <v>11534.257450000001</v>
      </c>
      <c r="E20" s="710"/>
      <c r="F20" s="710">
        <v>11994.635939999996</v>
      </c>
      <c r="G20" s="710">
        <v>11899.867013458252</v>
      </c>
      <c r="H20" s="710">
        <v>94.768926541744804</v>
      </c>
      <c r="I20" s="711">
        <v>1.0079638643385314</v>
      </c>
      <c r="J20" s="712" t="s">
        <v>582</v>
      </c>
    </row>
    <row r="22" spans="1:10" ht="14.4" customHeight="1" x14ac:dyDescent="0.3">
      <c r="A22" s="708" t="s">
        <v>569</v>
      </c>
      <c r="B22" s="709" t="s">
        <v>570</v>
      </c>
      <c r="C22" s="710" t="s">
        <v>571</v>
      </c>
      <c r="D22" s="710" t="s">
        <v>571</v>
      </c>
      <c r="E22" s="710"/>
      <c r="F22" s="710" t="s">
        <v>571</v>
      </c>
      <c r="G22" s="710" t="s">
        <v>571</v>
      </c>
      <c r="H22" s="710" t="s">
        <v>571</v>
      </c>
      <c r="I22" s="711" t="s">
        <v>571</v>
      </c>
      <c r="J22" s="712" t="s">
        <v>74</v>
      </c>
    </row>
    <row r="23" spans="1:10" ht="14.4" customHeight="1" x14ac:dyDescent="0.3">
      <c r="A23" s="708" t="s">
        <v>583</v>
      </c>
      <c r="B23" s="709" t="s">
        <v>584</v>
      </c>
      <c r="C23" s="710" t="s">
        <v>571</v>
      </c>
      <c r="D23" s="710" t="s">
        <v>571</v>
      </c>
      <c r="E23" s="710"/>
      <c r="F23" s="710" t="s">
        <v>571</v>
      </c>
      <c r="G23" s="710" t="s">
        <v>571</v>
      </c>
      <c r="H23" s="710" t="s">
        <v>571</v>
      </c>
      <c r="I23" s="711" t="s">
        <v>571</v>
      </c>
      <c r="J23" s="712" t="s">
        <v>0</v>
      </c>
    </row>
    <row r="24" spans="1:10" ht="14.4" customHeight="1" x14ac:dyDescent="0.3">
      <c r="A24" s="708" t="s">
        <v>583</v>
      </c>
      <c r="B24" s="709" t="s">
        <v>4779</v>
      </c>
      <c r="C24" s="710">
        <v>2.7888000000000002</v>
      </c>
      <c r="D24" s="710">
        <v>2.7888000000000002</v>
      </c>
      <c r="E24" s="710"/>
      <c r="F24" s="710">
        <v>1.9186200000000004</v>
      </c>
      <c r="G24" s="710">
        <v>3</v>
      </c>
      <c r="H24" s="710">
        <v>-1.0813799999999996</v>
      </c>
      <c r="I24" s="711">
        <v>0.63954000000000011</v>
      </c>
      <c r="J24" s="712" t="s">
        <v>1</v>
      </c>
    </row>
    <row r="25" spans="1:10" ht="14.4" customHeight="1" x14ac:dyDescent="0.3">
      <c r="A25" s="708" t="s">
        <v>583</v>
      </c>
      <c r="B25" s="709" t="s">
        <v>4780</v>
      </c>
      <c r="C25" s="710">
        <v>0</v>
      </c>
      <c r="D25" s="710">
        <v>0</v>
      </c>
      <c r="E25" s="710"/>
      <c r="F25" s="710">
        <v>9.0630000000000002E-2</v>
      </c>
      <c r="G25" s="710">
        <v>0</v>
      </c>
      <c r="H25" s="710">
        <v>9.0630000000000002E-2</v>
      </c>
      <c r="I25" s="711" t="s">
        <v>571</v>
      </c>
      <c r="J25" s="712" t="s">
        <v>1</v>
      </c>
    </row>
    <row r="26" spans="1:10" ht="14.4" customHeight="1" x14ac:dyDescent="0.3">
      <c r="A26" s="708" t="s">
        <v>583</v>
      </c>
      <c r="B26" s="709" t="s">
        <v>4781</v>
      </c>
      <c r="C26" s="710">
        <v>60.145000000000003</v>
      </c>
      <c r="D26" s="710">
        <v>68.834330000000023</v>
      </c>
      <c r="E26" s="710"/>
      <c r="F26" s="710">
        <v>62.742340000000013</v>
      </c>
      <c r="G26" s="710">
        <v>72</v>
      </c>
      <c r="H26" s="710">
        <v>-9.2576599999999871</v>
      </c>
      <c r="I26" s="711">
        <v>0.87142138888888909</v>
      </c>
      <c r="J26" s="712" t="s">
        <v>1</v>
      </c>
    </row>
    <row r="27" spans="1:10" ht="14.4" customHeight="1" x14ac:dyDescent="0.3">
      <c r="A27" s="708" t="s">
        <v>583</v>
      </c>
      <c r="B27" s="709" t="s">
        <v>4782</v>
      </c>
      <c r="C27" s="710">
        <v>169.41773000000001</v>
      </c>
      <c r="D27" s="710">
        <v>155.60309000000007</v>
      </c>
      <c r="E27" s="710"/>
      <c r="F27" s="710">
        <v>153.16981999999999</v>
      </c>
      <c r="G27" s="710">
        <v>164</v>
      </c>
      <c r="H27" s="710">
        <v>-10.830180000000013</v>
      </c>
      <c r="I27" s="711">
        <v>0.93396231707317068</v>
      </c>
      <c r="J27" s="712" t="s">
        <v>1</v>
      </c>
    </row>
    <row r="28" spans="1:10" ht="14.4" customHeight="1" x14ac:dyDescent="0.3">
      <c r="A28" s="708" t="s">
        <v>583</v>
      </c>
      <c r="B28" s="709" t="s">
        <v>4783</v>
      </c>
      <c r="C28" s="710">
        <v>21.629700000000003</v>
      </c>
      <c r="D28" s="710">
        <v>21.639900000000001</v>
      </c>
      <c r="E28" s="710"/>
      <c r="F28" s="710">
        <v>28.404299999999999</v>
      </c>
      <c r="G28" s="710">
        <v>31</v>
      </c>
      <c r="H28" s="710">
        <v>-2.5957000000000008</v>
      </c>
      <c r="I28" s="711">
        <v>0.91626774193548388</v>
      </c>
      <c r="J28" s="712" t="s">
        <v>1</v>
      </c>
    </row>
    <row r="29" spans="1:10" ht="14.4" customHeight="1" x14ac:dyDescent="0.3">
      <c r="A29" s="708" t="s">
        <v>583</v>
      </c>
      <c r="B29" s="709" t="s">
        <v>4785</v>
      </c>
      <c r="C29" s="710">
        <v>5.7859999999999996</v>
      </c>
      <c r="D29" s="710">
        <v>6.0670000000000002</v>
      </c>
      <c r="E29" s="710"/>
      <c r="F29" s="710">
        <v>6.04</v>
      </c>
      <c r="G29" s="710">
        <v>7</v>
      </c>
      <c r="H29" s="710">
        <v>-0.96</v>
      </c>
      <c r="I29" s="711">
        <v>0.86285714285714288</v>
      </c>
      <c r="J29" s="712" t="s">
        <v>1</v>
      </c>
    </row>
    <row r="30" spans="1:10" ht="14.4" customHeight="1" x14ac:dyDescent="0.3">
      <c r="A30" s="708" t="s">
        <v>583</v>
      </c>
      <c r="B30" s="709" t="s">
        <v>4786</v>
      </c>
      <c r="C30" s="710">
        <v>19.673200000000001</v>
      </c>
      <c r="D30" s="710">
        <v>20.444599999999998</v>
      </c>
      <c r="E30" s="710"/>
      <c r="F30" s="710">
        <v>17.3965</v>
      </c>
      <c r="G30" s="710">
        <v>23</v>
      </c>
      <c r="H30" s="710">
        <v>-5.6035000000000004</v>
      </c>
      <c r="I30" s="711">
        <v>0.75636956521739129</v>
      </c>
      <c r="J30" s="712" t="s">
        <v>1</v>
      </c>
    </row>
    <row r="31" spans="1:10" ht="14.4" customHeight="1" x14ac:dyDescent="0.3">
      <c r="A31" s="708" t="s">
        <v>583</v>
      </c>
      <c r="B31" s="709" t="s">
        <v>4787</v>
      </c>
      <c r="C31" s="710">
        <v>25.729120000000002</v>
      </c>
      <c r="D31" s="710">
        <v>27.475010000000001</v>
      </c>
      <c r="E31" s="710"/>
      <c r="F31" s="710">
        <v>25.728950000000001</v>
      </c>
      <c r="G31" s="710">
        <v>41</v>
      </c>
      <c r="H31" s="710">
        <v>-15.271049999999999</v>
      </c>
      <c r="I31" s="711">
        <v>0.62753536585365854</v>
      </c>
      <c r="J31" s="712" t="s">
        <v>1</v>
      </c>
    </row>
    <row r="32" spans="1:10" ht="14.4" customHeight="1" x14ac:dyDescent="0.3">
      <c r="A32" s="708" t="s">
        <v>583</v>
      </c>
      <c r="B32" s="709" t="s">
        <v>4789</v>
      </c>
      <c r="C32" s="710">
        <v>10.242190000000001</v>
      </c>
      <c r="D32" s="710">
        <v>12.145880000000002</v>
      </c>
      <c r="E32" s="710"/>
      <c r="F32" s="710">
        <v>16.97457</v>
      </c>
      <c r="G32" s="710">
        <v>24</v>
      </c>
      <c r="H32" s="710">
        <v>-7.0254300000000001</v>
      </c>
      <c r="I32" s="711">
        <v>0.70727375000000003</v>
      </c>
      <c r="J32" s="712" t="s">
        <v>1</v>
      </c>
    </row>
    <row r="33" spans="1:10" ht="14.4" customHeight="1" x14ac:dyDescent="0.3">
      <c r="A33" s="708" t="s">
        <v>583</v>
      </c>
      <c r="B33" s="709" t="s">
        <v>585</v>
      </c>
      <c r="C33" s="710">
        <v>315.41174000000007</v>
      </c>
      <c r="D33" s="710">
        <v>314.99861000000004</v>
      </c>
      <c r="E33" s="710"/>
      <c r="F33" s="710">
        <v>312.46573000000001</v>
      </c>
      <c r="G33" s="710">
        <v>366</v>
      </c>
      <c r="H33" s="710">
        <v>-53.534269999999992</v>
      </c>
      <c r="I33" s="711">
        <v>0.85373150273224041</v>
      </c>
      <c r="J33" s="712" t="s">
        <v>586</v>
      </c>
    </row>
    <row r="34" spans="1:10" ht="14.4" customHeight="1" x14ac:dyDescent="0.3">
      <c r="A34" s="708" t="s">
        <v>571</v>
      </c>
      <c r="B34" s="709" t="s">
        <v>571</v>
      </c>
      <c r="C34" s="710" t="s">
        <v>571</v>
      </c>
      <c r="D34" s="710" t="s">
        <v>571</v>
      </c>
      <c r="E34" s="710"/>
      <c r="F34" s="710" t="s">
        <v>571</v>
      </c>
      <c r="G34" s="710" t="s">
        <v>571</v>
      </c>
      <c r="H34" s="710" t="s">
        <v>571</v>
      </c>
      <c r="I34" s="711" t="s">
        <v>571</v>
      </c>
      <c r="J34" s="712" t="s">
        <v>587</v>
      </c>
    </row>
    <row r="35" spans="1:10" ht="14.4" customHeight="1" x14ac:dyDescent="0.3">
      <c r="A35" s="708" t="s">
        <v>588</v>
      </c>
      <c r="B35" s="709" t="s">
        <v>589</v>
      </c>
      <c r="C35" s="710" t="s">
        <v>571</v>
      </c>
      <c r="D35" s="710" t="s">
        <v>571</v>
      </c>
      <c r="E35" s="710"/>
      <c r="F35" s="710" t="s">
        <v>571</v>
      </c>
      <c r="G35" s="710" t="s">
        <v>571</v>
      </c>
      <c r="H35" s="710" t="s">
        <v>571</v>
      </c>
      <c r="I35" s="711" t="s">
        <v>571</v>
      </c>
      <c r="J35" s="712" t="s">
        <v>0</v>
      </c>
    </row>
    <row r="36" spans="1:10" ht="14.4" customHeight="1" x14ac:dyDescent="0.3">
      <c r="A36" s="708" t="s">
        <v>588</v>
      </c>
      <c r="B36" s="709" t="s">
        <v>4779</v>
      </c>
      <c r="C36" s="710">
        <v>5.5939300000000003</v>
      </c>
      <c r="D36" s="710">
        <v>3.6254200000000001</v>
      </c>
      <c r="E36" s="710"/>
      <c r="F36" s="710">
        <v>6.9228000000000005</v>
      </c>
      <c r="G36" s="710">
        <v>7</v>
      </c>
      <c r="H36" s="710">
        <v>-7.7199999999999491E-2</v>
      </c>
      <c r="I36" s="711">
        <v>0.98897142857142861</v>
      </c>
      <c r="J36" s="712" t="s">
        <v>1</v>
      </c>
    </row>
    <row r="37" spans="1:10" ht="14.4" customHeight="1" x14ac:dyDescent="0.3">
      <c r="A37" s="708" t="s">
        <v>588</v>
      </c>
      <c r="B37" s="709" t="s">
        <v>4780</v>
      </c>
      <c r="C37" s="710">
        <v>0</v>
      </c>
      <c r="D37" s="710">
        <v>0</v>
      </c>
      <c r="E37" s="710"/>
      <c r="F37" s="710">
        <v>0.10575</v>
      </c>
      <c r="G37" s="710">
        <v>0</v>
      </c>
      <c r="H37" s="710">
        <v>0.10575</v>
      </c>
      <c r="I37" s="711" t="s">
        <v>571</v>
      </c>
      <c r="J37" s="712" t="s">
        <v>1</v>
      </c>
    </row>
    <row r="38" spans="1:10" ht="14.4" customHeight="1" x14ac:dyDescent="0.3">
      <c r="A38" s="708" t="s">
        <v>588</v>
      </c>
      <c r="B38" s="709" t="s">
        <v>4781</v>
      </c>
      <c r="C38" s="710">
        <v>93.280250000000009</v>
      </c>
      <c r="D38" s="710">
        <v>95.434960000000004</v>
      </c>
      <c r="E38" s="710"/>
      <c r="F38" s="710">
        <v>102.09348000000001</v>
      </c>
      <c r="G38" s="710">
        <v>111</v>
      </c>
      <c r="H38" s="710">
        <v>-8.9065199999999862</v>
      </c>
      <c r="I38" s="711">
        <v>0.91976108108108123</v>
      </c>
      <c r="J38" s="712" t="s">
        <v>1</v>
      </c>
    </row>
    <row r="39" spans="1:10" ht="14.4" customHeight="1" x14ac:dyDescent="0.3">
      <c r="A39" s="708" t="s">
        <v>588</v>
      </c>
      <c r="B39" s="709" t="s">
        <v>4782</v>
      </c>
      <c r="C39" s="710">
        <v>115.74169000000001</v>
      </c>
      <c r="D39" s="710">
        <v>132.04689000000002</v>
      </c>
      <c r="E39" s="710"/>
      <c r="F39" s="710">
        <v>155.61781999999999</v>
      </c>
      <c r="G39" s="710">
        <v>153</v>
      </c>
      <c r="H39" s="710">
        <v>2.6178199999999947</v>
      </c>
      <c r="I39" s="711">
        <v>1.0171099346405228</v>
      </c>
      <c r="J39" s="712" t="s">
        <v>1</v>
      </c>
    </row>
    <row r="40" spans="1:10" ht="14.4" customHeight="1" x14ac:dyDescent="0.3">
      <c r="A40" s="708" t="s">
        <v>588</v>
      </c>
      <c r="B40" s="709" t="s">
        <v>4783</v>
      </c>
      <c r="C40" s="710">
        <v>21.382200000000001</v>
      </c>
      <c r="D40" s="710">
        <v>22.409500000000001</v>
      </c>
      <c r="E40" s="710"/>
      <c r="F40" s="710">
        <v>30.5063</v>
      </c>
      <c r="G40" s="710">
        <v>33</v>
      </c>
      <c r="H40" s="710">
        <v>-2.4937000000000005</v>
      </c>
      <c r="I40" s="711">
        <v>0.92443333333333333</v>
      </c>
      <c r="J40" s="712" t="s">
        <v>1</v>
      </c>
    </row>
    <row r="41" spans="1:10" ht="14.4" customHeight="1" x14ac:dyDescent="0.3">
      <c r="A41" s="708" t="s">
        <v>588</v>
      </c>
      <c r="B41" s="709" t="s">
        <v>4785</v>
      </c>
      <c r="C41" s="710">
        <v>10.646000000000001</v>
      </c>
      <c r="D41" s="710">
        <v>10.298909999999999</v>
      </c>
      <c r="E41" s="710"/>
      <c r="F41" s="710">
        <v>7.7889999999999997</v>
      </c>
      <c r="G41" s="710">
        <v>12</v>
      </c>
      <c r="H41" s="710">
        <v>-4.2110000000000003</v>
      </c>
      <c r="I41" s="711">
        <v>0.64908333333333335</v>
      </c>
      <c r="J41" s="712" t="s">
        <v>1</v>
      </c>
    </row>
    <row r="42" spans="1:10" ht="14.4" customHeight="1" x14ac:dyDescent="0.3">
      <c r="A42" s="708" t="s">
        <v>588</v>
      </c>
      <c r="B42" s="709" t="s">
        <v>4786</v>
      </c>
      <c r="C42" s="710">
        <v>22.003400000000003</v>
      </c>
      <c r="D42" s="710">
        <v>21.458649999999999</v>
      </c>
      <c r="E42" s="710"/>
      <c r="F42" s="710">
        <v>24.442499999999999</v>
      </c>
      <c r="G42" s="710">
        <v>25</v>
      </c>
      <c r="H42" s="710">
        <v>-0.55750000000000099</v>
      </c>
      <c r="I42" s="711">
        <v>0.97770000000000001</v>
      </c>
      <c r="J42" s="712" t="s">
        <v>1</v>
      </c>
    </row>
    <row r="43" spans="1:10" ht="14.4" customHeight="1" x14ac:dyDescent="0.3">
      <c r="A43" s="708" t="s">
        <v>588</v>
      </c>
      <c r="B43" s="709" t="s">
        <v>4787</v>
      </c>
      <c r="C43" s="710">
        <v>27.933370000000004</v>
      </c>
      <c r="D43" s="710">
        <v>30.611169999999998</v>
      </c>
      <c r="E43" s="710"/>
      <c r="F43" s="710">
        <v>39.020980000000002</v>
      </c>
      <c r="G43" s="710">
        <v>46</v>
      </c>
      <c r="H43" s="710">
        <v>-6.9790199999999984</v>
      </c>
      <c r="I43" s="711">
        <v>0.8482821739130435</v>
      </c>
      <c r="J43" s="712" t="s">
        <v>1</v>
      </c>
    </row>
    <row r="44" spans="1:10" ht="14.4" customHeight="1" x14ac:dyDescent="0.3">
      <c r="A44" s="708" t="s">
        <v>588</v>
      </c>
      <c r="B44" s="709" t="s">
        <v>4789</v>
      </c>
      <c r="C44" s="710">
        <v>0.11981</v>
      </c>
      <c r="D44" s="710">
        <v>1.46411</v>
      </c>
      <c r="E44" s="710"/>
      <c r="F44" s="710">
        <v>1.65357</v>
      </c>
      <c r="G44" s="710">
        <v>9</v>
      </c>
      <c r="H44" s="710">
        <v>-7.3464299999999998</v>
      </c>
      <c r="I44" s="711">
        <v>0.18373</v>
      </c>
      <c r="J44" s="712" t="s">
        <v>1</v>
      </c>
    </row>
    <row r="45" spans="1:10" ht="14.4" customHeight="1" x14ac:dyDescent="0.3">
      <c r="A45" s="708" t="s">
        <v>588</v>
      </c>
      <c r="B45" s="709" t="s">
        <v>590</v>
      </c>
      <c r="C45" s="710">
        <v>296.70065000000005</v>
      </c>
      <c r="D45" s="710">
        <v>317.34961000000004</v>
      </c>
      <c r="E45" s="710"/>
      <c r="F45" s="710">
        <v>368.15219999999999</v>
      </c>
      <c r="G45" s="710">
        <v>395</v>
      </c>
      <c r="H45" s="710">
        <v>-26.847800000000007</v>
      </c>
      <c r="I45" s="711">
        <v>0.93203088607594931</v>
      </c>
      <c r="J45" s="712" t="s">
        <v>586</v>
      </c>
    </row>
    <row r="46" spans="1:10" ht="14.4" customHeight="1" x14ac:dyDescent="0.3">
      <c r="A46" s="708" t="s">
        <v>571</v>
      </c>
      <c r="B46" s="709" t="s">
        <v>571</v>
      </c>
      <c r="C46" s="710" t="s">
        <v>571</v>
      </c>
      <c r="D46" s="710" t="s">
        <v>571</v>
      </c>
      <c r="E46" s="710"/>
      <c r="F46" s="710" t="s">
        <v>571</v>
      </c>
      <c r="G46" s="710" t="s">
        <v>571</v>
      </c>
      <c r="H46" s="710" t="s">
        <v>571</v>
      </c>
      <c r="I46" s="711" t="s">
        <v>571</v>
      </c>
      <c r="J46" s="712" t="s">
        <v>587</v>
      </c>
    </row>
    <row r="47" spans="1:10" ht="14.4" customHeight="1" x14ac:dyDescent="0.3">
      <c r="A47" s="708" t="s">
        <v>591</v>
      </c>
      <c r="B47" s="709" t="s">
        <v>592</v>
      </c>
      <c r="C47" s="710" t="s">
        <v>571</v>
      </c>
      <c r="D47" s="710" t="s">
        <v>571</v>
      </c>
      <c r="E47" s="710"/>
      <c r="F47" s="710" t="s">
        <v>571</v>
      </c>
      <c r="G47" s="710" t="s">
        <v>571</v>
      </c>
      <c r="H47" s="710" t="s">
        <v>571</v>
      </c>
      <c r="I47" s="711" t="s">
        <v>571</v>
      </c>
      <c r="J47" s="712" t="s">
        <v>0</v>
      </c>
    </row>
    <row r="48" spans="1:10" ht="14.4" customHeight="1" x14ac:dyDescent="0.3">
      <c r="A48" s="708" t="s">
        <v>591</v>
      </c>
      <c r="B48" s="709" t="s">
        <v>4779</v>
      </c>
      <c r="C48" s="710">
        <v>5.5775699999999997</v>
      </c>
      <c r="D48" s="710">
        <v>5.0198400000000003</v>
      </c>
      <c r="E48" s="710"/>
      <c r="F48" s="710">
        <v>4.1210500000000003</v>
      </c>
      <c r="G48" s="710">
        <v>7</v>
      </c>
      <c r="H48" s="710">
        <v>-2.8789499999999997</v>
      </c>
      <c r="I48" s="711">
        <v>0.58872142857142862</v>
      </c>
      <c r="J48" s="712" t="s">
        <v>1</v>
      </c>
    </row>
    <row r="49" spans="1:10" ht="14.4" customHeight="1" x14ac:dyDescent="0.3">
      <c r="A49" s="708" t="s">
        <v>591</v>
      </c>
      <c r="B49" s="709" t="s">
        <v>4781</v>
      </c>
      <c r="C49" s="710">
        <v>113.01852000000001</v>
      </c>
      <c r="D49" s="710">
        <v>126.26077000000001</v>
      </c>
      <c r="E49" s="710"/>
      <c r="F49" s="710">
        <v>149.50102999999996</v>
      </c>
      <c r="G49" s="710">
        <v>157</v>
      </c>
      <c r="H49" s="710">
        <v>-7.4989700000000425</v>
      </c>
      <c r="I49" s="711">
        <v>0.95223585987261117</v>
      </c>
      <c r="J49" s="712" t="s">
        <v>1</v>
      </c>
    </row>
    <row r="50" spans="1:10" ht="14.4" customHeight="1" x14ac:dyDescent="0.3">
      <c r="A50" s="708" t="s">
        <v>591</v>
      </c>
      <c r="B50" s="709" t="s">
        <v>4782</v>
      </c>
      <c r="C50" s="710">
        <v>109.18438999999999</v>
      </c>
      <c r="D50" s="710">
        <v>96.890050000000002</v>
      </c>
      <c r="E50" s="710"/>
      <c r="F50" s="710">
        <v>102.005</v>
      </c>
      <c r="G50" s="710">
        <v>116</v>
      </c>
      <c r="H50" s="710">
        <v>-13.995000000000005</v>
      </c>
      <c r="I50" s="711">
        <v>0.87935344827586204</v>
      </c>
      <c r="J50" s="712" t="s">
        <v>1</v>
      </c>
    </row>
    <row r="51" spans="1:10" ht="14.4" customHeight="1" x14ac:dyDescent="0.3">
      <c r="A51" s="708" t="s">
        <v>591</v>
      </c>
      <c r="B51" s="709" t="s">
        <v>4783</v>
      </c>
      <c r="C51" s="710">
        <v>23.226500000000001</v>
      </c>
      <c r="D51" s="710">
        <v>19.245900000000002</v>
      </c>
      <c r="E51" s="710"/>
      <c r="F51" s="710">
        <v>23.571000000000002</v>
      </c>
      <c r="G51" s="710">
        <v>28</v>
      </c>
      <c r="H51" s="710">
        <v>-4.4289999999999985</v>
      </c>
      <c r="I51" s="711">
        <v>0.84182142857142861</v>
      </c>
      <c r="J51" s="712" t="s">
        <v>1</v>
      </c>
    </row>
    <row r="52" spans="1:10" ht="14.4" customHeight="1" x14ac:dyDescent="0.3">
      <c r="A52" s="708" t="s">
        <v>591</v>
      </c>
      <c r="B52" s="709" t="s">
        <v>4784</v>
      </c>
      <c r="C52" s="710">
        <v>0</v>
      </c>
      <c r="D52" s="710">
        <v>0</v>
      </c>
      <c r="E52" s="710"/>
      <c r="F52" s="710">
        <v>0</v>
      </c>
      <c r="G52" s="710">
        <v>0</v>
      </c>
      <c r="H52" s="710">
        <v>0</v>
      </c>
      <c r="I52" s="711" t="s">
        <v>571</v>
      </c>
      <c r="J52" s="712" t="s">
        <v>1</v>
      </c>
    </row>
    <row r="53" spans="1:10" ht="14.4" customHeight="1" x14ac:dyDescent="0.3">
      <c r="A53" s="708" t="s">
        <v>591</v>
      </c>
      <c r="B53" s="709" t="s">
        <v>4785</v>
      </c>
      <c r="C53" s="710">
        <v>7.3330000000000002</v>
      </c>
      <c r="D53" s="710">
        <v>6.2050200000000002</v>
      </c>
      <c r="E53" s="710"/>
      <c r="F53" s="710">
        <v>7.2935299999999996</v>
      </c>
      <c r="G53" s="710">
        <v>8</v>
      </c>
      <c r="H53" s="710">
        <v>-0.70647000000000038</v>
      </c>
      <c r="I53" s="711">
        <v>0.91169124999999995</v>
      </c>
      <c r="J53" s="712" t="s">
        <v>1</v>
      </c>
    </row>
    <row r="54" spans="1:10" ht="14.4" customHeight="1" x14ac:dyDescent="0.3">
      <c r="A54" s="708" t="s">
        <v>591</v>
      </c>
      <c r="B54" s="709" t="s">
        <v>4786</v>
      </c>
      <c r="C54" s="710">
        <v>23.43</v>
      </c>
      <c r="D54" s="710">
        <v>25.6</v>
      </c>
      <c r="E54" s="710"/>
      <c r="F54" s="710">
        <v>26.004000000000001</v>
      </c>
      <c r="G54" s="710">
        <v>28</v>
      </c>
      <c r="H54" s="710">
        <v>-1.9959999999999987</v>
      </c>
      <c r="I54" s="711">
        <v>0.92871428571428571</v>
      </c>
      <c r="J54" s="712" t="s">
        <v>1</v>
      </c>
    </row>
    <row r="55" spans="1:10" ht="14.4" customHeight="1" x14ac:dyDescent="0.3">
      <c r="A55" s="708" t="s">
        <v>591</v>
      </c>
      <c r="B55" s="709" t="s">
        <v>4787</v>
      </c>
      <c r="C55" s="710">
        <v>18.744899999999998</v>
      </c>
      <c r="D55" s="710">
        <v>16.067399999999999</v>
      </c>
      <c r="E55" s="710"/>
      <c r="F55" s="710">
        <v>31.866189999999996</v>
      </c>
      <c r="G55" s="710">
        <v>34</v>
      </c>
      <c r="H55" s="710">
        <v>-2.133810000000004</v>
      </c>
      <c r="I55" s="711">
        <v>0.93724088235294101</v>
      </c>
      <c r="J55" s="712" t="s">
        <v>1</v>
      </c>
    </row>
    <row r="56" spans="1:10" ht="14.4" customHeight="1" x14ac:dyDescent="0.3">
      <c r="A56" s="708" t="s">
        <v>591</v>
      </c>
      <c r="B56" s="709" t="s">
        <v>4789</v>
      </c>
      <c r="C56" s="710">
        <v>0.25925999999999999</v>
      </c>
      <c r="D56" s="710">
        <v>0.31945000000000001</v>
      </c>
      <c r="E56" s="710"/>
      <c r="F56" s="710">
        <v>1.9909699999999999</v>
      </c>
      <c r="G56" s="710">
        <v>1</v>
      </c>
      <c r="H56" s="710">
        <v>0.99096999999999991</v>
      </c>
      <c r="I56" s="711">
        <v>1.9909699999999999</v>
      </c>
      <c r="J56" s="712" t="s">
        <v>1</v>
      </c>
    </row>
    <row r="57" spans="1:10" ht="14.4" customHeight="1" x14ac:dyDescent="0.3">
      <c r="A57" s="708" t="s">
        <v>591</v>
      </c>
      <c r="B57" s="709" t="s">
        <v>593</v>
      </c>
      <c r="C57" s="710">
        <v>300.77413999999999</v>
      </c>
      <c r="D57" s="710">
        <v>295.60843000000006</v>
      </c>
      <c r="E57" s="710"/>
      <c r="F57" s="710">
        <v>346.35276999999996</v>
      </c>
      <c r="G57" s="710">
        <v>379</v>
      </c>
      <c r="H57" s="710">
        <v>-32.647230000000036</v>
      </c>
      <c r="I57" s="711">
        <v>0.91385955145118725</v>
      </c>
      <c r="J57" s="712" t="s">
        <v>586</v>
      </c>
    </row>
    <row r="58" spans="1:10" ht="14.4" customHeight="1" x14ac:dyDescent="0.3">
      <c r="A58" s="708" t="s">
        <v>571</v>
      </c>
      <c r="B58" s="709" t="s">
        <v>571</v>
      </c>
      <c r="C58" s="710" t="s">
        <v>571</v>
      </c>
      <c r="D58" s="710" t="s">
        <v>571</v>
      </c>
      <c r="E58" s="710"/>
      <c r="F58" s="710" t="s">
        <v>571</v>
      </c>
      <c r="G58" s="710" t="s">
        <v>571</v>
      </c>
      <c r="H58" s="710" t="s">
        <v>571</v>
      </c>
      <c r="I58" s="711" t="s">
        <v>571</v>
      </c>
      <c r="J58" s="712" t="s">
        <v>587</v>
      </c>
    </row>
    <row r="59" spans="1:10" ht="14.4" customHeight="1" x14ac:dyDescent="0.3">
      <c r="A59" s="708" t="s">
        <v>594</v>
      </c>
      <c r="B59" s="709" t="s">
        <v>595</v>
      </c>
      <c r="C59" s="710" t="s">
        <v>571</v>
      </c>
      <c r="D59" s="710" t="s">
        <v>571</v>
      </c>
      <c r="E59" s="710"/>
      <c r="F59" s="710" t="s">
        <v>571</v>
      </c>
      <c r="G59" s="710" t="s">
        <v>571</v>
      </c>
      <c r="H59" s="710" t="s">
        <v>571</v>
      </c>
      <c r="I59" s="711" t="s">
        <v>571</v>
      </c>
      <c r="J59" s="712" t="s">
        <v>0</v>
      </c>
    </row>
    <row r="60" spans="1:10" ht="14.4" customHeight="1" x14ac:dyDescent="0.3">
      <c r="A60" s="708" t="s">
        <v>594</v>
      </c>
      <c r="B60" s="709" t="s">
        <v>4781</v>
      </c>
      <c r="C60" s="710">
        <v>63.100240000000007</v>
      </c>
      <c r="D60" s="710">
        <v>60.142709999999994</v>
      </c>
      <c r="E60" s="710"/>
      <c r="F60" s="710">
        <v>78.441729999999993</v>
      </c>
      <c r="G60" s="710">
        <v>75</v>
      </c>
      <c r="H60" s="710">
        <v>3.4417299999999926</v>
      </c>
      <c r="I60" s="711">
        <v>1.0458897333333332</v>
      </c>
      <c r="J60" s="712" t="s">
        <v>1</v>
      </c>
    </row>
    <row r="61" spans="1:10" ht="14.4" customHeight="1" x14ac:dyDescent="0.3">
      <c r="A61" s="708" t="s">
        <v>594</v>
      </c>
      <c r="B61" s="709" t="s">
        <v>4782</v>
      </c>
      <c r="C61" s="710">
        <v>17.010750000000002</v>
      </c>
      <c r="D61" s="710">
        <v>28.380769999999998</v>
      </c>
      <c r="E61" s="710"/>
      <c r="F61" s="710">
        <v>25.97268</v>
      </c>
      <c r="G61" s="710">
        <v>32</v>
      </c>
      <c r="H61" s="710">
        <v>-6.0273199999999996</v>
      </c>
      <c r="I61" s="711">
        <v>0.81164625000000001</v>
      </c>
      <c r="J61" s="712" t="s">
        <v>1</v>
      </c>
    </row>
    <row r="62" spans="1:10" ht="14.4" customHeight="1" x14ac:dyDescent="0.3">
      <c r="A62" s="708" t="s">
        <v>594</v>
      </c>
      <c r="B62" s="709" t="s">
        <v>4784</v>
      </c>
      <c r="C62" s="710">
        <v>12.59295</v>
      </c>
      <c r="D62" s="710">
        <v>8.5289999999999999</v>
      </c>
      <c r="E62" s="710"/>
      <c r="F62" s="710">
        <v>10.43159</v>
      </c>
      <c r="G62" s="710">
        <v>17</v>
      </c>
      <c r="H62" s="710">
        <v>-6.5684100000000001</v>
      </c>
      <c r="I62" s="711">
        <v>0.61362294117647054</v>
      </c>
      <c r="J62" s="712" t="s">
        <v>1</v>
      </c>
    </row>
    <row r="63" spans="1:10" ht="14.4" customHeight="1" x14ac:dyDescent="0.3">
      <c r="A63" s="708" t="s">
        <v>594</v>
      </c>
      <c r="B63" s="709" t="s">
        <v>4785</v>
      </c>
      <c r="C63" s="710">
        <v>2.6</v>
      </c>
      <c r="D63" s="710">
        <v>0.77700000000000002</v>
      </c>
      <c r="E63" s="710"/>
      <c r="F63" s="710">
        <v>3.5539999999999998</v>
      </c>
      <c r="G63" s="710">
        <v>10</v>
      </c>
      <c r="H63" s="710">
        <v>-6.4459999999999997</v>
      </c>
      <c r="I63" s="711">
        <v>0.35539999999999999</v>
      </c>
      <c r="J63" s="712" t="s">
        <v>1</v>
      </c>
    </row>
    <row r="64" spans="1:10" ht="14.4" customHeight="1" x14ac:dyDescent="0.3">
      <c r="A64" s="708" t="s">
        <v>594</v>
      </c>
      <c r="B64" s="709" t="s">
        <v>4786</v>
      </c>
      <c r="C64" s="710">
        <v>18.13918</v>
      </c>
      <c r="D64" s="710">
        <v>26.494719999999997</v>
      </c>
      <c r="E64" s="710"/>
      <c r="F64" s="710">
        <v>24.916690000000003</v>
      </c>
      <c r="G64" s="710">
        <v>27</v>
      </c>
      <c r="H64" s="710">
        <v>-2.0833099999999973</v>
      </c>
      <c r="I64" s="711">
        <v>0.92284037037037048</v>
      </c>
      <c r="J64" s="712" t="s">
        <v>1</v>
      </c>
    </row>
    <row r="65" spans="1:10" ht="14.4" customHeight="1" x14ac:dyDescent="0.3">
      <c r="A65" s="708" t="s">
        <v>594</v>
      </c>
      <c r="B65" s="709" t="s">
        <v>4790</v>
      </c>
      <c r="C65" s="710">
        <v>0</v>
      </c>
      <c r="D65" s="710">
        <v>0</v>
      </c>
      <c r="E65" s="710"/>
      <c r="F65" s="710">
        <v>166.48632000000001</v>
      </c>
      <c r="G65" s="710">
        <v>0</v>
      </c>
      <c r="H65" s="710">
        <v>166.48632000000001</v>
      </c>
      <c r="I65" s="711" t="s">
        <v>571</v>
      </c>
      <c r="J65" s="712" t="s">
        <v>1</v>
      </c>
    </row>
    <row r="66" spans="1:10" ht="14.4" customHeight="1" x14ac:dyDescent="0.3">
      <c r="A66" s="708" t="s">
        <v>594</v>
      </c>
      <c r="B66" s="709" t="s">
        <v>596</v>
      </c>
      <c r="C66" s="710">
        <v>113.44312000000001</v>
      </c>
      <c r="D66" s="710">
        <v>124.32419999999999</v>
      </c>
      <c r="E66" s="710"/>
      <c r="F66" s="710">
        <v>309.80300999999997</v>
      </c>
      <c r="G66" s="710">
        <v>161</v>
      </c>
      <c r="H66" s="710">
        <v>148.80300999999997</v>
      </c>
      <c r="I66" s="711">
        <v>1.9242422981366458</v>
      </c>
      <c r="J66" s="712" t="s">
        <v>586</v>
      </c>
    </row>
    <row r="67" spans="1:10" ht="14.4" customHeight="1" x14ac:dyDescent="0.3">
      <c r="A67" s="708" t="s">
        <v>571</v>
      </c>
      <c r="B67" s="709" t="s">
        <v>571</v>
      </c>
      <c r="C67" s="710" t="s">
        <v>571</v>
      </c>
      <c r="D67" s="710" t="s">
        <v>571</v>
      </c>
      <c r="E67" s="710"/>
      <c r="F67" s="710" t="s">
        <v>571</v>
      </c>
      <c r="G67" s="710" t="s">
        <v>571</v>
      </c>
      <c r="H67" s="710" t="s">
        <v>571</v>
      </c>
      <c r="I67" s="711" t="s">
        <v>571</v>
      </c>
      <c r="J67" s="712" t="s">
        <v>587</v>
      </c>
    </row>
    <row r="68" spans="1:10" ht="14.4" customHeight="1" x14ac:dyDescent="0.3">
      <c r="A68" s="708" t="s">
        <v>597</v>
      </c>
      <c r="B68" s="709" t="s">
        <v>598</v>
      </c>
      <c r="C68" s="710" t="s">
        <v>571</v>
      </c>
      <c r="D68" s="710" t="s">
        <v>571</v>
      </c>
      <c r="E68" s="710"/>
      <c r="F68" s="710" t="s">
        <v>571</v>
      </c>
      <c r="G68" s="710" t="s">
        <v>571</v>
      </c>
      <c r="H68" s="710" t="s">
        <v>571</v>
      </c>
      <c r="I68" s="711" t="s">
        <v>571</v>
      </c>
      <c r="J68" s="712" t="s">
        <v>0</v>
      </c>
    </row>
    <row r="69" spans="1:10" ht="14.4" customHeight="1" x14ac:dyDescent="0.3">
      <c r="A69" s="708" t="s">
        <v>597</v>
      </c>
      <c r="B69" s="709" t="s">
        <v>4779</v>
      </c>
      <c r="C69" s="710">
        <v>24.295100000000001</v>
      </c>
      <c r="D69" s="710">
        <v>21.908640000000002</v>
      </c>
      <c r="E69" s="710"/>
      <c r="F69" s="710">
        <v>17.551519999999996</v>
      </c>
      <c r="G69" s="710">
        <v>23</v>
      </c>
      <c r="H69" s="710">
        <v>-5.4484800000000035</v>
      </c>
      <c r="I69" s="711">
        <v>0.76310956521739115</v>
      </c>
      <c r="J69" s="712" t="s">
        <v>1</v>
      </c>
    </row>
    <row r="70" spans="1:10" ht="14.4" customHeight="1" x14ac:dyDescent="0.3">
      <c r="A70" s="708" t="s">
        <v>597</v>
      </c>
      <c r="B70" s="709" t="s">
        <v>4780</v>
      </c>
      <c r="C70" s="710">
        <v>1.3471900000000001</v>
      </c>
      <c r="D70" s="710">
        <v>0.82074000000000014</v>
      </c>
      <c r="E70" s="710"/>
      <c r="F70" s="710">
        <v>0.77278000000000002</v>
      </c>
      <c r="G70" s="710">
        <v>2</v>
      </c>
      <c r="H70" s="710">
        <v>-1.22722</v>
      </c>
      <c r="I70" s="711">
        <v>0.38639000000000001</v>
      </c>
      <c r="J70" s="712" t="s">
        <v>1</v>
      </c>
    </row>
    <row r="71" spans="1:10" ht="14.4" customHeight="1" x14ac:dyDescent="0.3">
      <c r="A71" s="708" t="s">
        <v>597</v>
      </c>
      <c r="B71" s="709" t="s">
        <v>4781</v>
      </c>
      <c r="C71" s="710">
        <v>84.513279999999995</v>
      </c>
      <c r="D71" s="710">
        <v>101.47846999999999</v>
      </c>
      <c r="E71" s="710"/>
      <c r="F71" s="710">
        <v>109.34411</v>
      </c>
      <c r="G71" s="710">
        <v>114</v>
      </c>
      <c r="H71" s="710">
        <v>-4.6558899999999994</v>
      </c>
      <c r="I71" s="711">
        <v>0.95915885964912284</v>
      </c>
      <c r="J71" s="712" t="s">
        <v>1</v>
      </c>
    </row>
    <row r="72" spans="1:10" ht="14.4" customHeight="1" x14ac:dyDescent="0.3">
      <c r="A72" s="708" t="s">
        <v>597</v>
      </c>
      <c r="B72" s="709" t="s">
        <v>4782</v>
      </c>
      <c r="C72" s="710">
        <v>307.54968999999994</v>
      </c>
      <c r="D72" s="710">
        <v>302.02951000000002</v>
      </c>
      <c r="E72" s="710"/>
      <c r="F72" s="710">
        <v>323.15249</v>
      </c>
      <c r="G72" s="710">
        <v>339</v>
      </c>
      <c r="H72" s="710">
        <v>-15.84751</v>
      </c>
      <c r="I72" s="711">
        <v>0.95325218289085545</v>
      </c>
      <c r="J72" s="712" t="s">
        <v>1</v>
      </c>
    </row>
    <row r="73" spans="1:10" ht="14.4" customHeight="1" x14ac:dyDescent="0.3">
      <c r="A73" s="708" t="s">
        <v>597</v>
      </c>
      <c r="B73" s="709" t="s">
        <v>4783</v>
      </c>
      <c r="C73" s="710">
        <v>29.033799999999999</v>
      </c>
      <c r="D73" s="710">
        <v>30.371199999999998</v>
      </c>
      <c r="E73" s="710"/>
      <c r="F73" s="710">
        <v>38.965700000000005</v>
      </c>
      <c r="G73" s="710">
        <v>36</v>
      </c>
      <c r="H73" s="710">
        <v>2.9657000000000053</v>
      </c>
      <c r="I73" s="711">
        <v>1.0823805555555557</v>
      </c>
      <c r="J73" s="712" t="s">
        <v>1</v>
      </c>
    </row>
    <row r="74" spans="1:10" ht="14.4" customHeight="1" x14ac:dyDescent="0.3">
      <c r="A74" s="708" t="s">
        <v>597</v>
      </c>
      <c r="B74" s="709" t="s">
        <v>4784</v>
      </c>
      <c r="C74" s="710">
        <v>0</v>
      </c>
      <c r="D74" s="710">
        <v>0</v>
      </c>
      <c r="E74" s="710"/>
      <c r="F74" s="710">
        <v>0.98117999999999994</v>
      </c>
      <c r="G74" s="710">
        <v>1</v>
      </c>
      <c r="H74" s="710">
        <v>-1.8820000000000059E-2</v>
      </c>
      <c r="I74" s="711">
        <v>0.98117999999999994</v>
      </c>
      <c r="J74" s="712" t="s">
        <v>1</v>
      </c>
    </row>
    <row r="75" spans="1:10" ht="14.4" customHeight="1" x14ac:dyDescent="0.3">
      <c r="A75" s="708" t="s">
        <v>597</v>
      </c>
      <c r="B75" s="709" t="s">
        <v>4785</v>
      </c>
      <c r="C75" s="710">
        <v>13.95609</v>
      </c>
      <c r="D75" s="710">
        <v>14.286910000000001</v>
      </c>
      <c r="E75" s="710"/>
      <c r="F75" s="710">
        <v>14.539909999999999</v>
      </c>
      <c r="G75" s="710">
        <v>16</v>
      </c>
      <c r="H75" s="710">
        <v>-1.460090000000001</v>
      </c>
      <c r="I75" s="711">
        <v>0.90874437499999994</v>
      </c>
      <c r="J75" s="712" t="s">
        <v>1</v>
      </c>
    </row>
    <row r="76" spans="1:10" ht="14.4" customHeight="1" x14ac:dyDescent="0.3">
      <c r="A76" s="708" t="s">
        <v>597</v>
      </c>
      <c r="B76" s="709" t="s">
        <v>4786</v>
      </c>
      <c r="C76" s="710">
        <v>47.628399999999999</v>
      </c>
      <c r="D76" s="710">
        <v>54.337700000000005</v>
      </c>
      <c r="E76" s="710"/>
      <c r="F76" s="710">
        <v>54.075199999999995</v>
      </c>
      <c r="G76" s="710">
        <v>60</v>
      </c>
      <c r="H76" s="710">
        <v>-5.9248000000000047</v>
      </c>
      <c r="I76" s="711">
        <v>0.90125333333333324</v>
      </c>
      <c r="J76" s="712" t="s">
        <v>1</v>
      </c>
    </row>
    <row r="77" spans="1:10" ht="14.4" customHeight="1" x14ac:dyDescent="0.3">
      <c r="A77" s="708" t="s">
        <v>597</v>
      </c>
      <c r="B77" s="709" t="s">
        <v>4787</v>
      </c>
      <c r="C77" s="710">
        <v>0</v>
      </c>
      <c r="D77" s="710">
        <v>4.4238800000000005</v>
      </c>
      <c r="E77" s="710"/>
      <c r="F77" s="710">
        <v>22.442429999999998</v>
      </c>
      <c r="G77" s="710">
        <v>5</v>
      </c>
      <c r="H77" s="710">
        <v>17.442429999999998</v>
      </c>
      <c r="I77" s="711">
        <v>4.488486</v>
      </c>
      <c r="J77" s="712" t="s">
        <v>1</v>
      </c>
    </row>
    <row r="78" spans="1:10" ht="14.4" customHeight="1" x14ac:dyDescent="0.3">
      <c r="A78" s="708" t="s">
        <v>597</v>
      </c>
      <c r="B78" s="709" t="s">
        <v>4789</v>
      </c>
      <c r="C78" s="710">
        <v>11.117049999999999</v>
      </c>
      <c r="D78" s="710">
        <v>38.381419999999999</v>
      </c>
      <c r="E78" s="710"/>
      <c r="F78" s="710">
        <v>29.938429999999997</v>
      </c>
      <c r="G78" s="710">
        <v>56</v>
      </c>
      <c r="H78" s="710">
        <v>-26.061570000000003</v>
      </c>
      <c r="I78" s="711">
        <v>0.53461482142857142</v>
      </c>
      <c r="J78" s="712" t="s">
        <v>1</v>
      </c>
    </row>
    <row r="79" spans="1:10" ht="14.4" customHeight="1" x14ac:dyDescent="0.3">
      <c r="A79" s="708" t="s">
        <v>597</v>
      </c>
      <c r="B79" s="709" t="s">
        <v>599</v>
      </c>
      <c r="C79" s="710">
        <v>519.4405999999999</v>
      </c>
      <c r="D79" s="710">
        <v>568.03847000000007</v>
      </c>
      <c r="E79" s="710"/>
      <c r="F79" s="710">
        <v>611.76375000000007</v>
      </c>
      <c r="G79" s="710">
        <v>652</v>
      </c>
      <c r="H79" s="710">
        <v>-40.236249999999927</v>
      </c>
      <c r="I79" s="711">
        <v>0.93828796012269955</v>
      </c>
      <c r="J79" s="712" t="s">
        <v>586</v>
      </c>
    </row>
    <row r="80" spans="1:10" ht="14.4" customHeight="1" x14ac:dyDescent="0.3">
      <c r="A80" s="708" t="s">
        <v>571</v>
      </c>
      <c r="B80" s="709" t="s">
        <v>571</v>
      </c>
      <c r="C80" s="710" t="s">
        <v>571</v>
      </c>
      <c r="D80" s="710" t="s">
        <v>571</v>
      </c>
      <c r="E80" s="710"/>
      <c r="F80" s="710" t="s">
        <v>571</v>
      </c>
      <c r="G80" s="710" t="s">
        <v>571</v>
      </c>
      <c r="H80" s="710" t="s">
        <v>571</v>
      </c>
      <c r="I80" s="711" t="s">
        <v>571</v>
      </c>
      <c r="J80" s="712" t="s">
        <v>587</v>
      </c>
    </row>
    <row r="81" spans="1:10" ht="14.4" customHeight="1" x14ac:dyDescent="0.3">
      <c r="A81" s="708" t="s">
        <v>600</v>
      </c>
      <c r="B81" s="709" t="s">
        <v>601</v>
      </c>
      <c r="C81" s="710" t="s">
        <v>571</v>
      </c>
      <c r="D81" s="710" t="s">
        <v>571</v>
      </c>
      <c r="E81" s="710"/>
      <c r="F81" s="710" t="s">
        <v>571</v>
      </c>
      <c r="G81" s="710" t="s">
        <v>571</v>
      </c>
      <c r="H81" s="710" t="s">
        <v>571</v>
      </c>
      <c r="I81" s="711" t="s">
        <v>571</v>
      </c>
      <c r="J81" s="712" t="s">
        <v>0</v>
      </c>
    </row>
    <row r="82" spans="1:10" ht="14.4" customHeight="1" x14ac:dyDescent="0.3">
      <c r="A82" s="708" t="s">
        <v>600</v>
      </c>
      <c r="B82" s="709" t="s">
        <v>4777</v>
      </c>
      <c r="C82" s="710">
        <v>53.23216</v>
      </c>
      <c r="D82" s="710">
        <v>43.762970000000003</v>
      </c>
      <c r="E82" s="710"/>
      <c r="F82" s="710">
        <v>21.983340000000002</v>
      </c>
      <c r="G82" s="710">
        <v>35</v>
      </c>
      <c r="H82" s="710">
        <v>-13.016659999999998</v>
      </c>
      <c r="I82" s="711">
        <v>0.62809542857142864</v>
      </c>
      <c r="J82" s="712" t="s">
        <v>1</v>
      </c>
    </row>
    <row r="83" spans="1:10" ht="14.4" customHeight="1" x14ac:dyDescent="0.3">
      <c r="A83" s="708" t="s">
        <v>600</v>
      </c>
      <c r="B83" s="709" t="s">
        <v>4778</v>
      </c>
      <c r="C83" s="710">
        <v>10.709490000000002</v>
      </c>
      <c r="D83" s="710">
        <v>19.612560000000009</v>
      </c>
      <c r="E83" s="710"/>
      <c r="F83" s="710">
        <v>29.418839999999999</v>
      </c>
      <c r="G83" s="710">
        <v>18</v>
      </c>
      <c r="H83" s="710">
        <v>11.418839999999999</v>
      </c>
      <c r="I83" s="711">
        <v>1.6343799999999999</v>
      </c>
      <c r="J83" s="712" t="s">
        <v>1</v>
      </c>
    </row>
    <row r="84" spans="1:10" ht="14.4" customHeight="1" x14ac:dyDescent="0.3">
      <c r="A84" s="708" t="s">
        <v>600</v>
      </c>
      <c r="B84" s="709" t="s">
        <v>4781</v>
      </c>
      <c r="C84" s="710">
        <v>0</v>
      </c>
      <c r="D84" s="710">
        <v>0</v>
      </c>
      <c r="E84" s="710"/>
      <c r="F84" s="710">
        <v>0</v>
      </c>
      <c r="G84" s="710">
        <v>0</v>
      </c>
      <c r="H84" s="710">
        <v>0</v>
      </c>
      <c r="I84" s="711" t="s">
        <v>571</v>
      </c>
      <c r="J84" s="712" t="s">
        <v>1</v>
      </c>
    </row>
    <row r="85" spans="1:10" ht="14.4" customHeight="1" x14ac:dyDescent="0.3">
      <c r="A85" s="708" t="s">
        <v>600</v>
      </c>
      <c r="B85" s="709" t="s">
        <v>4782</v>
      </c>
      <c r="C85" s="710">
        <v>1636.2837600000005</v>
      </c>
      <c r="D85" s="710">
        <v>1663.4284299999997</v>
      </c>
      <c r="E85" s="710"/>
      <c r="F85" s="710">
        <v>1748.5888699999998</v>
      </c>
      <c r="G85" s="710">
        <v>1750</v>
      </c>
      <c r="H85" s="710">
        <v>-1.4111300000001847</v>
      </c>
      <c r="I85" s="711">
        <v>0.99919363999999988</v>
      </c>
      <c r="J85" s="712" t="s">
        <v>1</v>
      </c>
    </row>
    <row r="86" spans="1:10" ht="14.4" customHeight="1" x14ac:dyDescent="0.3">
      <c r="A86" s="708" t="s">
        <v>600</v>
      </c>
      <c r="B86" s="709" t="s">
        <v>4784</v>
      </c>
      <c r="C86" s="710">
        <v>9.7785499999999992</v>
      </c>
      <c r="D86" s="710">
        <v>2.5103400000000002</v>
      </c>
      <c r="E86" s="710"/>
      <c r="F86" s="710">
        <v>0</v>
      </c>
      <c r="G86" s="710">
        <v>10</v>
      </c>
      <c r="H86" s="710">
        <v>-10</v>
      </c>
      <c r="I86" s="711">
        <v>0</v>
      </c>
      <c r="J86" s="712" t="s">
        <v>1</v>
      </c>
    </row>
    <row r="87" spans="1:10" ht="14.4" customHeight="1" x14ac:dyDescent="0.3">
      <c r="A87" s="708" t="s">
        <v>600</v>
      </c>
      <c r="B87" s="709" t="s">
        <v>4787</v>
      </c>
      <c r="C87" s="710">
        <v>1.02135</v>
      </c>
      <c r="D87" s="710">
        <v>0</v>
      </c>
      <c r="E87" s="710"/>
      <c r="F87" s="710">
        <v>0</v>
      </c>
      <c r="G87" s="710">
        <v>0</v>
      </c>
      <c r="H87" s="710">
        <v>0</v>
      </c>
      <c r="I87" s="711" t="s">
        <v>571</v>
      </c>
      <c r="J87" s="712" t="s">
        <v>1</v>
      </c>
    </row>
    <row r="88" spans="1:10" ht="14.4" customHeight="1" x14ac:dyDescent="0.3">
      <c r="A88" s="708" t="s">
        <v>600</v>
      </c>
      <c r="B88" s="709" t="s">
        <v>4788</v>
      </c>
      <c r="C88" s="710">
        <v>0</v>
      </c>
      <c r="D88" s="710">
        <v>1.5455999999999768</v>
      </c>
      <c r="E88" s="710"/>
      <c r="F88" s="710">
        <v>1.242</v>
      </c>
      <c r="G88" s="710">
        <v>3</v>
      </c>
      <c r="H88" s="710">
        <v>-1.758</v>
      </c>
      <c r="I88" s="711">
        <v>0.41399999999999998</v>
      </c>
      <c r="J88" s="712" t="s">
        <v>1</v>
      </c>
    </row>
    <row r="89" spans="1:10" ht="14.4" customHeight="1" x14ac:dyDescent="0.3">
      <c r="A89" s="708" t="s">
        <v>600</v>
      </c>
      <c r="B89" s="709" t="s">
        <v>4790</v>
      </c>
      <c r="C89" s="710">
        <v>6282.2587500000009</v>
      </c>
      <c r="D89" s="710">
        <v>7881.767630000003</v>
      </c>
      <c r="E89" s="710"/>
      <c r="F89" s="710">
        <v>8004.0241399999977</v>
      </c>
      <c r="G89" s="710">
        <v>7774</v>
      </c>
      <c r="H89" s="710">
        <v>230.02413999999771</v>
      </c>
      <c r="I89" s="711">
        <v>1.0295889040391044</v>
      </c>
      <c r="J89" s="712" t="s">
        <v>1</v>
      </c>
    </row>
    <row r="90" spans="1:10" ht="14.4" customHeight="1" x14ac:dyDescent="0.3">
      <c r="A90" s="708" t="s">
        <v>600</v>
      </c>
      <c r="B90" s="709" t="s">
        <v>602</v>
      </c>
      <c r="C90" s="710">
        <v>7993.2840600000018</v>
      </c>
      <c r="D90" s="710">
        <v>9612.6275300000034</v>
      </c>
      <c r="E90" s="710"/>
      <c r="F90" s="710">
        <v>9805.2571899999966</v>
      </c>
      <c r="G90" s="710">
        <v>9589</v>
      </c>
      <c r="H90" s="710">
        <v>216.25718999999663</v>
      </c>
      <c r="I90" s="711">
        <v>1.022552632182709</v>
      </c>
      <c r="J90" s="712" t="s">
        <v>586</v>
      </c>
    </row>
    <row r="91" spans="1:10" ht="14.4" customHeight="1" x14ac:dyDescent="0.3">
      <c r="A91" s="708" t="s">
        <v>571</v>
      </c>
      <c r="B91" s="709" t="s">
        <v>571</v>
      </c>
      <c r="C91" s="710" t="s">
        <v>571</v>
      </c>
      <c r="D91" s="710" t="s">
        <v>571</v>
      </c>
      <c r="E91" s="710"/>
      <c r="F91" s="710" t="s">
        <v>571</v>
      </c>
      <c r="G91" s="710" t="s">
        <v>571</v>
      </c>
      <c r="H91" s="710" t="s">
        <v>571</v>
      </c>
      <c r="I91" s="711" t="s">
        <v>571</v>
      </c>
      <c r="J91" s="712" t="s">
        <v>587</v>
      </c>
    </row>
    <row r="92" spans="1:10" ht="14.4" customHeight="1" x14ac:dyDescent="0.3">
      <c r="A92" s="708" t="s">
        <v>4791</v>
      </c>
      <c r="B92" s="709" t="s">
        <v>4792</v>
      </c>
      <c r="C92" s="710" t="s">
        <v>571</v>
      </c>
      <c r="D92" s="710" t="s">
        <v>571</v>
      </c>
      <c r="E92" s="710"/>
      <c r="F92" s="710" t="s">
        <v>571</v>
      </c>
      <c r="G92" s="710" t="s">
        <v>571</v>
      </c>
      <c r="H92" s="710" t="s">
        <v>571</v>
      </c>
      <c r="I92" s="711" t="s">
        <v>571</v>
      </c>
      <c r="J92" s="712" t="s">
        <v>0</v>
      </c>
    </row>
    <row r="93" spans="1:10" ht="14.4" customHeight="1" x14ac:dyDescent="0.3">
      <c r="A93" s="708" t="s">
        <v>4791</v>
      </c>
      <c r="B93" s="709" t="s">
        <v>4782</v>
      </c>
      <c r="C93" s="710">
        <v>46.460509999999999</v>
      </c>
      <c r="D93" s="710">
        <v>18.001800000000003</v>
      </c>
      <c r="E93" s="710"/>
      <c r="F93" s="710">
        <v>24.116099999999999</v>
      </c>
      <c r="G93" s="710">
        <v>25</v>
      </c>
      <c r="H93" s="710">
        <v>-0.88390000000000057</v>
      </c>
      <c r="I93" s="711">
        <v>0.96464399999999995</v>
      </c>
      <c r="J93" s="712" t="s">
        <v>1</v>
      </c>
    </row>
    <row r="94" spans="1:10" ht="14.4" customHeight="1" x14ac:dyDescent="0.3">
      <c r="A94" s="708" t="s">
        <v>4791</v>
      </c>
      <c r="B94" s="709" t="s">
        <v>4790</v>
      </c>
      <c r="C94" s="710">
        <v>207.99534999999997</v>
      </c>
      <c r="D94" s="710">
        <v>164.81337999999994</v>
      </c>
      <c r="E94" s="710"/>
      <c r="F94" s="710">
        <v>126.21829999999999</v>
      </c>
      <c r="G94" s="710">
        <v>144</v>
      </c>
      <c r="H94" s="710">
        <v>-17.781700000000015</v>
      </c>
      <c r="I94" s="711">
        <v>0.87651597222222211</v>
      </c>
      <c r="J94" s="712" t="s">
        <v>1</v>
      </c>
    </row>
    <row r="95" spans="1:10" ht="14.4" customHeight="1" x14ac:dyDescent="0.3">
      <c r="A95" s="708" t="s">
        <v>4791</v>
      </c>
      <c r="B95" s="709" t="s">
        <v>4793</v>
      </c>
      <c r="C95" s="710">
        <v>254.45585999999997</v>
      </c>
      <c r="D95" s="710">
        <v>182.81517999999994</v>
      </c>
      <c r="E95" s="710"/>
      <c r="F95" s="710">
        <v>150.33439999999999</v>
      </c>
      <c r="G95" s="710">
        <v>169</v>
      </c>
      <c r="H95" s="710">
        <v>-18.665600000000012</v>
      </c>
      <c r="I95" s="711">
        <v>0.88955266272189337</v>
      </c>
      <c r="J95" s="712" t="s">
        <v>586</v>
      </c>
    </row>
    <row r="96" spans="1:10" ht="14.4" customHeight="1" x14ac:dyDescent="0.3">
      <c r="A96" s="708" t="s">
        <v>571</v>
      </c>
      <c r="B96" s="709" t="s">
        <v>571</v>
      </c>
      <c r="C96" s="710" t="s">
        <v>571</v>
      </c>
      <c r="D96" s="710" t="s">
        <v>571</v>
      </c>
      <c r="E96" s="710"/>
      <c r="F96" s="710" t="s">
        <v>571</v>
      </c>
      <c r="G96" s="710" t="s">
        <v>571</v>
      </c>
      <c r="H96" s="710" t="s">
        <v>571</v>
      </c>
      <c r="I96" s="711" t="s">
        <v>571</v>
      </c>
      <c r="J96" s="712" t="s">
        <v>587</v>
      </c>
    </row>
    <row r="97" spans="1:10" ht="14.4" customHeight="1" x14ac:dyDescent="0.3">
      <c r="A97" s="708" t="s">
        <v>603</v>
      </c>
      <c r="B97" s="709" t="s">
        <v>604</v>
      </c>
      <c r="C97" s="710" t="s">
        <v>571</v>
      </c>
      <c r="D97" s="710" t="s">
        <v>571</v>
      </c>
      <c r="E97" s="710"/>
      <c r="F97" s="710" t="s">
        <v>571</v>
      </c>
      <c r="G97" s="710" t="s">
        <v>571</v>
      </c>
      <c r="H97" s="710" t="s">
        <v>571</v>
      </c>
      <c r="I97" s="711" t="s">
        <v>571</v>
      </c>
      <c r="J97" s="712" t="s">
        <v>0</v>
      </c>
    </row>
    <row r="98" spans="1:10" ht="14.4" customHeight="1" x14ac:dyDescent="0.3">
      <c r="A98" s="708" t="s">
        <v>603</v>
      </c>
      <c r="B98" s="709" t="s">
        <v>4779</v>
      </c>
      <c r="C98" s="710">
        <v>1.573</v>
      </c>
      <c r="D98" s="710">
        <v>0.96921000000000002</v>
      </c>
      <c r="E98" s="710"/>
      <c r="F98" s="710">
        <v>1.4737800000000001</v>
      </c>
      <c r="G98" s="710">
        <v>2</v>
      </c>
      <c r="H98" s="710">
        <v>-0.52621999999999991</v>
      </c>
      <c r="I98" s="711">
        <v>0.73689000000000004</v>
      </c>
      <c r="J98" s="712" t="s">
        <v>1</v>
      </c>
    </row>
    <row r="99" spans="1:10" ht="14.4" customHeight="1" x14ac:dyDescent="0.3">
      <c r="A99" s="708" t="s">
        <v>603</v>
      </c>
      <c r="B99" s="709" t="s">
        <v>4780</v>
      </c>
      <c r="C99" s="710">
        <v>0</v>
      </c>
      <c r="D99" s="710">
        <v>0</v>
      </c>
      <c r="E99" s="710"/>
      <c r="F99" s="710">
        <v>0</v>
      </c>
      <c r="G99" s="710">
        <v>0</v>
      </c>
      <c r="H99" s="710">
        <v>0</v>
      </c>
      <c r="I99" s="711" t="s">
        <v>571</v>
      </c>
      <c r="J99" s="712" t="s">
        <v>1</v>
      </c>
    </row>
    <row r="100" spans="1:10" ht="14.4" customHeight="1" x14ac:dyDescent="0.3">
      <c r="A100" s="708" t="s">
        <v>603</v>
      </c>
      <c r="B100" s="709" t="s">
        <v>4781</v>
      </c>
      <c r="C100" s="710">
        <v>4.9486900000000009</v>
      </c>
      <c r="D100" s="710">
        <v>5.4590499999999995</v>
      </c>
      <c r="E100" s="710"/>
      <c r="F100" s="710">
        <v>3.4118999999999997</v>
      </c>
      <c r="G100" s="710">
        <v>9</v>
      </c>
      <c r="H100" s="710">
        <v>-5.5881000000000007</v>
      </c>
      <c r="I100" s="711">
        <v>0.37909999999999999</v>
      </c>
      <c r="J100" s="712" t="s">
        <v>1</v>
      </c>
    </row>
    <row r="101" spans="1:10" ht="14.4" customHeight="1" x14ac:dyDescent="0.3">
      <c r="A101" s="708" t="s">
        <v>603</v>
      </c>
      <c r="B101" s="709" t="s">
        <v>4782</v>
      </c>
      <c r="C101" s="710">
        <v>154.15846999999999</v>
      </c>
      <c r="D101" s="710">
        <v>78.688980000000015</v>
      </c>
      <c r="E101" s="710"/>
      <c r="F101" s="710">
        <v>59.732600000000012</v>
      </c>
      <c r="G101" s="710">
        <v>110</v>
      </c>
      <c r="H101" s="710">
        <v>-50.267399999999988</v>
      </c>
      <c r="I101" s="711">
        <v>0.54302363636363649</v>
      </c>
      <c r="J101" s="712" t="s">
        <v>1</v>
      </c>
    </row>
    <row r="102" spans="1:10" ht="14.4" customHeight="1" x14ac:dyDescent="0.3">
      <c r="A102" s="708" t="s">
        <v>603</v>
      </c>
      <c r="B102" s="709" t="s">
        <v>4783</v>
      </c>
      <c r="C102" s="710">
        <v>13.794</v>
      </c>
      <c r="D102" s="710">
        <v>0</v>
      </c>
      <c r="E102" s="710"/>
      <c r="F102" s="710">
        <v>0</v>
      </c>
      <c r="G102" s="710">
        <v>0</v>
      </c>
      <c r="H102" s="710">
        <v>0</v>
      </c>
      <c r="I102" s="711" t="s">
        <v>571</v>
      </c>
      <c r="J102" s="712" t="s">
        <v>1</v>
      </c>
    </row>
    <row r="103" spans="1:10" ht="14.4" customHeight="1" x14ac:dyDescent="0.3">
      <c r="A103" s="708" t="s">
        <v>603</v>
      </c>
      <c r="B103" s="709" t="s">
        <v>4785</v>
      </c>
      <c r="C103" s="710">
        <v>7.3182</v>
      </c>
      <c r="D103" s="710">
        <v>13.046779999999998</v>
      </c>
      <c r="E103" s="710"/>
      <c r="F103" s="710">
        <v>5.0685799999999999</v>
      </c>
      <c r="G103" s="710">
        <v>13</v>
      </c>
      <c r="H103" s="710">
        <v>-7.9314200000000001</v>
      </c>
      <c r="I103" s="711">
        <v>0.38989076923076921</v>
      </c>
      <c r="J103" s="712" t="s">
        <v>1</v>
      </c>
    </row>
    <row r="104" spans="1:10" ht="14.4" customHeight="1" x14ac:dyDescent="0.3">
      <c r="A104" s="708" t="s">
        <v>603</v>
      </c>
      <c r="B104" s="709" t="s">
        <v>4786</v>
      </c>
      <c r="C104" s="710">
        <v>0.97686000000000006</v>
      </c>
      <c r="D104" s="710">
        <v>1.7095</v>
      </c>
      <c r="E104" s="710"/>
      <c r="F104" s="710">
        <v>2.1981299999999999</v>
      </c>
      <c r="G104" s="710">
        <v>3</v>
      </c>
      <c r="H104" s="710">
        <v>-0.80187000000000008</v>
      </c>
      <c r="I104" s="711">
        <v>0.73270999999999997</v>
      </c>
      <c r="J104" s="712" t="s">
        <v>1</v>
      </c>
    </row>
    <row r="105" spans="1:10" ht="14.4" customHeight="1" x14ac:dyDescent="0.3">
      <c r="A105" s="708" t="s">
        <v>603</v>
      </c>
      <c r="B105" s="709" t="s">
        <v>4789</v>
      </c>
      <c r="C105" s="710">
        <v>0.13919999999999999</v>
      </c>
      <c r="D105" s="710">
        <v>0</v>
      </c>
      <c r="E105" s="710"/>
      <c r="F105" s="710">
        <v>0</v>
      </c>
      <c r="G105" s="710">
        <v>0</v>
      </c>
      <c r="H105" s="710">
        <v>0</v>
      </c>
      <c r="I105" s="711" t="s">
        <v>571</v>
      </c>
      <c r="J105" s="712" t="s">
        <v>1</v>
      </c>
    </row>
    <row r="106" spans="1:10" ht="14.4" customHeight="1" x14ac:dyDescent="0.3">
      <c r="A106" s="708" t="s">
        <v>603</v>
      </c>
      <c r="B106" s="709" t="s">
        <v>4790</v>
      </c>
      <c r="C106" s="710">
        <v>0</v>
      </c>
      <c r="D106" s="710">
        <v>18.6219</v>
      </c>
      <c r="E106" s="710"/>
      <c r="F106" s="710">
        <v>18.6219</v>
      </c>
      <c r="G106" s="710">
        <v>51</v>
      </c>
      <c r="H106" s="710">
        <v>-32.378100000000003</v>
      </c>
      <c r="I106" s="711">
        <v>0.36513529411764706</v>
      </c>
      <c r="J106" s="712" t="s">
        <v>1</v>
      </c>
    </row>
    <row r="107" spans="1:10" ht="14.4" customHeight="1" x14ac:dyDescent="0.3">
      <c r="A107" s="708" t="s">
        <v>603</v>
      </c>
      <c r="B107" s="709" t="s">
        <v>605</v>
      </c>
      <c r="C107" s="710">
        <v>182.90841999999998</v>
      </c>
      <c r="D107" s="710">
        <v>118.49542000000001</v>
      </c>
      <c r="E107" s="710"/>
      <c r="F107" s="710">
        <v>90.506890000000013</v>
      </c>
      <c r="G107" s="710">
        <v>188</v>
      </c>
      <c r="H107" s="710">
        <v>-97.493109999999987</v>
      </c>
      <c r="I107" s="711">
        <v>0.48141962765957452</v>
      </c>
      <c r="J107" s="712" t="s">
        <v>586</v>
      </c>
    </row>
    <row r="108" spans="1:10" ht="14.4" customHeight="1" x14ac:dyDescent="0.3">
      <c r="A108" s="708" t="s">
        <v>571</v>
      </c>
      <c r="B108" s="709" t="s">
        <v>571</v>
      </c>
      <c r="C108" s="710" t="s">
        <v>571</v>
      </c>
      <c r="D108" s="710" t="s">
        <v>571</v>
      </c>
      <c r="E108" s="710"/>
      <c r="F108" s="710" t="s">
        <v>571</v>
      </c>
      <c r="G108" s="710" t="s">
        <v>571</v>
      </c>
      <c r="H108" s="710" t="s">
        <v>571</v>
      </c>
      <c r="I108" s="711" t="s">
        <v>571</v>
      </c>
      <c r="J108" s="712" t="s">
        <v>587</v>
      </c>
    </row>
    <row r="109" spans="1:10" ht="14.4" customHeight="1" x14ac:dyDescent="0.3">
      <c r="A109" s="708" t="s">
        <v>569</v>
      </c>
      <c r="B109" s="709" t="s">
        <v>581</v>
      </c>
      <c r="C109" s="710">
        <v>9976.4185900000011</v>
      </c>
      <c r="D109" s="710">
        <v>11534.257450000003</v>
      </c>
      <c r="E109" s="710"/>
      <c r="F109" s="710">
        <v>11994.635939999996</v>
      </c>
      <c r="G109" s="710">
        <v>11900</v>
      </c>
      <c r="H109" s="710">
        <v>94.635939999996481</v>
      </c>
      <c r="I109" s="711">
        <v>1.0079525999999996</v>
      </c>
      <c r="J109" s="712" t="s">
        <v>582</v>
      </c>
    </row>
  </sheetData>
  <mergeCells count="3">
    <mergeCell ref="A1:I1"/>
    <mergeCell ref="F3:I3"/>
    <mergeCell ref="C4:D4"/>
  </mergeCells>
  <conditionalFormatting sqref="F21 F110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109">
    <cfRule type="expression" dxfId="37" priority="6">
      <formula>$H22&gt;0</formula>
    </cfRule>
  </conditionalFormatting>
  <conditionalFormatting sqref="A22:A109">
    <cfRule type="expression" dxfId="36" priority="5">
      <formula>AND($J22&lt;&gt;"mezeraKL",$J22&lt;&gt;"")</formula>
    </cfRule>
  </conditionalFormatting>
  <conditionalFormatting sqref="I22:I109">
    <cfRule type="expression" dxfId="35" priority="7">
      <formula>$I22&gt;1</formula>
    </cfRule>
  </conditionalFormatting>
  <conditionalFormatting sqref="B22:B109">
    <cfRule type="expression" dxfId="34" priority="4">
      <formula>OR($J22="NS",$J22="SumaNS",$J22="Účet")</formula>
    </cfRule>
  </conditionalFormatting>
  <conditionalFormatting sqref="A22:D109 F22:I109">
    <cfRule type="expression" dxfId="33" priority="8">
      <formula>AND($J22&lt;&gt;"",$J22&lt;&gt;"mezeraKL")</formula>
    </cfRule>
  </conditionalFormatting>
  <conditionalFormatting sqref="B22:D109 F22:I109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9 F22:I109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5758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17.60732637903611</v>
      </c>
      <c r="J3" s="203">
        <f>SUBTOTAL(9,J5:J1048576)</f>
        <v>595204</v>
      </c>
      <c r="K3" s="204">
        <f>SUBTOTAL(9,K5:K1048576)</f>
        <v>10479951.090107808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569</v>
      </c>
      <c r="B5" s="804" t="s">
        <v>570</v>
      </c>
      <c r="C5" s="807" t="s">
        <v>583</v>
      </c>
      <c r="D5" s="822" t="s">
        <v>584</v>
      </c>
      <c r="E5" s="807" t="s">
        <v>4794</v>
      </c>
      <c r="F5" s="822" t="s">
        <v>4795</v>
      </c>
      <c r="G5" s="807" t="s">
        <v>4796</v>
      </c>
      <c r="H5" s="807" t="s">
        <v>4797</v>
      </c>
      <c r="I5" s="225">
        <v>147.18666585286459</v>
      </c>
      <c r="J5" s="225">
        <v>6</v>
      </c>
      <c r="K5" s="817">
        <v>883.1099853515625</v>
      </c>
    </row>
    <row r="6" spans="1:11" ht="14.4" customHeight="1" x14ac:dyDescent="0.3">
      <c r="A6" s="726" t="s">
        <v>569</v>
      </c>
      <c r="B6" s="727" t="s">
        <v>570</v>
      </c>
      <c r="C6" s="728" t="s">
        <v>583</v>
      </c>
      <c r="D6" s="729" t="s">
        <v>584</v>
      </c>
      <c r="E6" s="728" t="s">
        <v>4794</v>
      </c>
      <c r="F6" s="729" t="s">
        <v>4795</v>
      </c>
      <c r="G6" s="728" t="s">
        <v>4798</v>
      </c>
      <c r="H6" s="728" t="s">
        <v>4799</v>
      </c>
      <c r="I6" s="731">
        <v>147.17666117350259</v>
      </c>
      <c r="J6" s="731">
        <v>6</v>
      </c>
      <c r="K6" s="732">
        <v>883.05000305175781</v>
      </c>
    </row>
    <row r="7" spans="1:11" ht="14.4" customHeight="1" x14ac:dyDescent="0.3">
      <c r="A7" s="726" t="s">
        <v>569</v>
      </c>
      <c r="B7" s="727" t="s">
        <v>570</v>
      </c>
      <c r="C7" s="728" t="s">
        <v>583</v>
      </c>
      <c r="D7" s="729" t="s">
        <v>584</v>
      </c>
      <c r="E7" s="728" t="s">
        <v>4794</v>
      </c>
      <c r="F7" s="729" t="s">
        <v>4795</v>
      </c>
      <c r="G7" s="728" t="s">
        <v>4800</v>
      </c>
      <c r="H7" s="728" t="s">
        <v>4801</v>
      </c>
      <c r="I7" s="731">
        <v>152.46000671386719</v>
      </c>
      <c r="J7" s="731">
        <v>1</v>
      </c>
      <c r="K7" s="732">
        <v>152.46000671386719</v>
      </c>
    </row>
    <row r="8" spans="1:11" ht="14.4" customHeight="1" x14ac:dyDescent="0.3">
      <c r="A8" s="726" t="s">
        <v>569</v>
      </c>
      <c r="B8" s="727" t="s">
        <v>570</v>
      </c>
      <c r="C8" s="728" t="s">
        <v>583</v>
      </c>
      <c r="D8" s="729" t="s">
        <v>584</v>
      </c>
      <c r="E8" s="728" t="s">
        <v>4802</v>
      </c>
      <c r="F8" s="729" t="s">
        <v>4803</v>
      </c>
      <c r="G8" s="728" t="s">
        <v>4804</v>
      </c>
      <c r="H8" s="728" t="s">
        <v>4805</v>
      </c>
      <c r="I8" s="731">
        <v>90.629997253417969</v>
      </c>
      <c r="J8" s="731">
        <v>1</v>
      </c>
      <c r="K8" s="732">
        <v>90.629997253417969</v>
      </c>
    </row>
    <row r="9" spans="1:11" ht="14.4" customHeight="1" x14ac:dyDescent="0.3">
      <c r="A9" s="726" t="s">
        <v>569</v>
      </c>
      <c r="B9" s="727" t="s">
        <v>570</v>
      </c>
      <c r="C9" s="728" t="s">
        <v>583</v>
      </c>
      <c r="D9" s="729" t="s">
        <v>584</v>
      </c>
      <c r="E9" s="728" t="s">
        <v>4806</v>
      </c>
      <c r="F9" s="729" t="s">
        <v>4807</v>
      </c>
      <c r="G9" s="728" t="s">
        <v>4808</v>
      </c>
      <c r="H9" s="728" t="s">
        <v>4809</v>
      </c>
      <c r="I9" s="731">
        <v>4.1100001335144043</v>
      </c>
      <c r="J9" s="731">
        <v>20</v>
      </c>
      <c r="K9" s="732">
        <v>82.199996948242188</v>
      </c>
    </row>
    <row r="10" spans="1:11" ht="14.4" customHeight="1" x14ac:dyDescent="0.3">
      <c r="A10" s="726" t="s">
        <v>569</v>
      </c>
      <c r="B10" s="727" t="s">
        <v>570</v>
      </c>
      <c r="C10" s="728" t="s">
        <v>583</v>
      </c>
      <c r="D10" s="729" t="s">
        <v>584</v>
      </c>
      <c r="E10" s="728" t="s">
        <v>4806</v>
      </c>
      <c r="F10" s="729" t="s">
        <v>4807</v>
      </c>
      <c r="G10" s="728" t="s">
        <v>4810</v>
      </c>
      <c r="H10" s="728" t="s">
        <v>4811</v>
      </c>
      <c r="I10" s="731">
        <v>6.25</v>
      </c>
      <c r="J10" s="731">
        <v>50</v>
      </c>
      <c r="K10" s="732">
        <v>312.5</v>
      </c>
    </row>
    <row r="11" spans="1:11" ht="14.4" customHeight="1" x14ac:dyDescent="0.3">
      <c r="A11" s="726" t="s">
        <v>569</v>
      </c>
      <c r="B11" s="727" t="s">
        <v>570</v>
      </c>
      <c r="C11" s="728" t="s">
        <v>583</v>
      </c>
      <c r="D11" s="729" t="s">
        <v>584</v>
      </c>
      <c r="E11" s="728" t="s">
        <v>4806</v>
      </c>
      <c r="F11" s="729" t="s">
        <v>4807</v>
      </c>
      <c r="G11" s="728" t="s">
        <v>4810</v>
      </c>
      <c r="H11" s="728" t="s">
        <v>4812</v>
      </c>
      <c r="I11" s="731">
        <v>6.2399997711181641</v>
      </c>
      <c r="J11" s="731">
        <v>100</v>
      </c>
      <c r="K11" s="732">
        <v>624</v>
      </c>
    </row>
    <row r="12" spans="1:11" ht="14.4" customHeight="1" x14ac:dyDescent="0.3">
      <c r="A12" s="726" t="s">
        <v>569</v>
      </c>
      <c r="B12" s="727" t="s">
        <v>570</v>
      </c>
      <c r="C12" s="728" t="s">
        <v>583</v>
      </c>
      <c r="D12" s="729" t="s">
        <v>584</v>
      </c>
      <c r="E12" s="728" t="s">
        <v>4806</v>
      </c>
      <c r="F12" s="729" t="s">
        <v>4807</v>
      </c>
      <c r="G12" s="728" t="s">
        <v>4813</v>
      </c>
      <c r="H12" s="728" t="s">
        <v>4814</v>
      </c>
      <c r="I12" s="731">
        <v>9.0100002288818359</v>
      </c>
      <c r="J12" s="731">
        <v>50</v>
      </c>
      <c r="K12" s="732">
        <v>450.5</v>
      </c>
    </row>
    <row r="13" spans="1:11" ht="14.4" customHeight="1" x14ac:dyDescent="0.3">
      <c r="A13" s="726" t="s">
        <v>569</v>
      </c>
      <c r="B13" s="727" t="s">
        <v>570</v>
      </c>
      <c r="C13" s="728" t="s">
        <v>583</v>
      </c>
      <c r="D13" s="729" t="s">
        <v>584</v>
      </c>
      <c r="E13" s="728" t="s">
        <v>4806</v>
      </c>
      <c r="F13" s="729" t="s">
        <v>4807</v>
      </c>
      <c r="G13" s="728" t="s">
        <v>4815</v>
      </c>
      <c r="H13" s="728" t="s">
        <v>4816</v>
      </c>
      <c r="I13" s="731">
        <v>8.5900001525878906</v>
      </c>
      <c r="J13" s="731">
        <v>50</v>
      </c>
      <c r="K13" s="732">
        <v>429.5</v>
      </c>
    </row>
    <row r="14" spans="1:11" ht="14.4" customHeight="1" x14ac:dyDescent="0.3">
      <c r="A14" s="726" t="s">
        <v>569</v>
      </c>
      <c r="B14" s="727" t="s">
        <v>570</v>
      </c>
      <c r="C14" s="728" t="s">
        <v>583</v>
      </c>
      <c r="D14" s="729" t="s">
        <v>584</v>
      </c>
      <c r="E14" s="728" t="s">
        <v>4806</v>
      </c>
      <c r="F14" s="729" t="s">
        <v>4807</v>
      </c>
      <c r="G14" s="728" t="s">
        <v>4815</v>
      </c>
      <c r="H14" s="728" t="s">
        <v>4817</v>
      </c>
      <c r="I14" s="731">
        <v>8.5900001525878906</v>
      </c>
      <c r="J14" s="731">
        <v>130</v>
      </c>
      <c r="K14" s="732">
        <v>1116.7000122070312</v>
      </c>
    </row>
    <row r="15" spans="1:11" ht="14.4" customHeight="1" x14ac:dyDescent="0.3">
      <c r="A15" s="726" t="s">
        <v>569</v>
      </c>
      <c r="B15" s="727" t="s">
        <v>570</v>
      </c>
      <c r="C15" s="728" t="s">
        <v>583</v>
      </c>
      <c r="D15" s="729" t="s">
        <v>584</v>
      </c>
      <c r="E15" s="728" t="s">
        <v>4806</v>
      </c>
      <c r="F15" s="729" t="s">
        <v>4807</v>
      </c>
      <c r="G15" s="728" t="s">
        <v>4818</v>
      </c>
      <c r="H15" s="728" t="s">
        <v>4819</v>
      </c>
      <c r="I15" s="731">
        <v>0.62714285509926937</v>
      </c>
      <c r="J15" s="731">
        <v>6000</v>
      </c>
      <c r="K15" s="732">
        <v>3770</v>
      </c>
    </row>
    <row r="16" spans="1:11" ht="14.4" customHeight="1" x14ac:dyDescent="0.3">
      <c r="A16" s="726" t="s">
        <v>569</v>
      </c>
      <c r="B16" s="727" t="s">
        <v>570</v>
      </c>
      <c r="C16" s="728" t="s">
        <v>583</v>
      </c>
      <c r="D16" s="729" t="s">
        <v>584</v>
      </c>
      <c r="E16" s="728" t="s">
        <v>4806</v>
      </c>
      <c r="F16" s="729" t="s">
        <v>4807</v>
      </c>
      <c r="G16" s="728" t="s">
        <v>4820</v>
      </c>
      <c r="H16" s="728" t="s">
        <v>4821</v>
      </c>
      <c r="I16" s="731">
        <v>1.2899999618530273</v>
      </c>
      <c r="J16" s="731">
        <v>12500</v>
      </c>
      <c r="K16" s="732">
        <v>16125</v>
      </c>
    </row>
    <row r="17" spans="1:11" ht="14.4" customHeight="1" x14ac:dyDescent="0.3">
      <c r="A17" s="726" t="s">
        <v>569</v>
      </c>
      <c r="B17" s="727" t="s">
        <v>570</v>
      </c>
      <c r="C17" s="728" t="s">
        <v>583</v>
      </c>
      <c r="D17" s="729" t="s">
        <v>584</v>
      </c>
      <c r="E17" s="728" t="s">
        <v>4806</v>
      </c>
      <c r="F17" s="729" t="s">
        <v>4807</v>
      </c>
      <c r="G17" s="728" t="s">
        <v>4822</v>
      </c>
      <c r="H17" s="728" t="s">
        <v>4823</v>
      </c>
      <c r="I17" s="731">
        <v>86.370002746582031</v>
      </c>
      <c r="J17" s="731">
        <v>10</v>
      </c>
      <c r="K17" s="732">
        <v>863.70001220703125</v>
      </c>
    </row>
    <row r="18" spans="1:11" ht="14.4" customHeight="1" x14ac:dyDescent="0.3">
      <c r="A18" s="726" t="s">
        <v>569</v>
      </c>
      <c r="B18" s="727" t="s">
        <v>570</v>
      </c>
      <c r="C18" s="728" t="s">
        <v>583</v>
      </c>
      <c r="D18" s="729" t="s">
        <v>584</v>
      </c>
      <c r="E18" s="728" t="s">
        <v>4806</v>
      </c>
      <c r="F18" s="729" t="s">
        <v>4807</v>
      </c>
      <c r="G18" s="728" t="s">
        <v>4824</v>
      </c>
      <c r="H18" s="728" t="s">
        <v>4825</v>
      </c>
      <c r="I18" s="731">
        <v>111.55000305175781</v>
      </c>
      <c r="J18" s="731">
        <v>2</v>
      </c>
      <c r="K18" s="732">
        <v>223.10000610351562</v>
      </c>
    </row>
    <row r="19" spans="1:11" ht="14.4" customHeight="1" x14ac:dyDescent="0.3">
      <c r="A19" s="726" t="s">
        <v>569</v>
      </c>
      <c r="B19" s="727" t="s">
        <v>570</v>
      </c>
      <c r="C19" s="728" t="s">
        <v>583</v>
      </c>
      <c r="D19" s="729" t="s">
        <v>584</v>
      </c>
      <c r="E19" s="728" t="s">
        <v>4806</v>
      </c>
      <c r="F19" s="729" t="s">
        <v>4807</v>
      </c>
      <c r="G19" s="728" t="s">
        <v>4826</v>
      </c>
      <c r="H19" s="728" t="s">
        <v>4827</v>
      </c>
      <c r="I19" s="731">
        <v>790.8800048828125</v>
      </c>
      <c r="J19" s="731">
        <v>1</v>
      </c>
      <c r="K19" s="732">
        <v>790.8800048828125</v>
      </c>
    </row>
    <row r="20" spans="1:11" ht="14.4" customHeight="1" x14ac:dyDescent="0.3">
      <c r="A20" s="726" t="s">
        <v>569</v>
      </c>
      <c r="B20" s="727" t="s">
        <v>570</v>
      </c>
      <c r="C20" s="728" t="s">
        <v>583</v>
      </c>
      <c r="D20" s="729" t="s">
        <v>584</v>
      </c>
      <c r="E20" s="728" t="s">
        <v>4806</v>
      </c>
      <c r="F20" s="729" t="s">
        <v>4807</v>
      </c>
      <c r="G20" s="728" t="s">
        <v>4828</v>
      </c>
      <c r="H20" s="728" t="s">
        <v>4829</v>
      </c>
      <c r="I20" s="731">
        <v>22.148332913716633</v>
      </c>
      <c r="J20" s="731">
        <v>225</v>
      </c>
      <c r="K20" s="732">
        <v>4983.25</v>
      </c>
    </row>
    <row r="21" spans="1:11" ht="14.4" customHeight="1" x14ac:dyDescent="0.3">
      <c r="A21" s="726" t="s">
        <v>569</v>
      </c>
      <c r="B21" s="727" t="s">
        <v>570</v>
      </c>
      <c r="C21" s="728" t="s">
        <v>583</v>
      </c>
      <c r="D21" s="729" t="s">
        <v>584</v>
      </c>
      <c r="E21" s="728" t="s">
        <v>4806</v>
      </c>
      <c r="F21" s="729" t="s">
        <v>4807</v>
      </c>
      <c r="G21" s="728" t="s">
        <v>4830</v>
      </c>
      <c r="H21" s="728" t="s">
        <v>4831</v>
      </c>
      <c r="I21" s="731">
        <v>5.1749999523162842</v>
      </c>
      <c r="J21" s="731">
        <v>60</v>
      </c>
      <c r="K21" s="732">
        <v>310.35000610351562</v>
      </c>
    </row>
    <row r="22" spans="1:11" ht="14.4" customHeight="1" x14ac:dyDescent="0.3">
      <c r="A22" s="726" t="s">
        <v>569</v>
      </c>
      <c r="B22" s="727" t="s">
        <v>570</v>
      </c>
      <c r="C22" s="728" t="s">
        <v>583</v>
      </c>
      <c r="D22" s="729" t="s">
        <v>584</v>
      </c>
      <c r="E22" s="728" t="s">
        <v>4806</v>
      </c>
      <c r="F22" s="729" t="s">
        <v>4807</v>
      </c>
      <c r="G22" s="728" t="s">
        <v>4832</v>
      </c>
      <c r="H22" s="728" t="s">
        <v>4833</v>
      </c>
      <c r="I22" s="731">
        <v>9.7799997329711914</v>
      </c>
      <c r="J22" s="731">
        <v>20</v>
      </c>
      <c r="K22" s="732">
        <v>195.60000610351562</v>
      </c>
    </row>
    <row r="23" spans="1:11" ht="14.4" customHeight="1" x14ac:dyDescent="0.3">
      <c r="A23" s="726" t="s">
        <v>569</v>
      </c>
      <c r="B23" s="727" t="s">
        <v>570</v>
      </c>
      <c r="C23" s="728" t="s">
        <v>583</v>
      </c>
      <c r="D23" s="729" t="s">
        <v>584</v>
      </c>
      <c r="E23" s="728" t="s">
        <v>4806</v>
      </c>
      <c r="F23" s="729" t="s">
        <v>4807</v>
      </c>
      <c r="G23" s="728" t="s">
        <v>4834</v>
      </c>
      <c r="H23" s="728" t="s">
        <v>4835</v>
      </c>
      <c r="I23" s="731">
        <v>44.290000915527344</v>
      </c>
      <c r="J23" s="731">
        <v>10</v>
      </c>
      <c r="K23" s="732">
        <v>442.8699951171875</v>
      </c>
    </row>
    <row r="24" spans="1:11" ht="14.4" customHeight="1" x14ac:dyDescent="0.3">
      <c r="A24" s="726" t="s">
        <v>569</v>
      </c>
      <c r="B24" s="727" t="s">
        <v>570</v>
      </c>
      <c r="C24" s="728" t="s">
        <v>583</v>
      </c>
      <c r="D24" s="729" t="s">
        <v>584</v>
      </c>
      <c r="E24" s="728" t="s">
        <v>4806</v>
      </c>
      <c r="F24" s="729" t="s">
        <v>4807</v>
      </c>
      <c r="G24" s="728" t="s">
        <v>4836</v>
      </c>
      <c r="H24" s="728" t="s">
        <v>4837</v>
      </c>
      <c r="I24" s="731">
        <v>113.27999877929687</v>
      </c>
      <c r="J24" s="731">
        <v>10</v>
      </c>
      <c r="K24" s="732">
        <v>1132.75</v>
      </c>
    </row>
    <row r="25" spans="1:11" ht="14.4" customHeight="1" x14ac:dyDescent="0.3">
      <c r="A25" s="726" t="s">
        <v>569</v>
      </c>
      <c r="B25" s="727" t="s">
        <v>570</v>
      </c>
      <c r="C25" s="728" t="s">
        <v>583</v>
      </c>
      <c r="D25" s="729" t="s">
        <v>584</v>
      </c>
      <c r="E25" s="728" t="s">
        <v>4806</v>
      </c>
      <c r="F25" s="729" t="s">
        <v>4807</v>
      </c>
      <c r="G25" s="728" t="s">
        <v>4838</v>
      </c>
      <c r="H25" s="728" t="s">
        <v>4839</v>
      </c>
      <c r="I25" s="731">
        <v>150.03800048828126</v>
      </c>
      <c r="J25" s="731">
        <v>19</v>
      </c>
      <c r="K25" s="732">
        <v>2809.6300048828125</v>
      </c>
    </row>
    <row r="26" spans="1:11" ht="14.4" customHeight="1" x14ac:dyDescent="0.3">
      <c r="A26" s="726" t="s">
        <v>569</v>
      </c>
      <c r="B26" s="727" t="s">
        <v>570</v>
      </c>
      <c r="C26" s="728" t="s">
        <v>583</v>
      </c>
      <c r="D26" s="729" t="s">
        <v>584</v>
      </c>
      <c r="E26" s="728" t="s">
        <v>4806</v>
      </c>
      <c r="F26" s="729" t="s">
        <v>4807</v>
      </c>
      <c r="G26" s="728" t="s">
        <v>4840</v>
      </c>
      <c r="H26" s="728" t="s">
        <v>4841</v>
      </c>
      <c r="I26" s="731">
        <v>8.0100002288818359</v>
      </c>
      <c r="J26" s="731">
        <v>600</v>
      </c>
      <c r="K26" s="732">
        <v>4806</v>
      </c>
    </row>
    <row r="27" spans="1:11" ht="14.4" customHeight="1" x14ac:dyDescent="0.3">
      <c r="A27" s="726" t="s">
        <v>569</v>
      </c>
      <c r="B27" s="727" t="s">
        <v>570</v>
      </c>
      <c r="C27" s="728" t="s">
        <v>583</v>
      </c>
      <c r="D27" s="729" t="s">
        <v>584</v>
      </c>
      <c r="E27" s="728" t="s">
        <v>4806</v>
      </c>
      <c r="F27" s="729" t="s">
        <v>4807</v>
      </c>
      <c r="G27" s="728" t="s">
        <v>4842</v>
      </c>
      <c r="H27" s="728" t="s">
        <v>4843</v>
      </c>
      <c r="I27" s="731">
        <v>4.8425000905990601</v>
      </c>
      <c r="J27" s="731">
        <v>200</v>
      </c>
      <c r="K27" s="732">
        <v>968.5</v>
      </c>
    </row>
    <row r="28" spans="1:11" ht="14.4" customHeight="1" x14ac:dyDescent="0.3">
      <c r="A28" s="726" t="s">
        <v>569</v>
      </c>
      <c r="B28" s="727" t="s">
        <v>570</v>
      </c>
      <c r="C28" s="728" t="s">
        <v>583</v>
      </c>
      <c r="D28" s="729" t="s">
        <v>584</v>
      </c>
      <c r="E28" s="728" t="s">
        <v>4806</v>
      </c>
      <c r="F28" s="729" t="s">
        <v>4807</v>
      </c>
      <c r="G28" s="728" t="s">
        <v>4844</v>
      </c>
      <c r="H28" s="728" t="s">
        <v>4845</v>
      </c>
      <c r="I28" s="731">
        <v>0.85500001907348633</v>
      </c>
      <c r="J28" s="731">
        <v>600</v>
      </c>
      <c r="K28" s="732">
        <v>513</v>
      </c>
    </row>
    <row r="29" spans="1:11" ht="14.4" customHeight="1" x14ac:dyDescent="0.3">
      <c r="A29" s="726" t="s">
        <v>569</v>
      </c>
      <c r="B29" s="727" t="s">
        <v>570</v>
      </c>
      <c r="C29" s="728" t="s">
        <v>583</v>
      </c>
      <c r="D29" s="729" t="s">
        <v>584</v>
      </c>
      <c r="E29" s="728" t="s">
        <v>4806</v>
      </c>
      <c r="F29" s="729" t="s">
        <v>4807</v>
      </c>
      <c r="G29" s="728" t="s">
        <v>4846</v>
      </c>
      <c r="H29" s="728" t="s">
        <v>4847</v>
      </c>
      <c r="I29" s="731">
        <v>2.059999942779541</v>
      </c>
      <c r="J29" s="731">
        <v>100</v>
      </c>
      <c r="K29" s="732">
        <v>206</v>
      </c>
    </row>
    <row r="30" spans="1:11" ht="14.4" customHeight="1" x14ac:dyDescent="0.3">
      <c r="A30" s="726" t="s">
        <v>569</v>
      </c>
      <c r="B30" s="727" t="s">
        <v>570</v>
      </c>
      <c r="C30" s="728" t="s">
        <v>583</v>
      </c>
      <c r="D30" s="729" t="s">
        <v>584</v>
      </c>
      <c r="E30" s="728" t="s">
        <v>4806</v>
      </c>
      <c r="F30" s="729" t="s">
        <v>4807</v>
      </c>
      <c r="G30" s="728" t="s">
        <v>4848</v>
      </c>
      <c r="H30" s="728" t="s">
        <v>4849</v>
      </c>
      <c r="I30" s="731">
        <v>7.5100002288818359</v>
      </c>
      <c r="J30" s="731">
        <v>96</v>
      </c>
      <c r="K30" s="732">
        <v>720.96002197265625</v>
      </c>
    </row>
    <row r="31" spans="1:11" ht="14.4" customHeight="1" x14ac:dyDescent="0.3">
      <c r="A31" s="726" t="s">
        <v>569</v>
      </c>
      <c r="B31" s="727" t="s">
        <v>570</v>
      </c>
      <c r="C31" s="728" t="s">
        <v>583</v>
      </c>
      <c r="D31" s="729" t="s">
        <v>584</v>
      </c>
      <c r="E31" s="728" t="s">
        <v>4806</v>
      </c>
      <c r="F31" s="729" t="s">
        <v>4807</v>
      </c>
      <c r="G31" s="728" t="s">
        <v>4850</v>
      </c>
      <c r="H31" s="728" t="s">
        <v>4851</v>
      </c>
      <c r="I31" s="731">
        <v>98.374000549316406</v>
      </c>
      <c r="J31" s="731">
        <v>12</v>
      </c>
      <c r="K31" s="732">
        <v>1180.4799652099609</v>
      </c>
    </row>
    <row r="32" spans="1:11" ht="14.4" customHeight="1" x14ac:dyDescent="0.3">
      <c r="A32" s="726" t="s">
        <v>569</v>
      </c>
      <c r="B32" s="727" t="s">
        <v>570</v>
      </c>
      <c r="C32" s="728" t="s">
        <v>583</v>
      </c>
      <c r="D32" s="729" t="s">
        <v>584</v>
      </c>
      <c r="E32" s="728" t="s">
        <v>4806</v>
      </c>
      <c r="F32" s="729" t="s">
        <v>4807</v>
      </c>
      <c r="G32" s="728" t="s">
        <v>4852</v>
      </c>
      <c r="H32" s="728" t="s">
        <v>4853</v>
      </c>
      <c r="I32" s="731">
        <v>0.37999999523162842</v>
      </c>
      <c r="J32" s="731">
        <v>25</v>
      </c>
      <c r="K32" s="732">
        <v>9.5</v>
      </c>
    </row>
    <row r="33" spans="1:11" ht="14.4" customHeight="1" x14ac:dyDescent="0.3">
      <c r="A33" s="726" t="s">
        <v>569</v>
      </c>
      <c r="B33" s="727" t="s">
        <v>570</v>
      </c>
      <c r="C33" s="728" t="s">
        <v>583</v>
      </c>
      <c r="D33" s="729" t="s">
        <v>584</v>
      </c>
      <c r="E33" s="728" t="s">
        <v>4806</v>
      </c>
      <c r="F33" s="729" t="s">
        <v>4807</v>
      </c>
      <c r="G33" s="728" t="s">
        <v>4854</v>
      </c>
      <c r="H33" s="728" t="s">
        <v>4855</v>
      </c>
      <c r="I33" s="731">
        <v>8.5799999237060547</v>
      </c>
      <c r="J33" s="731">
        <v>228</v>
      </c>
      <c r="K33" s="732">
        <v>1956.2400207519531</v>
      </c>
    </row>
    <row r="34" spans="1:11" ht="14.4" customHeight="1" x14ac:dyDescent="0.3">
      <c r="A34" s="726" t="s">
        <v>569</v>
      </c>
      <c r="B34" s="727" t="s">
        <v>570</v>
      </c>
      <c r="C34" s="728" t="s">
        <v>583</v>
      </c>
      <c r="D34" s="729" t="s">
        <v>584</v>
      </c>
      <c r="E34" s="728" t="s">
        <v>4806</v>
      </c>
      <c r="F34" s="729" t="s">
        <v>4807</v>
      </c>
      <c r="G34" s="728" t="s">
        <v>4856</v>
      </c>
      <c r="H34" s="728" t="s">
        <v>4857</v>
      </c>
      <c r="I34" s="731">
        <v>13.229999542236328</v>
      </c>
      <c r="J34" s="731">
        <v>20</v>
      </c>
      <c r="K34" s="732">
        <v>264.5</v>
      </c>
    </row>
    <row r="35" spans="1:11" ht="14.4" customHeight="1" x14ac:dyDescent="0.3">
      <c r="A35" s="726" t="s">
        <v>569</v>
      </c>
      <c r="B35" s="727" t="s">
        <v>570</v>
      </c>
      <c r="C35" s="728" t="s">
        <v>583</v>
      </c>
      <c r="D35" s="729" t="s">
        <v>584</v>
      </c>
      <c r="E35" s="728" t="s">
        <v>4806</v>
      </c>
      <c r="F35" s="729" t="s">
        <v>4807</v>
      </c>
      <c r="G35" s="728" t="s">
        <v>4858</v>
      </c>
      <c r="H35" s="728" t="s">
        <v>4859</v>
      </c>
      <c r="I35" s="731">
        <v>18.860000610351563</v>
      </c>
      <c r="J35" s="731">
        <v>30</v>
      </c>
      <c r="K35" s="732">
        <v>565.80001831054687</v>
      </c>
    </row>
    <row r="36" spans="1:11" ht="14.4" customHeight="1" x14ac:dyDescent="0.3">
      <c r="A36" s="726" t="s">
        <v>569</v>
      </c>
      <c r="B36" s="727" t="s">
        <v>570</v>
      </c>
      <c r="C36" s="728" t="s">
        <v>583</v>
      </c>
      <c r="D36" s="729" t="s">
        <v>584</v>
      </c>
      <c r="E36" s="728" t="s">
        <v>4806</v>
      </c>
      <c r="F36" s="729" t="s">
        <v>4807</v>
      </c>
      <c r="G36" s="728" t="s">
        <v>4860</v>
      </c>
      <c r="H36" s="728" t="s">
        <v>4861</v>
      </c>
      <c r="I36" s="731">
        <v>13.229999542236328</v>
      </c>
      <c r="J36" s="731">
        <v>6</v>
      </c>
      <c r="K36" s="732">
        <v>79.379997253417969</v>
      </c>
    </row>
    <row r="37" spans="1:11" ht="14.4" customHeight="1" x14ac:dyDescent="0.3">
      <c r="A37" s="726" t="s">
        <v>569</v>
      </c>
      <c r="B37" s="727" t="s">
        <v>570</v>
      </c>
      <c r="C37" s="728" t="s">
        <v>583</v>
      </c>
      <c r="D37" s="729" t="s">
        <v>584</v>
      </c>
      <c r="E37" s="728" t="s">
        <v>4806</v>
      </c>
      <c r="F37" s="729" t="s">
        <v>4807</v>
      </c>
      <c r="G37" s="728" t="s">
        <v>4862</v>
      </c>
      <c r="H37" s="728" t="s">
        <v>4863</v>
      </c>
      <c r="I37" s="731">
        <v>2.5074999928474426</v>
      </c>
      <c r="J37" s="731">
        <v>80</v>
      </c>
      <c r="K37" s="732">
        <v>200.60000228881836</v>
      </c>
    </row>
    <row r="38" spans="1:11" ht="14.4" customHeight="1" x14ac:dyDescent="0.3">
      <c r="A38" s="726" t="s">
        <v>569</v>
      </c>
      <c r="B38" s="727" t="s">
        <v>570</v>
      </c>
      <c r="C38" s="728" t="s">
        <v>583</v>
      </c>
      <c r="D38" s="729" t="s">
        <v>584</v>
      </c>
      <c r="E38" s="728" t="s">
        <v>4806</v>
      </c>
      <c r="F38" s="729" t="s">
        <v>4807</v>
      </c>
      <c r="G38" s="728" t="s">
        <v>4864</v>
      </c>
      <c r="H38" s="728" t="s">
        <v>4865</v>
      </c>
      <c r="I38" s="731">
        <v>3.9700000286102295</v>
      </c>
      <c r="J38" s="731">
        <v>20</v>
      </c>
      <c r="K38" s="732">
        <v>79.400001525878906</v>
      </c>
    </row>
    <row r="39" spans="1:11" ht="14.4" customHeight="1" x14ac:dyDescent="0.3">
      <c r="A39" s="726" t="s">
        <v>569</v>
      </c>
      <c r="B39" s="727" t="s">
        <v>570</v>
      </c>
      <c r="C39" s="728" t="s">
        <v>583</v>
      </c>
      <c r="D39" s="729" t="s">
        <v>584</v>
      </c>
      <c r="E39" s="728" t="s">
        <v>4806</v>
      </c>
      <c r="F39" s="729" t="s">
        <v>4807</v>
      </c>
      <c r="G39" s="728" t="s">
        <v>4866</v>
      </c>
      <c r="H39" s="728" t="s">
        <v>4867</v>
      </c>
      <c r="I39" s="731">
        <v>4.4866665204366045</v>
      </c>
      <c r="J39" s="731">
        <v>60</v>
      </c>
      <c r="K39" s="732">
        <v>269.20000457763672</v>
      </c>
    </row>
    <row r="40" spans="1:11" ht="14.4" customHeight="1" x14ac:dyDescent="0.3">
      <c r="A40" s="726" t="s">
        <v>569</v>
      </c>
      <c r="B40" s="727" t="s">
        <v>570</v>
      </c>
      <c r="C40" s="728" t="s">
        <v>583</v>
      </c>
      <c r="D40" s="729" t="s">
        <v>584</v>
      </c>
      <c r="E40" s="728" t="s">
        <v>4806</v>
      </c>
      <c r="F40" s="729" t="s">
        <v>4807</v>
      </c>
      <c r="G40" s="728" t="s">
        <v>4868</v>
      </c>
      <c r="H40" s="728" t="s">
        <v>4869</v>
      </c>
      <c r="I40" s="731">
        <v>12.649999618530273</v>
      </c>
      <c r="J40" s="731">
        <v>15</v>
      </c>
      <c r="K40" s="732">
        <v>189.75</v>
      </c>
    </row>
    <row r="41" spans="1:11" ht="14.4" customHeight="1" x14ac:dyDescent="0.3">
      <c r="A41" s="726" t="s">
        <v>569</v>
      </c>
      <c r="B41" s="727" t="s">
        <v>570</v>
      </c>
      <c r="C41" s="728" t="s">
        <v>583</v>
      </c>
      <c r="D41" s="729" t="s">
        <v>584</v>
      </c>
      <c r="E41" s="728" t="s">
        <v>4806</v>
      </c>
      <c r="F41" s="729" t="s">
        <v>4807</v>
      </c>
      <c r="G41" s="728" t="s">
        <v>4870</v>
      </c>
      <c r="H41" s="728" t="s">
        <v>4871</v>
      </c>
      <c r="I41" s="731">
        <v>17.620000839233398</v>
      </c>
      <c r="J41" s="731">
        <v>1</v>
      </c>
      <c r="K41" s="732">
        <v>17.620000839233398</v>
      </c>
    </row>
    <row r="42" spans="1:11" ht="14.4" customHeight="1" x14ac:dyDescent="0.3">
      <c r="A42" s="726" t="s">
        <v>569</v>
      </c>
      <c r="B42" s="727" t="s">
        <v>570</v>
      </c>
      <c r="C42" s="728" t="s">
        <v>583</v>
      </c>
      <c r="D42" s="729" t="s">
        <v>584</v>
      </c>
      <c r="E42" s="728" t="s">
        <v>4806</v>
      </c>
      <c r="F42" s="729" t="s">
        <v>4807</v>
      </c>
      <c r="G42" s="728" t="s">
        <v>4872</v>
      </c>
      <c r="H42" s="728" t="s">
        <v>4873</v>
      </c>
      <c r="I42" s="731">
        <v>22.309999465942383</v>
      </c>
      <c r="J42" s="731">
        <v>1</v>
      </c>
      <c r="K42" s="732">
        <v>22.309999465942383</v>
      </c>
    </row>
    <row r="43" spans="1:11" ht="14.4" customHeight="1" x14ac:dyDescent="0.3">
      <c r="A43" s="726" t="s">
        <v>569</v>
      </c>
      <c r="B43" s="727" t="s">
        <v>570</v>
      </c>
      <c r="C43" s="728" t="s">
        <v>583</v>
      </c>
      <c r="D43" s="729" t="s">
        <v>584</v>
      </c>
      <c r="E43" s="728" t="s">
        <v>4806</v>
      </c>
      <c r="F43" s="729" t="s">
        <v>4807</v>
      </c>
      <c r="G43" s="728" t="s">
        <v>4874</v>
      </c>
      <c r="H43" s="728" t="s">
        <v>4875</v>
      </c>
      <c r="I43" s="731">
        <v>112.52999877929687</v>
      </c>
      <c r="J43" s="731">
        <v>4</v>
      </c>
      <c r="K43" s="732">
        <v>450.1199951171875</v>
      </c>
    </row>
    <row r="44" spans="1:11" ht="14.4" customHeight="1" x14ac:dyDescent="0.3">
      <c r="A44" s="726" t="s">
        <v>569</v>
      </c>
      <c r="B44" s="727" t="s">
        <v>570</v>
      </c>
      <c r="C44" s="728" t="s">
        <v>583</v>
      </c>
      <c r="D44" s="729" t="s">
        <v>584</v>
      </c>
      <c r="E44" s="728" t="s">
        <v>4806</v>
      </c>
      <c r="F44" s="729" t="s">
        <v>4807</v>
      </c>
      <c r="G44" s="728" t="s">
        <v>4876</v>
      </c>
      <c r="H44" s="728" t="s">
        <v>4877</v>
      </c>
      <c r="I44" s="731">
        <v>2.7050000429153442</v>
      </c>
      <c r="J44" s="731">
        <v>16</v>
      </c>
      <c r="K44" s="732">
        <v>43.630000829696655</v>
      </c>
    </row>
    <row r="45" spans="1:11" ht="14.4" customHeight="1" x14ac:dyDescent="0.3">
      <c r="A45" s="726" t="s">
        <v>569</v>
      </c>
      <c r="B45" s="727" t="s">
        <v>570</v>
      </c>
      <c r="C45" s="728" t="s">
        <v>583</v>
      </c>
      <c r="D45" s="729" t="s">
        <v>584</v>
      </c>
      <c r="E45" s="728" t="s">
        <v>4806</v>
      </c>
      <c r="F45" s="729" t="s">
        <v>4807</v>
      </c>
      <c r="G45" s="728" t="s">
        <v>4878</v>
      </c>
      <c r="H45" s="728" t="s">
        <v>4879</v>
      </c>
      <c r="I45" s="731">
        <v>37.090000152587891</v>
      </c>
      <c r="J45" s="731">
        <v>100</v>
      </c>
      <c r="K45" s="732">
        <v>3708.75</v>
      </c>
    </row>
    <row r="46" spans="1:11" ht="14.4" customHeight="1" x14ac:dyDescent="0.3">
      <c r="A46" s="726" t="s">
        <v>569</v>
      </c>
      <c r="B46" s="727" t="s">
        <v>570</v>
      </c>
      <c r="C46" s="728" t="s">
        <v>583</v>
      </c>
      <c r="D46" s="729" t="s">
        <v>584</v>
      </c>
      <c r="E46" s="728" t="s">
        <v>4806</v>
      </c>
      <c r="F46" s="729" t="s">
        <v>4807</v>
      </c>
      <c r="G46" s="728" t="s">
        <v>4880</v>
      </c>
      <c r="H46" s="728" t="s">
        <v>4881</v>
      </c>
      <c r="I46" s="731">
        <v>0.41999998688697815</v>
      </c>
      <c r="J46" s="731">
        <v>400</v>
      </c>
      <c r="K46" s="732">
        <v>168</v>
      </c>
    </row>
    <row r="47" spans="1:11" ht="14.4" customHeight="1" x14ac:dyDescent="0.3">
      <c r="A47" s="726" t="s">
        <v>569</v>
      </c>
      <c r="B47" s="727" t="s">
        <v>570</v>
      </c>
      <c r="C47" s="728" t="s">
        <v>583</v>
      </c>
      <c r="D47" s="729" t="s">
        <v>584</v>
      </c>
      <c r="E47" s="728" t="s">
        <v>4806</v>
      </c>
      <c r="F47" s="729" t="s">
        <v>4807</v>
      </c>
      <c r="G47" s="728" t="s">
        <v>4882</v>
      </c>
      <c r="H47" s="728" t="s">
        <v>4883</v>
      </c>
      <c r="I47" s="731">
        <v>1.5900000333786011</v>
      </c>
      <c r="J47" s="731">
        <v>300</v>
      </c>
      <c r="K47" s="732">
        <v>477.25</v>
      </c>
    </row>
    <row r="48" spans="1:11" ht="14.4" customHeight="1" x14ac:dyDescent="0.3">
      <c r="A48" s="726" t="s">
        <v>569</v>
      </c>
      <c r="B48" s="727" t="s">
        <v>570</v>
      </c>
      <c r="C48" s="728" t="s">
        <v>583</v>
      </c>
      <c r="D48" s="729" t="s">
        <v>584</v>
      </c>
      <c r="E48" s="728" t="s">
        <v>4806</v>
      </c>
      <c r="F48" s="729" t="s">
        <v>4807</v>
      </c>
      <c r="G48" s="728" t="s">
        <v>4884</v>
      </c>
      <c r="H48" s="728" t="s">
        <v>4885</v>
      </c>
      <c r="I48" s="731">
        <v>0.67000001668930054</v>
      </c>
      <c r="J48" s="731">
        <v>1200</v>
      </c>
      <c r="K48" s="732">
        <v>804</v>
      </c>
    </row>
    <row r="49" spans="1:11" ht="14.4" customHeight="1" x14ac:dyDescent="0.3">
      <c r="A49" s="726" t="s">
        <v>569</v>
      </c>
      <c r="B49" s="727" t="s">
        <v>570</v>
      </c>
      <c r="C49" s="728" t="s">
        <v>583</v>
      </c>
      <c r="D49" s="729" t="s">
        <v>584</v>
      </c>
      <c r="E49" s="728" t="s">
        <v>4806</v>
      </c>
      <c r="F49" s="729" t="s">
        <v>4807</v>
      </c>
      <c r="G49" s="728" t="s">
        <v>4886</v>
      </c>
      <c r="H49" s="728" t="s">
        <v>4887</v>
      </c>
      <c r="I49" s="731">
        <v>27.87799949645996</v>
      </c>
      <c r="J49" s="731">
        <v>19</v>
      </c>
      <c r="K49" s="732">
        <v>529.67999267578125</v>
      </c>
    </row>
    <row r="50" spans="1:11" ht="14.4" customHeight="1" x14ac:dyDescent="0.3">
      <c r="A50" s="726" t="s">
        <v>569</v>
      </c>
      <c r="B50" s="727" t="s">
        <v>570</v>
      </c>
      <c r="C50" s="728" t="s">
        <v>583</v>
      </c>
      <c r="D50" s="729" t="s">
        <v>584</v>
      </c>
      <c r="E50" s="728" t="s">
        <v>4806</v>
      </c>
      <c r="F50" s="729" t="s">
        <v>4807</v>
      </c>
      <c r="G50" s="728" t="s">
        <v>4888</v>
      </c>
      <c r="H50" s="728" t="s">
        <v>4889</v>
      </c>
      <c r="I50" s="731">
        <v>28.739999771118164</v>
      </c>
      <c r="J50" s="731">
        <v>94</v>
      </c>
      <c r="K50" s="732">
        <v>2701.5599975585937</v>
      </c>
    </row>
    <row r="51" spans="1:11" ht="14.4" customHeight="1" x14ac:dyDescent="0.3">
      <c r="A51" s="726" t="s">
        <v>569</v>
      </c>
      <c r="B51" s="727" t="s">
        <v>570</v>
      </c>
      <c r="C51" s="728" t="s">
        <v>583</v>
      </c>
      <c r="D51" s="729" t="s">
        <v>584</v>
      </c>
      <c r="E51" s="728" t="s">
        <v>4806</v>
      </c>
      <c r="F51" s="729" t="s">
        <v>4807</v>
      </c>
      <c r="G51" s="728" t="s">
        <v>4890</v>
      </c>
      <c r="H51" s="728" t="s">
        <v>4891</v>
      </c>
      <c r="I51" s="731">
        <v>9.3299999237060547</v>
      </c>
      <c r="J51" s="731">
        <v>1</v>
      </c>
      <c r="K51" s="732">
        <v>9.3299999237060547</v>
      </c>
    </row>
    <row r="52" spans="1:11" ht="14.4" customHeight="1" x14ac:dyDescent="0.3">
      <c r="A52" s="726" t="s">
        <v>569</v>
      </c>
      <c r="B52" s="727" t="s">
        <v>570</v>
      </c>
      <c r="C52" s="728" t="s">
        <v>583</v>
      </c>
      <c r="D52" s="729" t="s">
        <v>584</v>
      </c>
      <c r="E52" s="728" t="s">
        <v>4806</v>
      </c>
      <c r="F52" s="729" t="s">
        <v>4807</v>
      </c>
      <c r="G52" s="728" t="s">
        <v>4892</v>
      </c>
      <c r="H52" s="728" t="s">
        <v>4893</v>
      </c>
      <c r="I52" s="731">
        <v>314.79998779296875</v>
      </c>
      <c r="J52" s="731">
        <v>1</v>
      </c>
      <c r="K52" s="732">
        <v>314.79998779296875</v>
      </c>
    </row>
    <row r="53" spans="1:11" ht="14.4" customHeight="1" x14ac:dyDescent="0.3">
      <c r="A53" s="726" t="s">
        <v>569</v>
      </c>
      <c r="B53" s="727" t="s">
        <v>570</v>
      </c>
      <c r="C53" s="728" t="s">
        <v>583</v>
      </c>
      <c r="D53" s="729" t="s">
        <v>584</v>
      </c>
      <c r="E53" s="728" t="s">
        <v>4894</v>
      </c>
      <c r="F53" s="729" t="s">
        <v>4895</v>
      </c>
      <c r="G53" s="728" t="s">
        <v>4896</v>
      </c>
      <c r="H53" s="728" t="s">
        <v>4897</v>
      </c>
      <c r="I53" s="731">
        <v>650.33001708984375</v>
      </c>
      <c r="J53" s="731">
        <v>2</v>
      </c>
      <c r="K53" s="732">
        <v>1300.6500244140625</v>
      </c>
    </row>
    <row r="54" spans="1:11" ht="14.4" customHeight="1" x14ac:dyDescent="0.3">
      <c r="A54" s="726" t="s">
        <v>569</v>
      </c>
      <c r="B54" s="727" t="s">
        <v>570</v>
      </c>
      <c r="C54" s="728" t="s">
        <v>583</v>
      </c>
      <c r="D54" s="729" t="s">
        <v>584</v>
      </c>
      <c r="E54" s="728" t="s">
        <v>4894</v>
      </c>
      <c r="F54" s="729" t="s">
        <v>4895</v>
      </c>
      <c r="G54" s="728" t="s">
        <v>4898</v>
      </c>
      <c r="H54" s="728" t="s">
        <v>4899</v>
      </c>
      <c r="I54" s="731">
        <v>6.2875000238418579</v>
      </c>
      <c r="J54" s="731">
        <v>45</v>
      </c>
      <c r="K54" s="732">
        <v>282.95000076293945</v>
      </c>
    </row>
    <row r="55" spans="1:11" ht="14.4" customHeight="1" x14ac:dyDescent="0.3">
      <c r="A55" s="726" t="s">
        <v>569</v>
      </c>
      <c r="B55" s="727" t="s">
        <v>570</v>
      </c>
      <c r="C55" s="728" t="s">
        <v>583</v>
      </c>
      <c r="D55" s="729" t="s">
        <v>584</v>
      </c>
      <c r="E55" s="728" t="s">
        <v>4894</v>
      </c>
      <c r="F55" s="729" t="s">
        <v>4895</v>
      </c>
      <c r="G55" s="728" t="s">
        <v>4900</v>
      </c>
      <c r="H55" s="728" t="s">
        <v>4901</v>
      </c>
      <c r="I55" s="731">
        <v>2.9100000858306885</v>
      </c>
      <c r="J55" s="731">
        <v>50</v>
      </c>
      <c r="K55" s="732">
        <v>145.5</v>
      </c>
    </row>
    <row r="56" spans="1:11" ht="14.4" customHeight="1" x14ac:dyDescent="0.3">
      <c r="A56" s="726" t="s">
        <v>569</v>
      </c>
      <c r="B56" s="727" t="s">
        <v>570</v>
      </c>
      <c r="C56" s="728" t="s">
        <v>583</v>
      </c>
      <c r="D56" s="729" t="s">
        <v>584</v>
      </c>
      <c r="E56" s="728" t="s">
        <v>4894</v>
      </c>
      <c r="F56" s="729" t="s">
        <v>4895</v>
      </c>
      <c r="G56" s="728" t="s">
        <v>4902</v>
      </c>
      <c r="H56" s="728" t="s">
        <v>4903</v>
      </c>
      <c r="I56" s="731">
        <v>2.9000000953674316</v>
      </c>
      <c r="J56" s="731">
        <v>100</v>
      </c>
      <c r="K56" s="732">
        <v>290</v>
      </c>
    </row>
    <row r="57" spans="1:11" ht="14.4" customHeight="1" x14ac:dyDescent="0.3">
      <c r="A57" s="726" t="s">
        <v>569</v>
      </c>
      <c r="B57" s="727" t="s">
        <v>570</v>
      </c>
      <c r="C57" s="728" t="s">
        <v>583</v>
      </c>
      <c r="D57" s="729" t="s">
        <v>584</v>
      </c>
      <c r="E57" s="728" t="s">
        <v>4894</v>
      </c>
      <c r="F57" s="729" t="s">
        <v>4895</v>
      </c>
      <c r="G57" s="728" t="s">
        <v>4904</v>
      </c>
      <c r="H57" s="728" t="s">
        <v>4905</v>
      </c>
      <c r="I57" s="731">
        <v>9.9999997764825821E-3</v>
      </c>
      <c r="J57" s="731">
        <v>550</v>
      </c>
      <c r="K57" s="732">
        <v>5.5</v>
      </c>
    </row>
    <row r="58" spans="1:11" ht="14.4" customHeight="1" x14ac:dyDescent="0.3">
      <c r="A58" s="726" t="s">
        <v>569</v>
      </c>
      <c r="B58" s="727" t="s">
        <v>570</v>
      </c>
      <c r="C58" s="728" t="s">
        <v>583</v>
      </c>
      <c r="D58" s="729" t="s">
        <v>584</v>
      </c>
      <c r="E58" s="728" t="s">
        <v>4894</v>
      </c>
      <c r="F58" s="729" t="s">
        <v>4895</v>
      </c>
      <c r="G58" s="728" t="s">
        <v>4906</v>
      </c>
      <c r="H58" s="728" t="s">
        <v>4907</v>
      </c>
      <c r="I58" s="731">
        <v>6.0500001907348633</v>
      </c>
      <c r="J58" s="731">
        <v>140</v>
      </c>
      <c r="K58" s="732">
        <v>847</v>
      </c>
    </row>
    <row r="59" spans="1:11" ht="14.4" customHeight="1" x14ac:dyDescent="0.3">
      <c r="A59" s="726" t="s">
        <v>569</v>
      </c>
      <c r="B59" s="727" t="s">
        <v>570</v>
      </c>
      <c r="C59" s="728" t="s">
        <v>583</v>
      </c>
      <c r="D59" s="729" t="s">
        <v>584</v>
      </c>
      <c r="E59" s="728" t="s">
        <v>4894</v>
      </c>
      <c r="F59" s="729" t="s">
        <v>4895</v>
      </c>
      <c r="G59" s="728" t="s">
        <v>4908</v>
      </c>
      <c r="H59" s="728" t="s">
        <v>4909</v>
      </c>
      <c r="I59" s="731">
        <v>33.880001068115234</v>
      </c>
      <c r="J59" s="731">
        <v>1</v>
      </c>
      <c r="K59" s="732">
        <v>33.880001068115234</v>
      </c>
    </row>
    <row r="60" spans="1:11" ht="14.4" customHeight="1" x14ac:dyDescent="0.3">
      <c r="A60" s="726" t="s">
        <v>569</v>
      </c>
      <c r="B60" s="727" t="s">
        <v>570</v>
      </c>
      <c r="C60" s="728" t="s">
        <v>583</v>
      </c>
      <c r="D60" s="729" t="s">
        <v>584</v>
      </c>
      <c r="E60" s="728" t="s">
        <v>4894</v>
      </c>
      <c r="F60" s="729" t="s">
        <v>4895</v>
      </c>
      <c r="G60" s="728" t="s">
        <v>4910</v>
      </c>
      <c r="H60" s="728" t="s">
        <v>4911</v>
      </c>
      <c r="I60" s="731">
        <v>11.140000343322754</v>
      </c>
      <c r="J60" s="731">
        <v>400</v>
      </c>
      <c r="K60" s="732">
        <v>4456</v>
      </c>
    </row>
    <row r="61" spans="1:11" ht="14.4" customHeight="1" x14ac:dyDescent="0.3">
      <c r="A61" s="726" t="s">
        <v>569</v>
      </c>
      <c r="B61" s="727" t="s">
        <v>570</v>
      </c>
      <c r="C61" s="728" t="s">
        <v>583</v>
      </c>
      <c r="D61" s="729" t="s">
        <v>584</v>
      </c>
      <c r="E61" s="728" t="s">
        <v>4894</v>
      </c>
      <c r="F61" s="729" t="s">
        <v>4895</v>
      </c>
      <c r="G61" s="728" t="s">
        <v>4912</v>
      </c>
      <c r="H61" s="728" t="s">
        <v>4913</v>
      </c>
      <c r="I61" s="731">
        <v>6.1349999904632568</v>
      </c>
      <c r="J61" s="731">
        <v>100</v>
      </c>
      <c r="K61" s="732">
        <v>613.80000305175781</v>
      </c>
    </row>
    <row r="62" spans="1:11" ht="14.4" customHeight="1" x14ac:dyDescent="0.3">
      <c r="A62" s="726" t="s">
        <v>569</v>
      </c>
      <c r="B62" s="727" t="s">
        <v>570</v>
      </c>
      <c r="C62" s="728" t="s">
        <v>583</v>
      </c>
      <c r="D62" s="729" t="s">
        <v>584</v>
      </c>
      <c r="E62" s="728" t="s">
        <v>4894</v>
      </c>
      <c r="F62" s="729" t="s">
        <v>4895</v>
      </c>
      <c r="G62" s="728" t="s">
        <v>4914</v>
      </c>
      <c r="H62" s="728" t="s">
        <v>4915</v>
      </c>
      <c r="I62" s="731">
        <v>3.4483333826065063</v>
      </c>
      <c r="J62" s="731">
        <v>880</v>
      </c>
      <c r="K62" s="732">
        <v>3036.3999633789062</v>
      </c>
    </row>
    <row r="63" spans="1:11" ht="14.4" customHeight="1" x14ac:dyDescent="0.3">
      <c r="A63" s="726" t="s">
        <v>569</v>
      </c>
      <c r="B63" s="727" t="s">
        <v>570</v>
      </c>
      <c r="C63" s="728" t="s">
        <v>583</v>
      </c>
      <c r="D63" s="729" t="s">
        <v>584</v>
      </c>
      <c r="E63" s="728" t="s">
        <v>4894</v>
      </c>
      <c r="F63" s="729" t="s">
        <v>4895</v>
      </c>
      <c r="G63" s="728" t="s">
        <v>4916</v>
      </c>
      <c r="H63" s="728" t="s">
        <v>4917</v>
      </c>
      <c r="I63" s="731">
        <v>37.75</v>
      </c>
      <c r="J63" s="731">
        <v>80</v>
      </c>
      <c r="K63" s="732">
        <v>3020.199951171875</v>
      </c>
    </row>
    <row r="64" spans="1:11" ht="14.4" customHeight="1" x14ac:dyDescent="0.3">
      <c r="A64" s="726" t="s">
        <v>569</v>
      </c>
      <c r="B64" s="727" t="s">
        <v>570</v>
      </c>
      <c r="C64" s="728" t="s">
        <v>583</v>
      </c>
      <c r="D64" s="729" t="s">
        <v>584</v>
      </c>
      <c r="E64" s="728" t="s">
        <v>4894</v>
      </c>
      <c r="F64" s="729" t="s">
        <v>4895</v>
      </c>
      <c r="G64" s="728" t="s">
        <v>4918</v>
      </c>
      <c r="H64" s="728" t="s">
        <v>4919</v>
      </c>
      <c r="I64" s="731">
        <v>17.979999542236328</v>
      </c>
      <c r="J64" s="731">
        <v>400</v>
      </c>
      <c r="K64" s="732">
        <v>7192</v>
      </c>
    </row>
    <row r="65" spans="1:11" ht="14.4" customHeight="1" x14ac:dyDescent="0.3">
      <c r="A65" s="726" t="s">
        <v>569</v>
      </c>
      <c r="B65" s="727" t="s">
        <v>570</v>
      </c>
      <c r="C65" s="728" t="s">
        <v>583</v>
      </c>
      <c r="D65" s="729" t="s">
        <v>584</v>
      </c>
      <c r="E65" s="728" t="s">
        <v>4894</v>
      </c>
      <c r="F65" s="729" t="s">
        <v>4895</v>
      </c>
      <c r="G65" s="728" t="s">
        <v>4920</v>
      </c>
      <c r="H65" s="728" t="s">
        <v>4921</v>
      </c>
      <c r="I65" s="731">
        <v>17.979999542236328</v>
      </c>
      <c r="J65" s="731">
        <v>200</v>
      </c>
      <c r="K65" s="732">
        <v>3596</v>
      </c>
    </row>
    <row r="66" spans="1:11" ht="14.4" customHeight="1" x14ac:dyDescent="0.3">
      <c r="A66" s="726" t="s">
        <v>569</v>
      </c>
      <c r="B66" s="727" t="s">
        <v>570</v>
      </c>
      <c r="C66" s="728" t="s">
        <v>583</v>
      </c>
      <c r="D66" s="729" t="s">
        <v>584</v>
      </c>
      <c r="E66" s="728" t="s">
        <v>4894</v>
      </c>
      <c r="F66" s="729" t="s">
        <v>4895</v>
      </c>
      <c r="G66" s="728" t="s">
        <v>4922</v>
      </c>
      <c r="H66" s="728" t="s">
        <v>4923</v>
      </c>
      <c r="I66" s="731">
        <v>13.199999809265137</v>
      </c>
      <c r="J66" s="731">
        <v>110</v>
      </c>
      <c r="K66" s="732">
        <v>1452</v>
      </c>
    </row>
    <row r="67" spans="1:11" ht="14.4" customHeight="1" x14ac:dyDescent="0.3">
      <c r="A67" s="726" t="s">
        <v>569</v>
      </c>
      <c r="B67" s="727" t="s">
        <v>570</v>
      </c>
      <c r="C67" s="728" t="s">
        <v>583</v>
      </c>
      <c r="D67" s="729" t="s">
        <v>584</v>
      </c>
      <c r="E67" s="728" t="s">
        <v>4894</v>
      </c>
      <c r="F67" s="729" t="s">
        <v>4895</v>
      </c>
      <c r="G67" s="728" t="s">
        <v>4924</v>
      </c>
      <c r="H67" s="728" t="s">
        <v>4925</v>
      </c>
      <c r="I67" s="731">
        <v>13.199999809265137</v>
      </c>
      <c r="J67" s="731">
        <v>120</v>
      </c>
      <c r="K67" s="732">
        <v>1584</v>
      </c>
    </row>
    <row r="68" spans="1:11" ht="14.4" customHeight="1" x14ac:dyDescent="0.3">
      <c r="A68" s="726" t="s">
        <v>569</v>
      </c>
      <c r="B68" s="727" t="s">
        <v>570</v>
      </c>
      <c r="C68" s="728" t="s">
        <v>583</v>
      </c>
      <c r="D68" s="729" t="s">
        <v>584</v>
      </c>
      <c r="E68" s="728" t="s">
        <v>4894</v>
      </c>
      <c r="F68" s="729" t="s">
        <v>4895</v>
      </c>
      <c r="G68" s="728" t="s">
        <v>4926</v>
      </c>
      <c r="H68" s="728" t="s">
        <v>4927</v>
      </c>
      <c r="I68" s="731">
        <v>4.0300002098083496</v>
      </c>
      <c r="J68" s="731">
        <v>400</v>
      </c>
      <c r="K68" s="732">
        <v>1612</v>
      </c>
    </row>
    <row r="69" spans="1:11" ht="14.4" customHeight="1" x14ac:dyDescent="0.3">
      <c r="A69" s="726" t="s">
        <v>569</v>
      </c>
      <c r="B69" s="727" t="s">
        <v>570</v>
      </c>
      <c r="C69" s="728" t="s">
        <v>583</v>
      </c>
      <c r="D69" s="729" t="s">
        <v>584</v>
      </c>
      <c r="E69" s="728" t="s">
        <v>4894</v>
      </c>
      <c r="F69" s="729" t="s">
        <v>4895</v>
      </c>
      <c r="G69" s="728" t="s">
        <v>4928</v>
      </c>
      <c r="H69" s="728" t="s">
        <v>4929</v>
      </c>
      <c r="I69" s="731">
        <v>9.6800003051757812</v>
      </c>
      <c r="J69" s="731">
        <v>650</v>
      </c>
      <c r="K69" s="732">
        <v>6292</v>
      </c>
    </row>
    <row r="70" spans="1:11" ht="14.4" customHeight="1" x14ac:dyDescent="0.3">
      <c r="A70" s="726" t="s">
        <v>569</v>
      </c>
      <c r="B70" s="727" t="s">
        <v>570</v>
      </c>
      <c r="C70" s="728" t="s">
        <v>583</v>
      </c>
      <c r="D70" s="729" t="s">
        <v>584</v>
      </c>
      <c r="E70" s="728" t="s">
        <v>4894</v>
      </c>
      <c r="F70" s="729" t="s">
        <v>4895</v>
      </c>
      <c r="G70" s="728" t="s">
        <v>4930</v>
      </c>
      <c r="H70" s="728" t="s">
        <v>4931</v>
      </c>
      <c r="I70" s="731">
        <v>10.074999809265137</v>
      </c>
      <c r="J70" s="731">
        <v>60</v>
      </c>
      <c r="K70" s="732">
        <v>604.5</v>
      </c>
    </row>
    <row r="71" spans="1:11" ht="14.4" customHeight="1" x14ac:dyDescent="0.3">
      <c r="A71" s="726" t="s">
        <v>569</v>
      </c>
      <c r="B71" s="727" t="s">
        <v>570</v>
      </c>
      <c r="C71" s="728" t="s">
        <v>583</v>
      </c>
      <c r="D71" s="729" t="s">
        <v>584</v>
      </c>
      <c r="E71" s="728" t="s">
        <v>4894</v>
      </c>
      <c r="F71" s="729" t="s">
        <v>4895</v>
      </c>
      <c r="G71" s="728" t="s">
        <v>4932</v>
      </c>
      <c r="H71" s="728" t="s">
        <v>4933</v>
      </c>
      <c r="I71" s="731">
        <v>10.069999694824219</v>
      </c>
      <c r="J71" s="731">
        <v>30</v>
      </c>
      <c r="K71" s="732">
        <v>302.10000610351562</v>
      </c>
    </row>
    <row r="72" spans="1:11" ht="14.4" customHeight="1" x14ac:dyDescent="0.3">
      <c r="A72" s="726" t="s">
        <v>569</v>
      </c>
      <c r="B72" s="727" t="s">
        <v>570</v>
      </c>
      <c r="C72" s="728" t="s">
        <v>583</v>
      </c>
      <c r="D72" s="729" t="s">
        <v>584</v>
      </c>
      <c r="E72" s="728" t="s">
        <v>4894</v>
      </c>
      <c r="F72" s="729" t="s">
        <v>4895</v>
      </c>
      <c r="G72" s="728" t="s">
        <v>4934</v>
      </c>
      <c r="H72" s="728" t="s">
        <v>4935</v>
      </c>
      <c r="I72" s="731">
        <v>4.619999885559082</v>
      </c>
      <c r="J72" s="731">
        <v>20</v>
      </c>
      <c r="K72" s="732">
        <v>92.400001525878906</v>
      </c>
    </row>
    <row r="73" spans="1:11" ht="14.4" customHeight="1" x14ac:dyDescent="0.3">
      <c r="A73" s="726" t="s">
        <v>569</v>
      </c>
      <c r="B73" s="727" t="s">
        <v>570</v>
      </c>
      <c r="C73" s="728" t="s">
        <v>583</v>
      </c>
      <c r="D73" s="729" t="s">
        <v>584</v>
      </c>
      <c r="E73" s="728" t="s">
        <v>4894</v>
      </c>
      <c r="F73" s="729" t="s">
        <v>4895</v>
      </c>
      <c r="G73" s="728" t="s">
        <v>4936</v>
      </c>
      <c r="H73" s="728" t="s">
        <v>4937</v>
      </c>
      <c r="I73" s="731">
        <v>3.1500000953674316</v>
      </c>
      <c r="J73" s="731">
        <v>10</v>
      </c>
      <c r="K73" s="732">
        <v>31.5</v>
      </c>
    </row>
    <row r="74" spans="1:11" ht="14.4" customHeight="1" x14ac:dyDescent="0.3">
      <c r="A74" s="726" t="s">
        <v>569</v>
      </c>
      <c r="B74" s="727" t="s">
        <v>570</v>
      </c>
      <c r="C74" s="728" t="s">
        <v>583</v>
      </c>
      <c r="D74" s="729" t="s">
        <v>584</v>
      </c>
      <c r="E74" s="728" t="s">
        <v>4894</v>
      </c>
      <c r="F74" s="729" t="s">
        <v>4895</v>
      </c>
      <c r="G74" s="728" t="s">
        <v>4938</v>
      </c>
      <c r="H74" s="728" t="s">
        <v>4939</v>
      </c>
      <c r="I74" s="731">
        <v>80.580001831054688</v>
      </c>
      <c r="J74" s="731">
        <v>10</v>
      </c>
      <c r="K74" s="732">
        <v>805.79998779296875</v>
      </c>
    </row>
    <row r="75" spans="1:11" ht="14.4" customHeight="1" x14ac:dyDescent="0.3">
      <c r="A75" s="726" t="s">
        <v>569</v>
      </c>
      <c r="B75" s="727" t="s">
        <v>570</v>
      </c>
      <c r="C75" s="728" t="s">
        <v>583</v>
      </c>
      <c r="D75" s="729" t="s">
        <v>584</v>
      </c>
      <c r="E75" s="728" t="s">
        <v>4894</v>
      </c>
      <c r="F75" s="729" t="s">
        <v>4895</v>
      </c>
      <c r="G75" s="728" t="s">
        <v>4940</v>
      </c>
      <c r="H75" s="728" t="s">
        <v>4941</v>
      </c>
      <c r="I75" s="731">
        <v>39.930000305175781</v>
      </c>
      <c r="J75" s="731">
        <v>40</v>
      </c>
      <c r="K75" s="732">
        <v>1597.199951171875</v>
      </c>
    </row>
    <row r="76" spans="1:11" ht="14.4" customHeight="1" x14ac:dyDescent="0.3">
      <c r="A76" s="726" t="s">
        <v>569</v>
      </c>
      <c r="B76" s="727" t="s">
        <v>570</v>
      </c>
      <c r="C76" s="728" t="s">
        <v>583</v>
      </c>
      <c r="D76" s="729" t="s">
        <v>584</v>
      </c>
      <c r="E76" s="728" t="s">
        <v>4894</v>
      </c>
      <c r="F76" s="729" t="s">
        <v>4895</v>
      </c>
      <c r="G76" s="728" t="s">
        <v>4942</v>
      </c>
      <c r="H76" s="728" t="s">
        <v>4943</v>
      </c>
      <c r="I76" s="731">
        <v>37.509998321533203</v>
      </c>
      <c r="J76" s="731">
        <v>8</v>
      </c>
      <c r="K76" s="732">
        <v>300.08000183105469</v>
      </c>
    </row>
    <row r="77" spans="1:11" ht="14.4" customHeight="1" x14ac:dyDescent="0.3">
      <c r="A77" s="726" t="s">
        <v>569</v>
      </c>
      <c r="B77" s="727" t="s">
        <v>570</v>
      </c>
      <c r="C77" s="728" t="s">
        <v>583</v>
      </c>
      <c r="D77" s="729" t="s">
        <v>584</v>
      </c>
      <c r="E77" s="728" t="s">
        <v>4894</v>
      </c>
      <c r="F77" s="729" t="s">
        <v>4895</v>
      </c>
      <c r="G77" s="728" t="s">
        <v>4944</v>
      </c>
      <c r="H77" s="728" t="s">
        <v>4945</v>
      </c>
      <c r="I77" s="731">
        <v>11.739999771118164</v>
      </c>
      <c r="J77" s="731">
        <v>40</v>
      </c>
      <c r="K77" s="732">
        <v>469.60000610351562</v>
      </c>
    </row>
    <row r="78" spans="1:11" ht="14.4" customHeight="1" x14ac:dyDescent="0.3">
      <c r="A78" s="726" t="s">
        <v>569</v>
      </c>
      <c r="B78" s="727" t="s">
        <v>570</v>
      </c>
      <c r="C78" s="728" t="s">
        <v>583</v>
      </c>
      <c r="D78" s="729" t="s">
        <v>584</v>
      </c>
      <c r="E78" s="728" t="s">
        <v>4894</v>
      </c>
      <c r="F78" s="729" t="s">
        <v>4895</v>
      </c>
      <c r="G78" s="728" t="s">
        <v>4946</v>
      </c>
      <c r="H78" s="728" t="s">
        <v>4947</v>
      </c>
      <c r="I78" s="731">
        <v>13.310000419616699</v>
      </c>
      <c r="J78" s="731">
        <v>9</v>
      </c>
      <c r="K78" s="732">
        <v>119.79000282287598</v>
      </c>
    </row>
    <row r="79" spans="1:11" ht="14.4" customHeight="1" x14ac:dyDescent="0.3">
      <c r="A79" s="726" t="s">
        <v>569</v>
      </c>
      <c r="B79" s="727" t="s">
        <v>570</v>
      </c>
      <c r="C79" s="728" t="s">
        <v>583</v>
      </c>
      <c r="D79" s="729" t="s">
        <v>584</v>
      </c>
      <c r="E79" s="728" t="s">
        <v>4894</v>
      </c>
      <c r="F79" s="729" t="s">
        <v>4895</v>
      </c>
      <c r="G79" s="728" t="s">
        <v>4948</v>
      </c>
      <c r="H79" s="728" t="s">
        <v>4949</v>
      </c>
      <c r="I79" s="731">
        <v>2.2899999618530273</v>
      </c>
      <c r="J79" s="731">
        <v>100</v>
      </c>
      <c r="K79" s="732">
        <v>229</v>
      </c>
    </row>
    <row r="80" spans="1:11" ht="14.4" customHeight="1" x14ac:dyDescent="0.3">
      <c r="A80" s="726" t="s">
        <v>569</v>
      </c>
      <c r="B80" s="727" t="s">
        <v>570</v>
      </c>
      <c r="C80" s="728" t="s">
        <v>583</v>
      </c>
      <c r="D80" s="729" t="s">
        <v>584</v>
      </c>
      <c r="E80" s="728" t="s">
        <v>4894</v>
      </c>
      <c r="F80" s="729" t="s">
        <v>4895</v>
      </c>
      <c r="G80" s="728" t="s">
        <v>4950</v>
      </c>
      <c r="H80" s="728" t="s">
        <v>4951</v>
      </c>
      <c r="I80" s="731">
        <v>62.835000038146973</v>
      </c>
      <c r="J80" s="731">
        <v>40</v>
      </c>
      <c r="K80" s="732">
        <v>2513.2399291992187</v>
      </c>
    </row>
    <row r="81" spans="1:11" ht="14.4" customHeight="1" x14ac:dyDescent="0.3">
      <c r="A81" s="726" t="s">
        <v>569</v>
      </c>
      <c r="B81" s="727" t="s">
        <v>570</v>
      </c>
      <c r="C81" s="728" t="s">
        <v>583</v>
      </c>
      <c r="D81" s="729" t="s">
        <v>584</v>
      </c>
      <c r="E81" s="728" t="s">
        <v>4894</v>
      </c>
      <c r="F81" s="729" t="s">
        <v>4895</v>
      </c>
      <c r="G81" s="728" t="s">
        <v>4952</v>
      </c>
      <c r="H81" s="728" t="s">
        <v>4953</v>
      </c>
      <c r="I81" s="731">
        <v>9.1999998092651367</v>
      </c>
      <c r="J81" s="731">
        <v>1050</v>
      </c>
      <c r="K81" s="732">
        <v>9660</v>
      </c>
    </row>
    <row r="82" spans="1:11" ht="14.4" customHeight="1" x14ac:dyDescent="0.3">
      <c r="A82" s="726" t="s">
        <v>569</v>
      </c>
      <c r="B82" s="727" t="s">
        <v>570</v>
      </c>
      <c r="C82" s="728" t="s">
        <v>583</v>
      </c>
      <c r="D82" s="729" t="s">
        <v>584</v>
      </c>
      <c r="E82" s="728" t="s">
        <v>4894</v>
      </c>
      <c r="F82" s="729" t="s">
        <v>4895</v>
      </c>
      <c r="G82" s="728" t="s">
        <v>4954</v>
      </c>
      <c r="H82" s="728" t="s">
        <v>4955</v>
      </c>
      <c r="I82" s="731">
        <v>2.3399999141693115</v>
      </c>
      <c r="J82" s="731">
        <v>100</v>
      </c>
      <c r="K82" s="732">
        <v>234</v>
      </c>
    </row>
    <row r="83" spans="1:11" ht="14.4" customHeight="1" x14ac:dyDescent="0.3">
      <c r="A83" s="726" t="s">
        <v>569</v>
      </c>
      <c r="B83" s="727" t="s">
        <v>570</v>
      </c>
      <c r="C83" s="728" t="s">
        <v>583</v>
      </c>
      <c r="D83" s="729" t="s">
        <v>584</v>
      </c>
      <c r="E83" s="728" t="s">
        <v>4894</v>
      </c>
      <c r="F83" s="729" t="s">
        <v>4895</v>
      </c>
      <c r="G83" s="728" t="s">
        <v>4956</v>
      </c>
      <c r="H83" s="728" t="s">
        <v>4957</v>
      </c>
      <c r="I83" s="731">
        <v>2.0499999523162842</v>
      </c>
      <c r="J83" s="731">
        <v>200</v>
      </c>
      <c r="K83" s="732">
        <v>410</v>
      </c>
    </row>
    <row r="84" spans="1:11" ht="14.4" customHeight="1" x14ac:dyDescent="0.3">
      <c r="A84" s="726" t="s">
        <v>569</v>
      </c>
      <c r="B84" s="727" t="s">
        <v>570</v>
      </c>
      <c r="C84" s="728" t="s">
        <v>583</v>
      </c>
      <c r="D84" s="729" t="s">
        <v>584</v>
      </c>
      <c r="E84" s="728" t="s">
        <v>4894</v>
      </c>
      <c r="F84" s="729" t="s">
        <v>4895</v>
      </c>
      <c r="G84" s="728" t="s">
        <v>4958</v>
      </c>
      <c r="H84" s="728" t="s">
        <v>4959</v>
      </c>
      <c r="I84" s="731">
        <v>6.291666666666667</v>
      </c>
      <c r="J84" s="731">
        <v>135</v>
      </c>
      <c r="K84" s="732">
        <v>849.45001220703125</v>
      </c>
    </row>
    <row r="85" spans="1:11" ht="14.4" customHeight="1" x14ac:dyDescent="0.3">
      <c r="A85" s="726" t="s">
        <v>569</v>
      </c>
      <c r="B85" s="727" t="s">
        <v>570</v>
      </c>
      <c r="C85" s="728" t="s">
        <v>583</v>
      </c>
      <c r="D85" s="729" t="s">
        <v>584</v>
      </c>
      <c r="E85" s="728" t="s">
        <v>4894</v>
      </c>
      <c r="F85" s="729" t="s">
        <v>4895</v>
      </c>
      <c r="G85" s="728" t="s">
        <v>4960</v>
      </c>
      <c r="H85" s="728" t="s">
        <v>4961</v>
      </c>
      <c r="I85" s="731">
        <v>172.5</v>
      </c>
      <c r="J85" s="731">
        <v>2</v>
      </c>
      <c r="K85" s="732">
        <v>345</v>
      </c>
    </row>
    <row r="86" spans="1:11" ht="14.4" customHeight="1" x14ac:dyDescent="0.3">
      <c r="A86" s="726" t="s">
        <v>569</v>
      </c>
      <c r="B86" s="727" t="s">
        <v>570</v>
      </c>
      <c r="C86" s="728" t="s">
        <v>583</v>
      </c>
      <c r="D86" s="729" t="s">
        <v>584</v>
      </c>
      <c r="E86" s="728" t="s">
        <v>4894</v>
      </c>
      <c r="F86" s="729" t="s">
        <v>4895</v>
      </c>
      <c r="G86" s="728" t="s">
        <v>4962</v>
      </c>
      <c r="H86" s="728" t="s">
        <v>4963</v>
      </c>
      <c r="I86" s="731">
        <v>6.1700000762939453</v>
      </c>
      <c r="J86" s="731">
        <v>310</v>
      </c>
      <c r="K86" s="732">
        <v>1912.7000122070312</v>
      </c>
    </row>
    <row r="87" spans="1:11" ht="14.4" customHeight="1" x14ac:dyDescent="0.3">
      <c r="A87" s="726" t="s">
        <v>569</v>
      </c>
      <c r="B87" s="727" t="s">
        <v>570</v>
      </c>
      <c r="C87" s="728" t="s">
        <v>583</v>
      </c>
      <c r="D87" s="729" t="s">
        <v>584</v>
      </c>
      <c r="E87" s="728" t="s">
        <v>4894</v>
      </c>
      <c r="F87" s="729" t="s">
        <v>4895</v>
      </c>
      <c r="G87" s="728" t="s">
        <v>4964</v>
      </c>
      <c r="H87" s="728" t="s">
        <v>4965</v>
      </c>
      <c r="I87" s="731">
        <v>159.19999694824219</v>
      </c>
      <c r="J87" s="731">
        <v>15</v>
      </c>
      <c r="K87" s="732">
        <v>2388</v>
      </c>
    </row>
    <row r="88" spans="1:11" ht="14.4" customHeight="1" x14ac:dyDescent="0.3">
      <c r="A88" s="726" t="s">
        <v>569</v>
      </c>
      <c r="B88" s="727" t="s">
        <v>570</v>
      </c>
      <c r="C88" s="728" t="s">
        <v>583</v>
      </c>
      <c r="D88" s="729" t="s">
        <v>584</v>
      </c>
      <c r="E88" s="728" t="s">
        <v>4894</v>
      </c>
      <c r="F88" s="729" t="s">
        <v>4895</v>
      </c>
      <c r="G88" s="728" t="s">
        <v>4966</v>
      </c>
      <c r="H88" s="728" t="s">
        <v>4967</v>
      </c>
      <c r="I88" s="731">
        <v>159.19999694824219</v>
      </c>
      <c r="J88" s="731">
        <v>35</v>
      </c>
      <c r="K88" s="732">
        <v>5572</v>
      </c>
    </row>
    <row r="89" spans="1:11" ht="14.4" customHeight="1" x14ac:dyDescent="0.3">
      <c r="A89" s="726" t="s">
        <v>569</v>
      </c>
      <c r="B89" s="727" t="s">
        <v>570</v>
      </c>
      <c r="C89" s="728" t="s">
        <v>583</v>
      </c>
      <c r="D89" s="729" t="s">
        <v>584</v>
      </c>
      <c r="E89" s="728" t="s">
        <v>4894</v>
      </c>
      <c r="F89" s="729" t="s">
        <v>4895</v>
      </c>
      <c r="G89" s="728" t="s">
        <v>4966</v>
      </c>
      <c r="H89" s="728" t="s">
        <v>4968</v>
      </c>
      <c r="I89" s="731">
        <v>159.19999694824219</v>
      </c>
      <c r="J89" s="731">
        <v>10</v>
      </c>
      <c r="K89" s="732">
        <v>1592</v>
      </c>
    </row>
    <row r="90" spans="1:11" ht="14.4" customHeight="1" x14ac:dyDescent="0.3">
      <c r="A90" s="726" t="s">
        <v>569</v>
      </c>
      <c r="B90" s="727" t="s">
        <v>570</v>
      </c>
      <c r="C90" s="728" t="s">
        <v>583</v>
      </c>
      <c r="D90" s="729" t="s">
        <v>584</v>
      </c>
      <c r="E90" s="728" t="s">
        <v>4894</v>
      </c>
      <c r="F90" s="729" t="s">
        <v>4895</v>
      </c>
      <c r="G90" s="728" t="s">
        <v>4969</v>
      </c>
      <c r="H90" s="728" t="s">
        <v>4970</v>
      </c>
      <c r="I90" s="731">
        <v>34.507499694824219</v>
      </c>
      <c r="J90" s="731">
        <v>13</v>
      </c>
      <c r="K90" s="732">
        <v>448.59999847412109</v>
      </c>
    </row>
    <row r="91" spans="1:11" ht="14.4" customHeight="1" x14ac:dyDescent="0.3">
      <c r="A91" s="726" t="s">
        <v>569</v>
      </c>
      <c r="B91" s="727" t="s">
        <v>570</v>
      </c>
      <c r="C91" s="728" t="s">
        <v>583</v>
      </c>
      <c r="D91" s="729" t="s">
        <v>584</v>
      </c>
      <c r="E91" s="728" t="s">
        <v>4894</v>
      </c>
      <c r="F91" s="729" t="s">
        <v>4895</v>
      </c>
      <c r="G91" s="728" t="s">
        <v>4971</v>
      </c>
      <c r="H91" s="728" t="s">
        <v>4972</v>
      </c>
      <c r="I91" s="731">
        <v>1072.06005859375</v>
      </c>
      <c r="J91" s="731">
        <v>25</v>
      </c>
      <c r="K91" s="732">
        <v>26801.4990234375</v>
      </c>
    </row>
    <row r="92" spans="1:11" ht="14.4" customHeight="1" x14ac:dyDescent="0.3">
      <c r="A92" s="726" t="s">
        <v>569</v>
      </c>
      <c r="B92" s="727" t="s">
        <v>570</v>
      </c>
      <c r="C92" s="728" t="s">
        <v>583</v>
      </c>
      <c r="D92" s="729" t="s">
        <v>584</v>
      </c>
      <c r="E92" s="728" t="s">
        <v>4894</v>
      </c>
      <c r="F92" s="729" t="s">
        <v>4895</v>
      </c>
      <c r="G92" s="728" t="s">
        <v>4973</v>
      </c>
      <c r="H92" s="728" t="s">
        <v>4974</v>
      </c>
      <c r="I92" s="731">
        <v>9.1899995803833008</v>
      </c>
      <c r="J92" s="731">
        <v>10</v>
      </c>
      <c r="K92" s="732">
        <v>91.900001525878906</v>
      </c>
    </row>
    <row r="93" spans="1:11" ht="14.4" customHeight="1" x14ac:dyDescent="0.3">
      <c r="A93" s="726" t="s">
        <v>569</v>
      </c>
      <c r="B93" s="727" t="s">
        <v>570</v>
      </c>
      <c r="C93" s="728" t="s">
        <v>583</v>
      </c>
      <c r="D93" s="729" t="s">
        <v>584</v>
      </c>
      <c r="E93" s="728" t="s">
        <v>4894</v>
      </c>
      <c r="F93" s="729" t="s">
        <v>4895</v>
      </c>
      <c r="G93" s="728" t="s">
        <v>4975</v>
      </c>
      <c r="H93" s="728" t="s">
        <v>4976</v>
      </c>
      <c r="I93" s="731">
        <v>9.6800003051757812</v>
      </c>
      <c r="J93" s="731">
        <v>10</v>
      </c>
      <c r="K93" s="732">
        <v>96.800003051757813</v>
      </c>
    </row>
    <row r="94" spans="1:11" ht="14.4" customHeight="1" x14ac:dyDescent="0.3">
      <c r="A94" s="726" t="s">
        <v>569</v>
      </c>
      <c r="B94" s="727" t="s">
        <v>570</v>
      </c>
      <c r="C94" s="728" t="s">
        <v>583</v>
      </c>
      <c r="D94" s="729" t="s">
        <v>584</v>
      </c>
      <c r="E94" s="728" t="s">
        <v>4894</v>
      </c>
      <c r="F94" s="729" t="s">
        <v>4895</v>
      </c>
      <c r="G94" s="728" t="s">
        <v>4977</v>
      </c>
      <c r="H94" s="728" t="s">
        <v>4978</v>
      </c>
      <c r="I94" s="731">
        <v>198.71799926757814</v>
      </c>
      <c r="J94" s="731">
        <v>18</v>
      </c>
      <c r="K94" s="732">
        <v>3562.2599792480469</v>
      </c>
    </row>
    <row r="95" spans="1:11" ht="14.4" customHeight="1" x14ac:dyDescent="0.3">
      <c r="A95" s="726" t="s">
        <v>569</v>
      </c>
      <c r="B95" s="727" t="s">
        <v>570</v>
      </c>
      <c r="C95" s="728" t="s">
        <v>583</v>
      </c>
      <c r="D95" s="729" t="s">
        <v>584</v>
      </c>
      <c r="E95" s="728" t="s">
        <v>4894</v>
      </c>
      <c r="F95" s="729" t="s">
        <v>4895</v>
      </c>
      <c r="G95" s="728" t="s">
        <v>4979</v>
      </c>
      <c r="H95" s="728" t="s">
        <v>4980</v>
      </c>
      <c r="I95" s="731">
        <v>1.0900000333786011</v>
      </c>
      <c r="J95" s="731">
        <v>6000</v>
      </c>
      <c r="K95" s="732">
        <v>6540</v>
      </c>
    </row>
    <row r="96" spans="1:11" ht="14.4" customHeight="1" x14ac:dyDescent="0.3">
      <c r="A96" s="726" t="s">
        <v>569</v>
      </c>
      <c r="B96" s="727" t="s">
        <v>570</v>
      </c>
      <c r="C96" s="728" t="s">
        <v>583</v>
      </c>
      <c r="D96" s="729" t="s">
        <v>584</v>
      </c>
      <c r="E96" s="728" t="s">
        <v>4894</v>
      </c>
      <c r="F96" s="729" t="s">
        <v>4895</v>
      </c>
      <c r="G96" s="728" t="s">
        <v>4981</v>
      </c>
      <c r="H96" s="728" t="s">
        <v>4982</v>
      </c>
      <c r="I96" s="731">
        <v>0.47999998927116394</v>
      </c>
      <c r="J96" s="731">
        <v>2000</v>
      </c>
      <c r="K96" s="732">
        <v>960</v>
      </c>
    </row>
    <row r="97" spans="1:11" ht="14.4" customHeight="1" x14ac:dyDescent="0.3">
      <c r="A97" s="726" t="s">
        <v>569</v>
      </c>
      <c r="B97" s="727" t="s">
        <v>570</v>
      </c>
      <c r="C97" s="728" t="s">
        <v>583</v>
      </c>
      <c r="D97" s="729" t="s">
        <v>584</v>
      </c>
      <c r="E97" s="728" t="s">
        <v>4894</v>
      </c>
      <c r="F97" s="729" t="s">
        <v>4895</v>
      </c>
      <c r="G97" s="728" t="s">
        <v>4983</v>
      </c>
      <c r="H97" s="728" t="s">
        <v>4984</v>
      </c>
      <c r="I97" s="731">
        <v>1.6699999570846558</v>
      </c>
      <c r="J97" s="731">
        <v>4900</v>
      </c>
      <c r="K97" s="732">
        <v>8183</v>
      </c>
    </row>
    <row r="98" spans="1:11" ht="14.4" customHeight="1" x14ac:dyDescent="0.3">
      <c r="A98" s="726" t="s">
        <v>569</v>
      </c>
      <c r="B98" s="727" t="s">
        <v>570</v>
      </c>
      <c r="C98" s="728" t="s">
        <v>583</v>
      </c>
      <c r="D98" s="729" t="s">
        <v>584</v>
      </c>
      <c r="E98" s="728" t="s">
        <v>4894</v>
      </c>
      <c r="F98" s="729" t="s">
        <v>4895</v>
      </c>
      <c r="G98" s="728" t="s">
        <v>4985</v>
      </c>
      <c r="H98" s="728" t="s">
        <v>4986</v>
      </c>
      <c r="I98" s="731">
        <v>0.67000001668930054</v>
      </c>
      <c r="J98" s="731">
        <v>3400</v>
      </c>
      <c r="K98" s="732">
        <v>2278</v>
      </c>
    </row>
    <row r="99" spans="1:11" ht="14.4" customHeight="1" x14ac:dyDescent="0.3">
      <c r="A99" s="726" t="s">
        <v>569</v>
      </c>
      <c r="B99" s="727" t="s">
        <v>570</v>
      </c>
      <c r="C99" s="728" t="s">
        <v>583</v>
      </c>
      <c r="D99" s="729" t="s">
        <v>584</v>
      </c>
      <c r="E99" s="728" t="s">
        <v>4894</v>
      </c>
      <c r="F99" s="729" t="s">
        <v>4895</v>
      </c>
      <c r="G99" s="728" t="s">
        <v>4987</v>
      </c>
      <c r="H99" s="728" t="s">
        <v>4988</v>
      </c>
      <c r="I99" s="731">
        <v>1.9299999475479126</v>
      </c>
      <c r="J99" s="731">
        <v>100</v>
      </c>
      <c r="K99" s="732">
        <v>193</v>
      </c>
    </row>
    <row r="100" spans="1:11" ht="14.4" customHeight="1" x14ac:dyDescent="0.3">
      <c r="A100" s="726" t="s">
        <v>569</v>
      </c>
      <c r="B100" s="727" t="s">
        <v>570</v>
      </c>
      <c r="C100" s="728" t="s">
        <v>583</v>
      </c>
      <c r="D100" s="729" t="s">
        <v>584</v>
      </c>
      <c r="E100" s="728" t="s">
        <v>4894</v>
      </c>
      <c r="F100" s="729" t="s">
        <v>4895</v>
      </c>
      <c r="G100" s="728" t="s">
        <v>4989</v>
      </c>
      <c r="H100" s="728" t="s">
        <v>4990</v>
      </c>
      <c r="I100" s="731">
        <v>5.1999998092651367</v>
      </c>
      <c r="J100" s="731">
        <v>30</v>
      </c>
      <c r="K100" s="732">
        <v>156</v>
      </c>
    </row>
    <row r="101" spans="1:11" ht="14.4" customHeight="1" x14ac:dyDescent="0.3">
      <c r="A101" s="726" t="s">
        <v>569</v>
      </c>
      <c r="B101" s="727" t="s">
        <v>570</v>
      </c>
      <c r="C101" s="728" t="s">
        <v>583</v>
      </c>
      <c r="D101" s="729" t="s">
        <v>584</v>
      </c>
      <c r="E101" s="728" t="s">
        <v>4894</v>
      </c>
      <c r="F101" s="729" t="s">
        <v>4895</v>
      </c>
      <c r="G101" s="728" t="s">
        <v>4991</v>
      </c>
      <c r="H101" s="728" t="s">
        <v>4992</v>
      </c>
      <c r="I101" s="731">
        <v>8.8400001525878906</v>
      </c>
      <c r="J101" s="731">
        <v>6</v>
      </c>
      <c r="K101" s="732">
        <v>53.040000915527344</v>
      </c>
    </row>
    <row r="102" spans="1:11" ht="14.4" customHeight="1" x14ac:dyDescent="0.3">
      <c r="A102" s="726" t="s">
        <v>569</v>
      </c>
      <c r="B102" s="727" t="s">
        <v>570</v>
      </c>
      <c r="C102" s="728" t="s">
        <v>583</v>
      </c>
      <c r="D102" s="729" t="s">
        <v>584</v>
      </c>
      <c r="E102" s="728" t="s">
        <v>4894</v>
      </c>
      <c r="F102" s="729" t="s">
        <v>4895</v>
      </c>
      <c r="G102" s="728" t="s">
        <v>4993</v>
      </c>
      <c r="H102" s="728" t="s">
        <v>4994</v>
      </c>
      <c r="I102" s="731">
        <v>2.1800000667572021</v>
      </c>
      <c r="J102" s="731">
        <v>2500</v>
      </c>
      <c r="K102" s="732">
        <v>5450</v>
      </c>
    </row>
    <row r="103" spans="1:11" ht="14.4" customHeight="1" x14ac:dyDescent="0.3">
      <c r="A103" s="726" t="s">
        <v>569</v>
      </c>
      <c r="B103" s="727" t="s">
        <v>570</v>
      </c>
      <c r="C103" s="728" t="s">
        <v>583</v>
      </c>
      <c r="D103" s="729" t="s">
        <v>584</v>
      </c>
      <c r="E103" s="728" t="s">
        <v>4894</v>
      </c>
      <c r="F103" s="729" t="s">
        <v>4895</v>
      </c>
      <c r="G103" s="728" t="s">
        <v>4995</v>
      </c>
      <c r="H103" s="728" t="s">
        <v>4996</v>
      </c>
      <c r="I103" s="731">
        <v>6.2300000190734863</v>
      </c>
      <c r="J103" s="731">
        <v>20</v>
      </c>
      <c r="K103" s="732">
        <v>124.59999847412109</v>
      </c>
    </row>
    <row r="104" spans="1:11" ht="14.4" customHeight="1" x14ac:dyDescent="0.3">
      <c r="A104" s="726" t="s">
        <v>569</v>
      </c>
      <c r="B104" s="727" t="s">
        <v>570</v>
      </c>
      <c r="C104" s="728" t="s">
        <v>583</v>
      </c>
      <c r="D104" s="729" t="s">
        <v>584</v>
      </c>
      <c r="E104" s="728" t="s">
        <v>4894</v>
      </c>
      <c r="F104" s="729" t="s">
        <v>4895</v>
      </c>
      <c r="G104" s="728" t="s">
        <v>4997</v>
      </c>
      <c r="H104" s="728" t="s">
        <v>4998</v>
      </c>
      <c r="I104" s="731">
        <v>168.19000244140625</v>
      </c>
      <c r="J104" s="731">
        <v>10</v>
      </c>
      <c r="K104" s="732">
        <v>1681.9000244140625</v>
      </c>
    </row>
    <row r="105" spans="1:11" ht="14.4" customHeight="1" x14ac:dyDescent="0.3">
      <c r="A105" s="726" t="s">
        <v>569</v>
      </c>
      <c r="B105" s="727" t="s">
        <v>570</v>
      </c>
      <c r="C105" s="728" t="s">
        <v>583</v>
      </c>
      <c r="D105" s="729" t="s">
        <v>584</v>
      </c>
      <c r="E105" s="728" t="s">
        <v>4894</v>
      </c>
      <c r="F105" s="729" t="s">
        <v>4895</v>
      </c>
      <c r="G105" s="728" t="s">
        <v>4999</v>
      </c>
      <c r="H105" s="728" t="s">
        <v>5000</v>
      </c>
      <c r="I105" s="731">
        <v>1.2699999809265137</v>
      </c>
      <c r="J105" s="731">
        <v>225</v>
      </c>
      <c r="K105" s="732">
        <v>285.75</v>
      </c>
    </row>
    <row r="106" spans="1:11" ht="14.4" customHeight="1" x14ac:dyDescent="0.3">
      <c r="A106" s="726" t="s">
        <v>569</v>
      </c>
      <c r="B106" s="727" t="s">
        <v>570</v>
      </c>
      <c r="C106" s="728" t="s">
        <v>583</v>
      </c>
      <c r="D106" s="729" t="s">
        <v>584</v>
      </c>
      <c r="E106" s="728" t="s">
        <v>4894</v>
      </c>
      <c r="F106" s="729" t="s">
        <v>4895</v>
      </c>
      <c r="G106" s="728" t="s">
        <v>5001</v>
      </c>
      <c r="H106" s="728" t="s">
        <v>5002</v>
      </c>
      <c r="I106" s="731">
        <v>3.1360001087188722</v>
      </c>
      <c r="J106" s="731">
        <v>250</v>
      </c>
      <c r="K106" s="732">
        <v>784</v>
      </c>
    </row>
    <row r="107" spans="1:11" ht="14.4" customHeight="1" x14ac:dyDescent="0.3">
      <c r="A107" s="726" t="s">
        <v>569</v>
      </c>
      <c r="B107" s="727" t="s">
        <v>570</v>
      </c>
      <c r="C107" s="728" t="s">
        <v>583</v>
      </c>
      <c r="D107" s="729" t="s">
        <v>584</v>
      </c>
      <c r="E107" s="728" t="s">
        <v>4894</v>
      </c>
      <c r="F107" s="729" t="s">
        <v>4895</v>
      </c>
      <c r="G107" s="728" t="s">
        <v>5003</v>
      </c>
      <c r="H107" s="728" t="s">
        <v>5004</v>
      </c>
      <c r="I107" s="731">
        <v>0.4699999988079071</v>
      </c>
      <c r="J107" s="731">
        <v>3100</v>
      </c>
      <c r="K107" s="732">
        <v>1457</v>
      </c>
    </row>
    <row r="108" spans="1:11" ht="14.4" customHeight="1" x14ac:dyDescent="0.3">
      <c r="A108" s="726" t="s">
        <v>569</v>
      </c>
      <c r="B108" s="727" t="s">
        <v>570</v>
      </c>
      <c r="C108" s="728" t="s">
        <v>583</v>
      </c>
      <c r="D108" s="729" t="s">
        <v>584</v>
      </c>
      <c r="E108" s="728" t="s">
        <v>4894</v>
      </c>
      <c r="F108" s="729" t="s">
        <v>4895</v>
      </c>
      <c r="G108" s="728" t="s">
        <v>5005</v>
      </c>
      <c r="H108" s="728" t="s">
        <v>5006</v>
      </c>
      <c r="I108" s="731">
        <v>21.229999542236328</v>
      </c>
      <c r="J108" s="731">
        <v>22</v>
      </c>
      <c r="K108" s="732">
        <v>467.05999755859375</v>
      </c>
    </row>
    <row r="109" spans="1:11" ht="14.4" customHeight="1" x14ac:dyDescent="0.3">
      <c r="A109" s="726" t="s">
        <v>569</v>
      </c>
      <c r="B109" s="727" t="s">
        <v>570</v>
      </c>
      <c r="C109" s="728" t="s">
        <v>583</v>
      </c>
      <c r="D109" s="729" t="s">
        <v>584</v>
      </c>
      <c r="E109" s="728" t="s">
        <v>4894</v>
      </c>
      <c r="F109" s="729" t="s">
        <v>4895</v>
      </c>
      <c r="G109" s="728" t="s">
        <v>5007</v>
      </c>
      <c r="H109" s="728" t="s">
        <v>5008</v>
      </c>
      <c r="I109" s="731">
        <v>2.369999885559082</v>
      </c>
      <c r="J109" s="731">
        <v>500</v>
      </c>
      <c r="K109" s="732">
        <v>1185</v>
      </c>
    </row>
    <row r="110" spans="1:11" ht="14.4" customHeight="1" x14ac:dyDescent="0.3">
      <c r="A110" s="726" t="s">
        <v>569</v>
      </c>
      <c r="B110" s="727" t="s">
        <v>570</v>
      </c>
      <c r="C110" s="728" t="s">
        <v>583</v>
      </c>
      <c r="D110" s="729" t="s">
        <v>584</v>
      </c>
      <c r="E110" s="728" t="s">
        <v>4894</v>
      </c>
      <c r="F110" s="729" t="s">
        <v>4895</v>
      </c>
      <c r="G110" s="728" t="s">
        <v>5009</v>
      </c>
      <c r="H110" s="728" t="s">
        <v>5010</v>
      </c>
      <c r="I110" s="731">
        <v>2.0799999237060547</v>
      </c>
      <c r="J110" s="731">
        <v>10</v>
      </c>
      <c r="K110" s="732">
        <v>20.799999237060547</v>
      </c>
    </row>
    <row r="111" spans="1:11" ht="14.4" customHeight="1" x14ac:dyDescent="0.3">
      <c r="A111" s="726" t="s">
        <v>569</v>
      </c>
      <c r="B111" s="727" t="s">
        <v>570</v>
      </c>
      <c r="C111" s="728" t="s">
        <v>583</v>
      </c>
      <c r="D111" s="729" t="s">
        <v>584</v>
      </c>
      <c r="E111" s="728" t="s">
        <v>4894</v>
      </c>
      <c r="F111" s="729" t="s">
        <v>4895</v>
      </c>
      <c r="G111" s="728" t="s">
        <v>5011</v>
      </c>
      <c r="H111" s="728" t="s">
        <v>5012</v>
      </c>
      <c r="I111" s="731">
        <v>1.9800000190734863</v>
      </c>
      <c r="J111" s="731">
        <v>100</v>
      </c>
      <c r="K111" s="732">
        <v>198</v>
      </c>
    </row>
    <row r="112" spans="1:11" ht="14.4" customHeight="1" x14ac:dyDescent="0.3">
      <c r="A112" s="726" t="s">
        <v>569</v>
      </c>
      <c r="B112" s="727" t="s">
        <v>570</v>
      </c>
      <c r="C112" s="728" t="s">
        <v>583</v>
      </c>
      <c r="D112" s="729" t="s">
        <v>584</v>
      </c>
      <c r="E112" s="728" t="s">
        <v>4894</v>
      </c>
      <c r="F112" s="729" t="s">
        <v>4895</v>
      </c>
      <c r="G112" s="728" t="s">
        <v>5013</v>
      </c>
      <c r="H112" s="728" t="s">
        <v>5014</v>
      </c>
      <c r="I112" s="731">
        <v>2.0499999523162842</v>
      </c>
      <c r="J112" s="731">
        <v>50</v>
      </c>
      <c r="K112" s="732">
        <v>102.5</v>
      </c>
    </row>
    <row r="113" spans="1:11" ht="14.4" customHeight="1" x14ac:dyDescent="0.3">
      <c r="A113" s="726" t="s">
        <v>569</v>
      </c>
      <c r="B113" s="727" t="s">
        <v>570</v>
      </c>
      <c r="C113" s="728" t="s">
        <v>583</v>
      </c>
      <c r="D113" s="729" t="s">
        <v>584</v>
      </c>
      <c r="E113" s="728" t="s">
        <v>4894</v>
      </c>
      <c r="F113" s="729" t="s">
        <v>4895</v>
      </c>
      <c r="G113" s="728" t="s">
        <v>5015</v>
      </c>
      <c r="H113" s="728" t="s">
        <v>5016</v>
      </c>
      <c r="I113" s="731">
        <v>2.7000000476837158</v>
      </c>
      <c r="J113" s="731">
        <v>450</v>
      </c>
      <c r="K113" s="732">
        <v>1215</v>
      </c>
    </row>
    <row r="114" spans="1:11" ht="14.4" customHeight="1" x14ac:dyDescent="0.3">
      <c r="A114" s="726" t="s">
        <v>569</v>
      </c>
      <c r="B114" s="727" t="s">
        <v>570</v>
      </c>
      <c r="C114" s="728" t="s">
        <v>583</v>
      </c>
      <c r="D114" s="729" t="s">
        <v>584</v>
      </c>
      <c r="E114" s="728" t="s">
        <v>4894</v>
      </c>
      <c r="F114" s="729" t="s">
        <v>4895</v>
      </c>
      <c r="G114" s="728" t="s">
        <v>5017</v>
      </c>
      <c r="H114" s="728" t="s">
        <v>5018</v>
      </c>
      <c r="I114" s="731">
        <v>3.0966665744781494</v>
      </c>
      <c r="J114" s="731">
        <v>200</v>
      </c>
      <c r="K114" s="732">
        <v>619.5</v>
      </c>
    </row>
    <row r="115" spans="1:11" ht="14.4" customHeight="1" x14ac:dyDescent="0.3">
      <c r="A115" s="726" t="s">
        <v>569</v>
      </c>
      <c r="B115" s="727" t="s">
        <v>570</v>
      </c>
      <c r="C115" s="728" t="s">
        <v>583</v>
      </c>
      <c r="D115" s="729" t="s">
        <v>584</v>
      </c>
      <c r="E115" s="728" t="s">
        <v>4894</v>
      </c>
      <c r="F115" s="729" t="s">
        <v>4895</v>
      </c>
      <c r="G115" s="728" t="s">
        <v>5019</v>
      </c>
      <c r="H115" s="728" t="s">
        <v>5020</v>
      </c>
      <c r="I115" s="731">
        <v>8.5</v>
      </c>
      <c r="J115" s="731">
        <v>15</v>
      </c>
      <c r="K115" s="732">
        <v>127.5</v>
      </c>
    </row>
    <row r="116" spans="1:11" ht="14.4" customHeight="1" x14ac:dyDescent="0.3">
      <c r="A116" s="726" t="s">
        <v>569</v>
      </c>
      <c r="B116" s="727" t="s">
        <v>570</v>
      </c>
      <c r="C116" s="728" t="s">
        <v>583</v>
      </c>
      <c r="D116" s="729" t="s">
        <v>584</v>
      </c>
      <c r="E116" s="728" t="s">
        <v>4894</v>
      </c>
      <c r="F116" s="729" t="s">
        <v>4895</v>
      </c>
      <c r="G116" s="728" t="s">
        <v>5021</v>
      </c>
      <c r="H116" s="728" t="s">
        <v>5022</v>
      </c>
      <c r="I116" s="731">
        <v>2.1666667461395264</v>
      </c>
      <c r="J116" s="731">
        <v>150</v>
      </c>
      <c r="K116" s="732">
        <v>325</v>
      </c>
    </row>
    <row r="117" spans="1:11" ht="14.4" customHeight="1" x14ac:dyDescent="0.3">
      <c r="A117" s="726" t="s">
        <v>569</v>
      </c>
      <c r="B117" s="727" t="s">
        <v>570</v>
      </c>
      <c r="C117" s="728" t="s">
        <v>583</v>
      </c>
      <c r="D117" s="729" t="s">
        <v>584</v>
      </c>
      <c r="E117" s="728" t="s">
        <v>4894</v>
      </c>
      <c r="F117" s="729" t="s">
        <v>4895</v>
      </c>
      <c r="G117" s="728" t="s">
        <v>5005</v>
      </c>
      <c r="H117" s="728" t="s">
        <v>5023</v>
      </c>
      <c r="I117" s="731">
        <v>21.239999771118164</v>
      </c>
      <c r="J117" s="731">
        <v>10</v>
      </c>
      <c r="K117" s="732">
        <v>212.39999389648437</v>
      </c>
    </row>
    <row r="118" spans="1:11" ht="14.4" customHeight="1" x14ac:dyDescent="0.3">
      <c r="A118" s="726" t="s">
        <v>569</v>
      </c>
      <c r="B118" s="727" t="s">
        <v>570</v>
      </c>
      <c r="C118" s="728" t="s">
        <v>583</v>
      </c>
      <c r="D118" s="729" t="s">
        <v>584</v>
      </c>
      <c r="E118" s="728" t="s">
        <v>4894</v>
      </c>
      <c r="F118" s="729" t="s">
        <v>4895</v>
      </c>
      <c r="G118" s="728" t="s">
        <v>5024</v>
      </c>
      <c r="H118" s="728" t="s">
        <v>5025</v>
      </c>
      <c r="I118" s="731">
        <v>5</v>
      </c>
      <c r="J118" s="731">
        <v>90</v>
      </c>
      <c r="K118" s="732">
        <v>450</v>
      </c>
    </row>
    <row r="119" spans="1:11" ht="14.4" customHeight="1" x14ac:dyDescent="0.3">
      <c r="A119" s="726" t="s">
        <v>569</v>
      </c>
      <c r="B119" s="727" t="s">
        <v>570</v>
      </c>
      <c r="C119" s="728" t="s">
        <v>583</v>
      </c>
      <c r="D119" s="729" t="s">
        <v>584</v>
      </c>
      <c r="E119" s="728" t="s">
        <v>4894</v>
      </c>
      <c r="F119" s="729" t="s">
        <v>4895</v>
      </c>
      <c r="G119" s="728" t="s">
        <v>5026</v>
      </c>
      <c r="H119" s="728" t="s">
        <v>5027</v>
      </c>
      <c r="I119" s="731">
        <v>2.5199999809265137</v>
      </c>
      <c r="J119" s="731">
        <v>50</v>
      </c>
      <c r="K119" s="732">
        <v>126</v>
      </c>
    </row>
    <row r="120" spans="1:11" ht="14.4" customHeight="1" x14ac:dyDescent="0.3">
      <c r="A120" s="726" t="s">
        <v>569</v>
      </c>
      <c r="B120" s="727" t="s">
        <v>570</v>
      </c>
      <c r="C120" s="728" t="s">
        <v>583</v>
      </c>
      <c r="D120" s="729" t="s">
        <v>584</v>
      </c>
      <c r="E120" s="728" t="s">
        <v>4894</v>
      </c>
      <c r="F120" s="729" t="s">
        <v>4895</v>
      </c>
      <c r="G120" s="728" t="s">
        <v>5028</v>
      </c>
      <c r="H120" s="728" t="s">
        <v>5029</v>
      </c>
      <c r="I120" s="731">
        <v>21.236666361490887</v>
      </c>
      <c r="J120" s="731">
        <v>36</v>
      </c>
      <c r="K120" s="732">
        <v>764.44000244140625</v>
      </c>
    </row>
    <row r="121" spans="1:11" ht="14.4" customHeight="1" x14ac:dyDescent="0.3">
      <c r="A121" s="726" t="s">
        <v>569</v>
      </c>
      <c r="B121" s="727" t="s">
        <v>570</v>
      </c>
      <c r="C121" s="728" t="s">
        <v>583</v>
      </c>
      <c r="D121" s="729" t="s">
        <v>584</v>
      </c>
      <c r="E121" s="728" t="s">
        <v>4894</v>
      </c>
      <c r="F121" s="729" t="s">
        <v>4895</v>
      </c>
      <c r="G121" s="728" t="s">
        <v>5028</v>
      </c>
      <c r="H121" s="728" t="s">
        <v>5030</v>
      </c>
      <c r="I121" s="731">
        <v>21.239999771118164</v>
      </c>
      <c r="J121" s="731">
        <v>100</v>
      </c>
      <c r="K121" s="732">
        <v>2124</v>
      </c>
    </row>
    <row r="122" spans="1:11" ht="14.4" customHeight="1" x14ac:dyDescent="0.3">
      <c r="A122" s="726" t="s">
        <v>569</v>
      </c>
      <c r="B122" s="727" t="s">
        <v>570</v>
      </c>
      <c r="C122" s="728" t="s">
        <v>583</v>
      </c>
      <c r="D122" s="729" t="s">
        <v>584</v>
      </c>
      <c r="E122" s="728" t="s">
        <v>5031</v>
      </c>
      <c r="F122" s="729" t="s">
        <v>5032</v>
      </c>
      <c r="G122" s="728" t="s">
        <v>5033</v>
      </c>
      <c r="H122" s="728" t="s">
        <v>5034</v>
      </c>
      <c r="I122" s="731">
        <v>9.9833335876464844</v>
      </c>
      <c r="J122" s="731">
        <v>2300</v>
      </c>
      <c r="K122" s="732">
        <v>23143</v>
      </c>
    </row>
    <row r="123" spans="1:11" ht="14.4" customHeight="1" x14ac:dyDescent="0.3">
      <c r="A123" s="726" t="s">
        <v>569</v>
      </c>
      <c r="B123" s="727" t="s">
        <v>570</v>
      </c>
      <c r="C123" s="728" t="s">
        <v>583</v>
      </c>
      <c r="D123" s="729" t="s">
        <v>584</v>
      </c>
      <c r="E123" s="728" t="s">
        <v>5031</v>
      </c>
      <c r="F123" s="729" t="s">
        <v>5032</v>
      </c>
      <c r="G123" s="728" t="s">
        <v>5035</v>
      </c>
      <c r="H123" s="728" t="s">
        <v>5036</v>
      </c>
      <c r="I123" s="731">
        <v>16.459999084472656</v>
      </c>
      <c r="J123" s="731">
        <v>55</v>
      </c>
      <c r="K123" s="732">
        <v>905.30001831054687</v>
      </c>
    </row>
    <row r="124" spans="1:11" ht="14.4" customHeight="1" x14ac:dyDescent="0.3">
      <c r="A124" s="726" t="s">
        <v>569</v>
      </c>
      <c r="B124" s="727" t="s">
        <v>570</v>
      </c>
      <c r="C124" s="728" t="s">
        <v>583</v>
      </c>
      <c r="D124" s="729" t="s">
        <v>584</v>
      </c>
      <c r="E124" s="728" t="s">
        <v>5037</v>
      </c>
      <c r="F124" s="729" t="s">
        <v>5038</v>
      </c>
      <c r="G124" s="728" t="s">
        <v>5039</v>
      </c>
      <c r="H124" s="728" t="s">
        <v>5040</v>
      </c>
      <c r="I124" s="731">
        <v>0.47999998927116394</v>
      </c>
      <c r="J124" s="731">
        <v>1400</v>
      </c>
      <c r="K124" s="732">
        <v>672</v>
      </c>
    </row>
    <row r="125" spans="1:11" ht="14.4" customHeight="1" x14ac:dyDescent="0.3">
      <c r="A125" s="726" t="s">
        <v>569</v>
      </c>
      <c r="B125" s="727" t="s">
        <v>570</v>
      </c>
      <c r="C125" s="728" t="s">
        <v>583</v>
      </c>
      <c r="D125" s="729" t="s">
        <v>584</v>
      </c>
      <c r="E125" s="728" t="s">
        <v>5037</v>
      </c>
      <c r="F125" s="729" t="s">
        <v>5038</v>
      </c>
      <c r="G125" s="728" t="s">
        <v>5041</v>
      </c>
      <c r="H125" s="728" t="s">
        <v>5042</v>
      </c>
      <c r="I125" s="731">
        <v>0.3033333420753479</v>
      </c>
      <c r="J125" s="731">
        <v>700</v>
      </c>
      <c r="K125" s="732">
        <v>212</v>
      </c>
    </row>
    <row r="126" spans="1:11" ht="14.4" customHeight="1" x14ac:dyDescent="0.3">
      <c r="A126" s="726" t="s">
        <v>569</v>
      </c>
      <c r="B126" s="727" t="s">
        <v>570</v>
      </c>
      <c r="C126" s="728" t="s">
        <v>583</v>
      </c>
      <c r="D126" s="729" t="s">
        <v>584</v>
      </c>
      <c r="E126" s="728" t="s">
        <v>5037</v>
      </c>
      <c r="F126" s="729" t="s">
        <v>5038</v>
      </c>
      <c r="G126" s="728" t="s">
        <v>5043</v>
      </c>
      <c r="H126" s="728" t="s">
        <v>5044</v>
      </c>
      <c r="I126" s="731">
        <v>0.5250000158945719</v>
      </c>
      <c r="J126" s="731">
        <v>6000</v>
      </c>
      <c r="K126" s="732">
        <v>3150</v>
      </c>
    </row>
    <row r="127" spans="1:11" ht="14.4" customHeight="1" x14ac:dyDescent="0.3">
      <c r="A127" s="726" t="s">
        <v>569</v>
      </c>
      <c r="B127" s="727" t="s">
        <v>570</v>
      </c>
      <c r="C127" s="728" t="s">
        <v>583</v>
      </c>
      <c r="D127" s="729" t="s">
        <v>584</v>
      </c>
      <c r="E127" s="728" t="s">
        <v>5037</v>
      </c>
      <c r="F127" s="729" t="s">
        <v>5038</v>
      </c>
      <c r="G127" s="728" t="s">
        <v>5045</v>
      </c>
      <c r="H127" s="728" t="s">
        <v>5046</v>
      </c>
      <c r="I127" s="731">
        <v>1.8024999499320984</v>
      </c>
      <c r="J127" s="731">
        <v>400</v>
      </c>
      <c r="K127" s="732">
        <v>721</v>
      </c>
    </row>
    <row r="128" spans="1:11" ht="14.4" customHeight="1" x14ac:dyDescent="0.3">
      <c r="A128" s="726" t="s">
        <v>569</v>
      </c>
      <c r="B128" s="727" t="s">
        <v>570</v>
      </c>
      <c r="C128" s="728" t="s">
        <v>583</v>
      </c>
      <c r="D128" s="729" t="s">
        <v>584</v>
      </c>
      <c r="E128" s="728" t="s">
        <v>5037</v>
      </c>
      <c r="F128" s="729" t="s">
        <v>5038</v>
      </c>
      <c r="G128" s="728" t="s">
        <v>5047</v>
      </c>
      <c r="H128" s="728" t="s">
        <v>5048</v>
      </c>
      <c r="I128" s="731">
        <v>1.7999999523162842</v>
      </c>
      <c r="J128" s="731">
        <v>100</v>
      </c>
      <c r="K128" s="732">
        <v>180</v>
      </c>
    </row>
    <row r="129" spans="1:11" ht="14.4" customHeight="1" x14ac:dyDescent="0.3">
      <c r="A129" s="726" t="s">
        <v>569</v>
      </c>
      <c r="B129" s="727" t="s">
        <v>570</v>
      </c>
      <c r="C129" s="728" t="s">
        <v>583</v>
      </c>
      <c r="D129" s="729" t="s">
        <v>584</v>
      </c>
      <c r="E129" s="728" t="s">
        <v>5049</v>
      </c>
      <c r="F129" s="729" t="s">
        <v>5050</v>
      </c>
      <c r="G129" s="728" t="s">
        <v>5051</v>
      </c>
      <c r="H129" s="728" t="s">
        <v>5052</v>
      </c>
      <c r="I129" s="731">
        <v>0.68999999761581421</v>
      </c>
      <c r="J129" s="731">
        <v>3000</v>
      </c>
      <c r="K129" s="732">
        <v>2070</v>
      </c>
    </row>
    <row r="130" spans="1:11" ht="14.4" customHeight="1" x14ac:dyDescent="0.3">
      <c r="A130" s="726" t="s">
        <v>569</v>
      </c>
      <c r="B130" s="727" t="s">
        <v>570</v>
      </c>
      <c r="C130" s="728" t="s">
        <v>583</v>
      </c>
      <c r="D130" s="729" t="s">
        <v>584</v>
      </c>
      <c r="E130" s="728" t="s">
        <v>5049</v>
      </c>
      <c r="F130" s="729" t="s">
        <v>5050</v>
      </c>
      <c r="G130" s="728" t="s">
        <v>5053</v>
      </c>
      <c r="H130" s="728" t="s">
        <v>5054</v>
      </c>
      <c r="I130" s="731">
        <v>0.68999999761581421</v>
      </c>
      <c r="J130" s="731">
        <v>17000</v>
      </c>
      <c r="K130" s="732">
        <v>11730</v>
      </c>
    </row>
    <row r="131" spans="1:11" ht="14.4" customHeight="1" x14ac:dyDescent="0.3">
      <c r="A131" s="726" t="s">
        <v>569</v>
      </c>
      <c r="B131" s="727" t="s">
        <v>570</v>
      </c>
      <c r="C131" s="728" t="s">
        <v>583</v>
      </c>
      <c r="D131" s="729" t="s">
        <v>584</v>
      </c>
      <c r="E131" s="728" t="s">
        <v>5049</v>
      </c>
      <c r="F131" s="729" t="s">
        <v>5050</v>
      </c>
      <c r="G131" s="728" t="s">
        <v>5055</v>
      </c>
      <c r="H131" s="728" t="s">
        <v>5056</v>
      </c>
      <c r="I131" s="731">
        <v>0.68999999761581421</v>
      </c>
      <c r="J131" s="731">
        <v>400</v>
      </c>
      <c r="K131" s="732">
        <v>276</v>
      </c>
    </row>
    <row r="132" spans="1:11" ht="14.4" customHeight="1" x14ac:dyDescent="0.3">
      <c r="A132" s="726" t="s">
        <v>569</v>
      </c>
      <c r="B132" s="727" t="s">
        <v>570</v>
      </c>
      <c r="C132" s="728" t="s">
        <v>583</v>
      </c>
      <c r="D132" s="729" t="s">
        <v>584</v>
      </c>
      <c r="E132" s="728" t="s">
        <v>5049</v>
      </c>
      <c r="F132" s="729" t="s">
        <v>5050</v>
      </c>
      <c r="G132" s="728" t="s">
        <v>5057</v>
      </c>
      <c r="H132" s="728" t="s">
        <v>5058</v>
      </c>
      <c r="I132" s="731">
        <v>12.579999923706055</v>
      </c>
      <c r="J132" s="731">
        <v>50</v>
      </c>
      <c r="K132" s="732">
        <v>629</v>
      </c>
    </row>
    <row r="133" spans="1:11" ht="14.4" customHeight="1" x14ac:dyDescent="0.3">
      <c r="A133" s="726" t="s">
        <v>569</v>
      </c>
      <c r="B133" s="727" t="s">
        <v>570</v>
      </c>
      <c r="C133" s="728" t="s">
        <v>583</v>
      </c>
      <c r="D133" s="729" t="s">
        <v>584</v>
      </c>
      <c r="E133" s="728" t="s">
        <v>5049</v>
      </c>
      <c r="F133" s="729" t="s">
        <v>5050</v>
      </c>
      <c r="G133" s="728" t="s">
        <v>5059</v>
      </c>
      <c r="H133" s="728" t="s">
        <v>5060</v>
      </c>
      <c r="I133" s="731">
        <v>12.430000305175781</v>
      </c>
      <c r="J133" s="731">
        <v>50</v>
      </c>
      <c r="K133" s="732">
        <v>621.5</v>
      </c>
    </row>
    <row r="134" spans="1:11" ht="14.4" customHeight="1" x14ac:dyDescent="0.3">
      <c r="A134" s="726" t="s">
        <v>569</v>
      </c>
      <c r="B134" s="727" t="s">
        <v>570</v>
      </c>
      <c r="C134" s="728" t="s">
        <v>583</v>
      </c>
      <c r="D134" s="729" t="s">
        <v>584</v>
      </c>
      <c r="E134" s="728" t="s">
        <v>5061</v>
      </c>
      <c r="F134" s="729" t="s">
        <v>5062</v>
      </c>
      <c r="G134" s="728" t="s">
        <v>5063</v>
      </c>
      <c r="H134" s="728" t="s">
        <v>5064</v>
      </c>
      <c r="I134" s="731">
        <v>267.77999877929687</v>
      </c>
      <c r="J134" s="731">
        <v>20</v>
      </c>
      <c r="K134" s="732">
        <v>5355.60009765625</v>
      </c>
    </row>
    <row r="135" spans="1:11" ht="14.4" customHeight="1" x14ac:dyDescent="0.3">
      <c r="A135" s="726" t="s">
        <v>569</v>
      </c>
      <c r="B135" s="727" t="s">
        <v>570</v>
      </c>
      <c r="C135" s="728" t="s">
        <v>583</v>
      </c>
      <c r="D135" s="729" t="s">
        <v>584</v>
      </c>
      <c r="E135" s="728" t="s">
        <v>5061</v>
      </c>
      <c r="F135" s="729" t="s">
        <v>5062</v>
      </c>
      <c r="G135" s="728" t="s">
        <v>5065</v>
      </c>
      <c r="H135" s="728" t="s">
        <v>5066</v>
      </c>
      <c r="I135" s="731">
        <v>442.3900146484375</v>
      </c>
      <c r="J135" s="731">
        <v>40</v>
      </c>
      <c r="K135" s="732">
        <v>17695.49951171875</v>
      </c>
    </row>
    <row r="136" spans="1:11" ht="14.4" customHeight="1" x14ac:dyDescent="0.3">
      <c r="A136" s="726" t="s">
        <v>569</v>
      </c>
      <c r="B136" s="727" t="s">
        <v>570</v>
      </c>
      <c r="C136" s="728" t="s">
        <v>583</v>
      </c>
      <c r="D136" s="729" t="s">
        <v>584</v>
      </c>
      <c r="E136" s="728" t="s">
        <v>5067</v>
      </c>
      <c r="F136" s="729" t="s">
        <v>5068</v>
      </c>
      <c r="G136" s="728" t="s">
        <v>5069</v>
      </c>
      <c r="H136" s="728" t="s">
        <v>5070</v>
      </c>
      <c r="I136" s="731">
        <v>15.577499747276306</v>
      </c>
      <c r="J136" s="731">
        <v>910</v>
      </c>
      <c r="K136" s="732">
        <v>14171.970169067383</v>
      </c>
    </row>
    <row r="137" spans="1:11" ht="14.4" customHeight="1" x14ac:dyDescent="0.3">
      <c r="A137" s="726" t="s">
        <v>569</v>
      </c>
      <c r="B137" s="727" t="s">
        <v>570</v>
      </c>
      <c r="C137" s="728" t="s">
        <v>588</v>
      </c>
      <c r="D137" s="729" t="s">
        <v>589</v>
      </c>
      <c r="E137" s="728" t="s">
        <v>4794</v>
      </c>
      <c r="F137" s="729" t="s">
        <v>4795</v>
      </c>
      <c r="G137" s="728" t="s">
        <v>4796</v>
      </c>
      <c r="H137" s="728" t="s">
        <v>4797</v>
      </c>
      <c r="I137" s="731">
        <v>147.18999862670898</v>
      </c>
      <c r="J137" s="731">
        <v>19</v>
      </c>
      <c r="K137" s="732">
        <v>2796.5400085449219</v>
      </c>
    </row>
    <row r="138" spans="1:11" ht="14.4" customHeight="1" x14ac:dyDescent="0.3">
      <c r="A138" s="726" t="s">
        <v>569</v>
      </c>
      <c r="B138" s="727" t="s">
        <v>570</v>
      </c>
      <c r="C138" s="728" t="s">
        <v>588</v>
      </c>
      <c r="D138" s="729" t="s">
        <v>589</v>
      </c>
      <c r="E138" s="728" t="s">
        <v>4794</v>
      </c>
      <c r="F138" s="729" t="s">
        <v>4795</v>
      </c>
      <c r="G138" s="728" t="s">
        <v>4798</v>
      </c>
      <c r="H138" s="728" t="s">
        <v>4799</v>
      </c>
      <c r="I138" s="731">
        <v>147.17749404907227</v>
      </c>
      <c r="J138" s="731">
        <v>19</v>
      </c>
      <c r="K138" s="732">
        <v>2796.3500366210937</v>
      </c>
    </row>
    <row r="139" spans="1:11" ht="14.4" customHeight="1" x14ac:dyDescent="0.3">
      <c r="A139" s="726" t="s">
        <v>569</v>
      </c>
      <c r="B139" s="727" t="s">
        <v>570</v>
      </c>
      <c r="C139" s="728" t="s">
        <v>588</v>
      </c>
      <c r="D139" s="729" t="s">
        <v>589</v>
      </c>
      <c r="E139" s="728" t="s">
        <v>4794</v>
      </c>
      <c r="F139" s="729" t="s">
        <v>4795</v>
      </c>
      <c r="G139" s="728" t="s">
        <v>4800</v>
      </c>
      <c r="H139" s="728" t="s">
        <v>4801</v>
      </c>
      <c r="I139" s="731">
        <v>152.46000671386719</v>
      </c>
      <c r="J139" s="731">
        <v>1</v>
      </c>
      <c r="K139" s="732">
        <v>152.46000671386719</v>
      </c>
    </row>
    <row r="140" spans="1:11" ht="14.4" customHeight="1" x14ac:dyDescent="0.3">
      <c r="A140" s="726" t="s">
        <v>569</v>
      </c>
      <c r="B140" s="727" t="s">
        <v>570</v>
      </c>
      <c r="C140" s="728" t="s">
        <v>588</v>
      </c>
      <c r="D140" s="729" t="s">
        <v>589</v>
      </c>
      <c r="E140" s="728" t="s">
        <v>4802</v>
      </c>
      <c r="F140" s="729" t="s">
        <v>4803</v>
      </c>
      <c r="G140" s="728" t="s">
        <v>5071</v>
      </c>
      <c r="H140" s="728" t="s">
        <v>5072</v>
      </c>
      <c r="I140" s="731">
        <v>52.880001068115234</v>
      </c>
      <c r="J140" s="731">
        <v>2</v>
      </c>
      <c r="K140" s="732">
        <v>105.75</v>
      </c>
    </row>
    <row r="141" spans="1:11" ht="14.4" customHeight="1" x14ac:dyDescent="0.3">
      <c r="A141" s="726" t="s">
        <v>569</v>
      </c>
      <c r="B141" s="727" t="s">
        <v>570</v>
      </c>
      <c r="C141" s="728" t="s">
        <v>588</v>
      </c>
      <c r="D141" s="729" t="s">
        <v>589</v>
      </c>
      <c r="E141" s="728" t="s">
        <v>4806</v>
      </c>
      <c r="F141" s="729" t="s">
        <v>4807</v>
      </c>
      <c r="G141" s="728" t="s">
        <v>5073</v>
      </c>
      <c r="H141" s="728" t="s">
        <v>5074</v>
      </c>
      <c r="I141" s="731">
        <v>713.55999755859375</v>
      </c>
      <c r="J141" s="731">
        <v>2</v>
      </c>
      <c r="K141" s="732">
        <v>1427.1199951171875</v>
      </c>
    </row>
    <row r="142" spans="1:11" ht="14.4" customHeight="1" x14ac:dyDescent="0.3">
      <c r="A142" s="726" t="s">
        <v>569</v>
      </c>
      <c r="B142" s="727" t="s">
        <v>570</v>
      </c>
      <c r="C142" s="728" t="s">
        <v>588</v>
      </c>
      <c r="D142" s="729" t="s">
        <v>589</v>
      </c>
      <c r="E142" s="728" t="s">
        <v>4806</v>
      </c>
      <c r="F142" s="729" t="s">
        <v>4807</v>
      </c>
      <c r="G142" s="728" t="s">
        <v>5075</v>
      </c>
      <c r="H142" s="728" t="s">
        <v>5076</v>
      </c>
      <c r="I142" s="731">
        <v>749.27001953125</v>
      </c>
      <c r="J142" s="731">
        <v>1</v>
      </c>
      <c r="K142" s="732">
        <v>749.27001953125</v>
      </c>
    </row>
    <row r="143" spans="1:11" ht="14.4" customHeight="1" x14ac:dyDescent="0.3">
      <c r="A143" s="726" t="s">
        <v>569</v>
      </c>
      <c r="B143" s="727" t="s">
        <v>570</v>
      </c>
      <c r="C143" s="728" t="s">
        <v>588</v>
      </c>
      <c r="D143" s="729" t="s">
        <v>589</v>
      </c>
      <c r="E143" s="728" t="s">
        <v>4806</v>
      </c>
      <c r="F143" s="729" t="s">
        <v>4807</v>
      </c>
      <c r="G143" s="728" t="s">
        <v>5077</v>
      </c>
      <c r="H143" s="728" t="s">
        <v>5078</v>
      </c>
      <c r="I143" s="731">
        <v>0.43666666746139526</v>
      </c>
      <c r="J143" s="731">
        <v>6000</v>
      </c>
      <c r="K143" s="732">
        <v>2630</v>
      </c>
    </row>
    <row r="144" spans="1:11" ht="14.4" customHeight="1" x14ac:dyDescent="0.3">
      <c r="A144" s="726" t="s">
        <v>569</v>
      </c>
      <c r="B144" s="727" t="s">
        <v>570</v>
      </c>
      <c r="C144" s="728" t="s">
        <v>588</v>
      </c>
      <c r="D144" s="729" t="s">
        <v>589</v>
      </c>
      <c r="E144" s="728" t="s">
        <v>4806</v>
      </c>
      <c r="F144" s="729" t="s">
        <v>4807</v>
      </c>
      <c r="G144" s="728" t="s">
        <v>5079</v>
      </c>
      <c r="H144" s="728" t="s">
        <v>5080</v>
      </c>
      <c r="I144" s="731">
        <v>0.87999999523162842</v>
      </c>
      <c r="J144" s="731">
        <v>6800</v>
      </c>
      <c r="K144" s="732">
        <v>5984</v>
      </c>
    </row>
    <row r="145" spans="1:11" ht="14.4" customHeight="1" x14ac:dyDescent="0.3">
      <c r="A145" s="726" t="s">
        <v>569</v>
      </c>
      <c r="B145" s="727" t="s">
        <v>570</v>
      </c>
      <c r="C145" s="728" t="s">
        <v>588</v>
      </c>
      <c r="D145" s="729" t="s">
        <v>589</v>
      </c>
      <c r="E145" s="728" t="s">
        <v>4806</v>
      </c>
      <c r="F145" s="729" t="s">
        <v>4807</v>
      </c>
      <c r="G145" s="728" t="s">
        <v>5081</v>
      </c>
      <c r="H145" s="728" t="s">
        <v>5082</v>
      </c>
      <c r="I145" s="731">
        <v>3.0099999904632568</v>
      </c>
      <c r="J145" s="731">
        <v>3600</v>
      </c>
      <c r="K145" s="732">
        <v>10836</v>
      </c>
    </row>
    <row r="146" spans="1:11" ht="14.4" customHeight="1" x14ac:dyDescent="0.3">
      <c r="A146" s="726" t="s">
        <v>569</v>
      </c>
      <c r="B146" s="727" t="s">
        <v>570</v>
      </c>
      <c r="C146" s="728" t="s">
        <v>588</v>
      </c>
      <c r="D146" s="729" t="s">
        <v>589</v>
      </c>
      <c r="E146" s="728" t="s">
        <v>4806</v>
      </c>
      <c r="F146" s="729" t="s">
        <v>4807</v>
      </c>
      <c r="G146" s="728" t="s">
        <v>5083</v>
      </c>
      <c r="H146" s="728" t="s">
        <v>5084</v>
      </c>
      <c r="I146" s="731">
        <v>0.47999998927116394</v>
      </c>
      <c r="J146" s="731">
        <v>700</v>
      </c>
      <c r="K146" s="732">
        <v>335</v>
      </c>
    </row>
    <row r="147" spans="1:11" ht="14.4" customHeight="1" x14ac:dyDescent="0.3">
      <c r="A147" s="726" t="s">
        <v>569</v>
      </c>
      <c r="B147" s="727" t="s">
        <v>570</v>
      </c>
      <c r="C147" s="728" t="s">
        <v>588</v>
      </c>
      <c r="D147" s="729" t="s">
        <v>589</v>
      </c>
      <c r="E147" s="728" t="s">
        <v>4806</v>
      </c>
      <c r="F147" s="729" t="s">
        <v>4807</v>
      </c>
      <c r="G147" s="728" t="s">
        <v>5085</v>
      </c>
      <c r="H147" s="728" t="s">
        <v>5086</v>
      </c>
      <c r="I147" s="731">
        <v>1.1699999570846558</v>
      </c>
      <c r="J147" s="731">
        <v>400</v>
      </c>
      <c r="K147" s="732">
        <v>468</v>
      </c>
    </row>
    <row r="148" spans="1:11" ht="14.4" customHeight="1" x14ac:dyDescent="0.3">
      <c r="A148" s="726" t="s">
        <v>569</v>
      </c>
      <c r="B148" s="727" t="s">
        <v>570</v>
      </c>
      <c r="C148" s="728" t="s">
        <v>588</v>
      </c>
      <c r="D148" s="729" t="s">
        <v>589</v>
      </c>
      <c r="E148" s="728" t="s">
        <v>4806</v>
      </c>
      <c r="F148" s="729" t="s">
        <v>4807</v>
      </c>
      <c r="G148" s="728" t="s">
        <v>5087</v>
      </c>
      <c r="H148" s="728" t="s">
        <v>5088</v>
      </c>
      <c r="I148" s="731">
        <v>0.43999999761581421</v>
      </c>
      <c r="J148" s="731">
        <v>8600</v>
      </c>
      <c r="K148" s="732">
        <v>3784</v>
      </c>
    </row>
    <row r="149" spans="1:11" ht="14.4" customHeight="1" x14ac:dyDescent="0.3">
      <c r="A149" s="726" t="s">
        <v>569</v>
      </c>
      <c r="B149" s="727" t="s">
        <v>570</v>
      </c>
      <c r="C149" s="728" t="s">
        <v>588</v>
      </c>
      <c r="D149" s="729" t="s">
        <v>589</v>
      </c>
      <c r="E149" s="728" t="s">
        <v>4806</v>
      </c>
      <c r="F149" s="729" t="s">
        <v>4807</v>
      </c>
      <c r="G149" s="728" t="s">
        <v>5089</v>
      </c>
      <c r="H149" s="728" t="s">
        <v>5090</v>
      </c>
      <c r="I149" s="731">
        <v>2.7400000095367432</v>
      </c>
      <c r="J149" s="731">
        <v>100</v>
      </c>
      <c r="K149" s="732">
        <v>274</v>
      </c>
    </row>
    <row r="150" spans="1:11" ht="14.4" customHeight="1" x14ac:dyDescent="0.3">
      <c r="A150" s="726" t="s">
        <v>569</v>
      </c>
      <c r="B150" s="727" t="s">
        <v>570</v>
      </c>
      <c r="C150" s="728" t="s">
        <v>588</v>
      </c>
      <c r="D150" s="729" t="s">
        <v>589</v>
      </c>
      <c r="E150" s="728" t="s">
        <v>4806</v>
      </c>
      <c r="F150" s="729" t="s">
        <v>4807</v>
      </c>
      <c r="G150" s="728" t="s">
        <v>5091</v>
      </c>
      <c r="H150" s="728" t="s">
        <v>5092</v>
      </c>
      <c r="I150" s="731">
        <v>5.0199999809265137</v>
      </c>
      <c r="J150" s="731">
        <v>50</v>
      </c>
      <c r="K150" s="732">
        <v>250.80000305175781</v>
      </c>
    </row>
    <row r="151" spans="1:11" ht="14.4" customHeight="1" x14ac:dyDescent="0.3">
      <c r="A151" s="726" t="s">
        <v>569</v>
      </c>
      <c r="B151" s="727" t="s">
        <v>570</v>
      </c>
      <c r="C151" s="728" t="s">
        <v>588</v>
      </c>
      <c r="D151" s="729" t="s">
        <v>589</v>
      </c>
      <c r="E151" s="728" t="s">
        <v>4806</v>
      </c>
      <c r="F151" s="729" t="s">
        <v>4807</v>
      </c>
      <c r="G151" s="728" t="s">
        <v>5093</v>
      </c>
      <c r="H151" s="728" t="s">
        <v>5094</v>
      </c>
      <c r="I151" s="731">
        <v>164.22000122070312</v>
      </c>
      <c r="J151" s="731">
        <v>2</v>
      </c>
      <c r="K151" s="732">
        <v>328.44000244140625</v>
      </c>
    </row>
    <row r="152" spans="1:11" ht="14.4" customHeight="1" x14ac:dyDescent="0.3">
      <c r="A152" s="726" t="s">
        <v>569</v>
      </c>
      <c r="B152" s="727" t="s">
        <v>570</v>
      </c>
      <c r="C152" s="728" t="s">
        <v>588</v>
      </c>
      <c r="D152" s="729" t="s">
        <v>589</v>
      </c>
      <c r="E152" s="728" t="s">
        <v>4806</v>
      </c>
      <c r="F152" s="729" t="s">
        <v>4807</v>
      </c>
      <c r="G152" s="728" t="s">
        <v>4822</v>
      </c>
      <c r="H152" s="728" t="s">
        <v>4823</v>
      </c>
      <c r="I152" s="731">
        <v>86.379997253417969</v>
      </c>
      <c r="J152" s="731">
        <v>20</v>
      </c>
      <c r="K152" s="732">
        <v>1727.5999755859375</v>
      </c>
    </row>
    <row r="153" spans="1:11" ht="14.4" customHeight="1" x14ac:dyDescent="0.3">
      <c r="A153" s="726" t="s">
        <v>569</v>
      </c>
      <c r="B153" s="727" t="s">
        <v>570</v>
      </c>
      <c r="C153" s="728" t="s">
        <v>588</v>
      </c>
      <c r="D153" s="729" t="s">
        <v>589</v>
      </c>
      <c r="E153" s="728" t="s">
        <v>4806</v>
      </c>
      <c r="F153" s="729" t="s">
        <v>4807</v>
      </c>
      <c r="G153" s="728" t="s">
        <v>4826</v>
      </c>
      <c r="H153" s="728" t="s">
        <v>4827</v>
      </c>
      <c r="I153" s="731">
        <v>790.8800048828125</v>
      </c>
      <c r="J153" s="731">
        <v>1</v>
      </c>
      <c r="K153" s="732">
        <v>790.8800048828125</v>
      </c>
    </row>
    <row r="154" spans="1:11" ht="14.4" customHeight="1" x14ac:dyDescent="0.3">
      <c r="A154" s="726" t="s">
        <v>569</v>
      </c>
      <c r="B154" s="727" t="s">
        <v>570</v>
      </c>
      <c r="C154" s="728" t="s">
        <v>588</v>
      </c>
      <c r="D154" s="729" t="s">
        <v>589</v>
      </c>
      <c r="E154" s="728" t="s">
        <v>4806</v>
      </c>
      <c r="F154" s="729" t="s">
        <v>4807</v>
      </c>
      <c r="G154" s="728" t="s">
        <v>5095</v>
      </c>
      <c r="H154" s="728" t="s">
        <v>5096</v>
      </c>
      <c r="I154" s="731">
        <v>139.46000671386719</v>
      </c>
      <c r="J154" s="731">
        <v>15</v>
      </c>
      <c r="K154" s="732">
        <v>2091.840087890625</v>
      </c>
    </row>
    <row r="155" spans="1:11" ht="14.4" customHeight="1" x14ac:dyDescent="0.3">
      <c r="A155" s="726" t="s">
        <v>569</v>
      </c>
      <c r="B155" s="727" t="s">
        <v>570</v>
      </c>
      <c r="C155" s="728" t="s">
        <v>588</v>
      </c>
      <c r="D155" s="729" t="s">
        <v>589</v>
      </c>
      <c r="E155" s="728" t="s">
        <v>4806</v>
      </c>
      <c r="F155" s="729" t="s">
        <v>4807</v>
      </c>
      <c r="G155" s="728" t="s">
        <v>4828</v>
      </c>
      <c r="H155" s="728" t="s">
        <v>4829</v>
      </c>
      <c r="I155" s="731">
        <v>22.149999618530273</v>
      </c>
      <c r="J155" s="731">
        <v>225</v>
      </c>
      <c r="K155" s="732">
        <v>4983.75</v>
      </c>
    </row>
    <row r="156" spans="1:11" ht="14.4" customHeight="1" x14ac:dyDescent="0.3">
      <c r="A156" s="726" t="s">
        <v>569</v>
      </c>
      <c r="B156" s="727" t="s">
        <v>570</v>
      </c>
      <c r="C156" s="728" t="s">
        <v>588</v>
      </c>
      <c r="D156" s="729" t="s">
        <v>589</v>
      </c>
      <c r="E156" s="728" t="s">
        <v>4806</v>
      </c>
      <c r="F156" s="729" t="s">
        <v>4807</v>
      </c>
      <c r="G156" s="728" t="s">
        <v>5097</v>
      </c>
      <c r="H156" s="728" t="s">
        <v>5098</v>
      </c>
      <c r="I156" s="731">
        <v>30.172500133514404</v>
      </c>
      <c r="J156" s="731">
        <v>110</v>
      </c>
      <c r="K156" s="732">
        <v>3318.949951171875</v>
      </c>
    </row>
    <row r="157" spans="1:11" ht="14.4" customHeight="1" x14ac:dyDescent="0.3">
      <c r="A157" s="726" t="s">
        <v>569</v>
      </c>
      <c r="B157" s="727" t="s">
        <v>570</v>
      </c>
      <c r="C157" s="728" t="s">
        <v>588</v>
      </c>
      <c r="D157" s="729" t="s">
        <v>589</v>
      </c>
      <c r="E157" s="728" t="s">
        <v>4806</v>
      </c>
      <c r="F157" s="729" t="s">
        <v>4807</v>
      </c>
      <c r="G157" s="728" t="s">
        <v>5099</v>
      </c>
      <c r="H157" s="728" t="s">
        <v>5100</v>
      </c>
      <c r="I157" s="731">
        <v>3.619999885559082</v>
      </c>
      <c r="J157" s="731">
        <v>50</v>
      </c>
      <c r="K157" s="732">
        <v>181</v>
      </c>
    </row>
    <row r="158" spans="1:11" ht="14.4" customHeight="1" x14ac:dyDescent="0.3">
      <c r="A158" s="726" t="s">
        <v>569</v>
      </c>
      <c r="B158" s="727" t="s">
        <v>570</v>
      </c>
      <c r="C158" s="728" t="s">
        <v>588</v>
      </c>
      <c r="D158" s="729" t="s">
        <v>589</v>
      </c>
      <c r="E158" s="728" t="s">
        <v>4806</v>
      </c>
      <c r="F158" s="729" t="s">
        <v>4807</v>
      </c>
      <c r="G158" s="728" t="s">
        <v>4830</v>
      </c>
      <c r="H158" s="728" t="s">
        <v>4831</v>
      </c>
      <c r="I158" s="731">
        <v>5.179999828338623</v>
      </c>
      <c r="J158" s="731">
        <v>50</v>
      </c>
      <c r="K158" s="732">
        <v>259</v>
      </c>
    </row>
    <row r="159" spans="1:11" ht="14.4" customHeight="1" x14ac:dyDescent="0.3">
      <c r="A159" s="726" t="s">
        <v>569</v>
      </c>
      <c r="B159" s="727" t="s">
        <v>570</v>
      </c>
      <c r="C159" s="728" t="s">
        <v>588</v>
      </c>
      <c r="D159" s="729" t="s">
        <v>589</v>
      </c>
      <c r="E159" s="728" t="s">
        <v>4806</v>
      </c>
      <c r="F159" s="729" t="s">
        <v>4807</v>
      </c>
      <c r="G159" s="728" t="s">
        <v>5101</v>
      </c>
      <c r="H159" s="728" t="s">
        <v>5102</v>
      </c>
      <c r="I159" s="731">
        <v>55.369998931884766</v>
      </c>
      <c r="J159" s="731">
        <v>10</v>
      </c>
      <c r="K159" s="732">
        <v>553.72998046875</v>
      </c>
    </row>
    <row r="160" spans="1:11" ht="14.4" customHeight="1" x14ac:dyDescent="0.3">
      <c r="A160" s="726" t="s">
        <v>569</v>
      </c>
      <c r="B160" s="727" t="s">
        <v>570</v>
      </c>
      <c r="C160" s="728" t="s">
        <v>588</v>
      </c>
      <c r="D160" s="729" t="s">
        <v>589</v>
      </c>
      <c r="E160" s="728" t="s">
        <v>4806</v>
      </c>
      <c r="F160" s="729" t="s">
        <v>4807</v>
      </c>
      <c r="G160" s="728" t="s">
        <v>5103</v>
      </c>
      <c r="H160" s="728" t="s">
        <v>5104</v>
      </c>
      <c r="I160" s="731">
        <v>283.01998901367187</v>
      </c>
      <c r="J160" s="731">
        <v>5</v>
      </c>
      <c r="K160" s="732">
        <v>1415.0799560546875</v>
      </c>
    </row>
    <row r="161" spans="1:11" ht="14.4" customHeight="1" x14ac:dyDescent="0.3">
      <c r="A161" s="726" t="s">
        <v>569</v>
      </c>
      <c r="B161" s="727" t="s">
        <v>570</v>
      </c>
      <c r="C161" s="728" t="s">
        <v>588</v>
      </c>
      <c r="D161" s="729" t="s">
        <v>589</v>
      </c>
      <c r="E161" s="728" t="s">
        <v>4806</v>
      </c>
      <c r="F161" s="729" t="s">
        <v>4807</v>
      </c>
      <c r="G161" s="728" t="s">
        <v>5105</v>
      </c>
      <c r="H161" s="728" t="s">
        <v>5106</v>
      </c>
      <c r="I161" s="731">
        <v>61.529998779296875</v>
      </c>
      <c r="J161" s="731">
        <v>40</v>
      </c>
      <c r="K161" s="732">
        <v>2461</v>
      </c>
    </row>
    <row r="162" spans="1:11" ht="14.4" customHeight="1" x14ac:dyDescent="0.3">
      <c r="A162" s="726" t="s">
        <v>569</v>
      </c>
      <c r="B162" s="727" t="s">
        <v>570</v>
      </c>
      <c r="C162" s="728" t="s">
        <v>588</v>
      </c>
      <c r="D162" s="729" t="s">
        <v>589</v>
      </c>
      <c r="E162" s="728" t="s">
        <v>4806</v>
      </c>
      <c r="F162" s="729" t="s">
        <v>4807</v>
      </c>
      <c r="G162" s="728" t="s">
        <v>4838</v>
      </c>
      <c r="H162" s="728" t="s">
        <v>4839</v>
      </c>
      <c r="I162" s="731">
        <v>146.93285696847099</v>
      </c>
      <c r="J162" s="731">
        <v>36</v>
      </c>
      <c r="K162" s="732">
        <v>5331.4000854492187</v>
      </c>
    </row>
    <row r="163" spans="1:11" ht="14.4" customHeight="1" x14ac:dyDescent="0.3">
      <c r="A163" s="726" t="s">
        <v>569</v>
      </c>
      <c r="B163" s="727" t="s">
        <v>570</v>
      </c>
      <c r="C163" s="728" t="s">
        <v>588</v>
      </c>
      <c r="D163" s="729" t="s">
        <v>589</v>
      </c>
      <c r="E163" s="728" t="s">
        <v>4806</v>
      </c>
      <c r="F163" s="729" t="s">
        <v>4807</v>
      </c>
      <c r="G163" s="728" t="s">
        <v>5107</v>
      </c>
      <c r="H163" s="728" t="s">
        <v>5108</v>
      </c>
      <c r="I163" s="731">
        <v>1.3799999952316284</v>
      </c>
      <c r="J163" s="731">
        <v>500</v>
      </c>
      <c r="K163" s="732">
        <v>690</v>
      </c>
    </row>
    <row r="164" spans="1:11" ht="14.4" customHeight="1" x14ac:dyDescent="0.3">
      <c r="A164" s="726" t="s">
        <v>569</v>
      </c>
      <c r="B164" s="727" t="s">
        <v>570</v>
      </c>
      <c r="C164" s="728" t="s">
        <v>588</v>
      </c>
      <c r="D164" s="729" t="s">
        <v>589</v>
      </c>
      <c r="E164" s="728" t="s">
        <v>4806</v>
      </c>
      <c r="F164" s="729" t="s">
        <v>4807</v>
      </c>
      <c r="G164" s="728" t="s">
        <v>4844</v>
      </c>
      <c r="H164" s="728" t="s">
        <v>4845</v>
      </c>
      <c r="I164" s="731">
        <v>0.85000002384185791</v>
      </c>
      <c r="J164" s="731">
        <v>700</v>
      </c>
      <c r="K164" s="732">
        <v>595</v>
      </c>
    </row>
    <row r="165" spans="1:11" ht="14.4" customHeight="1" x14ac:dyDescent="0.3">
      <c r="A165" s="726" t="s">
        <v>569</v>
      </c>
      <c r="B165" s="727" t="s">
        <v>570</v>
      </c>
      <c r="C165" s="728" t="s">
        <v>588</v>
      </c>
      <c r="D165" s="729" t="s">
        <v>589</v>
      </c>
      <c r="E165" s="728" t="s">
        <v>4806</v>
      </c>
      <c r="F165" s="729" t="s">
        <v>4807</v>
      </c>
      <c r="G165" s="728" t="s">
        <v>5109</v>
      </c>
      <c r="H165" s="728" t="s">
        <v>5110</v>
      </c>
      <c r="I165" s="731">
        <v>1.5099999904632568</v>
      </c>
      <c r="J165" s="731">
        <v>100</v>
      </c>
      <c r="K165" s="732">
        <v>151</v>
      </c>
    </row>
    <row r="166" spans="1:11" ht="14.4" customHeight="1" x14ac:dyDescent="0.3">
      <c r="A166" s="726" t="s">
        <v>569</v>
      </c>
      <c r="B166" s="727" t="s">
        <v>570</v>
      </c>
      <c r="C166" s="728" t="s">
        <v>588</v>
      </c>
      <c r="D166" s="729" t="s">
        <v>589</v>
      </c>
      <c r="E166" s="728" t="s">
        <v>4806</v>
      </c>
      <c r="F166" s="729" t="s">
        <v>4807</v>
      </c>
      <c r="G166" s="728" t="s">
        <v>5111</v>
      </c>
      <c r="H166" s="728" t="s">
        <v>5112</v>
      </c>
      <c r="I166" s="731">
        <v>3.7924999594688416</v>
      </c>
      <c r="J166" s="731">
        <v>200</v>
      </c>
      <c r="K166" s="732">
        <v>758.5</v>
      </c>
    </row>
    <row r="167" spans="1:11" ht="14.4" customHeight="1" x14ac:dyDescent="0.3">
      <c r="A167" s="726" t="s">
        <v>569</v>
      </c>
      <c r="B167" s="727" t="s">
        <v>570</v>
      </c>
      <c r="C167" s="728" t="s">
        <v>588</v>
      </c>
      <c r="D167" s="729" t="s">
        <v>589</v>
      </c>
      <c r="E167" s="728" t="s">
        <v>4806</v>
      </c>
      <c r="F167" s="729" t="s">
        <v>4807</v>
      </c>
      <c r="G167" s="728" t="s">
        <v>4848</v>
      </c>
      <c r="H167" s="728" t="s">
        <v>4849</v>
      </c>
      <c r="I167" s="731">
        <v>7.5100002288818359</v>
      </c>
      <c r="J167" s="731">
        <v>96</v>
      </c>
      <c r="K167" s="732">
        <v>720.96002197265625</v>
      </c>
    </row>
    <row r="168" spans="1:11" ht="14.4" customHeight="1" x14ac:dyDescent="0.3">
      <c r="A168" s="726" t="s">
        <v>569</v>
      </c>
      <c r="B168" s="727" t="s">
        <v>570</v>
      </c>
      <c r="C168" s="728" t="s">
        <v>588</v>
      </c>
      <c r="D168" s="729" t="s">
        <v>589</v>
      </c>
      <c r="E168" s="728" t="s">
        <v>4806</v>
      </c>
      <c r="F168" s="729" t="s">
        <v>4807</v>
      </c>
      <c r="G168" s="728" t="s">
        <v>5113</v>
      </c>
      <c r="H168" s="728" t="s">
        <v>5114</v>
      </c>
      <c r="I168" s="731">
        <v>15.029999732971191</v>
      </c>
      <c r="J168" s="731">
        <v>1</v>
      </c>
      <c r="K168" s="732">
        <v>15.029999732971191</v>
      </c>
    </row>
    <row r="169" spans="1:11" ht="14.4" customHeight="1" x14ac:dyDescent="0.3">
      <c r="A169" s="726" t="s">
        <v>569</v>
      </c>
      <c r="B169" s="727" t="s">
        <v>570</v>
      </c>
      <c r="C169" s="728" t="s">
        <v>588</v>
      </c>
      <c r="D169" s="729" t="s">
        <v>589</v>
      </c>
      <c r="E169" s="728" t="s">
        <v>4806</v>
      </c>
      <c r="F169" s="729" t="s">
        <v>4807</v>
      </c>
      <c r="G169" s="728" t="s">
        <v>4850</v>
      </c>
      <c r="H169" s="728" t="s">
        <v>4851</v>
      </c>
      <c r="I169" s="731">
        <v>98.370000203450516</v>
      </c>
      <c r="J169" s="731">
        <v>5</v>
      </c>
      <c r="K169" s="732">
        <v>491.84000396728516</v>
      </c>
    </row>
    <row r="170" spans="1:11" ht="14.4" customHeight="1" x14ac:dyDescent="0.3">
      <c r="A170" s="726" t="s">
        <v>569</v>
      </c>
      <c r="B170" s="727" t="s">
        <v>570</v>
      </c>
      <c r="C170" s="728" t="s">
        <v>588</v>
      </c>
      <c r="D170" s="729" t="s">
        <v>589</v>
      </c>
      <c r="E170" s="728" t="s">
        <v>4806</v>
      </c>
      <c r="F170" s="729" t="s">
        <v>4807</v>
      </c>
      <c r="G170" s="728" t="s">
        <v>4854</v>
      </c>
      <c r="H170" s="728" t="s">
        <v>4855</v>
      </c>
      <c r="I170" s="731">
        <v>8.5799999237060547</v>
      </c>
      <c r="J170" s="731">
        <v>218</v>
      </c>
      <c r="K170" s="732">
        <v>1870.4400329589844</v>
      </c>
    </row>
    <row r="171" spans="1:11" ht="14.4" customHeight="1" x14ac:dyDescent="0.3">
      <c r="A171" s="726" t="s">
        <v>569</v>
      </c>
      <c r="B171" s="727" t="s">
        <v>570</v>
      </c>
      <c r="C171" s="728" t="s">
        <v>588</v>
      </c>
      <c r="D171" s="729" t="s">
        <v>589</v>
      </c>
      <c r="E171" s="728" t="s">
        <v>4806</v>
      </c>
      <c r="F171" s="729" t="s">
        <v>4807</v>
      </c>
      <c r="G171" s="728" t="s">
        <v>5115</v>
      </c>
      <c r="H171" s="728" t="s">
        <v>5116</v>
      </c>
      <c r="I171" s="731">
        <v>15.760000228881836</v>
      </c>
      <c r="J171" s="731">
        <v>550</v>
      </c>
      <c r="K171" s="732">
        <v>8665.25</v>
      </c>
    </row>
    <row r="172" spans="1:11" ht="14.4" customHeight="1" x14ac:dyDescent="0.3">
      <c r="A172" s="726" t="s">
        <v>569</v>
      </c>
      <c r="B172" s="727" t="s">
        <v>570</v>
      </c>
      <c r="C172" s="728" t="s">
        <v>588</v>
      </c>
      <c r="D172" s="729" t="s">
        <v>589</v>
      </c>
      <c r="E172" s="728" t="s">
        <v>4806</v>
      </c>
      <c r="F172" s="729" t="s">
        <v>4807</v>
      </c>
      <c r="G172" s="728" t="s">
        <v>5117</v>
      </c>
      <c r="H172" s="728" t="s">
        <v>5118</v>
      </c>
      <c r="I172" s="731">
        <v>68.150001525878906</v>
      </c>
      <c r="J172" s="731">
        <v>96</v>
      </c>
      <c r="K172" s="732">
        <v>6542.31982421875</v>
      </c>
    </row>
    <row r="173" spans="1:11" ht="14.4" customHeight="1" x14ac:dyDescent="0.3">
      <c r="A173" s="726" t="s">
        <v>569</v>
      </c>
      <c r="B173" s="727" t="s">
        <v>570</v>
      </c>
      <c r="C173" s="728" t="s">
        <v>588</v>
      </c>
      <c r="D173" s="729" t="s">
        <v>589</v>
      </c>
      <c r="E173" s="728" t="s">
        <v>4806</v>
      </c>
      <c r="F173" s="729" t="s">
        <v>4807</v>
      </c>
      <c r="G173" s="728" t="s">
        <v>4862</v>
      </c>
      <c r="H173" s="728" t="s">
        <v>4863</v>
      </c>
      <c r="I173" s="731">
        <v>2.5049999952316284</v>
      </c>
      <c r="J173" s="731">
        <v>180</v>
      </c>
      <c r="K173" s="732">
        <v>450.80000305175781</v>
      </c>
    </row>
    <row r="174" spans="1:11" ht="14.4" customHeight="1" x14ac:dyDescent="0.3">
      <c r="A174" s="726" t="s">
        <v>569</v>
      </c>
      <c r="B174" s="727" t="s">
        <v>570</v>
      </c>
      <c r="C174" s="728" t="s">
        <v>588</v>
      </c>
      <c r="D174" s="729" t="s">
        <v>589</v>
      </c>
      <c r="E174" s="728" t="s">
        <v>4806</v>
      </c>
      <c r="F174" s="729" t="s">
        <v>4807</v>
      </c>
      <c r="G174" s="728" t="s">
        <v>5119</v>
      </c>
      <c r="H174" s="728" t="s">
        <v>5120</v>
      </c>
      <c r="I174" s="731">
        <v>3.2699999809265137</v>
      </c>
      <c r="J174" s="731">
        <v>200</v>
      </c>
      <c r="K174" s="732">
        <v>654.00001525878906</v>
      </c>
    </row>
    <row r="175" spans="1:11" ht="14.4" customHeight="1" x14ac:dyDescent="0.3">
      <c r="A175" s="726" t="s">
        <v>569</v>
      </c>
      <c r="B175" s="727" t="s">
        <v>570</v>
      </c>
      <c r="C175" s="728" t="s">
        <v>588</v>
      </c>
      <c r="D175" s="729" t="s">
        <v>589</v>
      </c>
      <c r="E175" s="728" t="s">
        <v>4806</v>
      </c>
      <c r="F175" s="729" t="s">
        <v>4807</v>
      </c>
      <c r="G175" s="728" t="s">
        <v>4864</v>
      </c>
      <c r="H175" s="728" t="s">
        <v>4865</v>
      </c>
      <c r="I175" s="731">
        <v>3.9700000286102295</v>
      </c>
      <c r="J175" s="731">
        <v>20</v>
      </c>
      <c r="K175" s="732">
        <v>79.400001525878906</v>
      </c>
    </row>
    <row r="176" spans="1:11" ht="14.4" customHeight="1" x14ac:dyDescent="0.3">
      <c r="A176" s="726" t="s">
        <v>569</v>
      </c>
      <c r="B176" s="727" t="s">
        <v>570</v>
      </c>
      <c r="C176" s="728" t="s">
        <v>588</v>
      </c>
      <c r="D176" s="729" t="s">
        <v>589</v>
      </c>
      <c r="E176" s="728" t="s">
        <v>4806</v>
      </c>
      <c r="F176" s="729" t="s">
        <v>4807</v>
      </c>
      <c r="G176" s="728" t="s">
        <v>4866</v>
      </c>
      <c r="H176" s="728" t="s">
        <v>4867</v>
      </c>
      <c r="I176" s="731">
        <v>4.4874998331069946</v>
      </c>
      <c r="J176" s="731">
        <v>80</v>
      </c>
      <c r="K176" s="732">
        <v>359.00000762939453</v>
      </c>
    </row>
    <row r="177" spans="1:11" ht="14.4" customHeight="1" x14ac:dyDescent="0.3">
      <c r="A177" s="726" t="s">
        <v>569</v>
      </c>
      <c r="B177" s="727" t="s">
        <v>570</v>
      </c>
      <c r="C177" s="728" t="s">
        <v>588</v>
      </c>
      <c r="D177" s="729" t="s">
        <v>589</v>
      </c>
      <c r="E177" s="728" t="s">
        <v>4806</v>
      </c>
      <c r="F177" s="729" t="s">
        <v>4807</v>
      </c>
      <c r="G177" s="728" t="s">
        <v>5121</v>
      </c>
      <c r="H177" s="728" t="s">
        <v>5122</v>
      </c>
      <c r="I177" s="731">
        <v>183.08999633789062</v>
      </c>
      <c r="J177" s="731">
        <v>1</v>
      </c>
      <c r="K177" s="732">
        <v>183.08999633789062</v>
      </c>
    </row>
    <row r="178" spans="1:11" ht="14.4" customHeight="1" x14ac:dyDescent="0.3">
      <c r="A178" s="726" t="s">
        <v>569</v>
      </c>
      <c r="B178" s="727" t="s">
        <v>570</v>
      </c>
      <c r="C178" s="728" t="s">
        <v>588</v>
      </c>
      <c r="D178" s="729" t="s">
        <v>589</v>
      </c>
      <c r="E178" s="728" t="s">
        <v>4806</v>
      </c>
      <c r="F178" s="729" t="s">
        <v>4807</v>
      </c>
      <c r="G178" s="728" t="s">
        <v>5123</v>
      </c>
      <c r="H178" s="728" t="s">
        <v>5124</v>
      </c>
      <c r="I178" s="731">
        <v>243.52000427246094</v>
      </c>
      <c r="J178" s="731">
        <v>1</v>
      </c>
      <c r="K178" s="732">
        <v>243.52400207519531</v>
      </c>
    </row>
    <row r="179" spans="1:11" ht="14.4" customHeight="1" x14ac:dyDescent="0.3">
      <c r="A179" s="726" t="s">
        <v>569</v>
      </c>
      <c r="B179" s="727" t="s">
        <v>570</v>
      </c>
      <c r="C179" s="728" t="s">
        <v>588</v>
      </c>
      <c r="D179" s="729" t="s">
        <v>589</v>
      </c>
      <c r="E179" s="728" t="s">
        <v>4806</v>
      </c>
      <c r="F179" s="729" t="s">
        <v>4807</v>
      </c>
      <c r="G179" s="728" t="s">
        <v>5125</v>
      </c>
      <c r="H179" s="728" t="s">
        <v>5126</v>
      </c>
      <c r="I179" s="731">
        <v>899.84002685546875</v>
      </c>
      <c r="J179" s="731">
        <v>2</v>
      </c>
      <c r="K179" s="732">
        <v>1799.6800537109375</v>
      </c>
    </row>
    <row r="180" spans="1:11" ht="14.4" customHeight="1" x14ac:dyDescent="0.3">
      <c r="A180" s="726" t="s">
        <v>569</v>
      </c>
      <c r="B180" s="727" t="s">
        <v>570</v>
      </c>
      <c r="C180" s="728" t="s">
        <v>588</v>
      </c>
      <c r="D180" s="729" t="s">
        <v>589</v>
      </c>
      <c r="E180" s="728" t="s">
        <v>4806</v>
      </c>
      <c r="F180" s="729" t="s">
        <v>4807</v>
      </c>
      <c r="G180" s="728" t="s">
        <v>5127</v>
      </c>
      <c r="H180" s="728" t="s">
        <v>5128</v>
      </c>
      <c r="I180" s="731">
        <v>1083.8900146484375</v>
      </c>
      <c r="J180" s="731">
        <v>1</v>
      </c>
      <c r="K180" s="732">
        <v>1083.8900146484375</v>
      </c>
    </row>
    <row r="181" spans="1:11" ht="14.4" customHeight="1" x14ac:dyDescent="0.3">
      <c r="A181" s="726" t="s">
        <v>569</v>
      </c>
      <c r="B181" s="727" t="s">
        <v>570</v>
      </c>
      <c r="C181" s="728" t="s">
        <v>588</v>
      </c>
      <c r="D181" s="729" t="s">
        <v>589</v>
      </c>
      <c r="E181" s="728" t="s">
        <v>4806</v>
      </c>
      <c r="F181" s="729" t="s">
        <v>4807</v>
      </c>
      <c r="G181" s="728" t="s">
        <v>5129</v>
      </c>
      <c r="H181" s="728" t="s">
        <v>5130</v>
      </c>
      <c r="I181" s="731">
        <v>363</v>
      </c>
      <c r="J181" s="731">
        <v>10</v>
      </c>
      <c r="K181" s="732">
        <v>3630</v>
      </c>
    </row>
    <row r="182" spans="1:11" ht="14.4" customHeight="1" x14ac:dyDescent="0.3">
      <c r="A182" s="726" t="s">
        <v>569</v>
      </c>
      <c r="B182" s="727" t="s">
        <v>570</v>
      </c>
      <c r="C182" s="728" t="s">
        <v>588</v>
      </c>
      <c r="D182" s="729" t="s">
        <v>589</v>
      </c>
      <c r="E182" s="728" t="s">
        <v>4806</v>
      </c>
      <c r="F182" s="729" t="s">
        <v>4807</v>
      </c>
      <c r="G182" s="728" t="s">
        <v>5131</v>
      </c>
      <c r="H182" s="728" t="s">
        <v>5132</v>
      </c>
      <c r="I182" s="731">
        <v>10.119999885559082</v>
      </c>
      <c r="J182" s="731">
        <v>55</v>
      </c>
      <c r="K182" s="732">
        <v>556.59998321533203</v>
      </c>
    </row>
    <row r="183" spans="1:11" ht="14.4" customHeight="1" x14ac:dyDescent="0.3">
      <c r="A183" s="726" t="s">
        <v>569</v>
      </c>
      <c r="B183" s="727" t="s">
        <v>570</v>
      </c>
      <c r="C183" s="728" t="s">
        <v>588</v>
      </c>
      <c r="D183" s="729" t="s">
        <v>589</v>
      </c>
      <c r="E183" s="728" t="s">
        <v>4806</v>
      </c>
      <c r="F183" s="729" t="s">
        <v>4807</v>
      </c>
      <c r="G183" s="728" t="s">
        <v>4884</v>
      </c>
      <c r="H183" s="728" t="s">
        <v>4885</v>
      </c>
      <c r="I183" s="731">
        <v>0.67000001668930054</v>
      </c>
      <c r="J183" s="731">
        <v>2200</v>
      </c>
      <c r="K183" s="732">
        <v>1474</v>
      </c>
    </row>
    <row r="184" spans="1:11" ht="14.4" customHeight="1" x14ac:dyDescent="0.3">
      <c r="A184" s="726" t="s">
        <v>569</v>
      </c>
      <c r="B184" s="727" t="s">
        <v>570</v>
      </c>
      <c r="C184" s="728" t="s">
        <v>588</v>
      </c>
      <c r="D184" s="729" t="s">
        <v>589</v>
      </c>
      <c r="E184" s="728" t="s">
        <v>4806</v>
      </c>
      <c r="F184" s="729" t="s">
        <v>4807</v>
      </c>
      <c r="G184" s="728" t="s">
        <v>4886</v>
      </c>
      <c r="H184" s="728" t="s">
        <v>4887</v>
      </c>
      <c r="I184" s="731">
        <v>27.875999832153319</v>
      </c>
      <c r="J184" s="731">
        <v>30</v>
      </c>
      <c r="K184" s="732">
        <v>836.27999877929687</v>
      </c>
    </row>
    <row r="185" spans="1:11" ht="14.4" customHeight="1" x14ac:dyDescent="0.3">
      <c r="A185" s="726" t="s">
        <v>569</v>
      </c>
      <c r="B185" s="727" t="s">
        <v>570</v>
      </c>
      <c r="C185" s="728" t="s">
        <v>588</v>
      </c>
      <c r="D185" s="729" t="s">
        <v>589</v>
      </c>
      <c r="E185" s="728" t="s">
        <v>4806</v>
      </c>
      <c r="F185" s="729" t="s">
        <v>4807</v>
      </c>
      <c r="G185" s="728" t="s">
        <v>4888</v>
      </c>
      <c r="H185" s="728" t="s">
        <v>4889</v>
      </c>
      <c r="I185" s="731">
        <v>28.732499599456787</v>
      </c>
      <c r="J185" s="731">
        <v>96</v>
      </c>
      <c r="K185" s="732">
        <v>2758.320068359375</v>
      </c>
    </row>
    <row r="186" spans="1:11" ht="14.4" customHeight="1" x14ac:dyDescent="0.3">
      <c r="A186" s="726" t="s">
        <v>569</v>
      </c>
      <c r="B186" s="727" t="s">
        <v>570</v>
      </c>
      <c r="C186" s="728" t="s">
        <v>588</v>
      </c>
      <c r="D186" s="729" t="s">
        <v>589</v>
      </c>
      <c r="E186" s="728" t="s">
        <v>4806</v>
      </c>
      <c r="F186" s="729" t="s">
        <v>4807</v>
      </c>
      <c r="G186" s="728" t="s">
        <v>5133</v>
      </c>
      <c r="H186" s="728" t="s">
        <v>5134</v>
      </c>
      <c r="I186" s="731">
        <v>18.899999618530273</v>
      </c>
      <c r="J186" s="731">
        <v>1</v>
      </c>
      <c r="K186" s="732">
        <v>18.899999618530273</v>
      </c>
    </row>
    <row r="187" spans="1:11" ht="14.4" customHeight="1" x14ac:dyDescent="0.3">
      <c r="A187" s="726" t="s">
        <v>569</v>
      </c>
      <c r="B187" s="727" t="s">
        <v>570</v>
      </c>
      <c r="C187" s="728" t="s">
        <v>588</v>
      </c>
      <c r="D187" s="729" t="s">
        <v>589</v>
      </c>
      <c r="E187" s="728" t="s">
        <v>4806</v>
      </c>
      <c r="F187" s="729" t="s">
        <v>4807</v>
      </c>
      <c r="G187" s="728" t="s">
        <v>5135</v>
      </c>
      <c r="H187" s="728" t="s">
        <v>5136</v>
      </c>
      <c r="I187" s="731">
        <v>1.0049999952316284</v>
      </c>
      <c r="J187" s="731">
        <v>80</v>
      </c>
      <c r="K187" s="732">
        <v>80.620002746582031</v>
      </c>
    </row>
    <row r="188" spans="1:11" ht="14.4" customHeight="1" x14ac:dyDescent="0.3">
      <c r="A188" s="726" t="s">
        <v>569</v>
      </c>
      <c r="B188" s="727" t="s">
        <v>570</v>
      </c>
      <c r="C188" s="728" t="s">
        <v>588</v>
      </c>
      <c r="D188" s="729" t="s">
        <v>589</v>
      </c>
      <c r="E188" s="728" t="s">
        <v>4894</v>
      </c>
      <c r="F188" s="729" t="s">
        <v>4895</v>
      </c>
      <c r="G188" s="728" t="s">
        <v>4898</v>
      </c>
      <c r="H188" s="728" t="s">
        <v>4899</v>
      </c>
      <c r="I188" s="731">
        <v>6.2950000762939453</v>
      </c>
      <c r="J188" s="731">
        <v>40</v>
      </c>
      <c r="K188" s="732">
        <v>251.80000305175781</v>
      </c>
    </row>
    <row r="189" spans="1:11" ht="14.4" customHeight="1" x14ac:dyDescent="0.3">
      <c r="A189" s="726" t="s">
        <v>569</v>
      </c>
      <c r="B189" s="727" t="s">
        <v>570</v>
      </c>
      <c r="C189" s="728" t="s">
        <v>588</v>
      </c>
      <c r="D189" s="729" t="s">
        <v>589</v>
      </c>
      <c r="E189" s="728" t="s">
        <v>4894</v>
      </c>
      <c r="F189" s="729" t="s">
        <v>4895</v>
      </c>
      <c r="G189" s="728" t="s">
        <v>4904</v>
      </c>
      <c r="H189" s="728" t="s">
        <v>4905</v>
      </c>
      <c r="I189" s="731">
        <v>1.1666666405896345E-2</v>
      </c>
      <c r="J189" s="731">
        <v>1000</v>
      </c>
      <c r="K189" s="732">
        <v>12</v>
      </c>
    </row>
    <row r="190" spans="1:11" ht="14.4" customHeight="1" x14ac:dyDescent="0.3">
      <c r="A190" s="726" t="s">
        <v>569</v>
      </c>
      <c r="B190" s="727" t="s">
        <v>570</v>
      </c>
      <c r="C190" s="728" t="s">
        <v>588</v>
      </c>
      <c r="D190" s="729" t="s">
        <v>589</v>
      </c>
      <c r="E190" s="728" t="s">
        <v>4894</v>
      </c>
      <c r="F190" s="729" t="s">
        <v>4895</v>
      </c>
      <c r="G190" s="728" t="s">
        <v>5137</v>
      </c>
      <c r="H190" s="728" t="s">
        <v>5138</v>
      </c>
      <c r="I190" s="731">
        <v>15.923333485921225</v>
      </c>
      <c r="J190" s="731">
        <v>350</v>
      </c>
      <c r="K190" s="732">
        <v>5573.5</v>
      </c>
    </row>
    <row r="191" spans="1:11" ht="14.4" customHeight="1" x14ac:dyDescent="0.3">
      <c r="A191" s="726" t="s">
        <v>569</v>
      </c>
      <c r="B191" s="727" t="s">
        <v>570</v>
      </c>
      <c r="C191" s="728" t="s">
        <v>588</v>
      </c>
      <c r="D191" s="729" t="s">
        <v>589</v>
      </c>
      <c r="E191" s="728" t="s">
        <v>4894</v>
      </c>
      <c r="F191" s="729" t="s">
        <v>4895</v>
      </c>
      <c r="G191" s="728" t="s">
        <v>4912</v>
      </c>
      <c r="H191" s="728" t="s">
        <v>4913</v>
      </c>
      <c r="I191" s="731">
        <v>6.1399998664855957</v>
      </c>
      <c r="J191" s="731">
        <v>160</v>
      </c>
      <c r="K191" s="732">
        <v>982.4000244140625</v>
      </c>
    </row>
    <row r="192" spans="1:11" ht="14.4" customHeight="1" x14ac:dyDescent="0.3">
      <c r="A192" s="726" t="s">
        <v>569</v>
      </c>
      <c r="B192" s="727" t="s">
        <v>570</v>
      </c>
      <c r="C192" s="728" t="s">
        <v>588</v>
      </c>
      <c r="D192" s="729" t="s">
        <v>589</v>
      </c>
      <c r="E192" s="728" t="s">
        <v>4894</v>
      </c>
      <c r="F192" s="729" t="s">
        <v>4895</v>
      </c>
      <c r="G192" s="728" t="s">
        <v>4914</v>
      </c>
      <c r="H192" s="728" t="s">
        <v>4915</v>
      </c>
      <c r="I192" s="731">
        <v>3.4483333826065063</v>
      </c>
      <c r="J192" s="731">
        <v>720</v>
      </c>
      <c r="K192" s="732">
        <v>2482.800048828125</v>
      </c>
    </row>
    <row r="193" spans="1:11" ht="14.4" customHeight="1" x14ac:dyDescent="0.3">
      <c r="A193" s="726" t="s">
        <v>569</v>
      </c>
      <c r="B193" s="727" t="s">
        <v>570</v>
      </c>
      <c r="C193" s="728" t="s">
        <v>588</v>
      </c>
      <c r="D193" s="729" t="s">
        <v>589</v>
      </c>
      <c r="E193" s="728" t="s">
        <v>4894</v>
      </c>
      <c r="F193" s="729" t="s">
        <v>4895</v>
      </c>
      <c r="G193" s="728" t="s">
        <v>4918</v>
      </c>
      <c r="H193" s="728" t="s">
        <v>4919</v>
      </c>
      <c r="I193" s="731">
        <v>17.979999542236328</v>
      </c>
      <c r="J193" s="731">
        <v>600</v>
      </c>
      <c r="K193" s="732">
        <v>10788</v>
      </c>
    </row>
    <row r="194" spans="1:11" ht="14.4" customHeight="1" x14ac:dyDescent="0.3">
      <c r="A194" s="726" t="s">
        <v>569</v>
      </c>
      <c r="B194" s="727" t="s">
        <v>570</v>
      </c>
      <c r="C194" s="728" t="s">
        <v>588</v>
      </c>
      <c r="D194" s="729" t="s">
        <v>589</v>
      </c>
      <c r="E194" s="728" t="s">
        <v>4894</v>
      </c>
      <c r="F194" s="729" t="s">
        <v>4895</v>
      </c>
      <c r="G194" s="728" t="s">
        <v>4920</v>
      </c>
      <c r="H194" s="728" t="s">
        <v>4921</v>
      </c>
      <c r="I194" s="731">
        <v>17.979999542236328</v>
      </c>
      <c r="J194" s="731">
        <v>250</v>
      </c>
      <c r="K194" s="732">
        <v>4495.0000305175781</v>
      </c>
    </row>
    <row r="195" spans="1:11" ht="14.4" customHeight="1" x14ac:dyDescent="0.3">
      <c r="A195" s="726" t="s">
        <v>569</v>
      </c>
      <c r="B195" s="727" t="s">
        <v>570</v>
      </c>
      <c r="C195" s="728" t="s">
        <v>588</v>
      </c>
      <c r="D195" s="729" t="s">
        <v>589</v>
      </c>
      <c r="E195" s="728" t="s">
        <v>4894</v>
      </c>
      <c r="F195" s="729" t="s">
        <v>4895</v>
      </c>
      <c r="G195" s="728" t="s">
        <v>4922</v>
      </c>
      <c r="H195" s="728" t="s">
        <v>4923</v>
      </c>
      <c r="I195" s="731">
        <v>13.199999809265137</v>
      </c>
      <c r="J195" s="731">
        <v>80</v>
      </c>
      <c r="K195" s="732">
        <v>1056</v>
      </c>
    </row>
    <row r="196" spans="1:11" ht="14.4" customHeight="1" x14ac:dyDescent="0.3">
      <c r="A196" s="726" t="s">
        <v>569</v>
      </c>
      <c r="B196" s="727" t="s">
        <v>570</v>
      </c>
      <c r="C196" s="728" t="s">
        <v>588</v>
      </c>
      <c r="D196" s="729" t="s">
        <v>589</v>
      </c>
      <c r="E196" s="728" t="s">
        <v>4894</v>
      </c>
      <c r="F196" s="729" t="s">
        <v>4895</v>
      </c>
      <c r="G196" s="728" t="s">
        <v>4924</v>
      </c>
      <c r="H196" s="728" t="s">
        <v>4925</v>
      </c>
      <c r="I196" s="731">
        <v>13.199999809265137</v>
      </c>
      <c r="J196" s="731">
        <v>80</v>
      </c>
      <c r="K196" s="732">
        <v>1056</v>
      </c>
    </row>
    <row r="197" spans="1:11" ht="14.4" customHeight="1" x14ac:dyDescent="0.3">
      <c r="A197" s="726" t="s">
        <v>569</v>
      </c>
      <c r="B197" s="727" t="s">
        <v>570</v>
      </c>
      <c r="C197" s="728" t="s">
        <v>588</v>
      </c>
      <c r="D197" s="729" t="s">
        <v>589</v>
      </c>
      <c r="E197" s="728" t="s">
        <v>4894</v>
      </c>
      <c r="F197" s="729" t="s">
        <v>4895</v>
      </c>
      <c r="G197" s="728" t="s">
        <v>5139</v>
      </c>
      <c r="H197" s="728" t="s">
        <v>5140</v>
      </c>
      <c r="I197" s="731">
        <v>13.199999809265137</v>
      </c>
      <c r="J197" s="731">
        <v>10</v>
      </c>
      <c r="K197" s="732">
        <v>132</v>
      </c>
    </row>
    <row r="198" spans="1:11" ht="14.4" customHeight="1" x14ac:dyDescent="0.3">
      <c r="A198" s="726" t="s">
        <v>569</v>
      </c>
      <c r="B198" s="727" t="s">
        <v>570</v>
      </c>
      <c r="C198" s="728" t="s">
        <v>588</v>
      </c>
      <c r="D198" s="729" t="s">
        <v>589</v>
      </c>
      <c r="E198" s="728" t="s">
        <v>4894</v>
      </c>
      <c r="F198" s="729" t="s">
        <v>4895</v>
      </c>
      <c r="G198" s="728" t="s">
        <v>5141</v>
      </c>
      <c r="H198" s="728" t="s">
        <v>5142</v>
      </c>
      <c r="I198" s="731">
        <v>365.42001342773437</v>
      </c>
      <c r="J198" s="731">
        <v>9</v>
      </c>
      <c r="K198" s="732">
        <v>3288.780029296875</v>
      </c>
    </row>
    <row r="199" spans="1:11" ht="14.4" customHeight="1" x14ac:dyDescent="0.3">
      <c r="A199" s="726" t="s">
        <v>569</v>
      </c>
      <c r="B199" s="727" t="s">
        <v>570</v>
      </c>
      <c r="C199" s="728" t="s">
        <v>588</v>
      </c>
      <c r="D199" s="729" t="s">
        <v>589</v>
      </c>
      <c r="E199" s="728" t="s">
        <v>4894</v>
      </c>
      <c r="F199" s="729" t="s">
        <v>4895</v>
      </c>
      <c r="G199" s="728" t="s">
        <v>4926</v>
      </c>
      <c r="H199" s="728" t="s">
        <v>4927</v>
      </c>
      <c r="I199" s="731">
        <v>4.0300002098083496</v>
      </c>
      <c r="J199" s="731">
        <v>250</v>
      </c>
      <c r="K199" s="732">
        <v>1007.5</v>
      </c>
    </row>
    <row r="200" spans="1:11" ht="14.4" customHeight="1" x14ac:dyDescent="0.3">
      <c r="A200" s="726" t="s">
        <v>569</v>
      </c>
      <c r="B200" s="727" t="s">
        <v>570</v>
      </c>
      <c r="C200" s="728" t="s">
        <v>588</v>
      </c>
      <c r="D200" s="729" t="s">
        <v>589</v>
      </c>
      <c r="E200" s="728" t="s">
        <v>4894</v>
      </c>
      <c r="F200" s="729" t="s">
        <v>4895</v>
      </c>
      <c r="G200" s="728" t="s">
        <v>4928</v>
      </c>
      <c r="H200" s="728" t="s">
        <v>4929</v>
      </c>
      <c r="I200" s="731">
        <v>9.6800003051757812</v>
      </c>
      <c r="J200" s="731">
        <v>900</v>
      </c>
      <c r="K200" s="732">
        <v>8712</v>
      </c>
    </row>
    <row r="201" spans="1:11" ht="14.4" customHeight="1" x14ac:dyDescent="0.3">
      <c r="A201" s="726" t="s">
        <v>569</v>
      </c>
      <c r="B201" s="727" t="s">
        <v>570</v>
      </c>
      <c r="C201" s="728" t="s">
        <v>588</v>
      </c>
      <c r="D201" s="729" t="s">
        <v>589</v>
      </c>
      <c r="E201" s="728" t="s">
        <v>4894</v>
      </c>
      <c r="F201" s="729" t="s">
        <v>4895</v>
      </c>
      <c r="G201" s="728" t="s">
        <v>4934</v>
      </c>
      <c r="H201" s="728" t="s">
        <v>4935</v>
      </c>
      <c r="I201" s="731">
        <v>4.630000114440918</v>
      </c>
      <c r="J201" s="731">
        <v>20</v>
      </c>
      <c r="K201" s="732">
        <v>92.599998474121094</v>
      </c>
    </row>
    <row r="202" spans="1:11" ht="14.4" customHeight="1" x14ac:dyDescent="0.3">
      <c r="A202" s="726" t="s">
        <v>569</v>
      </c>
      <c r="B202" s="727" t="s">
        <v>570</v>
      </c>
      <c r="C202" s="728" t="s">
        <v>588</v>
      </c>
      <c r="D202" s="729" t="s">
        <v>589</v>
      </c>
      <c r="E202" s="728" t="s">
        <v>4894</v>
      </c>
      <c r="F202" s="729" t="s">
        <v>4895</v>
      </c>
      <c r="G202" s="728" t="s">
        <v>5143</v>
      </c>
      <c r="H202" s="728" t="s">
        <v>5144</v>
      </c>
      <c r="I202" s="731">
        <v>1109.27001953125</v>
      </c>
      <c r="J202" s="731">
        <v>1</v>
      </c>
      <c r="K202" s="732">
        <v>1109.27001953125</v>
      </c>
    </row>
    <row r="203" spans="1:11" ht="14.4" customHeight="1" x14ac:dyDescent="0.3">
      <c r="A203" s="726" t="s">
        <v>569</v>
      </c>
      <c r="B203" s="727" t="s">
        <v>570</v>
      </c>
      <c r="C203" s="728" t="s">
        <v>588</v>
      </c>
      <c r="D203" s="729" t="s">
        <v>589</v>
      </c>
      <c r="E203" s="728" t="s">
        <v>4894</v>
      </c>
      <c r="F203" s="729" t="s">
        <v>4895</v>
      </c>
      <c r="G203" s="728" t="s">
        <v>4938</v>
      </c>
      <c r="H203" s="728" t="s">
        <v>4939</v>
      </c>
      <c r="I203" s="731">
        <v>80.569999694824219</v>
      </c>
      <c r="J203" s="731">
        <v>10</v>
      </c>
      <c r="K203" s="732">
        <v>805.70001220703125</v>
      </c>
    </row>
    <row r="204" spans="1:11" ht="14.4" customHeight="1" x14ac:dyDescent="0.3">
      <c r="A204" s="726" t="s">
        <v>569</v>
      </c>
      <c r="B204" s="727" t="s">
        <v>570</v>
      </c>
      <c r="C204" s="728" t="s">
        <v>588</v>
      </c>
      <c r="D204" s="729" t="s">
        <v>589</v>
      </c>
      <c r="E204" s="728" t="s">
        <v>4894</v>
      </c>
      <c r="F204" s="729" t="s">
        <v>4895</v>
      </c>
      <c r="G204" s="728" t="s">
        <v>5145</v>
      </c>
      <c r="H204" s="728" t="s">
        <v>5146</v>
      </c>
      <c r="I204" s="731">
        <v>381.20001220703125</v>
      </c>
      <c r="J204" s="731">
        <v>1</v>
      </c>
      <c r="K204" s="732">
        <v>381.20001220703125</v>
      </c>
    </row>
    <row r="205" spans="1:11" ht="14.4" customHeight="1" x14ac:dyDescent="0.3">
      <c r="A205" s="726" t="s">
        <v>569</v>
      </c>
      <c r="B205" s="727" t="s">
        <v>570</v>
      </c>
      <c r="C205" s="728" t="s">
        <v>588</v>
      </c>
      <c r="D205" s="729" t="s">
        <v>589</v>
      </c>
      <c r="E205" s="728" t="s">
        <v>4894</v>
      </c>
      <c r="F205" s="729" t="s">
        <v>4895</v>
      </c>
      <c r="G205" s="728" t="s">
        <v>5147</v>
      </c>
      <c r="H205" s="728" t="s">
        <v>5148</v>
      </c>
      <c r="I205" s="731">
        <v>1.0499999523162842</v>
      </c>
      <c r="J205" s="731">
        <v>100</v>
      </c>
      <c r="K205" s="732">
        <v>105</v>
      </c>
    </row>
    <row r="206" spans="1:11" ht="14.4" customHeight="1" x14ac:dyDescent="0.3">
      <c r="A206" s="726" t="s">
        <v>569</v>
      </c>
      <c r="B206" s="727" t="s">
        <v>570</v>
      </c>
      <c r="C206" s="728" t="s">
        <v>588</v>
      </c>
      <c r="D206" s="729" t="s">
        <v>589</v>
      </c>
      <c r="E206" s="728" t="s">
        <v>4894</v>
      </c>
      <c r="F206" s="729" t="s">
        <v>4895</v>
      </c>
      <c r="G206" s="728" t="s">
        <v>4944</v>
      </c>
      <c r="H206" s="728" t="s">
        <v>4945</v>
      </c>
      <c r="I206" s="731">
        <v>11.739999771118164</v>
      </c>
      <c r="J206" s="731">
        <v>57</v>
      </c>
      <c r="K206" s="732">
        <v>669.18001556396484</v>
      </c>
    </row>
    <row r="207" spans="1:11" ht="14.4" customHeight="1" x14ac:dyDescent="0.3">
      <c r="A207" s="726" t="s">
        <v>569</v>
      </c>
      <c r="B207" s="727" t="s">
        <v>570</v>
      </c>
      <c r="C207" s="728" t="s">
        <v>588</v>
      </c>
      <c r="D207" s="729" t="s">
        <v>589</v>
      </c>
      <c r="E207" s="728" t="s">
        <v>4894</v>
      </c>
      <c r="F207" s="729" t="s">
        <v>4895</v>
      </c>
      <c r="G207" s="728" t="s">
        <v>4946</v>
      </c>
      <c r="H207" s="728" t="s">
        <v>4947</v>
      </c>
      <c r="I207" s="731">
        <v>13.310000419616699</v>
      </c>
      <c r="J207" s="731">
        <v>6</v>
      </c>
      <c r="K207" s="732">
        <v>79.860000610351563</v>
      </c>
    </row>
    <row r="208" spans="1:11" ht="14.4" customHeight="1" x14ac:dyDescent="0.3">
      <c r="A208" s="726" t="s">
        <v>569</v>
      </c>
      <c r="B208" s="727" t="s">
        <v>570</v>
      </c>
      <c r="C208" s="728" t="s">
        <v>588</v>
      </c>
      <c r="D208" s="729" t="s">
        <v>589</v>
      </c>
      <c r="E208" s="728" t="s">
        <v>4894</v>
      </c>
      <c r="F208" s="729" t="s">
        <v>4895</v>
      </c>
      <c r="G208" s="728" t="s">
        <v>4948</v>
      </c>
      <c r="H208" s="728" t="s">
        <v>4949</v>
      </c>
      <c r="I208" s="731">
        <v>2.2849999666213989</v>
      </c>
      <c r="J208" s="731">
        <v>100</v>
      </c>
      <c r="K208" s="732">
        <v>228.5</v>
      </c>
    </row>
    <row r="209" spans="1:11" ht="14.4" customHeight="1" x14ac:dyDescent="0.3">
      <c r="A209" s="726" t="s">
        <v>569</v>
      </c>
      <c r="B209" s="727" t="s">
        <v>570</v>
      </c>
      <c r="C209" s="728" t="s">
        <v>588</v>
      </c>
      <c r="D209" s="729" t="s">
        <v>589</v>
      </c>
      <c r="E209" s="728" t="s">
        <v>4894</v>
      </c>
      <c r="F209" s="729" t="s">
        <v>4895</v>
      </c>
      <c r="G209" s="728" t="s">
        <v>5149</v>
      </c>
      <c r="H209" s="728" t="s">
        <v>5150</v>
      </c>
      <c r="I209" s="731">
        <v>5.3240000724792482</v>
      </c>
      <c r="J209" s="731">
        <v>500</v>
      </c>
      <c r="K209" s="732">
        <v>2662.4000244140625</v>
      </c>
    </row>
    <row r="210" spans="1:11" ht="14.4" customHeight="1" x14ac:dyDescent="0.3">
      <c r="A210" s="726" t="s">
        <v>569</v>
      </c>
      <c r="B210" s="727" t="s">
        <v>570</v>
      </c>
      <c r="C210" s="728" t="s">
        <v>588</v>
      </c>
      <c r="D210" s="729" t="s">
        <v>589</v>
      </c>
      <c r="E210" s="728" t="s">
        <v>4894</v>
      </c>
      <c r="F210" s="729" t="s">
        <v>4895</v>
      </c>
      <c r="G210" s="728" t="s">
        <v>5151</v>
      </c>
      <c r="H210" s="728" t="s">
        <v>5152</v>
      </c>
      <c r="I210" s="731">
        <v>7.9899997711181641</v>
      </c>
      <c r="J210" s="731">
        <v>100</v>
      </c>
      <c r="K210" s="732">
        <v>798.5999755859375</v>
      </c>
    </row>
    <row r="211" spans="1:11" ht="14.4" customHeight="1" x14ac:dyDescent="0.3">
      <c r="A211" s="726" t="s">
        <v>569</v>
      </c>
      <c r="B211" s="727" t="s">
        <v>570</v>
      </c>
      <c r="C211" s="728" t="s">
        <v>588</v>
      </c>
      <c r="D211" s="729" t="s">
        <v>589</v>
      </c>
      <c r="E211" s="728" t="s">
        <v>4894</v>
      </c>
      <c r="F211" s="729" t="s">
        <v>4895</v>
      </c>
      <c r="G211" s="728" t="s">
        <v>5153</v>
      </c>
      <c r="H211" s="728" t="s">
        <v>5154</v>
      </c>
      <c r="I211" s="731">
        <v>62.759998321533203</v>
      </c>
      <c r="J211" s="731">
        <v>4</v>
      </c>
      <c r="K211" s="732">
        <v>251.03999328613281</v>
      </c>
    </row>
    <row r="212" spans="1:11" ht="14.4" customHeight="1" x14ac:dyDescent="0.3">
      <c r="A212" s="726" t="s">
        <v>569</v>
      </c>
      <c r="B212" s="727" t="s">
        <v>570</v>
      </c>
      <c r="C212" s="728" t="s">
        <v>588</v>
      </c>
      <c r="D212" s="729" t="s">
        <v>589</v>
      </c>
      <c r="E212" s="728" t="s">
        <v>4894</v>
      </c>
      <c r="F212" s="729" t="s">
        <v>4895</v>
      </c>
      <c r="G212" s="728" t="s">
        <v>5155</v>
      </c>
      <c r="H212" s="728" t="s">
        <v>5156</v>
      </c>
      <c r="I212" s="731">
        <v>2.8549998998641968</v>
      </c>
      <c r="J212" s="731">
        <v>100</v>
      </c>
      <c r="K212" s="732">
        <v>285.5</v>
      </c>
    </row>
    <row r="213" spans="1:11" ht="14.4" customHeight="1" x14ac:dyDescent="0.3">
      <c r="A213" s="726" t="s">
        <v>569</v>
      </c>
      <c r="B213" s="727" t="s">
        <v>570</v>
      </c>
      <c r="C213" s="728" t="s">
        <v>588</v>
      </c>
      <c r="D213" s="729" t="s">
        <v>589</v>
      </c>
      <c r="E213" s="728" t="s">
        <v>4894</v>
      </c>
      <c r="F213" s="729" t="s">
        <v>4895</v>
      </c>
      <c r="G213" s="728" t="s">
        <v>4952</v>
      </c>
      <c r="H213" s="728" t="s">
        <v>4953</v>
      </c>
      <c r="I213" s="731">
        <v>9.1999998092651367</v>
      </c>
      <c r="J213" s="731">
        <v>1750</v>
      </c>
      <c r="K213" s="732">
        <v>16100</v>
      </c>
    </row>
    <row r="214" spans="1:11" ht="14.4" customHeight="1" x14ac:dyDescent="0.3">
      <c r="A214" s="726" t="s">
        <v>569</v>
      </c>
      <c r="B214" s="727" t="s">
        <v>570</v>
      </c>
      <c r="C214" s="728" t="s">
        <v>588</v>
      </c>
      <c r="D214" s="729" t="s">
        <v>589</v>
      </c>
      <c r="E214" s="728" t="s">
        <v>4894</v>
      </c>
      <c r="F214" s="729" t="s">
        <v>4895</v>
      </c>
      <c r="G214" s="728" t="s">
        <v>4956</v>
      </c>
      <c r="H214" s="728" t="s">
        <v>4957</v>
      </c>
      <c r="I214" s="731">
        <v>2.0466666221618652</v>
      </c>
      <c r="J214" s="731">
        <v>300</v>
      </c>
      <c r="K214" s="732">
        <v>614</v>
      </c>
    </row>
    <row r="215" spans="1:11" ht="14.4" customHeight="1" x14ac:dyDescent="0.3">
      <c r="A215" s="726" t="s">
        <v>569</v>
      </c>
      <c r="B215" s="727" t="s">
        <v>570</v>
      </c>
      <c r="C215" s="728" t="s">
        <v>588</v>
      </c>
      <c r="D215" s="729" t="s">
        <v>589</v>
      </c>
      <c r="E215" s="728" t="s">
        <v>4894</v>
      </c>
      <c r="F215" s="729" t="s">
        <v>4895</v>
      </c>
      <c r="G215" s="728" t="s">
        <v>4958</v>
      </c>
      <c r="H215" s="728" t="s">
        <v>4959</v>
      </c>
      <c r="I215" s="731">
        <v>6.2899999618530273</v>
      </c>
      <c r="J215" s="731">
        <v>30</v>
      </c>
      <c r="K215" s="732">
        <v>188.69999694824219</v>
      </c>
    </row>
    <row r="216" spans="1:11" ht="14.4" customHeight="1" x14ac:dyDescent="0.3">
      <c r="A216" s="726" t="s">
        <v>569</v>
      </c>
      <c r="B216" s="727" t="s">
        <v>570</v>
      </c>
      <c r="C216" s="728" t="s">
        <v>588</v>
      </c>
      <c r="D216" s="729" t="s">
        <v>589</v>
      </c>
      <c r="E216" s="728" t="s">
        <v>4894</v>
      </c>
      <c r="F216" s="729" t="s">
        <v>4895</v>
      </c>
      <c r="G216" s="728" t="s">
        <v>5157</v>
      </c>
      <c r="H216" s="728" t="s">
        <v>5158</v>
      </c>
      <c r="I216" s="731">
        <v>143.47999572753906</v>
      </c>
      <c r="J216" s="731">
        <v>20</v>
      </c>
      <c r="K216" s="732">
        <v>2869.570068359375</v>
      </c>
    </row>
    <row r="217" spans="1:11" ht="14.4" customHeight="1" x14ac:dyDescent="0.3">
      <c r="A217" s="726" t="s">
        <v>569</v>
      </c>
      <c r="B217" s="727" t="s">
        <v>570</v>
      </c>
      <c r="C217" s="728" t="s">
        <v>588</v>
      </c>
      <c r="D217" s="729" t="s">
        <v>589</v>
      </c>
      <c r="E217" s="728" t="s">
        <v>4894</v>
      </c>
      <c r="F217" s="729" t="s">
        <v>4895</v>
      </c>
      <c r="G217" s="728" t="s">
        <v>5159</v>
      </c>
      <c r="H217" s="728" t="s">
        <v>5160</v>
      </c>
      <c r="I217" s="731">
        <v>73.269996643066406</v>
      </c>
      <c r="J217" s="731">
        <v>60</v>
      </c>
      <c r="K217" s="732">
        <v>4396</v>
      </c>
    </row>
    <row r="218" spans="1:11" ht="14.4" customHeight="1" x14ac:dyDescent="0.3">
      <c r="A218" s="726" t="s">
        <v>569</v>
      </c>
      <c r="B218" s="727" t="s">
        <v>570</v>
      </c>
      <c r="C218" s="728" t="s">
        <v>588</v>
      </c>
      <c r="D218" s="729" t="s">
        <v>589</v>
      </c>
      <c r="E218" s="728" t="s">
        <v>4894</v>
      </c>
      <c r="F218" s="729" t="s">
        <v>4895</v>
      </c>
      <c r="G218" s="728" t="s">
        <v>4962</v>
      </c>
      <c r="H218" s="728" t="s">
        <v>4963</v>
      </c>
      <c r="I218" s="731">
        <v>6.1700000762939453</v>
      </c>
      <c r="J218" s="731">
        <v>600</v>
      </c>
      <c r="K218" s="732">
        <v>3702</v>
      </c>
    </row>
    <row r="219" spans="1:11" ht="14.4" customHeight="1" x14ac:dyDescent="0.3">
      <c r="A219" s="726" t="s">
        <v>569</v>
      </c>
      <c r="B219" s="727" t="s">
        <v>570</v>
      </c>
      <c r="C219" s="728" t="s">
        <v>588</v>
      </c>
      <c r="D219" s="729" t="s">
        <v>589</v>
      </c>
      <c r="E219" s="728" t="s">
        <v>4894</v>
      </c>
      <c r="F219" s="729" t="s">
        <v>4895</v>
      </c>
      <c r="G219" s="728" t="s">
        <v>5161</v>
      </c>
      <c r="H219" s="728" t="s">
        <v>5162</v>
      </c>
      <c r="I219" s="731">
        <v>204.41000366210937</v>
      </c>
      <c r="J219" s="731">
        <v>4</v>
      </c>
      <c r="K219" s="732">
        <v>817.6400146484375</v>
      </c>
    </row>
    <row r="220" spans="1:11" ht="14.4" customHeight="1" x14ac:dyDescent="0.3">
      <c r="A220" s="726" t="s">
        <v>569</v>
      </c>
      <c r="B220" s="727" t="s">
        <v>570</v>
      </c>
      <c r="C220" s="728" t="s">
        <v>588</v>
      </c>
      <c r="D220" s="729" t="s">
        <v>589</v>
      </c>
      <c r="E220" s="728" t="s">
        <v>4894</v>
      </c>
      <c r="F220" s="729" t="s">
        <v>4895</v>
      </c>
      <c r="G220" s="728" t="s">
        <v>4966</v>
      </c>
      <c r="H220" s="728" t="s">
        <v>4967</v>
      </c>
      <c r="I220" s="731">
        <v>159.19999694824219</v>
      </c>
      <c r="J220" s="731">
        <v>12</v>
      </c>
      <c r="K220" s="732">
        <v>1910.4000244140625</v>
      </c>
    </row>
    <row r="221" spans="1:11" ht="14.4" customHeight="1" x14ac:dyDescent="0.3">
      <c r="A221" s="726" t="s">
        <v>569</v>
      </c>
      <c r="B221" s="727" t="s">
        <v>570</v>
      </c>
      <c r="C221" s="728" t="s">
        <v>588</v>
      </c>
      <c r="D221" s="729" t="s">
        <v>589</v>
      </c>
      <c r="E221" s="728" t="s">
        <v>4894</v>
      </c>
      <c r="F221" s="729" t="s">
        <v>4895</v>
      </c>
      <c r="G221" s="728" t="s">
        <v>5163</v>
      </c>
      <c r="H221" s="728" t="s">
        <v>5164</v>
      </c>
      <c r="I221" s="731">
        <v>7.440000057220459</v>
      </c>
      <c r="J221" s="731">
        <v>10</v>
      </c>
      <c r="K221" s="732">
        <v>74.400001525878906</v>
      </c>
    </row>
    <row r="222" spans="1:11" ht="14.4" customHeight="1" x14ac:dyDescent="0.3">
      <c r="A222" s="726" t="s">
        <v>569</v>
      </c>
      <c r="B222" s="727" t="s">
        <v>570</v>
      </c>
      <c r="C222" s="728" t="s">
        <v>588</v>
      </c>
      <c r="D222" s="729" t="s">
        <v>589</v>
      </c>
      <c r="E222" s="728" t="s">
        <v>4894</v>
      </c>
      <c r="F222" s="729" t="s">
        <v>4895</v>
      </c>
      <c r="G222" s="728" t="s">
        <v>5165</v>
      </c>
      <c r="H222" s="728" t="s">
        <v>5166</v>
      </c>
      <c r="I222" s="731">
        <v>12.100000381469727</v>
      </c>
      <c r="J222" s="731">
        <v>10</v>
      </c>
      <c r="K222" s="732">
        <v>121</v>
      </c>
    </row>
    <row r="223" spans="1:11" ht="14.4" customHeight="1" x14ac:dyDescent="0.3">
      <c r="A223" s="726" t="s">
        <v>569</v>
      </c>
      <c r="B223" s="727" t="s">
        <v>570</v>
      </c>
      <c r="C223" s="728" t="s">
        <v>588</v>
      </c>
      <c r="D223" s="729" t="s">
        <v>589</v>
      </c>
      <c r="E223" s="728" t="s">
        <v>4894</v>
      </c>
      <c r="F223" s="729" t="s">
        <v>4895</v>
      </c>
      <c r="G223" s="728" t="s">
        <v>4975</v>
      </c>
      <c r="H223" s="728" t="s">
        <v>4976</v>
      </c>
      <c r="I223" s="731">
        <v>9.6800003051757812</v>
      </c>
      <c r="J223" s="731">
        <v>10</v>
      </c>
      <c r="K223" s="732">
        <v>96.800003051757813</v>
      </c>
    </row>
    <row r="224" spans="1:11" ht="14.4" customHeight="1" x14ac:dyDescent="0.3">
      <c r="A224" s="726" t="s">
        <v>569</v>
      </c>
      <c r="B224" s="727" t="s">
        <v>570</v>
      </c>
      <c r="C224" s="728" t="s">
        <v>588</v>
      </c>
      <c r="D224" s="729" t="s">
        <v>589</v>
      </c>
      <c r="E224" s="728" t="s">
        <v>4894</v>
      </c>
      <c r="F224" s="729" t="s">
        <v>4895</v>
      </c>
      <c r="G224" s="728" t="s">
        <v>4977</v>
      </c>
      <c r="H224" s="728" t="s">
        <v>4978</v>
      </c>
      <c r="I224" s="731">
        <v>206.03999328613281</v>
      </c>
      <c r="J224" s="731">
        <v>6</v>
      </c>
      <c r="K224" s="732">
        <v>1236.239990234375</v>
      </c>
    </row>
    <row r="225" spans="1:11" ht="14.4" customHeight="1" x14ac:dyDescent="0.3">
      <c r="A225" s="726" t="s">
        <v>569</v>
      </c>
      <c r="B225" s="727" t="s">
        <v>570</v>
      </c>
      <c r="C225" s="728" t="s">
        <v>588</v>
      </c>
      <c r="D225" s="729" t="s">
        <v>589</v>
      </c>
      <c r="E225" s="728" t="s">
        <v>4894</v>
      </c>
      <c r="F225" s="729" t="s">
        <v>4895</v>
      </c>
      <c r="G225" s="728" t="s">
        <v>4979</v>
      </c>
      <c r="H225" s="728" t="s">
        <v>4980</v>
      </c>
      <c r="I225" s="731">
        <v>1.0900000333786011</v>
      </c>
      <c r="J225" s="731">
        <v>7600</v>
      </c>
      <c r="K225" s="732">
        <v>8284</v>
      </c>
    </row>
    <row r="226" spans="1:11" ht="14.4" customHeight="1" x14ac:dyDescent="0.3">
      <c r="A226" s="726" t="s">
        <v>569</v>
      </c>
      <c r="B226" s="727" t="s">
        <v>570</v>
      </c>
      <c r="C226" s="728" t="s">
        <v>588</v>
      </c>
      <c r="D226" s="729" t="s">
        <v>589</v>
      </c>
      <c r="E226" s="728" t="s">
        <v>4894</v>
      </c>
      <c r="F226" s="729" t="s">
        <v>4895</v>
      </c>
      <c r="G226" s="728" t="s">
        <v>4981</v>
      </c>
      <c r="H226" s="728" t="s">
        <v>4982</v>
      </c>
      <c r="I226" s="731">
        <v>0.47999998927116394</v>
      </c>
      <c r="J226" s="731">
        <v>1400</v>
      </c>
      <c r="K226" s="732">
        <v>672</v>
      </c>
    </row>
    <row r="227" spans="1:11" ht="14.4" customHeight="1" x14ac:dyDescent="0.3">
      <c r="A227" s="726" t="s">
        <v>569</v>
      </c>
      <c r="B227" s="727" t="s">
        <v>570</v>
      </c>
      <c r="C227" s="728" t="s">
        <v>588</v>
      </c>
      <c r="D227" s="729" t="s">
        <v>589</v>
      </c>
      <c r="E227" s="728" t="s">
        <v>4894</v>
      </c>
      <c r="F227" s="729" t="s">
        <v>4895</v>
      </c>
      <c r="G227" s="728" t="s">
        <v>4983</v>
      </c>
      <c r="H227" s="728" t="s">
        <v>4984</v>
      </c>
      <c r="I227" s="731">
        <v>1.6699999570846558</v>
      </c>
      <c r="J227" s="731">
        <v>3400</v>
      </c>
      <c r="K227" s="732">
        <v>5678</v>
      </c>
    </row>
    <row r="228" spans="1:11" ht="14.4" customHeight="1" x14ac:dyDescent="0.3">
      <c r="A228" s="726" t="s">
        <v>569</v>
      </c>
      <c r="B228" s="727" t="s">
        <v>570</v>
      </c>
      <c r="C228" s="728" t="s">
        <v>588</v>
      </c>
      <c r="D228" s="729" t="s">
        <v>589</v>
      </c>
      <c r="E228" s="728" t="s">
        <v>4894</v>
      </c>
      <c r="F228" s="729" t="s">
        <v>4895</v>
      </c>
      <c r="G228" s="728" t="s">
        <v>4985</v>
      </c>
      <c r="H228" s="728" t="s">
        <v>4986</v>
      </c>
      <c r="I228" s="731">
        <v>0.67000001668930054</v>
      </c>
      <c r="J228" s="731">
        <v>8400</v>
      </c>
      <c r="K228" s="732">
        <v>5628</v>
      </c>
    </row>
    <row r="229" spans="1:11" ht="14.4" customHeight="1" x14ac:dyDescent="0.3">
      <c r="A229" s="726" t="s">
        <v>569</v>
      </c>
      <c r="B229" s="727" t="s">
        <v>570</v>
      </c>
      <c r="C229" s="728" t="s">
        <v>588</v>
      </c>
      <c r="D229" s="729" t="s">
        <v>589</v>
      </c>
      <c r="E229" s="728" t="s">
        <v>4894</v>
      </c>
      <c r="F229" s="729" t="s">
        <v>4895</v>
      </c>
      <c r="G229" s="728" t="s">
        <v>5167</v>
      </c>
      <c r="H229" s="728" t="s">
        <v>5168</v>
      </c>
      <c r="I229" s="731">
        <v>2.75</v>
      </c>
      <c r="J229" s="731">
        <v>300</v>
      </c>
      <c r="K229" s="732">
        <v>825</v>
      </c>
    </row>
    <row r="230" spans="1:11" ht="14.4" customHeight="1" x14ac:dyDescent="0.3">
      <c r="A230" s="726" t="s">
        <v>569</v>
      </c>
      <c r="B230" s="727" t="s">
        <v>570</v>
      </c>
      <c r="C230" s="728" t="s">
        <v>588</v>
      </c>
      <c r="D230" s="729" t="s">
        <v>589</v>
      </c>
      <c r="E230" s="728" t="s">
        <v>4894</v>
      </c>
      <c r="F230" s="729" t="s">
        <v>4895</v>
      </c>
      <c r="G230" s="728" t="s">
        <v>5169</v>
      </c>
      <c r="H230" s="728" t="s">
        <v>5170</v>
      </c>
      <c r="I230" s="731">
        <v>7.429999828338623</v>
      </c>
      <c r="J230" s="731">
        <v>70</v>
      </c>
      <c r="K230" s="732">
        <v>520.10000610351562</v>
      </c>
    </row>
    <row r="231" spans="1:11" ht="14.4" customHeight="1" x14ac:dyDescent="0.3">
      <c r="A231" s="726" t="s">
        <v>569</v>
      </c>
      <c r="B231" s="727" t="s">
        <v>570</v>
      </c>
      <c r="C231" s="728" t="s">
        <v>588</v>
      </c>
      <c r="D231" s="729" t="s">
        <v>589</v>
      </c>
      <c r="E231" s="728" t="s">
        <v>4894</v>
      </c>
      <c r="F231" s="729" t="s">
        <v>4895</v>
      </c>
      <c r="G231" s="728" t="s">
        <v>5171</v>
      </c>
      <c r="H231" s="728" t="s">
        <v>5172</v>
      </c>
      <c r="I231" s="731">
        <v>8.4700002670288086</v>
      </c>
      <c r="J231" s="731">
        <v>420</v>
      </c>
      <c r="K231" s="732">
        <v>3557.4000244140625</v>
      </c>
    </row>
    <row r="232" spans="1:11" ht="14.4" customHeight="1" x14ac:dyDescent="0.3">
      <c r="A232" s="726" t="s">
        <v>569</v>
      </c>
      <c r="B232" s="727" t="s">
        <v>570</v>
      </c>
      <c r="C232" s="728" t="s">
        <v>588</v>
      </c>
      <c r="D232" s="729" t="s">
        <v>589</v>
      </c>
      <c r="E232" s="728" t="s">
        <v>4894</v>
      </c>
      <c r="F232" s="729" t="s">
        <v>4895</v>
      </c>
      <c r="G232" s="728" t="s">
        <v>5173</v>
      </c>
      <c r="H232" s="728" t="s">
        <v>5174</v>
      </c>
      <c r="I232" s="731">
        <v>10.519999821980795</v>
      </c>
      <c r="J232" s="731">
        <v>300</v>
      </c>
      <c r="K232" s="732">
        <v>3156.010009765625</v>
      </c>
    </row>
    <row r="233" spans="1:11" ht="14.4" customHeight="1" x14ac:dyDescent="0.3">
      <c r="A233" s="726" t="s">
        <v>569</v>
      </c>
      <c r="B233" s="727" t="s">
        <v>570</v>
      </c>
      <c r="C233" s="728" t="s">
        <v>588</v>
      </c>
      <c r="D233" s="729" t="s">
        <v>589</v>
      </c>
      <c r="E233" s="728" t="s">
        <v>4894</v>
      </c>
      <c r="F233" s="729" t="s">
        <v>4895</v>
      </c>
      <c r="G233" s="728" t="s">
        <v>4993</v>
      </c>
      <c r="H233" s="728" t="s">
        <v>4994</v>
      </c>
      <c r="I233" s="731">
        <v>2.1766667366027832</v>
      </c>
      <c r="J233" s="731">
        <v>2200</v>
      </c>
      <c r="K233" s="732">
        <v>4789</v>
      </c>
    </row>
    <row r="234" spans="1:11" ht="14.4" customHeight="1" x14ac:dyDescent="0.3">
      <c r="A234" s="726" t="s">
        <v>569</v>
      </c>
      <c r="B234" s="727" t="s">
        <v>570</v>
      </c>
      <c r="C234" s="728" t="s">
        <v>588</v>
      </c>
      <c r="D234" s="729" t="s">
        <v>589</v>
      </c>
      <c r="E234" s="728" t="s">
        <v>4894</v>
      </c>
      <c r="F234" s="729" t="s">
        <v>4895</v>
      </c>
      <c r="G234" s="728" t="s">
        <v>5175</v>
      </c>
      <c r="H234" s="728" t="s">
        <v>5176</v>
      </c>
      <c r="I234" s="731">
        <v>15.039999961853027</v>
      </c>
      <c r="J234" s="731">
        <v>30</v>
      </c>
      <c r="K234" s="732">
        <v>451.19998168945312</v>
      </c>
    </row>
    <row r="235" spans="1:11" ht="14.4" customHeight="1" x14ac:dyDescent="0.3">
      <c r="A235" s="726" t="s">
        <v>569</v>
      </c>
      <c r="B235" s="727" t="s">
        <v>570</v>
      </c>
      <c r="C235" s="728" t="s">
        <v>588</v>
      </c>
      <c r="D235" s="729" t="s">
        <v>589</v>
      </c>
      <c r="E235" s="728" t="s">
        <v>4894</v>
      </c>
      <c r="F235" s="729" t="s">
        <v>4895</v>
      </c>
      <c r="G235" s="728" t="s">
        <v>5177</v>
      </c>
      <c r="H235" s="728" t="s">
        <v>5178</v>
      </c>
      <c r="I235" s="731">
        <v>25.409999847412109</v>
      </c>
      <c r="J235" s="731">
        <v>4</v>
      </c>
      <c r="K235" s="732">
        <v>101.63999938964844</v>
      </c>
    </row>
    <row r="236" spans="1:11" ht="14.4" customHeight="1" x14ac:dyDescent="0.3">
      <c r="A236" s="726" t="s">
        <v>569</v>
      </c>
      <c r="B236" s="727" t="s">
        <v>570</v>
      </c>
      <c r="C236" s="728" t="s">
        <v>588</v>
      </c>
      <c r="D236" s="729" t="s">
        <v>589</v>
      </c>
      <c r="E236" s="728" t="s">
        <v>4894</v>
      </c>
      <c r="F236" s="729" t="s">
        <v>4895</v>
      </c>
      <c r="G236" s="728" t="s">
        <v>4995</v>
      </c>
      <c r="H236" s="728" t="s">
        <v>4996</v>
      </c>
      <c r="I236" s="731">
        <v>6.2300000190734863</v>
      </c>
      <c r="J236" s="731">
        <v>50</v>
      </c>
      <c r="K236" s="732">
        <v>311.49999618530273</v>
      </c>
    </row>
    <row r="237" spans="1:11" ht="14.4" customHeight="1" x14ac:dyDescent="0.3">
      <c r="A237" s="726" t="s">
        <v>569</v>
      </c>
      <c r="B237" s="727" t="s">
        <v>570</v>
      </c>
      <c r="C237" s="728" t="s">
        <v>588</v>
      </c>
      <c r="D237" s="729" t="s">
        <v>589</v>
      </c>
      <c r="E237" s="728" t="s">
        <v>4894</v>
      </c>
      <c r="F237" s="729" t="s">
        <v>4895</v>
      </c>
      <c r="G237" s="728" t="s">
        <v>5179</v>
      </c>
      <c r="H237" s="728" t="s">
        <v>5180</v>
      </c>
      <c r="I237" s="731">
        <v>37.150001525878906</v>
      </c>
      <c r="J237" s="731">
        <v>300</v>
      </c>
      <c r="K237" s="732">
        <v>11144.100341796875</v>
      </c>
    </row>
    <row r="238" spans="1:11" ht="14.4" customHeight="1" x14ac:dyDescent="0.3">
      <c r="A238" s="726" t="s">
        <v>569</v>
      </c>
      <c r="B238" s="727" t="s">
        <v>570</v>
      </c>
      <c r="C238" s="728" t="s">
        <v>588</v>
      </c>
      <c r="D238" s="729" t="s">
        <v>589</v>
      </c>
      <c r="E238" s="728" t="s">
        <v>4894</v>
      </c>
      <c r="F238" s="729" t="s">
        <v>4895</v>
      </c>
      <c r="G238" s="728" t="s">
        <v>4999</v>
      </c>
      <c r="H238" s="728" t="s">
        <v>5000</v>
      </c>
      <c r="I238" s="731">
        <v>1.2699999809265137</v>
      </c>
      <c r="J238" s="731">
        <v>375</v>
      </c>
      <c r="K238" s="732">
        <v>476.25</v>
      </c>
    </row>
    <row r="239" spans="1:11" ht="14.4" customHeight="1" x14ac:dyDescent="0.3">
      <c r="A239" s="726" t="s">
        <v>569</v>
      </c>
      <c r="B239" s="727" t="s">
        <v>570</v>
      </c>
      <c r="C239" s="728" t="s">
        <v>588</v>
      </c>
      <c r="D239" s="729" t="s">
        <v>589</v>
      </c>
      <c r="E239" s="728" t="s">
        <v>4894</v>
      </c>
      <c r="F239" s="729" t="s">
        <v>4895</v>
      </c>
      <c r="G239" s="728" t="s">
        <v>5181</v>
      </c>
      <c r="H239" s="728" t="s">
        <v>5182</v>
      </c>
      <c r="I239" s="731">
        <v>1.0299999713897705</v>
      </c>
      <c r="J239" s="731">
        <v>75</v>
      </c>
      <c r="K239" s="732">
        <v>77.25</v>
      </c>
    </row>
    <row r="240" spans="1:11" ht="14.4" customHeight="1" x14ac:dyDescent="0.3">
      <c r="A240" s="726" t="s">
        <v>569</v>
      </c>
      <c r="B240" s="727" t="s">
        <v>570</v>
      </c>
      <c r="C240" s="728" t="s">
        <v>588</v>
      </c>
      <c r="D240" s="729" t="s">
        <v>589</v>
      </c>
      <c r="E240" s="728" t="s">
        <v>4894</v>
      </c>
      <c r="F240" s="729" t="s">
        <v>4895</v>
      </c>
      <c r="G240" s="728" t="s">
        <v>5001</v>
      </c>
      <c r="H240" s="728" t="s">
        <v>5002</v>
      </c>
      <c r="I240" s="731">
        <v>3.1366667747497559</v>
      </c>
      <c r="J240" s="731">
        <v>250</v>
      </c>
      <c r="K240" s="732">
        <v>784</v>
      </c>
    </row>
    <row r="241" spans="1:11" ht="14.4" customHeight="1" x14ac:dyDescent="0.3">
      <c r="A241" s="726" t="s">
        <v>569</v>
      </c>
      <c r="B241" s="727" t="s">
        <v>570</v>
      </c>
      <c r="C241" s="728" t="s">
        <v>588</v>
      </c>
      <c r="D241" s="729" t="s">
        <v>589</v>
      </c>
      <c r="E241" s="728" t="s">
        <v>4894</v>
      </c>
      <c r="F241" s="729" t="s">
        <v>4895</v>
      </c>
      <c r="G241" s="728" t="s">
        <v>5003</v>
      </c>
      <c r="H241" s="728" t="s">
        <v>5004</v>
      </c>
      <c r="I241" s="731">
        <v>0.4699999988079071</v>
      </c>
      <c r="J241" s="731">
        <v>4600</v>
      </c>
      <c r="K241" s="732">
        <v>2162</v>
      </c>
    </row>
    <row r="242" spans="1:11" ht="14.4" customHeight="1" x14ac:dyDescent="0.3">
      <c r="A242" s="726" t="s">
        <v>569</v>
      </c>
      <c r="B242" s="727" t="s">
        <v>570</v>
      </c>
      <c r="C242" s="728" t="s">
        <v>588</v>
      </c>
      <c r="D242" s="729" t="s">
        <v>589</v>
      </c>
      <c r="E242" s="728" t="s">
        <v>4894</v>
      </c>
      <c r="F242" s="729" t="s">
        <v>4895</v>
      </c>
      <c r="G242" s="728" t="s">
        <v>5183</v>
      </c>
      <c r="H242" s="728" t="s">
        <v>5184</v>
      </c>
      <c r="I242" s="731">
        <v>3.75</v>
      </c>
      <c r="J242" s="731">
        <v>80</v>
      </c>
      <c r="K242" s="732">
        <v>300</v>
      </c>
    </row>
    <row r="243" spans="1:11" ht="14.4" customHeight="1" x14ac:dyDescent="0.3">
      <c r="A243" s="726" t="s">
        <v>569</v>
      </c>
      <c r="B243" s="727" t="s">
        <v>570</v>
      </c>
      <c r="C243" s="728" t="s">
        <v>588</v>
      </c>
      <c r="D243" s="729" t="s">
        <v>589</v>
      </c>
      <c r="E243" s="728" t="s">
        <v>4894</v>
      </c>
      <c r="F243" s="729" t="s">
        <v>4895</v>
      </c>
      <c r="G243" s="728" t="s">
        <v>5011</v>
      </c>
      <c r="H243" s="728" t="s">
        <v>5012</v>
      </c>
      <c r="I243" s="731">
        <v>1.9833333492279053</v>
      </c>
      <c r="J243" s="731">
        <v>750</v>
      </c>
      <c r="K243" s="732">
        <v>1487.5</v>
      </c>
    </row>
    <row r="244" spans="1:11" ht="14.4" customHeight="1" x14ac:dyDescent="0.3">
      <c r="A244" s="726" t="s">
        <v>569</v>
      </c>
      <c r="B244" s="727" t="s">
        <v>570</v>
      </c>
      <c r="C244" s="728" t="s">
        <v>588</v>
      </c>
      <c r="D244" s="729" t="s">
        <v>589</v>
      </c>
      <c r="E244" s="728" t="s">
        <v>4894</v>
      </c>
      <c r="F244" s="729" t="s">
        <v>4895</v>
      </c>
      <c r="G244" s="728" t="s">
        <v>5013</v>
      </c>
      <c r="H244" s="728" t="s">
        <v>5014</v>
      </c>
      <c r="I244" s="731">
        <v>2.0449999570846558</v>
      </c>
      <c r="J244" s="731">
        <v>100</v>
      </c>
      <c r="K244" s="732">
        <v>204.5</v>
      </c>
    </row>
    <row r="245" spans="1:11" ht="14.4" customHeight="1" x14ac:dyDescent="0.3">
      <c r="A245" s="726" t="s">
        <v>569</v>
      </c>
      <c r="B245" s="727" t="s">
        <v>570</v>
      </c>
      <c r="C245" s="728" t="s">
        <v>588</v>
      </c>
      <c r="D245" s="729" t="s">
        <v>589</v>
      </c>
      <c r="E245" s="728" t="s">
        <v>4894</v>
      </c>
      <c r="F245" s="729" t="s">
        <v>4895</v>
      </c>
      <c r="G245" s="728" t="s">
        <v>5015</v>
      </c>
      <c r="H245" s="728" t="s">
        <v>5016</v>
      </c>
      <c r="I245" s="731">
        <v>2.7000000476837158</v>
      </c>
      <c r="J245" s="731">
        <v>450</v>
      </c>
      <c r="K245" s="732">
        <v>1215</v>
      </c>
    </row>
    <row r="246" spans="1:11" ht="14.4" customHeight="1" x14ac:dyDescent="0.3">
      <c r="A246" s="726" t="s">
        <v>569</v>
      </c>
      <c r="B246" s="727" t="s">
        <v>570</v>
      </c>
      <c r="C246" s="728" t="s">
        <v>588</v>
      </c>
      <c r="D246" s="729" t="s">
        <v>589</v>
      </c>
      <c r="E246" s="728" t="s">
        <v>4894</v>
      </c>
      <c r="F246" s="729" t="s">
        <v>4895</v>
      </c>
      <c r="G246" s="728" t="s">
        <v>5017</v>
      </c>
      <c r="H246" s="728" t="s">
        <v>5018</v>
      </c>
      <c r="I246" s="731">
        <v>3.0966665744781494</v>
      </c>
      <c r="J246" s="731">
        <v>200</v>
      </c>
      <c r="K246" s="732">
        <v>619.5</v>
      </c>
    </row>
    <row r="247" spans="1:11" ht="14.4" customHeight="1" x14ac:dyDescent="0.3">
      <c r="A247" s="726" t="s">
        <v>569</v>
      </c>
      <c r="B247" s="727" t="s">
        <v>570</v>
      </c>
      <c r="C247" s="728" t="s">
        <v>588</v>
      </c>
      <c r="D247" s="729" t="s">
        <v>589</v>
      </c>
      <c r="E247" s="728" t="s">
        <v>4894</v>
      </c>
      <c r="F247" s="729" t="s">
        <v>4895</v>
      </c>
      <c r="G247" s="728" t="s">
        <v>5021</v>
      </c>
      <c r="H247" s="728" t="s">
        <v>5022</v>
      </c>
      <c r="I247" s="731">
        <v>2.1675000786781311</v>
      </c>
      <c r="J247" s="731">
        <v>200</v>
      </c>
      <c r="K247" s="732">
        <v>433.5</v>
      </c>
    </row>
    <row r="248" spans="1:11" ht="14.4" customHeight="1" x14ac:dyDescent="0.3">
      <c r="A248" s="726" t="s">
        <v>569</v>
      </c>
      <c r="B248" s="727" t="s">
        <v>570</v>
      </c>
      <c r="C248" s="728" t="s">
        <v>588</v>
      </c>
      <c r="D248" s="729" t="s">
        <v>589</v>
      </c>
      <c r="E248" s="728" t="s">
        <v>4894</v>
      </c>
      <c r="F248" s="729" t="s">
        <v>4895</v>
      </c>
      <c r="G248" s="728" t="s">
        <v>5185</v>
      </c>
      <c r="H248" s="728" t="s">
        <v>5186</v>
      </c>
      <c r="I248" s="731">
        <v>4.7300000190734863</v>
      </c>
      <c r="J248" s="731">
        <v>50</v>
      </c>
      <c r="K248" s="732">
        <v>236.5</v>
      </c>
    </row>
    <row r="249" spans="1:11" ht="14.4" customHeight="1" x14ac:dyDescent="0.3">
      <c r="A249" s="726" t="s">
        <v>569</v>
      </c>
      <c r="B249" s="727" t="s">
        <v>570</v>
      </c>
      <c r="C249" s="728" t="s">
        <v>588</v>
      </c>
      <c r="D249" s="729" t="s">
        <v>589</v>
      </c>
      <c r="E249" s="728" t="s">
        <v>4894</v>
      </c>
      <c r="F249" s="729" t="s">
        <v>4895</v>
      </c>
      <c r="G249" s="728" t="s">
        <v>5024</v>
      </c>
      <c r="H249" s="728" t="s">
        <v>5025</v>
      </c>
      <c r="I249" s="731">
        <v>5</v>
      </c>
      <c r="J249" s="731">
        <v>100</v>
      </c>
      <c r="K249" s="732">
        <v>500</v>
      </c>
    </row>
    <row r="250" spans="1:11" ht="14.4" customHeight="1" x14ac:dyDescent="0.3">
      <c r="A250" s="726" t="s">
        <v>569</v>
      </c>
      <c r="B250" s="727" t="s">
        <v>570</v>
      </c>
      <c r="C250" s="728" t="s">
        <v>588</v>
      </c>
      <c r="D250" s="729" t="s">
        <v>589</v>
      </c>
      <c r="E250" s="728" t="s">
        <v>4894</v>
      </c>
      <c r="F250" s="729" t="s">
        <v>4895</v>
      </c>
      <c r="G250" s="728" t="s">
        <v>5026</v>
      </c>
      <c r="H250" s="728" t="s">
        <v>5027</v>
      </c>
      <c r="I250" s="731">
        <v>2.5149999856948853</v>
      </c>
      <c r="J250" s="731">
        <v>100</v>
      </c>
      <c r="K250" s="732">
        <v>251.5</v>
      </c>
    </row>
    <row r="251" spans="1:11" ht="14.4" customHeight="1" x14ac:dyDescent="0.3">
      <c r="A251" s="726" t="s">
        <v>569</v>
      </c>
      <c r="B251" s="727" t="s">
        <v>570</v>
      </c>
      <c r="C251" s="728" t="s">
        <v>588</v>
      </c>
      <c r="D251" s="729" t="s">
        <v>589</v>
      </c>
      <c r="E251" s="728" t="s">
        <v>4894</v>
      </c>
      <c r="F251" s="729" t="s">
        <v>4895</v>
      </c>
      <c r="G251" s="728" t="s">
        <v>5028</v>
      </c>
      <c r="H251" s="728" t="s">
        <v>5029</v>
      </c>
      <c r="I251" s="731">
        <v>21.239999771118164</v>
      </c>
      <c r="J251" s="731">
        <v>80</v>
      </c>
      <c r="K251" s="732">
        <v>1699.2000122070312</v>
      </c>
    </row>
    <row r="252" spans="1:11" ht="14.4" customHeight="1" x14ac:dyDescent="0.3">
      <c r="A252" s="726" t="s">
        <v>569</v>
      </c>
      <c r="B252" s="727" t="s">
        <v>570</v>
      </c>
      <c r="C252" s="728" t="s">
        <v>588</v>
      </c>
      <c r="D252" s="729" t="s">
        <v>589</v>
      </c>
      <c r="E252" s="728" t="s">
        <v>5031</v>
      </c>
      <c r="F252" s="729" t="s">
        <v>5032</v>
      </c>
      <c r="G252" s="728" t="s">
        <v>5033</v>
      </c>
      <c r="H252" s="728" t="s">
        <v>5034</v>
      </c>
      <c r="I252" s="731">
        <v>10.111428805759974</v>
      </c>
      <c r="J252" s="731">
        <v>2450</v>
      </c>
      <c r="K252" s="732">
        <v>24500.5</v>
      </c>
    </row>
    <row r="253" spans="1:11" ht="14.4" customHeight="1" x14ac:dyDescent="0.3">
      <c r="A253" s="726" t="s">
        <v>569</v>
      </c>
      <c r="B253" s="727" t="s">
        <v>570</v>
      </c>
      <c r="C253" s="728" t="s">
        <v>588</v>
      </c>
      <c r="D253" s="729" t="s">
        <v>589</v>
      </c>
      <c r="E253" s="728" t="s">
        <v>5031</v>
      </c>
      <c r="F253" s="729" t="s">
        <v>5032</v>
      </c>
      <c r="G253" s="728" t="s">
        <v>5187</v>
      </c>
      <c r="H253" s="728" t="s">
        <v>5188</v>
      </c>
      <c r="I253" s="731">
        <v>7.0100002288818359</v>
      </c>
      <c r="J253" s="731">
        <v>80</v>
      </c>
      <c r="K253" s="732">
        <v>560.80000305175781</v>
      </c>
    </row>
    <row r="254" spans="1:11" ht="14.4" customHeight="1" x14ac:dyDescent="0.3">
      <c r="A254" s="726" t="s">
        <v>569</v>
      </c>
      <c r="B254" s="727" t="s">
        <v>570</v>
      </c>
      <c r="C254" s="728" t="s">
        <v>588</v>
      </c>
      <c r="D254" s="729" t="s">
        <v>589</v>
      </c>
      <c r="E254" s="728" t="s">
        <v>5037</v>
      </c>
      <c r="F254" s="729" t="s">
        <v>5038</v>
      </c>
      <c r="G254" s="728" t="s">
        <v>5039</v>
      </c>
      <c r="H254" s="728" t="s">
        <v>5040</v>
      </c>
      <c r="I254" s="731">
        <v>0.47999998927116394</v>
      </c>
      <c r="J254" s="731">
        <v>1800</v>
      </c>
      <c r="K254" s="732">
        <v>864</v>
      </c>
    </row>
    <row r="255" spans="1:11" ht="14.4" customHeight="1" x14ac:dyDescent="0.3">
      <c r="A255" s="726" t="s">
        <v>569</v>
      </c>
      <c r="B255" s="727" t="s">
        <v>570</v>
      </c>
      <c r="C255" s="728" t="s">
        <v>588</v>
      </c>
      <c r="D255" s="729" t="s">
        <v>589</v>
      </c>
      <c r="E255" s="728" t="s">
        <v>5037</v>
      </c>
      <c r="F255" s="729" t="s">
        <v>5038</v>
      </c>
      <c r="G255" s="728" t="s">
        <v>5189</v>
      </c>
      <c r="H255" s="728" t="s">
        <v>5190</v>
      </c>
      <c r="I255" s="731">
        <v>0.30500000715255737</v>
      </c>
      <c r="J255" s="731">
        <v>700</v>
      </c>
      <c r="K255" s="732">
        <v>214</v>
      </c>
    </row>
    <row r="256" spans="1:11" ht="14.4" customHeight="1" x14ac:dyDescent="0.3">
      <c r="A256" s="726" t="s">
        <v>569</v>
      </c>
      <c r="B256" s="727" t="s">
        <v>570</v>
      </c>
      <c r="C256" s="728" t="s">
        <v>588</v>
      </c>
      <c r="D256" s="729" t="s">
        <v>589</v>
      </c>
      <c r="E256" s="728" t="s">
        <v>5037</v>
      </c>
      <c r="F256" s="729" t="s">
        <v>5038</v>
      </c>
      <c r="G256" s="728" t="s">
        <v>5043</v>
      </c>
      <c r="H256" s="728" t="s">
        <v>5044</v>
      </c>
      <c r="I256" s="731">
        <v>0.52500001092751825</v>
      </c>
      <c r="J256" s="731">
        <v>7700</v>
      </c>
      <c r="K256" s="732">
        <v>4050</v>
      </c>
    </row>
    <row r="257" spans="1:11" ht="14.4" customHeight="1" x14ac:dyDescent="0.3">
      <c r="A257" s="726" t="s">
        <v>569</v>
      </c>
      <c r="B257" s="727" t="s">
        <v>570</v>
      </c>
      <c r="C257" s="728" t="s">
        <v>588</v>
      </c>
      <c r="D257" s="729" t="s">
        <v>589</v>
      </c>
      <c r="E257" s="728" t="s">
        <v>5037</v>
      </c>
      <c r="F257" s="729" t="s">
        <v>5038</v>
      </c>
      <c r="G257" s="728" t="s">
        <v>5045</v>
      </c>
      <c r="H257" s="728" t="s">
        <v>5046</v>
      </c>
      <c r="I257" s="731">
        <v>1.7999999523162842</v>
      </c>
      <c r="J257" s="731">
        <v>700</v>
      </c>
      <c r="K257" s="732">
        <v>1260</v>
      </c>
    </row>
    <row r="258" spans="1:11" ht="14.4" customHeight="1" x14ac:dyDescent="0.3">
      <c r="A258" s="726" t="s">
        <v>569</v>
      </c>
      <c r="B258" s="727" t="s">
        <v>570</v>
      </c>
      <c r="C258" s="728" t="s">
        <v>588</v>
      </c>
      <c r="D258" s="729" t="s">
        <v>589</v>
      </c>
      <c r="E258" s="728" t="s">
        <v>5049</v>
      </c>
      <c r="F258" s="729" t="s">
        <v>5050</v>
      </c>
      <c r="G258" s="728" t="s">
        <v>5051</v>
      </c>
      <c r="H258" s="728" t="s">
        <v>5052</v>
      </c>
      <c r="I258" s="731">
        <v>0.68999999761581421</v>
      </c>
      <c r="J258" s="731">
        <v>2200</v>
      </c>
      <c r="K258" s="732">
        <v>1518</v>
      </c>
    </row>
    <row r="259" spans="1:11" ht="14.4" customHeight="1" x14ac:dyDescent="0.3">
      <c r="A259" s="726" t="s">
        <v>569</v>
      </c>
      <c r="B259" s="727" t="s">
        <v>570</v>
      </c>
      <c r="C259" s="728" t="s">
        <v>588</v>
      </c>
      <c r="D259" s="729" t="s">
        <v>589</v>
      </c>
      <c r="E259" s="728" t="s">
        <v>5049</v>
      </c>
      <c r="F259" s="729" t="s">
        <v>5050</v>
      </c>
      <c r="G259" s="728" t="s">
        <v>5053</v>
      </c>
      <c r="H259" s="728" t="s">
        <v>5054</v>
      </c>
      <c r="I259" s="731">
        <v>0.68999999761581421</v>
      </c>
      <c r="J259" s="731">
        <v>26000</v>
      </c>
      <c r="K259" s="732">
        <v>17940</v>
      </c>
    </row>
    <row r="260" spans="1:11" ht="14.4" customHeight="1" x14ac:dyDescent="0.3">
      <c r="A260" s="726" t="s">
        <v>569</v>
      </c>
      <c r="B260" s="727" t="s">
        <v>570</v>
      </c>
      <c r="C260" s="728" t="s">
        <v>588</v>
      </c>
      <c r="D260" s="729" t="s">
        <v>589</v>
      </c>
      <c r="E260" s="728" t="s">
        <v>5049</v>
      </c>
      <c r="F260" s="729" t="s">
        <v>5050</v>
      </c>
      <c r="G260" s="728" t="s">
        <v>5057</v>
      </c>
      <c r="H260" s="728" t="s">
        <v>5058</v>
      </c>
      <c r="I260" s="731">
        <v>12.590000152587891</v>
      </c>
      <c r="J260" s="731">
        <v>50</v>
      </c>
      <c r="K260" s="732">
        <v>629.5</v>
      </c>
    </row>
    <row r="261" spans="1:11" ht="14.4" customHeight="1" x14ac:dyDescent="0.3">
      <c r="A261" s="726" t="s">
        <v>569</v>
      </c>
      <c r="B261" s="727" t="s">
        <v>570</v>
      </c>
      <c r="C261" s="728" t="s">
        <v>588</v>
      </c>
      <c r="D261" s="729" t="s">
        <v>589</v>
      </c>
      <c r="E261" s="728" t="s">
        <v>5049</v>
      </c>
      <c r="F261" s="729" t="s">
        <v>5050</v>
      </c>
      <c r="G261" s="728" t="s">
        <v>5191</v>
      </c>
      <c r="H261" s="728" t="s">
        <v>5192</v>
      </c>
      <c r="I261" s="731">
        <v>12.579999923706055</v>
      </c>
      <c r="J261" s="731">
        <v>50</v>
      </c>
      <c r="K261" s="732">
        <v>629</v>
      </c>
    </row>
    <row r="262" spans="1:11" ht="14.4" customHeight="1" x14ac:dyDescent="0.3">
      <c r="A262" s="726" t="s">
        <v>569</v>
      </c>
      <c r="B262" s="727" t="s">
        <v>570</v>
      </c>
      <c r="C262" s="728" t="s">
        <v>588</v>
      </c>
      <c r="D262" s="729" t="s">
        <v>589</v>
      </c>
      <c r="E262" s="728" t="s">
        <v>5061</v>
      </c>
      <c r="F262" s="729" t="s">
        <v>5062</v>
      </c>
      <c r="G262" s="728" t="s">
        <v>5063</v>
      </c>
      <c r="H262" s="728" t="s">
        <v>5064</v>
      </c>
      <c r="I262" s="731">
        <v>267.7860046386719</v>
      </c>
      <c r="J262" s="731">
        <v>60</v>
      </c>
      <c r="K262" s="732">
        <v>16067.179931640625</v>
      </c>
    </row>
    <row r="263" spans="1:11" ht="14.4" customHeight="1" x14ac:dyDescent="0.3">
      <c r="A263" s="726" t="s">
        <v>569</v>
      </c>
      <c r="B263" s="727" t="s">
        <v>570</v>
      </c>
      <c r="C263" s="728" t="s">
        <v>588</v>
      </c>
      <c r="D263" s="729" t="s">
        <v>589</v>
      </c>
      <c r="E263" s="728" t="s">
        <v>5061</v>
      </c>
      <c r="F263" s="729" t="s">
        <v>5062</v>
      </c>
      <c r="G263" s="728" t="s">
        <v>5193</v>
      </c>
      <c r="H263" s="728" t="s">
        <v>5194</v>
      </c>
      <c r="I263" s="731">
        <v>1013.8000183105469</v>
      </c>
      <c r="J263" s="731">
        <v>20</v>
      </c>
      <c r="K263" s="732">
        <v>20276</v>
      </c>
    </row>
    <row r="264" spans="1:11" ht="14.4" customHeight="1" x14ac:dyDescent="0.3">
      <c r="A264" s="726" t="s">
        <v>569</v>
      </c>
      <c r="B264" s="727" t="s">
        <v>570</v>
      </c>
      <c r="C264" s="728" t="s">
        <v>588</v>
      </c>
      <c r="D264" s="729" t="s">
        <v>589</v>
      </c>
      <c r="E264" s="728" t="s">
        <v>5067</v>
      </c>
      <c r="F264" s="729" t="s">
        <v>5068</v>
      </c>
      <c r="G264" s="728" t="s">
        <v>5069</v>
      </c>
      <c r="H264" s="728" t="s">
        <v>5070</v>
      </c>
      <c r="I264" s="731">
        <v>15.579999923706055</v>
      </c>
      <c r="J264" s="731">
        <v>60</v>
      </c>
      <c r="K264" s="732">
        <v>934.8499755859375</v>
      </c>
    </row>
    <row r="265" spans="1:11" ht="14.4" customHeight="1" x14ac:dyDescent="0.3">
      <c r="A265" s="726" t="s">
        <v>569</v>
      </c>
      <c r="B265" s="727" t="s">
        <v>570</v>
      </c>
      <c r="C265" s="728" t="s">
        <v>588</v>
      </c>
      <c r="D265" s="729" t="s">
        <v>589</v>
      </c>
      <c r="E265" s="728" t="s">
        <v>5067</v>
      </c>
      <c r="F265" s="729" t="s">
        <v>5068</v>
      </c>
      <c r="G265" s="728" t="s">
        <v>5195</v>
      </c>
      <c r="H265" s="728" t="s">
        <v>5196</v>
      </c>
      <c r="I265" s="731">
        <v>19.963999176025389</v>
      </c>
      <c r="J265" s="731">
        <v>36</v>
      </c>
      <c r="K265" s="732">
        <v>718.72000122070313</v>
      </c>
    </row>
    <row r="266" spans="1:11" ht="14.4" customHeight="1" x14ac:dyDescent="0.3">
      <c r="A266" s="726" t="s">
        <v>569</v>
      </c>
      <c r="B266" s="727" t="s">
        <v>570</v>
      </c>
      <c r="C266" s="728" t="s">
        <v>591</v>
      </c>
      <c r="D266" s="729" t="s">
        <v>592</v>
      </c>
      <c r="E266" s="728" t="s">
        <v>4794</v>
      </c>
      <c r="F266" s="729" t="s">
        <v>4795</v>
      </c>
      <c r="G266" s="728" t="s">
        <v>4796</v>
      </c>
      <c r="H266" s="728" t="s">
        <v>4797</v>
      </c>
      <c r="I266" s="731">
        <v>147.19000244140625</v>
      </c>
      <c r="J266" s="731">
        <v>14</v>
      </c>
      <c r="K266" s="732">
        <v>2060.6600341796875</v>
      </c>
    </row>
    <row r="267" spans="1:11" ht="14.4" customHeight="1" x14ac:dyDescent="0.3">
      <c r="A267" s="726" t="s">
        <v>569</v>
      </c>
      <c r="B267" s="727" t="s">
        <v>570</v>
      </c>
      <c r="C267" s="728" t="s">
        <v>591</v>
      </c>
      <c r="D267" s="729" t="s">
        <v>592</v>
      </c>
      <c r="E267" s="728" t="s">
        <v>4794</v>
      </c>
      <c r="F267" s="729" t="s">
        <v>4795</v>
      </c>
      <c r="G267" s="728" t="s">
        <v>4798</v>
      </c>
      <c r="H267" s="728" t="s">
        <v>4799</v>
      </c>
      <c r="I267" s="731">
        <v>147.17499542236328</v>
      </c>
      <c r="J267" s="731">
        <v>14</v>
      </c>
      <c r="K267" s="732">
        <v>2060.3899536132812</v>
      </c>
    </row>
    <row r="268" spans="1:11" ht="14.4" customHeight="1" x14ac:dyDescent="0.3">
      <c r="A268" s="726" t="s">
        <v>569</v>
      </c>
      <c r="B268" s="727" t="s">
        <v>570</v>
      </c>
      <c r="C268" s="728" t="s">
        <v>591</v>
      </c>
      <c r="D268" s="729" t="s">
        <v>592</v>
      </c>
      <c r="E268" s="728" t="s">
        <v>4806</v>
      </c>
      <c r="F268" s="729" t="s">
        <v>4807</v>
      </c>
      <c r="G268" s="728" t="s">
        <v>5075</v>
      </c>
      <c r="H268" s="728" t="s">
        <v>5076</v>
      </c>
      <c r="I268" s="731">
        <v>749.27001953125</v>
      </c>
      <c r="J268" s="731">
        <v>5</v>
      </c>
      <c r="K268" s="732">
        <v>3746.35009765625</v>
      </c>
    </row>
    <row r="269" spans="1:11" ht="14.4" customHeight="1" x14ac:dyDescent="0.3">
      <c r="A269" s="726" t="s">
        <v>569</v>
      </c>
      <c r="B269" s="727" t="s">
        <v>570</v>
      </c>
      <c r="C269" s="728" t="s">
        <v>591</v>
      </c>
      <c r="D269" s="729" t="s">
        <v>592</v>
      </c>
      <c r="E269" s="728" t="s">
        <v>4806</v>
      </c>
      <c r="F269" s="729" t="s">
        <v>4807</v>
      </c>
      <c r="G269" s="728" t="s">
        <v>5077</v>
      </c>
      <c r="H269" s="728" t="s">
        <v>5078</v>
      </c>
      <c r="I269" s="731">
        <v>0.43333333730697632</v>
      </c>
      <c r="J269" s="731">
        <v>16500</v>
      </c>
      <c r="K269" s="732">
        <v>7140</v>
      </c>
    </row>
    <row r="270" spans="1:11" ht="14.4" customHeight="1" x14ac:dyDescent="0.3">
      <c r="A270" s="726" t="s">
        <v>569</v>
      </c>
      <c r="B270" s="727" t="s">
        <v>570</v>
      </c>
      <c r="C270" s="728" t="s">
        <v>591</v>
      </c>
      <c r="D270" s="729" t="s">
        <v>592</v>
      </c>
      <c r="E270" s="728" t="s">
        <v>4806</v>
      </c>
      <c r="F270" s="729" t="s">
        <v>4807</v>
      </c>
      <c r="G270" s="728" t="s">
        <v>5079</v>
      </c>
      <c r="H270" s="728" t="s">
        <v>5080</v>
      </c>
      <c r="I270" s="731">
        <v>0.87999999523162842</v>
      </c>
      <c r="J270" s="731">
        <v>6000</v>
      </c>
      <c r="K270" s="732">
        <v>5280</v>
      </c>
    </row>
    <row r="271" spans="1:11" ht="14.4" customHeight="1" x14ac:dyDescent="0.3">
      <c r="A271" s="726" t="s">
        <v>569</v>
      </c>
      <c r="B271" s="727" t="s">
        <v>570</v>
      </c>
      <c r="C271" s="728" t="s">
        <v>591</v>
      </c>
      <c r="D271" s="729" t="s">
        <v>592</v>
      </c>
      <c r="E271" s="728" t="s">
        <v>4806</v>
      </c>
      <c r="F271" s="729" t="s">
        <v>4807</v>
      </c>
      <c r="G271" s="728" t="s">
        <v>5081</v>
      </c>
      <c r="H271" s="728" t="s">
        <v>5082</v>
      </c>
      <c r="I271" s="731">
        <v>3.0116666555404663</v>
      </c>
      <c r="J271" s="731">
        <v>4080</v>
      </c>
      <c r="K271" s="732">
        <v>12285.999877929688</v>
      </c>
    </row>
    <row r="272" spans="1:11" ht="14.4" customHeight="1" x14ac:dyDescent="0.3">
      <c r="A272" s="726" t="s">
        <v>569</v>
      </c>
      <c r="B272" s="727" t="s">
        <v>570</v>
      </c>
      <c r="C272" s="728" t="s">
        <v>591</v>
      </c>
      <c r="D272" s="729" t="s">
        <v>592</v>
      </c>
      <c r="E272" s="728" t="s">
        <v>4806</v>
      </c>
      <c r="F272" s="729" t="s">
        <v>4807</v>
      </c>
      <c r="G272" s="728" t="s">
        <v>5087</v>
      </c>
      <c r="H272" s="728" t="s">
        <v>5088</v>
      </c>
      <c r="I272" s="731">
        <v>0.43999999761581421</v>
      </c>
      <c r="J272" s="731">
        <v>26700</v>
      </c>
      <c r="K272" s="732">
        <v>11747.7099609375</v>
      </c>
    </row>
    <row r="273" spans="1:11" ht="14.4" customHeight="1" x14ac:dyDescent="0.3">
      <c r="A273" s="726" t="s">
        <v>569</v>
      </c>
      <c r="B273" s="727" t="s">
        <v>570</v>
      </c>
      <c r="C273" s="728" t="s">
        <v>591</v>
      </c>
      <c r="D273" s="729" t="s">
        <v>592</v>
      </c>
      <c r="E273" s="728" t="s">
        <v>4806</v>
      </c>
      <c r="F273" s="729" t="s">
        <v>4807</v>
      </c>
      <c r="G273" s="728" t="s">
        <v>5197</v>
      </c>
      <c r="H273" s="728" t="s">
        <v>5198</v>
      </c>
      <c r="I273" s="731">
        <v>2.0499999523162842</v>
      </c>
      <c r="J273" s="731">
        <v>200</v>
      </c>
      <c r="K273" s="732">
        <v>410.3900146484375</v>
      </c>
    </row>
    <row r="274" spans="1:11" ht="14.4" customHeight="1" x14ac:dyDescent="0.3">
      <c r="A274" s="726" t="s">
        <v>569</v>
      </c>
      <c r="B274" s="727" t="s">
        <v>570</v>
      </c>
      <c r="C274" s="728" t="s">
        <v>591</v>
      </c>
      <c r="D274" s="729" t="s">
        <v>592</v>
      </c>
      <c r="E274" s="728" t="s">
        <v>4806</v>
      </c>
      <c r="F274" s="729" t="s">
        <v>4807</v>
      </c>
      <c r="G274" s="728" t="s">
        <v>5197</v>
      </c>
      <c r="H274" s="728" t="s">
        <v>5199</v>
      </c>
      <c r="I274" s="731">
        <v>2.0499999523162842</v>
      </c>
      <c r="J274" s="731">
        <v>200</v>
      </c>
      <c r="K274" s="732">
        <v>410</v>
      </c>
    </row>
    <row r="275" spans="1:11" ht="14.4" customHeight="1" x14ac:dyDescent="0.3">
      <c r="A275" s="726" t="s">
        <v>569</v>
      </c>
      <c r="B275" s="727" t="s">
        <v>570</v>
      </c>
      <c r="C275" s="728" t="s">
        <v>591</v>
      </c>
      <c r="D275" s="729" t="s">
        <v>592</v>
      </c>
      <c r="E275" s="728" t="s">
        <v>4806</v>
      </c>
      <c r="F275" s="729" t="s">
        <v>4807</v>
      </c>
      <c r="G275" s="728" t="s">
        <v>5089</v>
      </c>
      <c r="H275" s="728" t="s">
        <v>5090</v>
      </c>
      <c r="I275" s="731">
        <v>2.7400000095367432</v>
      </c>
      <c r="J275" s="731">
        <v>400</v>
      </c>
      <c r="K275" s="732">
        <v>1094.3900146484375</v>
      </c>
    </row>
    <row r="276" spans="1:11" ht="14.4" customHeight="1" x14ac:dyDescent="0.3">
      <c r="A276" s="726" t="s">
        <v>569</v>
      </c>
      <c r="B276" s="727" t="s">
        <v>570</v>
      </c>
      <c r="C276" s="728" t="s">
        <v>591</v>
      </c>
      <c r="D276" s="729" t="s">
        <v>592</v>
      </c>
      <c r="E276" s="728" t="s">
        <v>4806</v>
      </c>
      <c r="F276" s="729" t="s">
        <v>4807</v>
      </c>
      <c r="G276" s="728" t="s">
        <v>5091</v>
      </c>
      <c r="H276" s="728" t="s">
        <v>5092</v>
      </c>
      <c r="I276" s="731">
        <v>5.0199999809265137</v>
      </c>
      <c r="J276" s="731">
        <v>1000</v>
      </c>
      <c r="K276" s="732">
        <v>5015.830078125</v>
      </c>
    </row>
    <row r="277" spans="1:11" ht="14.4" customHeight="1" x14ac:dyDescent="0.3">
      <c r="A277" s="726" t="s">
        <v>569</v>
      </c>
      <c r="B277" s="727" t="s">
        <v>570</v>
      </c>
      <c r="C277" s="728" t="s">
        <v>591</v>
      </c>
      <c r="D277" s="729" t="s">
        <v>592</v>
      </c>
      <c r="E277" s="728" t="s">
        <v>4806</v>
      </c>
      <c r="F277" s="729" t="s">
        <v>4807</v>
      </c>
      <c r="G277" s="728" t="s">
        <v>5200</v>
      </c>
      <c r="H277" s="728" t="s">
        <v>5201</v>
      </c>
      <c r="I277" s="731">
        <v>274.48001098632812</v>
      </c>
      <c r="J277" s="731">
        <v>1</v>
      </c>
      <c r="K277" s="732">
        <v>274.48001098632812</v>
      </c>
    </row>
    <row r="278" spans="1:11" ht="14.4" customHeight="1" x14ac:dyDescent="0.3">
      <c r="A278" s="726" t="s">
        <v>569</v>
      </c>
      <c r="B278" s="727" t="s">
        <v>570</v>
      </c>
      <c r="C278" s="728" t="s">
        <v>591</v>
      </c>
      <c r="D278" s="729" t="s">
        <v>592</v>
      </c>
      <c r="E278" s="728" t="s">
        <v>4806</v>
      </c>
      <c r="F278" s="729" t="s">
        <v>4807</v>
      </c>
      <c r="G278" s="728" t="s">
        <v>5093</v>
      </c>
      <c r="H278" s="728" t="s">
        <v>5094</v>
      </c>
      <c r="I278" s="731">
        <v>164.22000122070312</v>
      </c>
      <c r="J278" s="731">
        <v>3</v>
      </c>
      <c r="K278" s="732">
        <v>492.66000366210937</v>
      </c>
    </row>
    <row r="279" spans="1:11" ht="14.4" customHeight="1" x14ac:dyDescent="0.3">
      <c r="A279" s="726" t="s">
        <v>569</v>
      </c>
      <c r="B279" s="727" t="s">
        <v>570</v>
      </c>
      <c r="C279" s="728" t="s">
        <v>591</v>
      </c>
      <c r="D279" s="729" t="s">
        <v>592</v>
      </c>
      <c r="E279" s="728" t="s">
        <v>4806</v>
      </c>
      <c r="F279" s="729" t="s">
        <v>4807</v>
      </c>
      <c r="G279" s="728" t="s">
        <v>4822</v>
      </c>
      <c r="H279" s="728" t="s">
        <v>4823</v>
      </c>
      <c r="I279" s="731">
        <v>86.377498626708984</v>
      </c>
      <c r="J279" s="731">
        <v>70</v>
      </c>
      <c r="K279" s="732">
        <v>6046.27001953125</v>
      </c>
    </row>
    <row r="280" spans="1:11" ht="14.4" customHeight="1" x14ac:dyDescent="0.3">
      <c r="A280" s="726" t="s">
        <v>569</v>
      </c>
      <c r="B280" s="727" t="s">
        <v>570</v>
      </c>
      <c r="C280" s="728" t="s">
        <v>591</v>
      </c>
      <c r="D280" s="729" t="s">
        <v>592</v>
      </c>
      <c r="E280" s="728" t="s">
        <v>4806</v>
      </c>
      <c r="F280" s="729" t="s">
        <v>4807</v>
      </c>
      <c r="G280" s="728" t="s">
        <v>5202</v>
      </c>
      <c r="H280" s="728" t="s">
        <v>5203</v>
      </c>
      <c r="I280" s="731">
        <v>47.529998779296875</v>
      </c>
      <c r="J280" s="731">
        <v>6</v>
      </c>
      <c r="K280" s="732">
        <v>285.20001220703125</v>
      </c>
    </row>
    <row r="281" spans="1:11" ht="14.4" customHeight="1" x14ac:dyDescent="0.3">
      <c r="A281" s="726" t="s">
        <v>569</v>
      </c>
      <c r="B281" s="727" t="s">
        <v>570</v>
      </c>
      <c r="C281" s="728" t="s">
        <v>591</v>
      </c>
      <c r="D281" s="729" t="s">
        <v>592</v>
      </c>
      <c r="E281" s="728" t="s">
        <v>4806</v>
      </c>
      <c r="F281" s="729" t="s">
        <v>4807</v>
      </c>
      <c r="G281" s="728" t="s">
        <v>5204</v>
      </c>
      <c r="H281" s="728" t="s">
        <v>5205</v>
      </c>
      <c r="I281" s="731">
        <v>130.22999572753906</v>
      </c>
      <c r="J281" s="731">
        <v>10</v>
      </c>
      <c r="K281" s="732">
        <v>1302.3199462890625</v>
      </c>
    </row>
    <row r="282" spans="1:11" ht="14.4" customHeight="1" x14ac:dyDescent="0.3">
      <c r="A282" s="726" t="s">
        <v>569</v>
      </c>
      <c r="B282" s="727" t="s">
        <v>570</v>
      </c>
      <c r="C282" s="728" t="s">
        <v>591</v>
      </c>
      <c r="D282" s="729" t="s">
        <v>592</v>
      </c>
      <c r="E282" s="728" t="s">
        <v>4806</v>
      </c>
      <c r="F282" s="729" t="s">
        <v>4807</v>
      </c>
      <c r="G282" s="728" t="s">
        <v>4824</v>
      </c>
      <c r="H282" s="728" t="s">
        <v>4825</v>
      </c>
      <c r="I282" s="731">
        <v>111.55000305175781</v>
      </c>
      <c r="J282" s="731">
        <v>2</v>
      </c>
      <c r="K282" s="732">
        <v>223.10000610351562</v>
      </c>
    </row>
    <row r="283" spans="1:11" ht="14.4" customHeight="1" x14ac:dyDescent="0.3">
      <c r="A283" s="726" t="s">
        <v>569</v>
      </c>
      <c r="B283" s="727" t="s">
        <v>570</v>
      </c>
      <c r="C283" s="728" t="s">
        <v>591</v>
      </c>
      <c r="D283" s="729" t="s">
        <v>592</v>
      </c>
      <c r="E283" s="728" t="s">
        <v>4806</v>
      </c>
      <c r="F283" s="729" t="s">
        <v>4807</v>
      </c>
      <c r="G283" s="728" t="s">
        <v>4826</v>
      </c>
      <c r="H283" s="728" t="s">
        <v>4827</v>
      </c>
      <c r="I283" s="731">
        <v>790.8800048828125</v>
      </c>
      <c r="J283" s="731">
        <v>1</v>
      </c>
      <c r="K283" s="732">
        <v>790.8800048828125</v>
      </c>
    </row>
    <row r="284" spans="1:11" ht="14.4" customHeight="1" x14ac:dyDescent="0.3">
      <c r="A284" s="726" t="s">
        <v>569</v>
      </c>
      <c r="B284" s="727" t="s">
        <v>570</v>
      </c>
      <c r="C284" s="728" t="s">
        <v>591</v>
      </c>
      <c r="D284" s="729" t="s">
        <v>592</v>
      </c>
      <c r="E284" s="728" t="s">
        <v>4806</v>
      </c>
      <c r="F284" s="729" t="s">
        <v>4807</v>
      </c>
      <c r="G284" s="728" t="s">
        <v>5206</v>
      </c>
      <c r="H284" s="728" t="s">
        <v>5207</v>
      </c>
      <c r="I284" s="731">
        <v>65.900001525878906</v>
      </c>
      <c r="J284" s="731">
        <v>10</v>
      </c>
      <c r="K284" s="732">
        <v>659</v>
      </c>
    </row>
    <row r="285" spans="1:11" ht="14.4" customHeight="1" x14ac:dyDescent="0.3">
      <c r="A285" s="726" t="s">
        <v>569</v>
      </c>
      <c r="B285" s="727" t="s">
        <v>570</v>
      </c>
      <c r="C285" s="728" t="s">
        <v>591</v>
      </c>
      <c r="D285" s="729" t="s">
        <v>592</v>
      </c>
      <c r="E285" s="728" t="s">
        <v>4806</v>
      </c>
      <c r="F285" s="729" t="s">
        <v>4807</v>
      </c>
      <c r="G285" s="728" t="s">
        <v>5208</v>
      </c>
      <c r="H285" s="728" t="s">
        <v>5209</v>
      </c>
      <c r="I285" s="731">
        <v>69.699996948242188</v>
      </c>
      <c r="J285" s="731">
        <v>10</v>
      </c>
      <c r="K285" s="732">
        <v>696.96002197265625</v>
      </c>
    </row>
    <row r="286" spans="1:11" ht="14.4" customHeight="1" x14ac:dyDescent="0.3">
      <c r="A286" s="726" t="s">
        <v>569</v>
      </c>
      <c r="B286" s="727" t="s">
        <v>570</v>
      </c>
      <c r="C286" s="728" t="s">
        <v>591</v>
      </c>
      <c r="D286" s="729" t="s">
        <v>592</v>
      </c>
      <c r="E286" s="728" t="s">
        <v>4806</v>
      </c>
      <c r="F286" s="729" t="s">
        <v>4807</v>
      </c>
      <c r="G286" s="728" t="s">
        <v>5097</v>
      </c>
      <c r="H286" s="728" t="s">
        <v>5098</v>
      </c>
      <c r="I286" s="731">
        <v>30.170000076293945</v>
      </c>
      <c r="J286" s="731">
        <v>80</v>
      </c>
      <c r="K286" s="732">
        <v>2413.6000366210937</v>
      </c>
    </row>
    <row r="287" spans="1:11" ht="14.4" customHeight="1" x14ac:dyDescent="0.3">
      <c r="A287" s="726" t="s">
        <v>569</v>
      </c>
      <c r="B287" s="727" t="s">
        <v>570</v>
      </c>
      <c r="C287" s="728" t="s">
        <v>591</v>
      </c>
      <c r="D287" s="729" t="s">
        <v>592</v>
      </c>
      <c r="E287" s="728" t="s">
        <v>4806</v>
      </c>
      <c r="F287" s="729" t="s">
        <v>4807</v>
      </c>
      <c r="G287" s="728" t="s">
        <v>5210</v>
      </c>
      <c r="H287" s="728" t="s">
        <v>5211</v>
      </c>
      <c r="I287" s="731">
        <v>2.869999885559082</v>
      </c>
      <c r="J287" s="731">
        <v>100</v>
      </c>
      <c r="K287" s="732">
        <v>287</v>
      </c>
    </row>
    <row r="288" spans="1:11" ht="14.4" customHeight="1" x14ac:dyDescent="0.3">
      <c r="A288" s="726" t="s">
        <v>569</v>
      </c>
      <c r="B288" s="727" t="s">
        <v>570</v>
      </c>
      <c r="C288" s="728" t="s">
        <v>591</v>
      </c>
      <c r="D288" s="729" t="s">
        <v>592</v>
      </c>
      <c r="E288" s="728" t="s">
        <v>4806</v>
      </c>
      <c r="F288" s="729" t="s">
        <v>4807</v>
      </c>
      <c r="G288" s="728" t="s">
        <v>4830</v>
      </c>
      <c r="H288" s="728" t="s">
        <v>4831</v>
      </c>
      <c r="I288" s="731">
        <v>5.1700000762939453</v>
      </c>
      <c r="J288" s="731">
        <v>100</v>
      </c>
      <c r="K288" s="732">
        <v>517</v>
      </c>
    </row>
    <row r="289" spans="1:11" ht="14.4" customHeight="1" x14ac:dyDescent="0.3">
      <c r="A289" s="726" t="s">
        <v>569</v>
      </c>
      <c r="B289" s="727" t="s">
        <v>570</v>
      </c>
      <c r="C289" s="728" t="s">
        <v>591</v>
      </c>
      <c r="D289" s="729" t="s">
        <v>592</v>
      </c>
      <c r="E289" s="728" t="s">
        <v>4806</v>
      </c>
      <c r="F289" s="729" t="s">
        <v>4807</v>
      </c>
      <c r="G289" s="728" t="s">
        <v>5212</v>
      </c>
      <c r="H289" s="728" t="s">
        <v>5213</v>
      </c>
      <c r="I289" s="731">
        <v>123.19000244140625</v>
      </c>
      <c r="J289" s="731">
        <v>30</v>
      </c>
      <c r="K289" s="732">
        <v>3695.639892578125</v>
      </c>
    </row>
    <row r="290" spans="1:11" ht="14.4" customHeight="1" x14ac:dyDescent="0.3">
      <c r="A290" s="726" t="s">
        <v>569</v>
      </c>
      <c r="B290" s="727" t="s">
        <v>570</v>
      </c>
      <c r="C290" s="728" t="s">
        <v>591</v>
      </c>
      <c r="D290" s="729" t="s">
        <v>592</v>
      </c>
      <c r="E290" s="728" t="s">
        <v>4806</v>
      </c>
      <c r="F290" s="729" t="s">
        <v>4807</v>
      </c>
      <c r="G290" s="728" t="s">
        <v>5214</v>
      </c>
      <c r="H290" s="728" t="s">
        <v>5215</v>
      </c>
      <c r="I290" s="731">
        <v>218.5</v>
      </c>
      <c r="J290" s="731">
        <v>15</v>
      </c>
      <c r="K290" s="732">
        <v>3277.5</v>
      </c>
    </row>
    <row r="291" spans="1:11" ht="14.4" customHeight="1" x14ac:dyDescent="0.3">
      <c r="A291" s="726" t="s">
        <v>569</v>
      </c>
      <c r="B291" s="727" t="s">
        <v>570</v>
      </c>
      <c r="C291" s="728" t="s">
        <v>591</v>
      </c>
      <c r="D291" s="729" t="s">
        <v>592</v>
      </c>
      <c r="E291" s="728" t="s">
        <v>4806</v>
      </c>
      <c r="F291" s="729" t="s">
        <v>4807</v>
      </c>
      <c r="G291" s="728" t="s">
        <v>5216</v>
      </c>
      <c r="H291" s="728" t="s">
        <v>5217</v>
      </c>
      <c r="I291" s="731">
        <v>322</v>
      </c>
      <c r="J291" s="731">
        <v>10</v>
      </c>
      <c r="K291" s="732">
        <v>3220</v>
      </c>
    </row>
    <row r="292" spans="1:11" ht="14.4" customHeight="1" x14ac:dyDescent="0.3">
      <c r="A292" s="726" t="s">
        <v>569</v>
      </c>
      <c r="B292" s="727" t="s">
        <v>570</v>
      </c>
      <c r="C292" s="728" t="s">
        <v>591</v>
      </c>
      <c r="D292" s="729" t="s">
        <v>592</v>
      </c>
      <c r="E292" s="728" t="s">
        <v>4806</v>
      </c>
      <c r="F292" s="729" t="s">
        <v>4807</v>
      </c>
      <c r="G292" s="728" t="s">
        <v>5218</v>
      </c>
      <c r="H292" s="728" t="s">
        <v>5219</v>
      </c>
      <c r="I292" s="731">
        <v>92</v>
      </c>
      <c r="J292" s="731">
        <v>10</v>
      </c>
      <c r="K292" s="732">
        <v>920</v>
      </c>
    </row>
    <row r="293" spans="1:11" ht="14.4" customHeight="1" x14ac:dyDescent="0.3">
      <c r="A293" s="726" t="s">
        <v>569</v>
      </c>
      <c r="B293" s="727" t="s">
        <v>570</v>
      </c>
      <c r="C293" s="728" t="s">
        <v>591</v>
      </c>
      <c r="D293" s="729" t="s">
        <v>592</v>
      </c>
      <c r="E293" s="728" t="s">
        <v>4806</v>
      </c>
      <c r="F293" s="729" t="s">
        <v>4807</v>
      </c>
      <c r="G293" s="728" t="s">
        <v>5220</v>
      </c>
      <c r="H293" s="728" t="s">
        <v>5221</v>
      </c>
      <c r="I293" s="731">
        <v>293.25</v>
      </c>
      <c r="J293" s="731">
        <v>20</v>
      </c>
      <c r="K293" s="732">
        <v>5865</v>
      </c>
    </row>
    <row r="294" spans="1:11" ht="14.4" customHeight="1" x14ac:dyDescent="0.3">
      <c r="A294" s="726" t="s">
        <v>569</v>
      </c>
      <c r="B294" s="727" t="s">
        <v>570</v>
      </c>
      <c r="C294" s="728" t="s">
        <v>591</v>
      </c>
      <c r="D294" s="729" t="s">
        <v>592</v>
      </c>
      <c r="E294" s="728" t="s">
        <v>4806</v>
      </c>
      <c r="F294" s="729" t="s">
        <v>4807</v>
      </c>
      <c r="G294" s="728" t="s">
        <v>5222</v>
      </c>
      <c r="H294" s="728" t="s">
        <v>5223</v>
      </c>
      <c r="I294" s="731">
        <v>129.25999450683594</v>
      </c>
      <c r="J294" s="731">
        <v>10</v>
      </c>
      <c r="K294" s="732">
        <v>1292.5999755859375</v>
      </c>
    </row>
    <row r="295" spans="1:11" ht="14.4" customHeight="1" x14ac:dyDescent="0.3">
      <c r="A295" s="726" t="s">
        <v>569</v>
      </c>
      <c r="B295" s="727" t="s">
        <v>570</v>
      </c>
      <c r="C295" s="728" t="s">
        <v>591</v>
      </c>
      <c r="D295" s="729" t="s">
        <v>592</v>
      </c>
      <c r="E295" s="728" t="s">
        <v>4806</v>
      </c>
      <c r="F295" s="729" t="s">
        <v>4807</v>
      </c>
      <c r="G295" s="728" t="s">
        <v>5103</v>
      </c>
      <c r="H295" s="728" t="s">
        <v>5104</v>
      </c>
      <c r="I295" s="731">
        <v>283.01998901367187</v>
      </c>
      <c r="J295" s="731">
        <v>30</v>
      </c>
      <c r="K295" s="732">
        <v>8490.48974609375</v>
      </c>
    </row>
    <row r="296" spans="1:11" ht="14.4" customHeight="1" x14ac:dyDescent="0.3">
      <c r="A296" s="726" t="s">
        <v>569</v>
      </c>
      <c r="B296" s="727" t="s">
        <v>570</v>
      </c>
      <c r="C296" s="728" t="s">
        <v>591</v>
      </c>
      <c r="D296" s="729" t="s">
        <v>592</v>
      </c>
      <c r="E296" s="728" t="s">
        <v>4806</v>
      </c>
      <c r="F296" s="729" t="s">
        <v>4807</v>
      </c>
      <c r="G296" s="728" t="s">
        <v>5224</v>
      </c>
      <c r="H296" s="728" t="s">
        <v>5225</v>
      </c>
      <c r="I296" s="731">
        <v>1392.5799560546875</v>
      </c>
      <c r="J296" s="731">
        <v>2</v>
      </c>
      <c r="K296" s="732">
        <v>2785.159912109375</v>
      </c>
    </row>
    <row r="297" spans="1:11" ht="14.4" customHeight="1" x14ac:dyDescent="0.3">
      <c r="A297" s="726" t="s">
        <v>569</v>
      </c>
      <c r="B297" s="727" t="s">
        <v>570</v>
      </c>
      <c r="C297" s="728" t="s">
        <v>591</v>
      </c>
      <c r="D297" s="729" t="s">
        <v>592</v>
      </c>
      <c r="E297" s="728" t="s">
        <v>4806</v>
      </c>
      <c r="F297" s="729" t="s">
        <v>4807</v>
      </c>
      <c r="G297" s="728" t="s">
        <v>4838</v>
      </c>
      <c r="H297" s="728" t="s">
        <v>4839</v>
      </c>
      <c r="I297" s="731">
        <v>152.75749969482422</v>
      </c>
      <c r="J297" s="731">
        <v>80</v>
      </c>
      <c r="K297" s="732">
        <v>12220.60009765625</v>
      </c>
    </row>
    <row r="298" spans="1:11" ht="14.4" customHeight="1" x14ac:dyDescent="0.3">
      <c r="A298" s="726" t="s">
        <v>569</v>
      </c>
      <c r="B298" s="727" t="s">
        <v>570</v>
      </c>
      <c r="C298" s="728" t="s">
        <v>591</v>
      </c>
      <c r="D298" s="729" t="s">
        <v>592</v>
      </c>
      <c r="E298" s="728" t="s">
        <v>4806</v>
      </c>
      <c r="F298" s="729" t="s">
        <v>4807</v>
      </c>
      <c r="G298" s="728" t="s">
        <v>5226</v>
      </c>
      <c r="H298" s="728" t="s">
        <v>5227</v>
      </c>
      <c r="I298" s="731">
        <v>599.1500244140625</v>
      </c>
      <c r="J298" s="731">
        <v>2</v>
      </c>
      <c r="K298" s="732">
        <v>1198.300048828125</v>
      </c>
    </row>
    <row r="299" spans="1:11" ht="14.4" customHeight="1" x14ac:dyDescent="0.3">
      <c r="A299" s="726" t="s">
        <v>569</v>
      </c>
      <c r="B299" s="727" t="s">
        <v>570</v>
      </c>
      <c r="C299" s="728" t="s">
        <v>591</v>
      </c>
      <c r="D299" s="729" t="s">
        <v>592</v>
      </c>
      <c r="E299" s="728" t="s">
        <v>4806</v>
      </c>
      <c r="F299" s="729" t="s">
        <v>4807</v>
      </c>
      <c r="G299" s="728" t="s">
        <v>4840</v>
      </c>
      <c r="H299" s="728" t="s">
        <v>4841</v>
      </c>
      <c r="I299" s="731">
        <v>8.0100002288818359</v>
      </c>
      <c r="J299" s="731">
        <v>700</v>
      </c>
      <c r="K299" s="732">
        <v>5607.1500244140625</v>
      </c>
    </row>
    <row r="300" spans="1:11" ht="14.4" customHeight="1" x14ac:dyDescent="0.3">
      <c r="A300" s="726" t="s">
        <v>569</v>
      </c>
      <c r="B300" s="727" t="s">
        <v>570</v>
      </c>
      <c r="C300" s="728" t="s">
        <v>591</v>
      </c>
      <c r="D300" s="729" t="s">
        <v>592</v>
      </c>
      <c r="E300" s="728" t="s">
        <v>4806</v>
      </c>
      <c r="F300" s="729" t="s">
        <v>4807</v>
      </c>
      <c r="G300" s="728" t="s">
        <v>5228</v>
      </c>
      <c r="H300" s="728" t="s">
        <v>5229</v>
      </c>
      <c r="I300" s="731">
        <v>895.18499755859375</v>
      </c>
      <c r="J300" s="731">
        <v>2</v>
      </c>
      <c r="K300" s="732">
        <v>1790.3699951171875</v>
      </c>
    </row>
    <row r="301" spans="1:11" ht="14.4" customHeight="1" x14ac:dyDescent="0.3">
      <c r="A301" s="726" t="s">
        <v>569</v>
      </c>
      <c r="B301" s="727" t="s">
        <v>570</v>
      </c>
      <c r="C301" s="728" t="s">
        <v>591</v>
      </c>
      <c r="D301" s="729" t="s">
        <v>592</v>
      </c>
      <c r="E301" s="728" t="s">
        <v>4806</v>
      </c>
      <c r="F301" s="729" t="s">
        <v>4807</v>
      </c>
      <c r="G301" s="728" t="s">
        <v>5230</v>
      </c>
      <c r="H301" s="728" t="s">
        <v>5231</v>
      </c>
      <c r="I301" s="731">
        <v>11.144999980926514</v>
      </c>
      <c r="J301" s="731">
        <v>100</v>
      </c>
      <c r="K301" s="732">
        <v>1114.5</v>
      </c>
    </row>
    <row r="302" spans="1:11" ht="14.4" customHeight="1" x14ac:dyDescent="0.3">
      <c r="A302" s="726" t="s">
        <v>569</v>
      </c>
      <c r="B302" s="727" t="s">
        <v>570</v>
      </c>
      <c r="C302" s="728" t="s">
        <v>591</v>
      </c>
      <c r="D302" s="729" t="s">
        <v>592</v>
      </c>
      <c r="E302" s="728" t="s">
        <v>4806</v>
      </c>
      <c r="F302" s="729" t="s">
        <v>4807</v>
      </c>
      <c r="G302" s="728" t="s">
        <v>5232</v>
      </c>
      <c r="H302" s="728" t="s">
        <v>5233</v>
      </c>
      <c r="I302" s="731">
        <v>13.020000457763672</v>
      </c>
      <c r="J302" s="731">
        <v>1</v>
      </c>
      <c r="K302" s="732">
        <v>13.020000457763672</v>
      </c>
    </row>
    <row r="303" spans="1:11" ht="14.4" customHeight="1" x14ac:dyDescent="0.3">
      <c r="A303" s="726" t="s">
        <v>569</v>
      </c>
      <c r="B303" s="727" t="s">
        <v>570</v>
      </c>
      <c r="C303" s="728" t="s">
        <v>591</v>
      </c>
      <c r="D303" s="729" t="s">
        <v>592</v>
      </c>
      <c r="E303" s="728" t="s">
        <v>4806</v>
      </c>
      <c r="F303" s="729" t="s">
        <v>4807</v>
      </c>
      <c r="G303" s="728" t="s">
        <v>4844</v>
      </c>
      <c r="H303" s="728" t="s">
        <v>4845</v>
      </c>
      <c r="I303" s="731">
        <v>0.85750001668930054</v>
      </c>
      <c r="J303" s="731">
        <v>700</v>
      </c>
      <c r="K303" s="732">
        <v>601</v>
      </c>
    </row>
    <row r="304" spans="1:11" ht="14.4" customHeight="1" x14ac:dyDescent="0.3">
      <c r="A304" s="726" t="s">
        <v>569</v>
      </c>
      <c r="B304" s="727" t="s">
        <v>570</v>
      </c>
      <c r="C304" s="728" t="s">
        <v>591</v>
      </c>
      <c r="D304" s="729" t="s">
        <v>592</v>
      </c>
      <c r="E304" s="728" t="s">
        <v>4806</v>
      </c>
      <c r="F304" s="729" t="s">
        <v>4807</v>
      </c>
      <c r="G304" s="728" t="s">
        <v>4846</v>
      </c>
      <c r="H304" s="728" t="s">
        <v>4847</v>
      </c>
      <c r="I304" s="731">
        <v>2.0659999370574953</v>
      </c>
      <c r="J304" s="731">
        <v>800</v>
      </c>
      <c r="K304" s="732">
        <v>1653</v>
      </c>
    </row>
    <row r="305" spans="1:11" ht="14.4" customHeight="1" x14ac:dyDescent="0.3">
      <c r="A305" s="726" t="s">
        <v>569</v>
      </c>
      <c r="B305" s="727" t="s">
        <v>570</v>
      </c>
      <c r="C305" s="728" t="s">
        <v>591</v>
      </c>
      <c r="D305" s="729" t="s">
        <v>592</v>
      </c>
      <c r="E305" s="728" t="s">
        <v>4806</v>
      </c>
      <c r="F305" s="729" t="s">
        <v>4807</v>
      </c>
      <c r="G305" s="728" t="s">
        <v>5234</v>
      </c>
      <c r="H305" s="728" t="s">
        <v>5235</v>
      </c>
      <c r="I305" s="731">
        <v>67.760002136230469</v>
      </c>
      <c r="J305" s="731">
        <v>4</v>
      </c>
      <c r="K305" s="732">
        <v>271.04000854492187</v>
      </c>
    </row>
    <row r="306" spans="1:11" ht="14.4" customHeight="1" x14ac:dyDescent="0.3">
      <c r="A306" s="726" t="s">
        <v>569</v>
      </c>
      <c r="B306" s="727" t="s">
        <v>570</v>
      </c>
      <c r="C306" s="728" t="s">
        <v>591</v>
      </c>
      <c r="D306" s="729" t="s">
        <v>592</v>
      </c>
      <c r="E306" s="728" t="s">
        <v>4806</v>
      </c>
      <c r="F306" s="729" t="s">
        <v>4807</v>
      </c>
      <c r="G306" s="728" t="s">
        <v>5113</v>
      </c>
      <c r="H306" s="728" t="s">
        <v>5114</v>
      </c>
      <c r="I306" s="731">
        <v>15.029999732971191</v>
      </c>
      <c r="J306" s="731">
        <v>1</v>
      </c>
      <c r="K306" s="732">
        <v>15.029999732971191</v>
      </c>
    </row>
    <row r="307" spans="1:11" ht="14.4" customHeight="1" x14ac:dyDescent="0.3">
      <c r="A307" s="726" t="s">
        <v>569</v>
      </c>
      <c r="B307" s="727" t="s">
        <v>570</v>
      </c>
      <c r="C307" s="728" t="s">
        <v>591</v>
      </c>
      <c r="D307" s="729" t="s">
        <v>592</v>
      </c>
      <c r="E307" s="728" t="s">
        <v>4806</v>
      </c>
      <c r="F307" s="729" t="s">
        <v>4807</v>
      </c>
      <c r="G307" s="728" t="s">
        <v>4852</v>
      </c>
      <c r="H307" s="728" t="s">
        <v>4853</v>
      </c>
      <c r="I307" s="731">
        <v>0.37999999523162842</v>
      </c>
      <c r="J307" s="731">
        <v>1</v>
      </c>
      <c r="K307" s="732">
        <v>0.37999999523162842</v>
      </c>
    </row>
    <row r="308" spans="1:11" ht="14.4" customHeight="1" x14ac:dyDescent="0.3">
      <c r="A308" s="726" t="s">
        <v>569</v>
      </c>
      <c r="B308" s="727" t="s">
        <v>570</v>
      </c>
      <c r="C308" s="728" t="s">
        <v>591</v>
      </c>
      <c r="D308" s="729" t="s">
        <v>592</v>
      </c>
      <c r="E308" s="728" t="s">
        <v>4806</v>
      </c>
      <c r="F308" s="729" t="s">
        <v>4807</v>
      </c>
      <c r="G308" s="728" t="s">
        <v>4854</v>
      </c>
      <c r="H308" s="728" t="s">
        <v>4855</v>
      </c>
      <c r="I308" s="731">
        <v>8.5799999237060547</v>
      </c>
      <c r="J308" s="731">
        <v>60</v>
      </c>
      <c r="K308" s="732">
        <v>514.79998779296875</v>
      </c>
    </row>
    <row r="309" spans="1:11" ht="14.4" customHeight="1" x14ac:dyDescent="0.3">
      <c r="A309" s="726" t="s">
        <v>569</v>
      </c>
      <c r="B309" s="727" t="s">
        <v>570</v>
      </c>
      <c r="C309" s="728" t="s">
        <v>591</v>
      </c>
      <c r="D309" s="729" t="s">
        <v>592</v>
      </c>
      <c r="E309" s="728" t="s">
        <v>4806</v>
      </c>
      <c r="F309" s="729" t="s">
        <v>4807</v>
      </c>
      <c r="G309" s="728" t="s">
        <v>5236</v>
      </c>
      <c r="H309" s="728" t="s">
        <v>5237</v>
      </c>
      <c r="I309" s="731">
        <v>24.34800033569336</v>
      </c>
      <c r="J309" s="731">
        <v>240</v>
      </c>
      <c r="K309" s="732">
        <v>5843.199951171875</v>
      </c>
    </row>
    <row r="310" spans="1:11" ht="14.4" customHeight="1" x14ac:dyDescent="0.3">
      <c r="A310" s="726" t="s">
        <v>569</v>
      </c>
      <c r="B310" s="727" t="s">
        <v>570</v>
      </c>
      <c r="C310" s="728" t="s">
        <v>591</v>
      </c>
      <c r="D310" s="729" t="s">
        <v>592</v>
      </c>
      <c r="E310" s="728" t="s">
        <v>4806</v>
      </c>
      <c r="F310" s="729" t="s">
        <v>4807</v>
      </c>
      <c r="G310" s="728" t="s">
        <v>5238</v>
      </c>
      <c r="H310" s="728" t="s">
        <v>5239</v>
      </c>
      <c r="I310" s="731">
        <v>7.5900001525878906</v>
      </c>
      <c r="J310" s="731">
        <v>1</v>
      </c>
      <c r="K310" s="732">
        <v>7.5900001525878906</v>
      </c>
    </row>
    <row r="311" spans="1:11" ht="14.4" customHeight="1" x14ac:dyDescent="0.3">
      <c r="A311" s="726" t="s">
        <v>569</v>
      </c>
      <c r="B311" s="727" t="s">
        <v>570</v>
      </c>
      <c r="C311" s="728" t="s">
        <v>591</v>
      </c>
      <c r="D311" s="729" t="s">
        <v>592</v>
      </c>
      <c r="E311" s="728" t="s">
        <v>4806</v>
      </c>
      <c r="F311" s="729" t="s">
        <v>4807</v>
      </c>
      <c r="G311" s="728" t="s">
        <v>5240</v>
      </c>
      <c r="H311" s="728" t="s">
        <v>5241</v>
      </c>
      <c r="I311" s="731">
        <v>8.627500057220459</v>
      </c>
      <c r="J311" s="731">
        <v>110</v>
      </c>
      <c r="K311" s="732">
        <v>949.0999755859375</v>
      </c>
    </row>
    <row r="312" spans="1:11" ht="14.4" customHeight="1" x14ac:dyDescent="0.3">
      <c r="A312" s="726" t="s">
        <v>569</v>
      </c>
      <c r="B312" s="727" t="s">
        <v>570</v>
      </c>
      <c r="C312" s="728" t="s">
        <v>591</v>
      </c>
      <c r="D312" s="729" t="s">
        <v>592</v>
      </c>
      <c r="E312" s="728" t="s">
        <v>4806</v>
      </c>
      <c r="F312" s="729" t="s">
        <v>4807</v>
      </c>
      <c r="G312" s="728" t="s">
        <v>5119</v>
      </c>
      <c r="H312" s="728" t="s">
        <v>5120</v>
      </c>
      <c r="I312" s="731">
        <v>3.2699999809265137</v>
      </c>
      <c r="J312" s="731">
        <v>100</v>
      </c>
      <c r="K312" s="732">
        <v>327</v>
      </c>
    </row>
    <row r="313" spans="1:11" ht="14.4" customHeight="1" x14ac:dyDescent="0.3">
      <c r="A313" s="726" t="s">
        <v>569</v>
      </c>
      <c r="B313" s="727" t="s">
        <v>570</v>
      </c>
      <c r="C313" s="728" t="s">
        <v>591</v>
      </c>
      <c r="D313" s="729" t="s">
        <v>592</v>
      </c>
      <c r="E313" s="728" t="s">
        <v>4806</v>
      </c>
      <c r="F313" s="729" t="s">
        <v>4807</v>
      </c>
      <c r="G313" s="728" t="s">
        <v>4864</v>
      </c>
      <c r="H313" s="728" t="s">
        <v>4865</v>
      </c>
      <c r="I313" s="731">
        <v>3.9700000286102295</v>
      </c>
      <c r="J313" s="731">
        <v>160</v>
      </c>
      <c r="K313" s="732">
        <v>635.19999694824219</v>
      </c>
    </row>
    <row r="314" spans="1:11" ht="14.4" customHeight="1" x14ac:dyDescent="0.3">
      <c r="A314" s="726" t="s">
        <v>569</v>
      </c>
      <c r="B314" s="727" t="s">
        <v>570</v>
      </c>
      <c r="C314" s="728" t="s">
        <v>591</v>
      </c>
      <c r="D314" s="729" t="s">
        <v>592</v>
      </c>
      <c r="E314" s="728" t="s">
        <v>4806</v>
      </c>
      <c r="F314" s="729" t="s">
        <v>4807</v>
      </c>
      <c r="G314" s="728" t="s">
        <v>5242</v>
      </c>
      <c r="H314" s="728" t="s">
        <v>5243</v>
      </c>
      <c r="I314" s="731">
        <v>9.380000114440918</v>
      </c>
      <c r="J314" s="731">
        <v>1</v>
      </c>
      <c r="K314" s="732">
        <v>9.380000114440918</v>
      </c>
    </row>
    <row r="315" spans="1:11" ht="14.4" customHeight="1" x14ac:dyDescent="0.3">
      <c r="A315" s="726" t="s">
        <v>569</v>
      </c>
      <c r="B315" s="727" t="s">
        <v>570</v>
      </c>
      <c r="C315" s="728" t="s">
        <v>591</v>
      </c>
      <c r="D315" s="729" t="s">
        <v>592</v>
      </c>
      <c r="E315" s="728" t="s">
        <v>4806</v>
      </c>
      <c r="F315" s="729" t="s">
        <v>4807</v>
      </c>
      <c r="G315" s="728" t="s">
        <v>4868</v>
      </c>
      <c r="H315" s="728" t="s">
        <v>4869</v>
      </c>
      <c r="I315" s="731">
        <v>12.649999618530273</v>
      </c>
      <c r="J315" s="731">
        <v>165</v>
      </c>
      <c r="K315" s="732">
        <v>2087.25</v>
      </c>
    </row>
    <row r="316" spans="1:11" ht="14.4" customHeight="1" x14ac:dyDescent="0.3">
      <c r="A316" s="726" t="s">
        <v>569</v>
      </c>
      <c r="B316" s="727" t="s">
        <v>570</v>
      </c>
      <c r="C316" s="728" t="s">
        <v>591</v>
      </c>
      <c r="D316" s="729" t="s">
        <v>592</v>
      </c>
      <c r="E316" s="728" t="s">
        <v>4806</v>
      </c>
      <c r="F316" s="729" t="s">
        <v>4807</v>
      </c>
      <c r="G316" s="728" t="s">
        <v>5125</v>
      </c>
      <c r="H316" s="728" t="s">
        <v>5126</v>
      </c>
      <c r="I316" s="731">
        <v>899.84002685546875</v>
      </c>
      <c r="J316" s="731">
        <v>8</v>
      </c>
      <c r="K316" s="732">
        <v>7198.72021484375</v>
      </c>
    </row>
    <row r="317" spans="1:11" ht="14.4" customHeight="1" x14ac:dyDescent="0.3">
      <c r="A317" s="726" t="s">
        <v>569</v>
      </c>
      <c r="B317" s="727" t="s">
        <v>570</v>
      </c>
      <c r="C317" s="728" t="s">
        <v>591</v>
      </c>
      <c r="D317" s="729" t="s">
        <v>592</v>
      </c>
      <c r="E317" s="728" t="s">
        <v>4806</v>
      </c>
      <c r="F317" s="729" t="s">
        <v>4807</v>
      </c>
      <c r="G317" s="728" t="s">
        <v>4876</v>
      </c>
      <c r="H317" s="728" t="s">
        <v>4877</v>
      </c>
      <c r="I317" s="731">
        <v>2.6800000667572021</v>
      </c>
      <c r="J317" s="731">
        <v>1</v>
      </c>
      <c r="K317" s="732">
        <v>2.6800000667572021</v>
      </c>
    </row>
    <row r="318" spans="1:11" ht="14.4" customHeight="1" x14ac:dyDescent="0.3">
      <c r="A318" s="726" t="s">
        <v>569</v>
      </c>
      <c r="B318" s="727" t="s">
        <v>570</v>
      </c>
      <c r="C318" s="728" t="s">
        <v>591</v>
      </c>
      <c r="D318" s="729" t="s">
        <v>592</v>
      </c>
      <c r="E318" s="728" t="s">
        <v>4806</v>
      </c>
      <c r="F318" s="729" t="s">
        <v>4807</v>
      </c>
      <c r="G318" s="728" t="s">
        <v>4878</v>
      </c>
      <c r="H318" s="728" t="s">
        <v>4879</v>
      </c>
      <c r="I318" s="731">
        <v>37.090000152587891</v>
      </c>
      <c r="J318" s="731">
        <v>100</v>
      </c>
      <c r="K318" s="732">
        <v>3708.75</v>
      </c>
    </row>
    <row r="319" spans="1:11" ht="14.4" customHeight="1" x14ac:dyDescent="0.3">
      <c r="A319" s="726" t="s">
        <v>569</v>
      </c>
      <c r="B319" s="727" t="s">
        <v>570</v>
      </c>
      <c r="C319" s="728" t="s">
        <v>591</v>
      </c>
      <c r="D319" s="729" t="s">
        <v>592</v>
      </c>
      <c r="E319" s="728" t="s">
        <v>4806</v>
      </c>
      <c r="F319" s="729" t="s">
        <v>4807</v>
      </c>
      <c r="G319" s="728" t="s">
        <v>5244</v>
      </c>
      <c r="H319" s="728" t="s">
        <v>5245</v>
      </c>
      <c r="I319" s="731">
        <v>591.69000244140625</v>
      </c>
      <c r="J319" s="731">
        <v>6</v>
      </c>
      <c r="K319" s="732">
        <v>3550.139892578125</v>
      </c>
    </row>
    <row r="320" spans="1:11" ht="14.4" customHeight="1" x14ac:dyDescent="0.3">
      <c r="A320" s="726" t="s">
        <v>569</v>
      </c>
      <c r="B320" s="727" t="s">
        <v>570</v>
      </c>
      <c r="C320" s="728" t="s">
        <v>591</v>
      </c>
      <c r="D320" s="729" t="s">
        <v>592</v>
      </c>
      <c r="E320" s="728" t="s">
        <v>4806</v>
      </c>
      <c r="F320" s="729" t="s">
        <v>4807</v>
      </c>
      <c r="G320" s="728" t="s">
        <v>5246</v>
      </c>
      <c r="H320" s="728" t="s">
        <v>5247</v>
      </c>
      <c r="I320" s="731">
        <v>510.1199951171875</v>
      </c>
      <c r="J320" s="731">
        <v>2</v>
      </c>
      <c r="K320" s="732">
        <v>1020.239990234375</v>
      </c>
    </row>
    <row r="321" spans="1:11" ht="14.4" customHeight="1" x14ac:dyDescent="0.3">
      <c r="A321" s="726" t="s">
        <v>569</v>
      </c>
      <c r="B321" s="727" t="s">
        <v>570</v>
      </c>
      <c r="C321" s="728" t="s">
        <v>591</v>
      </c>
      <c r="D321" s="729" t="s">
        <v>592</v>
      </c>
      <c r="E321" s="728" t="s">
        <v>4806</v>
      </c>
      <c r="F321" s="729" t="s">
        <v>4807</v>
      </c>
      <c r="G321" s="728" t="s">
        <v>4886</v>
      </c>
      <c r="H321" s="728" t="s">
        <v>4887</v>
      </c>
      <c r="I321" s="731">
        <v>27.874000167846681</v>
      </c>
      <c r="J321" s="731">
        <v>30</v>
      </c>
      <c r="K321" s="732">
        <v>836.22000122070312</v>
      </c>
    </row>
    <row r="322" spans="1:11" ht="14.4" customHeight="1" x14ac:dyDescent="0.3">
      <c r="A322" s="726" t="s">
        <v>569</v>
      </c>
      <c r="B322" s="727" t="s">
        <v>570</v>
      </c>
      <c r="C322" s="728" t="s">
        <v>591</v>
      </c>
      <c r="D322" s="729" t="s">
        <v>592</v>
      </c>
      <c r="E322" s="728" t="s">
        <v>4806</v>
      </c>
      <c r="F322" s="729" t="s">
        <v>4807</v>
      </c>
      <c r="G322" s="728" t="s">
        <v>4888</v>
      </c>
      <c r="H322" s="728" t="s">
        <v>4889</v>
      </c>
      <c r="I322" s="731">
        <v>28.732499599456787</v>
      </c>
      <c r="J322" s="731">
        <v>124</v>
      </c>
      <c r="K322" s="732">
        <v>3562.7199096679687</v>
      </c>
    </row>
    <row r="323" spans="1:11" ht="14.4" customHeight="1" x14ac:dyDescent="0.3">
      <c r="A323" s="726" t="s">
        <v>569</v>
      </c>
      <c r="B323" s="727" t="s">
        <v>570</v>
      </c>
      <c r="C323" s="728" t="s">
        <v>591</v>
      </c>
      <c r="D323" s="729" t="s">
        <v>592</v>
      </c>
      <c r="E323" s="728" t="s">
        <v>4806</v>
      </c>
      <c r="F323" s="729" t="s">
        <v>4807</v>
      </c>
      <c r="G323" s="728" t="s">
        <v>4890</v>
      </c>
      <c r="H323" s="728" t="s">
        <v>4891</v>
      </c>
      <c r="I323" s="731">
        <v>9.3299999237060547</v>
      </c>
      <c r="J323" s="731">
        <v>1</v>
      </c>
      <c r="K323" s="732">
        <v>9.3299999237060547</v>
      </c>
    </row>
    <row r="324" spans="1:11" ht="14.4" customHeight="1" x14ac:dyDescent="0.3">
      <c r="A324" s="726" t="s">
        <v>569</v>
      </c>
      <c r="B324" s="727" t="s">
        <v>570</v>
      </c>
      <c r="C324" s="728" t="s">
        <v>591</v>
      </c>
      <c r="D324" s="729" t="s">
        <v>592</v>
      </c>
      <c r="E324" s="728" t="s">
        <v>4894</v>
      </c>
      <c r="F324" s="729" t="s">
        <v>4895</v>
      </c>
      <c r="G324" s="728" t="s">
        <v>4898</v>
      </c>
      <c r="H324" s="728" t="s">
        <v>4899</v>
      </c>
      <c r="I324" s="731">
        <v>6.2899999618530273</v>
      </c>
      <c r="J324" s="731">
        <v>50</v>
      </c>
      <c r="K324" s="732">
        <v>314.5</v>
      </c>
    </row>
    <row r="325" spans="1:11" ht="14.4" customHeight="1" x14ac:dyDescent="0.3">
      <c r="A325" s="726" t="s">
        <v>569</v>
      </c>
      <c r="B325" s="727" t="s">
        <v>570</v>
      </c>
      <c r="C325" s="728" t="s">
        <v>591</v>
      </c>
      <c r="D325" s="729" t="s">
        <v>592</v>
      </c>
      <c r="E325" s="728" t="s">
        <v>4894</v>
      </c>
      <c r="F325" s="729" t="s">
        <v>4895</v>
      </c>
      <c r="G325" s="728" t="s">
        <v>4900</v>
      </c>
      <c r="H325" s="728" t="s">
        <v>4901</v>
      </c>
      <c r="I325" s="731">
        <v>2.9100000858306885</v>
      </c>
      <c r="J325" s="731">
        <v>10</v>
      </c>
      <c r="K325" s="732">
        <v>29.100000381469727</v>
      </c>
    </row>
    <row r="326" spans="1:11" ht="14.4" customHeight="1" x14ac:dyDescent="0.3">
      <c r="A326" s="726" t="s">
        <v>569</v>
      </c>
      <c r="B326" s="727" t="s">
        <v>570</v>
      </c>
      <c r="C326" s="728" t="s">
        <v>591</v>
      </c>
      <c r="D326" s="729" t="s">
        <v>592</v>
      </c>
      <c r="E326" s="728" t="s">
        <v>4894</v>
      </c>
      <c r="F326" s="729" t="s">
        <v>4895</v>
      </c>
      <c r="G326" s="728" t="s">
        <v>5248</v>
      </c>
      <c r="H326" s="728" t="s">
        <v>5249</v>
      </c>
      <c r="I326" s="731">
        <v>2.9000000953674316</v>
      </c>
      <c r="J326" s="731">
        <v>10</v>
      </c>
      <c r="K326" s="732">
        <v>29</v>
      </c>
    </row>
    <row r="327" spans="1:11" ht="14.4" customHeight="1" x14ac:dyDescent="0.3">
      <c r="A327" s="726" t="s">
        <v>569</v>
      </c>
      <c r="B327" s="727" t="s">
        <v>570</v>
      </c>
      <c r="C327" s="728" t="s">
        <v>591</v>
      </c>
      <c r="D327" s="729" t="s">
        <v>592</v>
      </c>
      <c r="E327" s="728" t="s">
        <v>4894</v>
      </c>
      <c r="F327" s="729" t="s">
        <v>4895</v>
      </c>
      <c r="G327" s="728" t="s">
        <v>5250</v>
      </c>
      <c r="H327" s="728" t="s">
        <v>5251</v>
      </c>
      <c r="I327" s="731">
        <v>2.9100000858306885</v>
      </c>
      <c r="J327" s="731">
        <v>10</v>
      </c>
      <c r="K327" s="732">
        <v>29.100000381469727</v>
      </c>
    </row>
    <row r="328" spans="1:11" ht="14.4" customHeight="1" x14ac:dyDescent="0.3">
      <c r="A328" s="726" t="s">
        <v>569</v>
      </c>
      <c r="B328" s="727" t="s">
        <v>570</v>
      </c>
      <c r="C328" s="728" t="s">
        <v>591</v>
      </c>
      <c r="D328" s="729" t="s">
        <v>592</v>
      </c>
      <c r="E328" s="728" t="s">
        <v>4894</v>
      </c>
      <c r="F328" s="729" t="s">
        <v>4895</v>
      </c>
      <c r="G328" s="728" t="s">
        <v>4904</v>
      </c>
      <c r="H328" s="728" t="s">
        <v>4905</v>
      </c>
      <c r="I328" s="731">
        <v>9.9999997764825821E-3</v>
      </c>
      <c r="J328" s="731">
        <v>800</v>
      </c>
      <c r="K328" s="732">
        <v>8</v>
      </c>
    </row>
    <row r="329" spans="1:11" ht="14.4" customHeight="1" x14ac:dyDescent="0.3">
      <c r="A329" s="726" t="s">
        <v>569</v>
      </c>
      <c r="B329" s="727" t="s">
        <v>570</v>
      </c>
      <c r="C329" s="728" t="s">
        <v>591</v>
      </c>
      <c r="D329" s="729" t="s">
        <v>592</v>
      </c>
      <c r="E329" s="728" t="s">
        <v>4894</v>
      </c>
      <c r="F329" s="729" t="s">
        <v>4895</v>
      </c>
      <c r="G329" s="728" t="s">
        <v>5252</v>
      </c>
      <c r="H329" s="728" t="s">
        <v>5253</v>
      </c>
      <c r="I329" s="731">
        <v>699.3800048828125</v>
      </c>
      <c r="J329" s="731">
        <v>3</v>
      </c>
      <c r="K329" s="732">
        <v>2098.1400146484375</v>
      </c>
    </row>
    <row r="330" spans="1:11" ht="14.4" customHeight="1" x14ac:dyDescent="0.3">
      <c r="A330" s="726" t="s">
        <v>569</v>
      </c>
      <c r="B330" s="727" t="s">
        <v>570</v>
      </c>
      <c r="C330" s="728" t="s">
        <v>591</v>
      </c>
      <c r="D330" s="729" t="s">
        <v>592</v>
      </c>
      <c r="E330" s="728" t="s">
        <v>4894</v>
      </c>
      <c r="F330" s="729" t="s">
        <v>4895</v>
      </c>
      <c r="G330" s="728" t="s">
        <v>4908</v>
      </c>
      <c r="H330" s="728" t="s">
        <v>4909</v>
      </c>
      <c r="I330" s="731">
        <v>33.880001068115234</v>
      </c>
      <c r="J330" s="731">
        <v>1</v>
      </c>
      <c r="K330" s="732">
        <v>33.880001068115234</v>
      </c>
    </row>
    <row r="331" spans="1:11" ht="14.4" customHeight="1" x14ac:dyDescent="0.3">
      <c r="A331" s="726" t="s">
        <v>569</v>
      </c>
      <c r="B331" s="727" t="s">
        <v>570</v>
      </c>
      <c r="C331" s="728" t="s">
        <v>591</v>
      </c>
      <c r="D331" s="729" t="s">
        <v>592</v>
      </c>
      <c r="E331" s="728" t="s">
        <v>4894</v>
      </c>
      <c r="F331" s="729" t="s">
        <v>4895</v>
      </c>
      <c r="G331" s="728" t="s">
        <v>5254</v>
      </c>
      <c r="H331" s="728" t="s">
        <v>5255</v>
      </c>
      <c r="I331" s="731">
        <v>11.489999771118164</v>
      </c>
      <c r="J331" s="731">
        <v>20</v>
      </c>
      <c r="K331" s="732">
        <v>229.80000305175781</v>
      </c>
    </row>
    <row r="332" spans="1:11" ht="14.4" customHeight="1" x14ac:dyDescent="0.3">
      <c r="A332" s="726" t="s">
        <v>569</v>
      </c>
      <c r="B332" s="727" t="s">
        <v>570</v>
      </c>
      <c r="C332" s="728" t="s">
        <v>591</v>
      </c>
      <c r="D332" s="729" t="s">
        <v>592</v>
      </c>
      <c r="E332" s="728" t="s">
        <v>4894</v>
      </c>
      <c r="F332" s="729" t="s">
        <v>4895</v>
      </c>
      <c r="G332" s="728" t="s">
        <v>4910</v>
      </c>
      <c r="H332" s="728" t="s">
        <v>4911</v>
      </c>
      <c r="I332" s="731">
        <v>11.14799976348877</v>
      </c>
      <c r="J332" s="731">
        <v>400</v>
      </c>
      <c r="K332" s="732">
        <v>4459</v>
      </c>
    </row>
    <row r="333" spans="1:11" ht="14.4" customHeight="1" x14ac:dyDescent="0.3">
      <c r="A333" s="726" t="s">
        <v>569</v>
      </c>
      <c r="B333" s="727" t="s">
        <v>570</v>
      </c>
      <c r="C333" s="728" t="s">
        <v>591</v>
      </c>
      <c r="D333" s="729" t="s">
        <v>592</v>
      </c>
      <c r="E333" s="728" t="s">
        <v>4894</v>
      </c>
      <c r="F333" s="729" t="s">
        <v>4895</v>
      </c>
      <c r="G333" s="728" t="s">
        <v>4912</v>
      </c>
      <c r="H333" s="728" t="s">
        <v>4913</v>
      </c>
      <c r="I333" s="731">
        <v>6.1500000953674316</v>
      </c>
      <c r="J333" s="731">
        <v>200</v>
      </c>
      <c r="K333" s="732">
        <v>1230</v>
      </c>
    </row>
    <row r="334" spans="1:11" ht="14.4" customHeight="1" x14ac:dyDescent="0.3">
      <c r="A334" s="726" t="s">
        <v>569</v>
      </c>
      <c r="B334" s="727" t="s">
        <v>570</v>
      </c>
      <c r="C334" s="728" t="s">
        <v>591</v>
      </c>
      <c r="D334" s="729" t="s">
        <v>592</v>
      </c>
      <c r="E334" s="728" t="s">
        <v>4894</v>
      </c>
      <c r="F334" s="729" t="s">
        <v>4895</v>
      </c>
      <c r="G334" s="728" t="s">
        <v>4914</v>
      </c>
      <c r="H334" s="728" t="s">
        <v>4915</v>
      </c>
      <c r="I334" s="731">
        <v>3.4300000667572021</v>
      </c>
      <c r="J334" s="731">
        <v>520</v>
      </c>
      <c r="K334" s="732">
        <v>1783.5999755859375</v>
      </c>
    </row>
    <row r="335" spans="1:11" ht="14.4" customHeight="1" x14ac:dyDescent="0.3">
      <c r="A335" s="726" t="s">
        <v>569</v>
      </c>
      <c r="B335" s="727" t="s">
        <v>570</v>
      </c>
      <c r="C335" s="728" t="s">
        <v>591</v>
      </c>
      <c r="D335" s="729" t="s">
        <v>592</v>
      </c>
      <c r="E335" s="728" t="s">
        <v>4894</v>
      </c>
      <c r="F335" s="729" t="s">
        <v>4895</v>
      </c>
      <c r="G335" s="728" t="s">
        <v>5256</v>
      </c>
      <c r="H335" s="728" t="s">
        <v>5257</v>
      </c>
      <c r="I335" s="731">
        <v>17.899999618530273</v>
      </c>
      <c r="J335" s="731">
        <v>4</v>
      </c>
      <c r="K335" s="732">
        <v>71.599998474121094</v>
      </c>
    </row>
    <row r="336" spans="1:11" ht="14.4" customHeight="1" x14ac:dyDescent="0.3">
      <c r="A336" s="726" t="s">
        <v>569</v>
      </c>
      <c r="B336" s="727" t="s">
        <v>570</v>
      </c>
      <c r="C336" s="728" t="s">
        <v>591</v>
      </c>
      <c r="D336" s="729" t="s">
        <v>592</v>
      </c>
      <c r="E336" s="728" t="s">
        <v>4894</v>
      </c>
      <c r="F336" s="729" t="s">
        <v>4895</v>
      </c>
      <c r="G336" s="728" t="s">
        <v>4918</v>
      </c>
      <c r="H336" s="728" t="s">
        <v>4919</v>
      </c>
      <c r="I336" s="731">
        <v>17.979999542236328</v>
      </c>
      <c r="J336" s="731">
        <v>400</v>
      </c>
      <c r="K336" s="732">
        <v>7192</v>
      </c>
    </row>
    <row r="337" spans="1:11" ht="14.4" customHeight="1" x14ac:dyDescent="0.3">
      <c r="A337" s="726" t="s">
        <v>569</v>
      </c>
      <c r="B337" s="727" t="s">
        <v>570</v>
      </c>
      <c r="C337" s="728" t="s">
        <v>591</v>
      </c>
      <c r="D337" s="729" t="s">
        <v>592</v>
      </c>
      <c r="E337" s="728" t="s">
        <v>4894</v>
      </c>
      <c r="F337" s="729" t="s">
        <v>4895</v>
      </c>
      <c r="G337" s="728" t="s">
        <v>4922</v>
      </c>
      <c r="H337" s="728" t="s">
        <v>4923</v>
      </c>
      <c r="I337" s="731">
        <v>13.199999809265137</v>
      </c>
      <c r="J337" s="731">
        <v>100</v>
      </c>
      <c r="K337" s="732">
        <v>1320</v>
      </c>
    </row>
    <row r="338" spans="1:11" ht="14.4" customHeight="1" x14ac:dyDescent="0.3">
      <c r="A338" s="726" t="s">
        <v>569</v>
      </c>
      <c r="B338" s="727" t="s">
        <v>570</v>
      </c>
      <c r="C338" s="728" t="s">
        <v>591</v>
      </c>
      <c r="D338" s="729" t="s">
        <v>592</v>
      </c>
      <c r="E338" s="728" t="s">
        <v>4894</v>
      </c>
      <c r="F338" s="729" t="s">
        <v>4895</v>
      </c>
      <c r="G338" s="728" t="s">
        <v>4924</v>
      </c>
      <c r="H338" s="728" t="s">
        <v>4925</v>
      </c>
      <c r="I338" s="731">
        <v>13.199999809265137</v>
      </c>
      <c r="J338" s="731">
        <v>86</v>
      </c>
      <c r="K338" s="732">
        <v>1135.2000122070312</v>
      </c>
    </row>
    <row r="339" spans="1:11" ht="14.4" customHeight="1" x14ac:dyDescent="0.3">
      <c r="A339" s="726" t="s">
        <v>569</v>
      </c>
      <c r="B339" s="727" t="s">
        <v>570</v>
      </c>
      <c r="C339" s="728" t="s">
        <v>591</v>
      </c>
      <c r="D339" s="729" t="s">
        <v>592</v>
      </c>
      <c r="E339" s="728" t="s">
        <v>4894</v>
      </c>
      <c r="F339" s="729" t="s">
        <v>4895</v>
      </c>
      <c r="G339" s="728" t="s">
        <v>5258</v>
      </c>
      <c r="H339" s="728" t="s">
        <v>5259</v>
      </c>
      <c r="I339" s="731">
        <v>22.989999771118164</v>
      </c>
      <c r="J339" s="731">
        <v>10</v>
      </c>
      <c r="K339" s="732">
        <v>229.89999389648437</v>
      </c>
    </row>
    <row r="340" spans="1:11" ht="14.4" customHeight="1" x14ac:dyDescent="0.3">
      <c r="A340" s="726" t="s">
        <v>569</v>
      </c>
      <c r="B340" s="727" t="s">
        <v>570</v>
      </c>
      <c r="C340" s="728" t="s">
        <v>591</v>
      </c>
      <c r="D340" s="729" t="s">
        <v>592</v>
      </c>
      <c r="E340" s="728" t="s">
        <v>4894</v>
      </c>
      <c r="F340" s="729" t="s">
        <v>4895</v>
      </c>
      <c r="G340" s="728" t="s">
        <v>5260</v>
      </c>
      <c r="H340" s="728" t="s">
        <v>5261</v>
      </c>
      <c r="I340" s="731">
        <v>22.989999771118164</v>
      </c>
      <c r="J340" s="731">
        <v>10</v>
      </c>
      <c r="K340" s="732">
        <v>229.89999389648437</v>
      </c>
    </row>
    <row r="341" spans="1:11" ht="14.4" customHeight="1" x14ac:dyDescent="0.3">
      <c r="A341" s="726" t="s">
        <v>569</v>
      </c>
      <c r="B341" s="727" t="s">
        <v>570</v>
      </c>
      <c r="C341" s="728" t="s">
        <v>591</v>
      </c>
      <c r="D341" s="729" t="s">
        <v>592</v>
      </c>
      <c r="E341" s="728" t="s">
        <v>4894</v>
      </c>
      <c r="F341" s="729" t="s">
        <v>4895</v>
      </c>
      <c r="G341" s="728" t="s">
        <v>4928</v>
      </c>
      <c r="H341" s="728" t="s">
        <v>4929</v>
      </c>
      <c r="I341" s="731">
        <v>9.6800003051757812</v>
      </c>
      <c r="J341" s="731">
        <v>650</v>
      </c>
      <c r="K341" s="732">
        <v>6292</v>
      </c>
    </row>
    <row r="342" spans="1:11" ht="14.4" customHeight="1" x14ac:dyDescent="0.3">
      <c r="A342" s="726" t="s">
        <v>569</v>
      </c>
      <c r="B342" s="727" t="s">
        <v>570</v>
      </c>
      <c r="C342" s="728" t="s">
        <v>591</v>
      </c>
      <c r="D342" s="729" t="s">
        <v>592</v>
      </c>
      <c r="E342" s="728" t="s">
        <v>4894</v>
      </c>
      <c r="F342" s="729" t="s">
        <v>4895</v>
      </c>
      <c r="G342" s="728" t="s">
        <v>4934</v>
      </c>
      <c r="H342" s="728" t="s">
        <v>4935</v>
      </c>
      <c r="I342" s="731">
        <v>4.630000114440918</v>
      </c>
      <c r="J342" s="731">
        <v>30</v>
      </c>
      <c r="K342" s="732">
        <v>138.89999389648437</v>
      </c>
    </row>
    <row r="343" spans="1:11" ht="14.4" customHeight="1" x14ac:dyDescent="0.3">
      <c r="A343" s="726" t="s">
        <v>569</v>
      </c>
      <c r="B343" s="727" t="s">
        <v>570</v>
      </c>
      <c r="C343" s="728" t="s">
        <v>591</v>
      </c>
      <c r="D343" s="729" t="s">
        <v>592</v>
      </c>
      <c r="E343" s="728" t="s">
        <v>4894</v>
      </c>
      <c r="F343" s="729" t="s">
        <v>4895</v>
      </c>
      <c r="G343" s="728" t="s">
        <v>5262</v>
      </c>
      <c r="H343" s="728" t="s">
        <v>5263</v>
      </c>
      <c r="I343" s="731">
        <v>2.8299999237060547</v>
      </c>
      <c r="J343" s="731">
        <v>30</v>
      </c>
      <c r="K343" s="732">
        <v>84.900001525878906</v>
      </c>
    </row>
    <row r="344" spans="1:11" ht="14.4" customHeight="1" x14ac:dyDescent="0.3">
      <c r="A344" s="726" t="s">
        <v>569</v>
      </c>
      <c r="B344" s="727" t="s">
        <v>570</v>
      </c>
      <c r="C344" s="728" t="s">
        <v>591</v>
      </c>
      <c r="D344" s="729" t="s">
        <v>592</v>
      </c>
      <c r="E344" s="728" t="s">
        <v>4894</v>
      </c>
      <c r="F344" s="729" t="s">
        <v>4895</v>
      </c>
      <c r="G344" s="728" t="s">
        <v>5264</v>
      </c>
      <c r="H344" s="728" t="s">
        <v>5265</v>
      </c>
      <c r="I344" s="731">
        <v>2</v>
      </c>
      <c r="J344" s="731">
        <v>10</v>
      </c>
      <c r="K344" s="732">
        <v>20</v>
      </c>
    </row>
    <row r="345" spans="1:11" ht="14.4" customHeight="1" x14ac:dyDescent="0.3">
      <c r="A345" s="726" t="s">
        <v>569</v>
      </c>
      <c r="B345" s="727" t="s">
        <v>570</v>
      </c>
      <c r="C345" s="728" t="s">
        <v>591</v>
      </c>
      <c r="D345" s="729" t="s">
        <v>592</v>
      </c>
      <c r="E345" s="728" t="s">
        <v>4894</v>
      </c>
      <c r="F345" s="729" t="s">
        <v>4895</v>
      </c>
      <c r="G345" s="728" t="s">
        <v>4938</v>
      </c>
      <c r="H345" s="728" t="s">
        <v>4939</v>
      </c>
      <c r="I345" s="731">
        <v>80.569999694824219</v>
      </c>
      <c r="J345" s="731">
        <v>20</v>
      </c>
      <c r="K345" s="732">
        <v>1611.4000244140625</v>
      </c>
    </row>
    <row r="346" spans="1:11" ht="14.4" customHeight="1" x14ac:dyDescent="0.3">
      <c r="A346" s="726" t="s">
        <v>569</v>
      </c>
      <c r="B346" s="727" t="s">
        <v>570</v>
      </c>
      <c r="C346" s="728" t="s">
        <v>591</v>
      </c>
      <c r="D346" s="729" t="s">
        <v>592</v>
      </c>
      <c r="E346" s="728" t="s">
        <v>4894</v>
      </c>
      <c r="F346" s="729" t="s">
        <v>4895</v>
      </c>
      <c r="G346" s="728" t="s">
        <v>5266</v>
      </c>
      <c r="H346" s="728" t="s">
        <v>5267</v>
      </c>
      <c r="I346" s="731">
        <v>34</v>
      </c>
      <c r="J346" s="731">
        <v>30</v>
      </c>
      <c r="K346" s="732">
        <v>1020</v>
      </c>
    </row>
    <row r="347" spans="1:11" ht="14.4" customHeight="1" x14ac:dyDescent="0.3">
      <c r="A347" s="726" t="s">
        <v>569</v>
      </c>
      <c r="B347" s="727" t="s">
        <v>570</v>
      </c>
      <c r="C347" s="728" t="s">
        <v>591</v>
      </c>
      <c r="D347" s="729" t="s">
        <v>592</v>
      </c>
      <c r="E347" s="728" t="s">
        <v>4894</v>
      </c>
      <c r="F347" s="729" t="s">
        <v>4895</v>
      </c>
      <c r="G347" s="728" t="s">
        <v>4944</v>
      </c>
      <c r="H347" s="728" t="s">
        <v>4945</v>
      </c>
      <c r="I347" s="731">
        <v>11.739999771118164</v>
      </c>
      <c r="J347" s="731">
        <v>120</v>
      </c>
      <c r="K347" s="732">
        <v>1408.800048828125</v>
      </c>
    </row>
    <row r="348" spans="1:11" ht="14.4" customHeight="1" x14ac:dyDescent="0.3">
      <c r="A348" s="726" t="s">
        <v>569</v>
      </c>
      <c r="B348" s="727" t="s">
        <v>570</v>
      </c>
      <c r="C348" s="728" t="s">
        <v>591</v>
      </c>
      <c r="D348" s="729" t="s">
        <v>592</v>
      </c>
      <c r="E348" s="728" t="s">
        <v>4894</v>
      </c>
      <c r="F348" s="729" t="s">
        <v>4895</v>
      </c>
      <c r="G348" s="728" t="s">
        <v>4948</v>
      </c>
      <c r="H348" s="728" t="s">
        <v>4949</v>
      </c>
      <c r="I348" s="731">
        <v>2.2839999675750731</v>
      </c>
      <c r="J348" s="731">
        <v>350</v>
      </c>
      <c r="K348" s="732">
        <v>799</v>
      </c>
    </row>
    <row r="349" spans="1:11" ht="14.4" customHeight="1" x14ac:dyDescent="0.3">
      <c r="A349" s="726" t="s">
        <v>569</v>
      </c>
      <c r="B349" s="727" t="s">
        <v>570</v>
      </c>
      <c r="C349" s="728" t="s">
        <v>591</v>
      </c>
      <c r="D349" s="729" t="s">
        <v>592</v>
      </c>
      <c r="E349" s="728" t="s">
        <v>4894</v>
      </c>
      <c r="F349" s="729" t="s">
        <v>4895</v>
      </c>
      <c r="G349" s="728" t="s">
        <v>5149</v>
      </c>
      <c r="H349" s="728" t="s">
        <v>5150</v>
      </c>
      <c r="I349" s="731">
        <v>5.3233334223429365</v>
      </c>
      <c r="J349" s="731">
        <v>600</v>
      </c>
      <c r="K349" s="732">
        <v>3194.6000366210937</v>
      </c>
    </row>
    <row r="350" spans="1:11" ht="14.4" customHeight="1" x14ac:dyDescent="0.3">
      <c r="A350" s="726" t="s">
        <v>569</v>
      </c>
      <c r="B350" s="727" t="s">
        <v>570</v>
      </c>
      <c r="C350" s="728" t="s">
        <v>591</v>
      </c>
      <c r="D350" s="729" t="s">
        <v>592</v>
      </c>
      <c r="E350" s="728" t="s">
        <v>4894</v>
      </c>
      <c r="F350" s="729" t="s">
        <v>4895</v>
      </c>
      <c r="G350" s="728" t="s">
        <v>5153</v>
      </c>
      <c r="H350" s="728" t="s">
        <v>5154</v>
      </c>
      <c r="I350" s="731">
        <v>62.764999389648438</v>
      </c>
      <c r="J350" s="731">
        <v>15</v>
      </c>
      <c r="K350" s="732">
        <v>941.53000640869141</v>
      </c>
    </row>
    <row r="351" spans="1:11" ht="14.4" customHeight="1" x14ac:dyDescent="0.3">
      <c r="A351" s="726" t="s">
        <v>569</v>
      </c>
      <c r="B351" s="727" t="s">
        <v>570</v>
      </c>
      <c r="C351" s="728" t="s">
        <v>591</v>
      </c>
      <c r="D351" s="729" t="s">
        <v>592</v>
      </c>
      <c r="E351" s="728" t="s">
        <v>4894</v>
      </c>
      <c r="F351" s="729" t="s">
        <v>4895</v>
      </c>
      <c r="G351" s="728" t="s">
        <v>4952</v>
      </c>
      <c r="H351" s="728" t="s">
        <v>4953</v>
      </c>
      <c r="I351" s="731">
        <v>9.1999998092651367</v>
      </c>
      <c r="J351" s="731">
        <v>1200</v>
      </c>
      <c r="K351" s="732">
        <v>11040</v>
      </c>
    </row>
    <row r="352" spans="1:11" ht="14.4" customHeight="1" x14ac:dyDescent="0.3">
      <c r="A352" s="726" t="s">
        <v>569</v>
      </c>
      <c r="B352" s="727" t="s">
        <v>570</v>
      </c>
      <c r="C352" s="728" t="s">
        <v>591</v>
      </c>
      <c r="D352" s="729" t="s">
        <v>592</v>
      </c>
      <c r="E352" s="728" t="s">
        <v>4894</v>
      </c>
      <c r="F352" s="729" t="s">
        <v>4895</v>
      </c>
      <c r="G352" s="728" t="s">
        <v>4956</v>
      </c>
      <c r="H352" s="728" t="s">
        <v>4957</v>
      </c>
      <c r="I352" s="731">
        <v>2.04749995470047</v>
      </c>
      <c r="J352" s="731">
        <v>400</v>
      </c>
      <c r="K352" s="732">
        <v>819</v>
      </c>
    </row>
    <row r="353" spans="1:11" ht="14.4" customHeight="1" x14ac:dyDescent="0.3">
      <c r="A353" s="726" t="s">
        <v>569</v>
      </c>
      <c r="B353" s="727" t="s">
        <v>570</v>
      </c>
      <c r="C353" s="728" t="s">
        <v>591</v>
      </c>
      <c r="D353" s="729" t="s">
        <v>592</v>
      </c>
      <c r="E353" s="728" t="s">
        <v>4894</v>
      </c>
      <c r="F353" s="729" t="s">
        <v>4895</v>
      </c>
      <c r="G353" s="728" t="s">
        <v>5268</v>
      </c>
      <c r="H353" s="728" t="s">
        <v>5269</v>
      </c>
      <c r="I353" s="731">
        <v>6.2925000190734863</v>
      </c>
      <c r="J353" s="731">
        <v>80</v>
      </c>
      <c r="K353" s="732">
        <v>503.40000915527344</v>
      </c>
    </row>
    <row r="354" spans="1:11" ht="14.4" customHeight="1" x14ac:dyDescent="0.3">
      <c r="A354" s="726" t="s">
        <v>569</v>
      </c>
      <c r="B354" s="727" t="s">
        <v>570</v>
      </c>
      <c r="C354" s="728" t="s">
        <v>591</v>
      </c>
      <c r="D354" s="729" t="s">
        <v>592</v>
      </c>
      <c r="E354" s="728" t="s">
        <v>4894</v>
      </c>
      <c r="F354" s="729" t="s">
        <v>4895</v>
      </c>
      <c r="G354" s="728" t="s">
        <v>4960</v>
      </c>
      <c r="H354" s="728" t="s">
        <v>4961</v>
      </c>
      <c r="I354" s="731">
        <v>172.5</v>
      </c>
      <c r="J354" s="731">
        <v>3</v>
      </c>
      <c r="K354" s="732">
        <v>517.5</v>
      </c>
    </row>
    <row r="355" spans="1:11" ht="14.4" customHeight="1" x14ac:dyDescent="0.3">
      <c r="A355" s="726" t="s">
        <v>569</v>
      </c>
      <c r="B355" s="727" t="s">
        <v>570</v>
      </c>
      <c r="C355" s="728" t="s">
        <v>591</v>
      </c>
      <c r="D355" s="729" t="s">
        <v>592</v>
      </c>
      <c r="E355" s="728" t="s">
        <v>4894</v>
      </c>
      <c r="F355" s="729" t="s">
        <v>4895</v>
      </c>
      <c r="G355" s="728" t="s">
        <v>4962</v>
      </c>
      <c r="H355" s="728" t="s">
        <v>4963</v>
      </c>
      <c r="I355" s="731">
        <v>6.1733333269755049</v>
      </c>
      <c r="J355" s="731">
        <v>400</v>
      </c>
      <c r="K355" s="732">
        <v>2469</v>
      </c>
    </row>
    <row r="356" spans="1:11" ht="14.4" customHeight="1" x14ac:dyDescent="0.3">
      <c r="A356" s="726" t="s">
        <v>569</v>
      </c>
      <c r="B356" s="727" t="s">
        <v>570</v>
      </c>
      <c r="C356" s="728" t="s">
        <v>591</v>
      </c>
      <c r="D356" s="729" t="s">
        <v>592</v>
      </c>
      <c r="E356" s="728" t="s">
        <v>4894</v>
      </c>
      <c r="F356" s="729" t="s">
        <v>4895</v>
      </c>
      <c r="G356" s="728" t="s">
        <v>4979</v>
      </c>
      <c r="H356" s="728" t="s">
        <v>4980</v>
      </c>
      <c r="I356" s="731">
        <v>1.0900000333786011</v>
      </c>
      <c r="J356" s="731">
        <v>6600</v>
      </c>
      <c r="K356" s="732">
        <v>7194</v>
      </c>
    </row>
    <row r="357" spans="1:11" ht="14.4" customHeight="1" x14ac:dyDescent="0.3">
      <c r="A357" s="726" t="s">
        <v>569</v>
      </c>
      <c r="B357" s="727" t="s">
        <v>570</v>
      </c>
      <c r="C357" s="728" t="s">
        <v>591</v>
      </c>
      <c r="D357" s="729" t="s">
        <v>592</v>
      </c>
      <c r="E357" s="728" t="s">
        <v>4894</v>
      </c>
      <c r="F357" s="729" t="s">
        <v>4895</v>
      </c>
      <c r="G357" s="728" t="s">
        <v>4981</v>
      </c>
      <c r="H357" s="728" t="s">
        <v>4982</v>
      </c>
      <c r="I357" s="731">
        <v>0.47999998927116394</v>
      </c>
      <c r="J357" s="731">
        <v>1500</v>
      </c>
      <c r="K357" s="732">
        <v>720</v>
      </c>
    </row>
    <row r="358" spans="1:11" ht="14.4" customHeight="1" x14ac:dyDescent="0.3">
      <c r="A358" s="726" t="s">
        <v>569</v>
      </c>
      <c r="B358" s="727" t="s">
        <v>570</v>
      </c>
      <c r="C358" s="728" t="s">
        <v>591</v>
      </c>
      <c r="D358" s="729" t="s">
        <v>592</v>
      </c>
      <c r="E358" s="728" t="s">
        <v>4894</v>
      </c>
      <c r="F358" s="729" t="s">
        <v>4895</v>
      </c>
      <c r="G358" s="728" t="s">
        <v>4983</v>
      </c>
      <c r="H358" s="728" t="s">
        <v>4984</v>
      </c>
      <c r="I358" s="731">
        <v>1.6716666221618652</v>
      </c>
      <c r="J358" s="731">
        <v>6000</v>
      </c>
      <c r="K358" s="732">
        <v>10030</v>
      </c>
    </row>
    <row r="359" spans="1:11" ht="14.4" customHeight="1" x14ac:dyDescent="0.3">
      <c r="A359" s="726" t="s">
        <v>569</v>
      </c>
      <c r="B359" s="727" t="s">
        <v>570</v>
      </c>
      <c r="C359" s="728" t="s">
        <v>591</v>
      </c>
      <c r="D359" s="729" t="s">
        <v>592</v>
      </c>
      <c r="E359" s="728" t="s">
        <v>4894</v>
      </c>
      <c r="F359" s="729" t="s">
        <v>4895</v>
      </c>
      <c r="G359" s="728" t="s">
        <v>4985</v>
      </c>
      <c r="H359" s="728" t="s">
        <v>4986</v>
      </c>
      <c r="I359" s="731">
        <v>0.67000001668930054</v>
      </c>
      <c r="J359" s="731">
        <v>4800</v>
      </c>
      <c r="K359" s="732">
        <v>3216</v>
      </c>
    </row>
    <row r="360" spans="1:11" ht="14.4" customHeight="1" x14ac:dyDescent="0.3">
      <c r="A360" s="726" t="s">
        <v>569</v>
      </c>
      <c r="B360" s="727" t="s">
        <v>570</v>
      </c>
      <c r="C360" s="728" t="s">
        <v>591</v>
      </c>
      <c r="D360" s="729" t="s">
        <v>592</v>
      </c>
      <c r="E360" s="728" t="s">
        <v>4894</v>
      </c>
      <c r="F360" s="729" t="s">
        <v>4895</v>
      </c>
      <c r="G360" s="728" t="s">
        <v>4987</v>
      </c>
      <c r="H360" s="728" t="s">
        <v>4988</v>
      </c>
      <c r="I360" s="731">
        <v>1.9339999914169312</v>
      </c>
      <c r="J360" s="731">
        <v>1300</v>
      </c>
      <c r="K360" s="732">
        <v>2515</v>
      </c>
    </row>
    <row r="361" spans="1:11" ht="14.4" customHeight="1" x14ac:dyDescent="0.3">
      <c r="A361" s="726" t="s">
        <v>569</v>
      </c>
      <c r="B361" s="727" t="s">
        <v>570</v>
      </c>
      <c r="C361" s="728" t="s">
        <v>591</v>
      </c>
      <c r="D361" s="729" t="s">
        <v>592</v>
      </c>
      <c r="E361" s="728" t="s">
        <v>4894</v>
      </c>
      <c r="F361" s="729" t="s">
        <v>4895</v>
      </c>
      <c r="G361" s="728" t="s">
        <v>4989</v>
      </c>
      <c r="H361" s="728" t="s">
        <v>4990</v>
      </c>
      <c r="I361" s="731">
        <v>5.1999998092651367</v>
      </c>
      <c r="J361" s="731">
        <v>40</v>
      </c>
      <c r="K361" s="732">
        <v>208</v>
      </c>
    </row>
    <row r="362" spans="1:11" ht="14.4" customHeight="1" x14ac:dyDescent="0.3">
      <c r="A362" s="726" t="s">
        <v>569</v>
      </c>
      <c r="B362" s="727" t="s">
        <v>570</v>
      </c>
      <c r="C362" s="728" t="s">
        <v>591</v>
      </c>
      <c r="D362" s="729" t="s">
        <v>592</v>
      </c>
      <c r="E362" s="728" t="s">
        <v>4894</v>
      </c>
      <c r="F362" s="729" t="s">
        <v>4895</v>
      </c>
      <c r="G362" s="728" t="s">
        <v>4993</v>
      </c>
      <c r="H362" s="728" t="s">
        <v>4994</v>
      </c>
      <c r="I362" s="731">
        <v>2.1780000686645509</v>
      </c>
      <c r="J362" s="731">
        <v>1260</v>
      </c>
      <c r="K362" s="732">
        <v>2744.4000244140625</v>
      </c>
    </row>
    <row r="363" spans="1:11" ht="14.4" customHeight="1" x14ac:dyDescent="0.3">
      <c r="A363" s="726" t="s">
        <v>569</v>
      </c>
      <c r="B363" s="727" t="s">
        <v>570</v>
      </c>
      <c r="C363" s="728" t="s">
        <v>591</v>
      </c>
      <c r="D363" s="729" t="s">
        <v>592</v>
      </c>
      <c r="E363" s="728" t="s">
        <v>4894</v>
      </c>
      <c r="F363" s="729" t="s">
        <v>4895</v>
      </c>
      <c r="G363" s="728" t="s">
        <v>5177</v>
      </c>
      <c r="H363" s="728" t="s">
        <v>5178</v>
      </c>
      <c r="I363" s="731">
        <v>25.409999847412109</v>
      </c>
      <c r="J363" s="731">
        <v>20</v>
      </c>
      <c r="K363" s="732">
        <v>508.20001220703125</v>
      </c>
    </row>
    <row r="364" spans="1:11" ht="14.4" customHeight="1" x14ac:dyDescent="0.3">
      <c r="A364" s="726" t="s">
        <v>569</v>
      </c>
      <c r="B364" s="727" t="s">
        <v>570</v>
      </c>
      <c r="C364" s="728" t="s">
        <v>591</v>
      </c>
      <c r="D364" s="729" t="s">
        <v>592</v>
      </c>
      <c r="E364" s="728" t="s">
        <v>4894</v>
      </c>
      <c r="F364" s="729" t="s">
        <v>4895</v>
      </c>
      <c r="G364" s="728" t="s">
        <v>4995</v>
      </c>
      <c r="H364" s="728" t="s">
        <v>4996</v>
      </c>
      <c r="I364" s="731">
        <v>6.2300000190734863</v>
      </c>
      <c r="J364" s="731">
        <v>70</v>
      </c>
      <c r="K364" s="732">
        <v>436.09999084472656</v>
      </c>
    </row>
    <row r="365" spans="1:11" ht="14.4" customHeight="1" x14ac:dyDescent="0.3">
      <c r="A365" s="726" t="s">
        <v>569</v>
      </c>
      <c r="B365" s="727" t="s">
        <v>570</v>
      </c>
      <c r="C365" s="728" t="s">
        <v>591</v>
      </c>
      <c r="D365" s="729" t="s">
        <v>592</v>
      </c>
      <c r="E365" s="728" t="s">
        <v>4894</v>
      </c>
      <c r="F365" s="729" t="s">
        <v>4895</v>
      </c>
      <c r="G365" s="728" t="s">
        <v>5270</v>
      </c>
      <c r="H365" s="728" t="s">
        <v>5271</v>
      </c>
      <c r="I365" s="731">
        <v>127.05000305175781</v>
      </c>
      <c r="J365" s="731">
        <v>2</v>
      </c>
      <c r="K365" s="732">
        <v>254.10000610351563</v>
      </c>
    </row>
    <row r="366" spans="1:11" ht="14.4" customHeight="1" x14ac:dyDescent="0.3">
      <c r="A366" s="726" t="s">
        <v>569</v>
      </c>
      <c r="B366" s="727" t="s">
        <v>570</v>
      </c>
      <c r="C366" s="728" t="s">
        <v>591</v>
      </c>
      <c r="D366" s="729" t="s">
        <v>592</v>
      </c>
      <c r="E366" s="728" t="s">
        <v>4894</v>
      </c>
      <c r="F366" s="729" t="s">
        <v>4895</v>
      </c>
      <c r="G366" s="728" t="s">
        <v>4999</v>
      </c>
      <c r="H366" s="728" t="s">
        <v>5000</v>
      </c>
      <c r="I366" s="731">
        <v>1.2699999809265137</v>
      </c>
      <c r="J366" s="731">
        <v>450</v>
      </c>
      <c r="K366" s="732">
        <v>571.5</v>
      </c>
    </row>
    <row r="367" spans="1:11" ht="14.4" customHeight="1" x14ac:dyDescent="0.3">
      <c r="A367" s="726" t="s">
        <v>569</v>
      </c>
      <c r="B367" s="727" t="s">
        <v>570</v>
      </c>
      <c r="C367" s="728" t="s">
        <v>591</v>
      </c>
      <c r="D367" s="729" t="s">
        <v>592</v>
      </c>
      <c r="E367" s="728" t="s">
        <v>4894</v>
      </c>
      <c r="F367" s="729" t="s">
        <v>4895</v>
      </c>
      <c r="G367" s="728" t="s">
        <v>5001</v>
      </c>
      <c r="H367" s="728" t="s">
        <v>5002</v>
      </c>
      <c r="I367" s="731">
        <v>3.130000114440918</v>
      </c>
      <c r="J367" s="731">
        <v>100</v>
      </c>
      <c r="K367" s="732">
        <v>313</v>
      </c>
    </row>
    <row r="368" spans="1:11" ht="14.4" customHeight="1" x14ac:dyDescent="0.3">
      <c r="A368" s="726" t="s">
        <v>569</v>
      </c>
      <c r="B368" s="727" t="s">
        <v>570</v>
      </c>
      <c r="C368" s="728" t="s">
        <v>591</v>
      </c>
      <c r="D368" s="729" t="s">
        <v>592</v>
      </c>
      <c r="E368" s="728" t="s">
        <v>4894</v>
      </c>
      <c r="F368" s="729" t="s">
        <v>4895</v>
      </c>
      <c r="G368" s="728" t="s">
        <v>5003</v>
      </c>
      <c r="H368" s="728" t="s">
        <v>5004</v>
      </c>
      <c r="I368" s="731">
        <v>0.4699999988079071</v>
      </c>
      <c r="J368" s="731">
        <v>4400</v>
      </c>
      <c r="K368" s="732">
        <v>2068</v>
      </c>
    </row>
    <row r="369" spans="1:11" ht="14.4" customHeight="1" x14ac:dyDescent="0.3">
      <c r="A369" s="726" t="s">
        <v>569</v>
      </c>
      <c r="B369" s="727" t="s">
        <v>570</v>
      </c>
      <c r="C369" s="728" t="s">
        <v>591</v>
      </c>
      <c r="D369" s="729" t="s">
        <v>592</v>
      </c>
      <c r="E369" s="728" t="s">
        <v>4894</v>
      </c>
      <c r="F369" s="729" t="s">
        <v>4895</v>
      </c>
      <c r="G369" s="728" t="s">
        <v>5005</v>
      </c>
      <c r="H369" s="728" t="s">
        <v>5006</v>
      </c>
      <c r="I369" s="731">
        <v>21.239999771118164</v>
      </c>
      <c r="J369" s="731">
        <v>50</v>
      </c>
      <c r="K369" s="732">
        <v>1062</v>
      </c>
    </row>
    <row r="370" spans="1:11" ht="14.4" customHeight="1" x14ac:dyDescent="0.3">
      <c r="A370" s="726" t="s">
        <v>569</v>
      </c>
      <c r="B370" s="727" t="s">
        <v>570</v>
      </c>
      <c r="C370" s="728" t="s">
        <v>591</v>
      </c>
      <c r="D370" s="729" t="s">
        <v>592</v>
      </c>
      <c r="E370" s="728" t="s">
        <v>4894</v>
      </c>
      <c r="F370" s="729" t="s">
        <v>4895</v>
      </c>
      <c r="G370" s="728" t="s">
        <v>5011</v>
      </c>
      <c r="H370" s="728" t="s">
        <v>5012</v>
      </c>
      <c r="I370" s="731">
        <v>1.9816666841506958</v>
      </c>
      <c r="J370" s="731">
        <v>1100</v>
      </c>
      <c r="K370" s="732">
        <v>2179.5</v>
      </c>
    </row>
    <row r="371" spans="1:11" ht="14.4" customHeight="1" x14ac:dyDescent="0.3">
      <c r="A371" s="726" t="s">
        <v>569</v>
      </c>
      <c r="B371" s="727" t="s">
        <v>570</v>
      </c>
      <c r="C371" s="728" t="s">
        <v>591</v>
      </c>
      <c r="D371" s="729" t="s">
        <v>592</v>
      </c>
      <c r="E371" s="728" t="s">
        <v>4894</v>
      </c>
      <c r="F371" s="729" t="s">
        <v>4895</v>
      </c>
      <c r="G371" s="728" t="s">
        <v>5013</v>
      </c>
      <c r="H371" s="728" t="s">
        <v>5014</v>
      </c>
      <c r="I371" s="731">
        <v>2.0499999523162842</v>
      </c>
      <c r="J371" s="731">
        <v>100</v>
      </c>
      <c r="K371" s="732">
        <v>205</v>
      </c>
    </row>
    <row r="372" spans="1:11" ht="14.4" customHeight="1" x14ac:dyDescent="0.3">
      <c r="A372" s="726" t="s">
        <v>569</v>
      </c>
      <c r="B372" s="727" t="s">
        <v>570</v>
      </c>
      <c r="C372" s="728" t="s">
        <v>591</v>
      </c>
      <c r="D372" s="729" t="s">
        <v>592</v>
      </c>
      <c r="E372" s="728" t="s">
        <v>4894</v>
      </c>
      <c r="F372" s="729" t="s">
        <v>4895</v>
      </c>
      <c r="G372" s="728" t="s">
        <v>5015</v>
      </c>
      <c r="H372" s="728" t="s">
        <v>5016</v>
      </c>
      <c r="I372" s="731">
        <v>2.7000000476837158</v>
      </c>
      <c r="J372" s="731">
        <v>200</v>
      </c>
      <c r="K372" s="732">
        <v>540</v>
      </c>
    </row>
    <row r="373" spans="1:11" ht="14.4" customHeight="1" x14ac:dyDescent="0.3">
      <c r="A373" s="726" t="s">
        <v>569</v>
      </c>
      <c r="B373" s="727" t="s">
        <v>570</v>
      </c>
      <c r="C373" s="728" t="s">
        <v>591</v>
      </c>
      <c r="D373" s="729" t="s">
        <v>592</v>
      </c>
      <c r="E373" s="728" t="s">
        <v>4894</v>
      </c>
      <c r="F373" s="729" t="s">
        <v>4895</v>
      </c>
      <c r="G373" s="728" t="s">
        <v>5272</v>
      </c>
      <c r="H373" s="728" t="s">
        <v>5273</v>
      </c>
      <c r="I373" s="731">
        <v>3.0749999284744263</v>
      </c>
      <c r="J373" s="731">
        <v>450</v>
      </c>
      <c r="K373" s="732">
        <v>1384.5</v>
      </c>
    </row>
    <row r="374" spans="1:11" ht="14.4" customHeight="1" x14ac:dyDescent="0.3">
      <c r="A374" s="726" t="s">
        <v>569</v>
      </c>
      <c r="B374" s="727" t="s">
        <v>570</v>
      </c>
      <c r="C374" s="728" t="s">
        <v>591</v>
      </c>
      <c r="D374" s="729" t="s">
        <v>592</v>
      </c>
      <c r="E374" s="728" t="s">
        <v>4894</v>
      </c>
      <c r="F374" s="729" t="s">
        <v>4895</v>
      </c>
      <c r="G374" s="728" t="s">
        <v>5017</v>
      </c>
      <c r="H374" s="728" t="s">
        <v>5018</v>
      </c>
      <c r="I374" s="731">
        <v>3.0966665744781494</v>
      </c>
      <c r="J374" s="731">
        <v>350</v>
      </c>
      <c r="K374" s="732">
        <v>1084.5</v>
      </c>
    </row>
    <row r="375" spans="1:11" ht="14.4" customHeight="1" x14ac:dyDescent="0.3">
      <c r="A375" s="726" t="s">
        <v>569</v>
      </c>
      <c r="B375" s="727" t="s">
        <v>570</v>
      </c>
      <c r="C375" s="728" t="s">
        <v>591</v>
      </c>
      <c r="D375" s="729" t="s">
        <v>592</v>
      </c>
      <c r="E375" s="728" t="s">
        <v>4894</v>
      </c>
      <c r="F375" s="729" t="s">
        <v>4895</v>
      </c>
      <c r="G375" s="728" t="s">
        <v>5019</v>
      </c>
      <c r="H375" s="728" t="s">
        <v>5020</v>
      </c>
      <c r="I375" s="731">
        <v>8.4899997711181641</v>
      </c>
      <c r="J375" s="731">
        <v>30</v>
      </c>
      <c r="K375" s="732">
        <v>254.69999694824219</v>
      </c>
    </row>
    <row r="376" spans="1:11" ht="14.4" customHeight="1" x14ac:dyDescent="0.3">
      <c r="A376" s="726" t="s">
        <v>569</v>
      </c>
      <c r="B376" s="727" t="s">
        <v>570</v>
      </c>
      <c r="C376" s="728" t="s">
        <v>591</v>
      </c>
      <c r="D376" s="729" t="s">
        <v>592</v>
      </c>
      <c r="E376" s="728" t="s">
        <v>4894</v>
      </c>
      <c r="F376" s="729" t="s">
        <v>4895</v>
      </c>
      <c r="G376" s="728" t="s">
        <v>5021</v>
      </c>
      <c r="H376" s="728" t="s">
        <v>5022</v>
      </c>
      <c r="I376" s="731">
        <v>2.1650000810623169</v>
      </c>
      <c r="J376" s="731">
        <v>200</v>
      </c>
      <c r="K376" s="732">
        <v>432.5</v>
      </c>
    </row>
    <row r="377" spans="1:11" ht="14.4" customHeight="1" x14ac:dyDescent="0.3">
      <c r="A377" s="726" t="s">
        <v>569</v>
      </c>
      <c r="B377" s="727" t="s">
        <v>570</v>
      </c>
      <c r="C377" s="728" t="s">
        <v>591</v>
      </c>
      <c r="D377" s="729" t="s">
        <v>592</v>
      </c>
      <c r="E377" s="728" t="s">
        <v>4894</v>
      </c>
      <c r="F377" s="729" t="s">
        <v>4895</v>
      </c>
      <c r="G377" s="728" t="s">
        <v>5024</v>
      </c>
      <c r="H377" s="728" t="s">
        <v>5025</v>
      </c>
      <c r="I377" s="731">
        <v>5</v>
      </c>
      <c r="J377" s="731">
        <v>100</v>
      </c>
      <c r="K377" s="732">
        <v>500</v>
      </c>
    </row>
    <row r="378" spans="1:11" ht="14.4" customHeight="1" x14ac:dyDescent="0.3">
      <c r="A378" s="726" t="s">
        <v>569</v>
      </c>
      <c r="B378" s="727" t="s">
        <v>570</v>
      </c>
      <c r="C378" s="728" t="s">
        <v>591</v>
      </c>
      <c r="D378" s="729" t="s">
        <v>592</v>
      </c>
      <c r="E378" s="728" t="s">
        <v>4894</v>
      </c>
      <c r="F378" s="729" t="s">
        <v>4895</v>
      </c>
      <c r="G378" s="728" t="s">
        <v>5026</v>
      </c>
      <c r="H378" s="728" t="s">
        <v>5027</v>
      </c>
      <c r="I378" s="731">
        <v>2.5199999809265137</v>
      </c>
      <c r="J378" s="731">
        <v>400</v>
      </c>
      <c r="K378" s="732">
        <v>1008</v>
      </c>
    </row>
    <row r="379" spans="1:11" ht="14.4" customHeight="1" x14ac:dyDescent="0.3">
      <c r="A379" s="726" t="s">
        <v>569</v>
      </c>
      <c r="B379" s="727" t="s">
        <v>570</v>
      </c>
      <c r="C379" s="728" t="s">
        <v>591</v>
      </c>
      <c r="D379" s="729" t="s">
        <v>592</v>
      </c>
      <c r="E379" s="728" t="s">
        <v>4894</v>
      </c>
      <c r="F379" s="729" t="s">
        <v>4895</v>
      </c>
      <c r="G379" s="728" t="s">
        <v>5028</v>
      </c>
      <c r="H379" s="728" t="s">
        <v>5029</v>
      </c>
      <c r="I379" s="731">
        <v>21.229999542236328</v>
      </c>
      <c r="J379" s="731">
        <v>50</v>
      </c>
      <c r="K379" s="732">
        <v>1061.5</v>
      </c>
    </row>
    <row r="380" spans="1:11" ht="14.4" customHeight="1" x14ac:dyDescent="0.3">
      <c r="A380" s="726" t="s">
        <v>569</v>
      </c>
      <c r="B380" s="727" t="s">
        <v>570</v>
      </c>
      <c r="C380" s="728" t="s">
        <v>591</v>
      </c>
      <c r="D380" s="729" t="s">
        <v>592</v>
      </c>
      <c r="E380" s="728" t="s">
        <v>4894</v>
      </c>
      <c r="F380" s="729" t="s">
        <v>4895</v>
      </c>
      <c r="G380" s="728" t="s">
        <v>5028</v>
      </c>
      <c r="H380" s="728" t="s">
        <v>5030</v>
      </c>
      <c r="I380" s="731">
        <v>21.229999542236328</v>
      </c>
      <c r="J380" s="731">
        <v>40</v>
      </c>
      <c r="K380" s="732">
        <v>849.20001220703125</v>
      </c>
    </row>
    <row r="381" spans="1:11" ht="14.4" customHeight="1" x14ac:dyDescent="0.3">
      <c r="A381" s="726" t="s">
        <v>569</v>
      </c>
      <c r="B381" s="727" t="s">
        <v>570</v>
      </c>
      <c r="C381" s="728" t="s">
        <v>591</v>
      </c>
      <c r="D381" s="729" t="s">
        <v>592</v>
      </c>
      <c r="E381" s="728" t="s">
        <v>5031</v>
      </c>
      <c r="F381" s="729" t="s">
        <v>5032</v>
      </c>
      <c r="G381" s="728" t="s">
        <v>5033</v>
      </c>
      <c r="H381" s="728" t="s">
        <v>5034</v>
      </c>
      <c r="I381" s="731">
        <v>9.9833335876464844</v>
      </c>
      <c r="J381" s="731">
        <v>1900</v>
      </c>
      <c r="K381" s="732">
        <v>19603</v>
      </c>
    </row>
    <row r="382" spans="1:11" ht="14.4" customHeight="1" x14ac:dyDescent="0.3">
      <c r="A382" s="726" t="s">
        <v>569</v>
      </c>
      <c r="B382" s="727" t="s">
        <v>570</v>
      </c>
      <c r="C382" s="728" t="s">
        <v>591</v>
      </c>
      <c r="D382" s="729" t="s">
        <v>592</v>
      </c>
      <c r="E382" s="728" t="s">
        <v>5031</v>
      </c>
      <c r="F382" s="729" t="s">
        <v>5032</v>
      </c>
      <c r="G382" s="728" t="s">
        <v>5187</v>
      </c>
      <c r="H382" s="728" t="s">
        <v>5188</v>
      </c>
      <c r="I382" s="731">
        <v>7.0100002288818359</v>
      </c>
      <c r="J382" s="731">
        <v>100</v>
      </c>
      <c r="K382" s="732">
        <v>701</v>
      </c>
    </row>
    <row r="383" spans="1:11" ht="14.4" customHeight="1" x14ac:dyDescent="0.3">
      <c r="A383" s="726" t="s">
        <v>569</v>
      </c>
      <c r="B383" s="727" t="s">
        <v>570</v>
      </c>
      <c r="C383" s="728" t="s">
        <v>591</v>
      </c>
      <c r="D383" s="729" t="s">
        <v>592</v>
      </c>
      <c r="E383" s="728" t="s">
        <v>5037</v>
      </c>
      <c r="F383" s="729" t="s">
        <v>5038</v>
      </c>
      <c r="G383" s="728" t="s">
        <v>5039</v>
      </c>
      <c r="H383" s="728" t="s">
        <v>5040</v>
      </c>
      <c r="I383" s="731">
        <v>0.47999998927116394</v>
      </c>
      <c r="J383" s="731">
        <v>1400</v>
      </c>
      <c r="K383" s="732">
        <v>672</v>
      </c>
    </row>
    <row r="384" spans="1:11" ht="14.4" customHeight="1" x14ac:dyDescent="0.3">
      <c r="A384" s="726" t="s">
        <v>569</v>
      </c>
      <c r="B384" s="727" t="s">
        <v>570</v>
      </c>
      <c r="C384" s="728" t="s">
        <v>591</v>
      </c>
      <c r="D384" s="729" t="s">
        <v>592</v>
      </c>
      <c r="E384" s="728" t="s">
        <v>5037</v>
      </c>
      <c r="F384" s="729" t="s">
        <v>5038</v>
      </c>
      <c r="G384" s="728" t="s">
        <v>5189</v>
      </c>
      <c r="H384" s="728" t="s">
        <v>5190</v>
      </c>
      <c r="I384" s="731">
        <v>0.30000001192092896</v>
      </c>
      <c r="J384" s="731">
        <v>800</v>
      </c>
      <c r="K384" s="732">
        <v>240</v>
      </c>
    </row>
    <row r="385" spans="1:11" ht="14.4" customHeight="1" x14ac:dyDescent="0.3">
      <c r="A385" s="726" t="s">
        <v>569</v>
      </c>
      <c r="B385" s="727" t="s">
        <v>570</v>
      </c>
      <c r="C385" s="728" t="s">
        <v>591</v>
      </c>
      <c r="D385" s="729" t="s">
        <v>592</v>
      </c>
      <c r="E385" s="728" t="s">
        <v>5037</v>
      </c>
      <c r="F385" s="729" t="s">
        <v>5038</v>
      </c>
      <c r="G385" s="728" t="s">
        <v>5043</v>
      </c>
      <c r="H385" s="728" t="s">
        <v>5044</v>
      </c>
      <c r="I385" s="731">
        <v>0.52500001092751825</v>
      </c>
      <c r="J385" s="731">
        <v>8400</v>
      </c>
      <c r="K385" s="732">
        <v>4405</v>
      </c>
    </row>
    <row r="386" spans="1:11" ht="14.4" customHeight="1" x14ac:dyDescent="0.3">
      <c r="A386" s="726" t="s">
        <v>569</v>
      </c>
      <c r="B386" s="727" t="s">
        <v>570</v>
      </c>
      <c r="C386" s="728" t="s">
        <v>591</v>
      </c>
      <c r="D386" s="729" t="s">
        <v>592</v>
      </c>
      <c r="E386" s="728" t="s">
        <v>5037</v>
      </c>
      <c r="F386" s="729" t="s">
        <v>5038</v>
      </c>
      <c r="G386" s="728" t="s">
        <v>5045</v>
      </c>
      <c r="H386" s="728" t="s">
        <v>5046</v>
      </c>
      <c r="I386" s="731">
        <v>1.7999999523162842</v>
      </c>
      <c r="J386" s="731">
        <v>200</v>
      </c>
      <c r="K386" s="732">
        <v>360</v>
      </c>
    </row>
    <row r="387" spans="1:11" ht="14.4" customHeight="1" x14ac:dyDescent="0.3">
      <c r="A387" s="726" t="s">
        <v>569</v>
      </c>
      <c r="B387" s="727" t="s">
        <v>570</v>
      </c>
      <c r="C387" s="728" t="s">
        <v>591</v>
      </c>
      <c r="D387" s="729" t="s">
        <v>592</v>
      </c>
      <c r="E387" s="728" t="s">
        <v>5037</v>
      </c>
      <c r="F387" s="729" t="s">
        <v>5038</v>
      </c>
      <c r="G387" s="728" t="s">
        <v>5274</v>
      </c>
      <c r="H387" s="728" t="s">
        <v>5275</v>
      </c>
      <c r="I387" s="731">
        <v>4.005000114440918</v>
      </c>
      <c r="J387" s="731">
        <v>200</v>
      </c>
      <c r="K387" s="732">
        <v>800.52999877929687</v>
      </c>
    </row>
    <row r="388" spans="1:11" ht="14.4" customHeight="1" x14ac:dyDescent="0.3">
      <c r="A388" s="726" t="s">
        <v>569</v>
      </c>
      <c r="B388" s="727" t="s">
        <v>570</v>
      </c>
      <c r="C388" s="728" t="s">
        <v>591</v>
      </c>
      <c r="D388" s="729" t="s">
        <v>592</v>
      </c>
      <c r="E388" s="728" t="s">
        <v>5049</v>
      </c>
      <c r="F388" s="729" t="s">
        <v>5050</v>
      </c>
      <c r="G388" s="728" t="s">
        <v>5051</v>
      </c>
      <c r="H388" s="728" t="s">
        <v>5052</v>
      </c>
      <c r="I388" s="731">
        <v>0.68999999761581421</v>
      </c>
      <c r="J388" s="731">
        <v>5000</v>
      </c>
      <c r="K388" s="732">
        <v>3450</v>
      </c>
    </row>
    <row r="389" spans="1:11" ht="14.4" customHeight="1" x14ac:dyDescent="0.3">
      <c r="A389" s="726" t="s">
        <v>569</v>
      </c>
      <c r="B389" s="727" t="s">
        <v>570</v>
      </c>
      <c r="C389" s="728" t="s">
        <v>591</v>
      </c>
      <c r="D389" s="729" t="s">
        <v>592</v>
      </c>
      <c r="E389" s="728" t="s">
        <v>5049</v>
      </c>
      <c r="F389" s="729" t="s">
        <v>5050</v>
      </c>
      <c r="G389" s="728" t="s">
        <v>5053</v>
      </c>
      <c r="H389" s="728" t="s">
        <v>5054</v>
      </c>
      <c r="I389" s="731">
        <v>0.68999999761581421</v>
      </c>
      <c r="J389" s="731">
        <v>24600</v>
      </c>
      <c r="K389" s="732">
        <v>16974</v>
      </c>
    </row>
    <row r="390" spans="1:11" ht="14.4" customHeight="1" x14ac:dyDescent="0.3">
      <c r="A390" s="726" t="s">
        <v>569</v>
      </c>
      <c r="B390" s="727" t="s">
        <v>570</v>
      </c>
      <c r="C390" s="728" t="s">
        <v>591</v>
      </c>
      <c r="D390" s="729" t="s">
        <v>592</v>
      </c>
      <c r="E390" s="728" t="s">
        <v>5049</v>
      </c>
      <c r="F390" s="729" t="s">
        <v>5050</v>
      </c>
      <c r="G390" s="728" t="s">
        <v>5055</v>
      </c>
      <c r="H390" s="728" t="s">
        <v>5056</v>
      </c>
      <c r="I390" s="731">
        <v>0.68999999761581421</v>
      </c>
      <c r="J390" s="731">
        <v>2000</v>
      </c>
      <c r="K390" s="732">
        <v>1380</v>
      </c>
    </row>
    <row r="391" spans="1:11" ht="14.4" customHeight="1" x14ac:dyDescent="0.3">
      <c r="A391" s="726" t="s">
        <v>569</v>
      </c>
      <c r="B391" s="727" t="s">
        <v>570</v>
      </c>
      <c r="C391" s="728" t="s">
        <v>591</v>
      </c>
      <c r="D391" s="729" t="s">
        <v>592</v>
      </c>
      <c r="E391" s="728" t="s">
        <v>5049</v>
      </c>
      <c r="F391" s="729" t="s">
        <v>5050</v>
      </c>
      <c r="G391" s="728" t="s">
        <v>5276</v>
      </c>
      <c r="H391" s="728" t="s">
        <v>5277</v>
      </c>
      <c r="I391" s="731">
        <v>7.5</v>
      </c>
      <c r="J391" s="731">
        <v>100</v>
      </c>
      <c r="K391" s="732">
        <v>750</v>
      </c>
    </row>
    <row r="392" spans="1:11" ht="14.4" customHeight="1" x14ac:dyDescent="0.3">
      <c r="A392" s="726" t="s">
        <v>569</v>
      </c>
      <c r="B392" s="727" t="s">
        <v>570</v>
      </c>
      <c r="C392" s="728" t="s">
        <v>591</v>
      </c>
      <c r="D392" s="729" t="s">
        <v>592</v>
      </c>
      <c r="E392" s="728" t="s">
        <v>5061</v>
      </c>
      <c r="F392" s="729" t="s">
        <v>5062</v>
      </c>
      <c r="G392" s="728" t="s">
        <v>5278</v>
      </c>
      <c r="H392" s="728" t="s">
        <v>5279</v>
      </c>
      <c r="I392" s="731">
        <v>267.79000854492187</v>
      </c>
      <c r="J392" s="731">
        <v>20</v>
      </c>
      <c r="K392" s="732">
        <v>5355.7001953125</v>
      </c>
    </row>
    <row r="393" spans="1:11" ht="14.4" customHeight="1" x14ac:dyDescent="0.3">
      <c r="A393" s="726" t="s">
        <v>569</v>
      </c>
      <c r="B393" s="727" t="s">
        <v>570</v>
      </c>
      <c r="C393" s="728" t="s">
        <v>591</v>
      </c>
      <c r="D393" s="729" t="s">
        <v>592</v>
      </c>
      <c r="E393" s="728" t="s">
        <v>5061</v>
      </c>
      <c r="F393" s="729" t="s">
        <v>5062</v>
      </c>
      <c r="G393" s="728" t="s">
        <v>5063</v>
      </c>
      <c r="H393" s="728" t="s">
        <v>5064</v>
      </c>
      <c r="I393" s="731">
        <v>267.78500366210937</v>
      </c>
      <c r="J393" s="731">
        <v>79</v>
      </c>
      <c r="K393" s="732">
        <v>21154.890106201172</v>
      </c>
    </row>
    <row r="394" spans="1:11" ht="14.4" customHeight="1" x14ac:dyDescent="0.3">
      <c r="A394" s="726" t="s">
        <v>569</v>
      </c>
      <c r="B394" s="727" t="s">
        <v>570</v>
      </c>
      <c r="C394" s="728" t="s">
        <v>591</v>
      </c>
      <c r="D394" s="729" t="s">
        <v>592</v>
      </c>
      <c r="E394" s="728" t="s">
        <v>5067</v>
      </c>
      <c r="F394" s="729" t="s">
        <v>5068</v>
      </c>
      <c r="G394" s="728" t="s">
        <v>5280</v>
      </c>
      <c r="H394" s="728" t="s">
        <v>5281</v>
      </c>
      <c r="I394" s="731">
        <v>3.9350000619888306</v>
      </c>
      <c r="J394" s="731">
        <v>300</v>
      </c>
      <c r="K394" s="732">
        <v>1180.2000122070312</v>
      </c>
    </row>
    <row r="395" spans="1:11" ht="14.4" customHeight="1" x14ac:dyDescent="0.3">
      <c r="A395" s="726" t="s">
        <v>569</v>
      </c>
      <c r="B395" s="727" t="s">
        <v>570</v>
      </c>
      <c r="C395" s="728" t="s">
        <v>591</v>
      </c>
      <c r="D395" s="729" t="s">
        <v>592</v>
      </c>
      <c r="E395" s="728" t="s">
        <v>5067</v>
      </c>
      <c r="F395" s="729" t="s">
        <v>5068</v>
      </c>
      <c r="G395" s="728" t="s">
        <v>5282</v>
      </c>
      <c r="H395" s="728" t="s">
        <v>5283</v>
      </c>
      <c r="I395" s="731">
        <v>34.099998474121094</v>
      </c>
      <c r="J395" s="731">
        <v>8</v>
      </c>
      <c r="K395" s="732">
        <v>272.77999877929687</v>
      </c>
    </row>
    <row r="396" spans="1:11" ht="14.4" customHeight="1" x14ac:dyDescent="0.3">
      <c r="A396" s="726" t="s">
        <v>569</v>
      </c>
      <c r="B396" s="727" t="s">
        <v>570</v>
      </c>
      <c r="C396" s="728" t="s">
        <v>591</v>
      </c>
      <c r="D396" s="729" t="s">
        <v>592</v>
      </c>
      <c r="E396" s="728" t="s">
        <v>5067</v>
      </c>
      <c r="F396" s="729" t="s">
        <v>5068</v>
      </c>
      <c r="G396" s="728" t="s">
        <v>5284</v>
      </c>
      <c r="H396" s="728" t="s">
        <v>5285</v>
      </c>
      <c r="I396" s="731">
        <v>32.669998168945313</v>
      </c>
      <c r="J396" s="731">
        <v>5</v>
      </c>
      <c r="K396" s="732">
        <v>163.35000610351562</v>
      </c>
    </row>
    <row r="397" spans="1:11" ht="14.4" customHeight="1" x14ac:dyDescent="0.3">
      <c r="A397" s="726" t="s">
        <v>569</v>
      </c>
      <c r="B397" s="727" t="s">
        <v>570</v>
      </c>
      <c r="C397" s="728" t="s">
        <v>591</v>
      </c>
      <c r="D397" s="729" t="s">
        <v>592</v>
      </c>
      <c r="E397" s="728" t="s">
        <v>5067</v>
      </c>
      <c r="F397" s="729" t="s">
        <v>5068</v>
      </c>
      <c r="G397" s="728" t="s">
        <v>5286</v>
      </c>
      <c r="H397" s="728" t="s">
        <v>5287</v>
      </c>
      <c r="I397" s="731">
        <v>15.609999656677246</v>
      </c>
      <c r="J397" s="731">
        <v>24</v>
      </c>
      <c r="K397" s="732">
        <v>374.63999938964844</v>
      </c>
    </row>
    <row r="398" spans="1:11" ht="14.4" customHeight="1" x14ac:dyDescent="0.3">
      <c r="A398" s="726" t="s">
        <v>569</v>
      </c>
      <c r="B398" s="727" t="s">
        <v>570</v>
      </c>
      <c r="C398" s="728" t="s">
        <v>594</v>
      </c>
      <c r="D398" s="729" t="s">
        <v>595</v>
      </c>
      <c r="E398" s="728" t="s">
        <v>4806</v>
      </c>
      <c r="F398" s="729" t="s">
        <v>4807</v>
      </c>
      <c r="G398" s="728" t="s">
        <v>5288</v>
      </c>
      <c r="H398" s="728" t="s">
        <v>5289</v>
      </c>
      <c r="I398" s="731">
        <v>0.50499999523162842</v>
      </c>
      <c r="J398" s="731">
        <v>400</v>
      </c>
      <c r="K398" s="732">
        <v>202</v>
      </c>
    </row>
    <row r="399" spans="1:11" ht="14.4" customHeight="1" x14ac:dyDescent="0.3">
      <c r="A399" s="726" t="s">
        <v>569</v>
      </c>
      <c r="B399" s="727" t="s">
        <v>570</v>
      </c>
      <c r="C399" s="728" t="s">
        <v>594</v>
      </c>
      <c r="D399" s="729" t="s">
        <v>595</v>
      </c>
      <c r="E399" s="728" t="s">
        <v>4806</v>
      </c>
      <c r="F399" s="729" t="s">
        <v>4807</v>
      </c>
      <c r="G399" s="728" t="s">
        <v>5290</v>
      </c>
      <c r="H399" s="728" t="s">
        <v>5291</v>
      </c>
      <c r="I399" s="731">
        <v>0.97333335876464844</v>
      </c>
      <c r="J399" s="731">
        <v>8500</v>
      </c>
      <c r="K399" s="732">
        <v>8275</v>
      </c>
    </row>
    <row r="400" spans="1:11" ht="14.4" customHeight="1" x14ac:dyDescent="0.3">
      <c r="A400" s="726" t="s">
        <v>569</v>
      </c>
      <c r="B400" s="727" t="s">
        <v>570</v>
      </c>
      <c r="C400" s="728" t="s">
        <v>594</v>
      </c>
      <c r="D400" s="729" t="s">
        <v>595</v>
      </c>
      <c r="E400" s="728" t="s">
        <v>4806</v>
      </c>
      <c r="F400" s="729" t="s">
        <v>4807</v>
      </c>
      <c r="G400" s="728" t="s">
        <v>5292</v>
      </c>
      <c r="H400" s="728" t="s">
        <v>5293</v>
      </c>
      <c r="I400" s="731">
        <v>1.8200000524520874</v>
      </c>
      <c r="J400" s="731">
        <v>1200</v>
      </c>
      <c r="K400" s="732">
        <v>2185</v>
      </c>
    </row>
    <row r="401" spans="1:11" ht="14.4" customHeight="1" x14ac:dyDescent="0.3">
      <c r="A401" s="726" t="s">
        <v>569</v>
      </c>
      <c r="B401" s="727" t="s">
        <v>570</v>
      </c>
      <c r="C401" s="728" t="s">
        <v>594</v>
      </c>
      <c r="D401" s="729" t="s">
        <v>595</v>
      </c>
      <c r="E401" s="728" t="s">
        <v>4806</v>
      </c>
      <c r="F401" s="729" t="s">
        <v>4807</v>
      </c>
      <c r="G401" s="728" t="s">
        <v>5294</v>
      </c>
      <c r="H401" s="728" t="s">
        <v>5295</v>
      </c>
      <c r="I401" s="731">
        <v>1.4900000095367432</v>
      </c>
      <c r="J401" s="731">
        <v>500</v>
      </c>
      <c r="K401" s="732">
        <v>745</v>
      </c>
    </row>
    <row r="402" spans="1:11" ht="14.4" customHeight="1" x14ac:dyDescent="0.3">
      <c r="A402" s="726" t="s">
        <v>569</v>
      </c>
      <c r="B402" s="727" t="s">
        <v>570</v>
      </c>
      <c r="C402" s="728" t="s">
        <v>594</v>
      </c>
      <c r="D402" s="729" t="s">
        <v>595</v>
      </c>
      <c r="E402" s="728" t="s">
        <v>4806</v>
      </c>
      <c r="F402" s="729" t="s">
        <v>4807</v>
      </c>
      <c r="G402" s="728" t="s">
        <v>5296</v>
      </c>
      <c r="H402" s="728" t="s">
        <v>5297</v>
      </c>
      <c r="I402" s="731">
        <v>0.81000000238418579</v>
      </c>
      <c r="J402" s="731">
        <v>625</v>
      </c>
      <c r="K402" s="732">
        <v>507.44999694824219</v>
      </c>
    </row>
    <row r="403" spans="1:11" ht="14.4" customHeight="1" x14ac:dyDescent="0.3">
      <c r="A403" s="726" t="s">
        <v>569</v>
      </c>
      <c r="B403" s="727" t="s">
        <v>570</v>
      </c>
      <c r="C403" s="728" t="s">
        <v>594</v>
      </c>
      <c r="D403" s="729" t="s">
        <v>595</v>
      </c>
      <c r="E403" s="728" t="s">
        <v>4806</v>
      </c>
      <c r="F403" s="729" t="s">
        <v>4807</v>
      </c>
      <c r="G403" s="728" t="s">
        <v>5298</v>
      </c>
      <c r="H403" s="728" t="s">
        <v>5299</v>
      </c>
      <c r="I403" s="731">
        <v>0.58833330869674683</v>
      </c>
      <c r="J403" s="731">
        <v>10000</v>
      </c>
      <c r="K403" s="732">
        <v>5885</v>
      </c>
    </row>
    <row r="404" spans="1:11" ht="14.4" customHeight="1" x14ac:dyDescent="0.3">
      <c r="A404" s="726" t="s">
        <v>569</v>
      </c>
      <c r="B404" s="727" t="s">
        <v>570</v>
      </c>
      <c r="C404" s="728" t="s">
        <v>594</v>
      </c>
      <c r="D404" s="729" t="s">
        <v>595</v>
      </c>
      <c r="E404" s="728" t="s">
        <v>4806</v>
      </c>
      <c r="F404" s="729" t="s">
        <v>4807</v>
      </c>
      <c r="G404" s="728" t="s">
        <v>5087</v>
      </c>
      <c r="H404" s="728" t="s">
        <v>5088</v>
      </c>
      <c r="I404" s="731">
        <v>0.43999999761581421</v>
      </c>
      <c r="J404" s="731">
        <v>5000</v>
      </c>
      <c r="K404" s="732">
        <v>2199.5299987792969</v>
      </c>
    </row>
    <row r="405" spans="1:11" ht="14.4" customHeight="1" x14ac:dyDescent="0.3">
      <c r="A405" s="726" t="s">
        <v>569</v>
      </c>
      <c r="B405" s="727" t="s">
        <v>570</v>
      </c>
      <c r="C405" s="728" t="s">
        <v>594</v>
      </c>
      <c r="D405" s="729" t="s">
        <v>595</v>
      </c>
      <c r="E405" s="728" t="s">
        <v>4806</v>
      </c>
      <c r="F405" s="729" t="s">
        <v>4807</v>
      </c>
      <c r="G405" s="728" t="s">
        <v>5197</v>
      </c>
      <c r="H405" s="728" t="s">
        <v>5198</v>
      </c>
      <c r="I405" s="731">
        <v>2.0499999523162842</v>
      </c>
      <c r="J405" s="731">
        <v>600</v>
      </c>
      <c r="K405" s="732">
        <v>1230.5800170898437</v>
      </c>
    </row>
    <row r="406" spans="1:11" ht="14.4" customHeight="1" x14ac:dyDescent="0.3">
      <c r="A406" s="726" t="s">
        <v>569</v>
      </c>
      <c r="B406" s="727" t="s">
        <v>570</v>
      </c>
      <c r="C406" s="728" t="s">
        <v>594</v>
      </c>
      <c r="D406" s="729" t="s">
        <v>595</v>
      </c>
      <c r="E406" s="728" t="s">
        <v>4806</v>
      </c>
      <c r="F406" s="729" t="s">
        <v>4807</v>
      </c>
      <c r="G406" s="728" t="s">
        <v>5197</v>
      </c>
      <c r="H406" s="728" t="s">
        <v>5199</v>
      </c>
      <c r="I406" s="731">
        <v>2.0499999523162842</v>
      </c>
      <c r="J406" s="731">
        <v>100</v>
      </c>
      <c r="K406" s="732">
        <v>205</v>
      </c>
    </row>
    <row r="407" spans="1:11" ht="14.4" customHeight="1" x14ac:dyDescent="0.3">
      <c r="A407" s="726" t="s">
        <v>569</v>
      </c>
      <c r="B407" s="727" t="s">
        <v>570</v>
      </c>
      <c r="C407" s="728" t="s">
        <v>594</v>
      </c>
      <c r="D407" s="729" t="s">
        <v>595</v>
      </c>
      <c r="E407" s="728" t="s">
        <v>4806</v>
      </c>
      <c r="F407" s="729" t="s">
        <v>4807</v>
      </c>
      <c r="G407" s="728" t="s">
        <v>5089</v>
      </c>
      <c r="H407" s="728" t="s">
        <v>5090</v>
      </c>
      <c r="I407" s="731">
        <v>2.7400000095367432</v>
      </c>
      <c r="J407" s="731">
        <v>5000</v>
      </c>
      <c r="K407" s="732">
        <v>13679.83984375</v>
      </c>
    </row>
    <row r="408" spans="1:11" ht="14.4" customHeight="1" x14ac:dyDescent="0.3">
      <c r="A408" s="726" t="s">
        <v>569</v>
      </c>
      <c r="B408" s="727" t="s">
        <v>570</v>
      </c>
      <c r="C408" s="728" t="s">
        <v>594</v>
      </c>
      <c r="D408" s="729" t="s">
        <v>595</v>
      </c>
      <c r="E408" s="728" t="s">
        <v>4806</v>
      </c>
      <c r="F408" s="729" t="s">
        <v>4807</v>
      </c>
      <c r="G408" s="728" t="s">
        <v>5093</v>
      </c>
      <c r="H408" s="728" t="s">
        <v>5094</v>
      </c>
      <c r="I408" s="731">
        <v>164.22000122070312</v>
      </c>
      <c r="J408" s="731">
        <v>10</v>
      </c>
      <c r="K408" s="732">
        <v>1642.199951171875</v>
      </c>
    </row>
    <row r="409" spans="1:11" ht="14.4" customHeight="1" x14ac:dyDescent="0.3">
      <c r="A409" s="726" t="s">
        <v>569</v>
      </c>
      <c r="B409" s="727" t="s">
        <v>570</v>
      </c>
      <c r="C409" s="728" t="s">
        <v>594</v>
      </c>
      <c r="D409" s="729" t="s">
        <v>595</v>
      </c>
      <c r="E409" s="728" t="s">
        <v>4806</v>
      </c>
      <c r="F409" s="729" t="s">
        <v>4807</v>
      </c>
      <c r="G409" s="728" t="s">
        <v>4822</v>
      </c>
      <c r="H409" s="728" t="s">
        <v>4823</v>
      </c>
      <c r="I409" s="731">
        <v>86.379997253417969</v>
      </c>
      <c r="J409" s="731">
        <v>10</v>
      </c>
      <c r="K409" s="732">
        <v>863.79998779296875</v>
      </c>
    </row>
    <row r="410" spans="1:11" ht="14.4" customHeight="1" x14ac:dyDescent="0.3">
      <c r="A410" s="726" t="s">
        <v>569</v>
      </c>
      <c r="B410" s="727" t="s">
        <v>570</v>
      </c>
      <c r="C410" s="728" t="s">
        <v>594</v>
      </c>
      <c r="D410" s="729" t="s">
        <v>595</v>
      </c>
      <c r="E410" s="728" t="s">
        <v>4806</v>
      </c>
      <c r="F410" s="729" t="s">
        <v>4807</v>
      </c>
      <c r="G410" s="728" t="s">
        <v>4826</v>
      </c>
      <c r="H410" s="728" t="s">
        <v>4827</v>
      </c>
      <c r="I410" s="731">
        <v>790.8800048828125</v>
      </c>
      <c r="J410" s="731">
        <v>1</v>
      </c>
      <c r="K410" s="732">
        <v>790.8800048828125</v>
      </c>
    </row>
    <row r="411" spans="1:11" ht="14.4" customHeight="1" x14ac:dyDescent="0.3">
      <c r="A411" s="726" t="s">
        <v>569</v>
      </c>
      <c r="B411" s="727" t="s">
        <v>570</v>
      </c>
      <c r="C411" s="728" t="s">
        <v>594</v>
      </c>
      <c r="D411" s="729" t="s">
        <v>595</v>
      </c>
      <c r="E411" s="728" t="s">
        <v>4806</v>
      </c>
      <c r="F411" s="729" t="s">
        <v>4807</v>
      </c>
      <c r="G411" s="728" t="s">
        <v>5300</v>
      </c>
      <c r="H411" s="728" t="s">
        <v>5301</v>
      </c>
      <c r="I411" s="731">
        <v>775.92999267578125</v>
      </c>
      <c r="J411" s="731">
        <v>3</v>
      </c>
      <c r="K411" s="732">
        <v>2327.7899780273437</v>
      </c>
    </row>
    <row r="412" spans="1:11" ht="14.4" customHeight="1" x14ac:dyDescent="0.3">
      <c r="A412" s="726" t="s">
        <v>569</v>
      </c>
      <c r="B412" s="727" t="s">
        <v>570</v>
      </c>
      <c r="C412" s="728" t="s">
        <v>594</v>
      </c>
      <c r="D412" s="729" t="s">
        <v>595</v>
      </c>
      <c r="E412" s="728" t="s">
        <v>4806</v>
      </c>
      <c r="F412" s="729" t="s">
        <v>4807</v>
      </c>
      <c r="G412" s="728" t="s">
        <v>5302</v>
      </c>
      <c r="H412" s="728" t="s">
        <v>5303</v>
      </c>
      <c r="I412" s="731">
        <v>355.35000610351562</v>
      </c>
      <c r="J412" s="731">
        <v>1</v>
      </c>
      <c r="K412" s="732">
        <v>355.35000610351562</v>
      </c>
    </row>
    <row r="413" spans="1:11" ht="14.4" customHeight="1" x14ac:dyDescent="0.3">
      <c r="A413" s="726" t="s">
        <v>569</v>
      </c>
      <c r="B413" s="727" t="s">
        <v>570</v>
      </c>
      <c r="C413" s="728" t="s">
        <v>594</v>
      </c>
      <c r="D413" s="729" t="s">
        <v>595</v>
      </c>
      <c r="E413" s="728" t="s">
        <v>4806</v>
      </c>
      <c r="F413" s="729" t="s">
        <v>4807</v>
      </c>
      <c r="G413" s="728" t="s">
        <v>5304</v>
      </c>
      <c r="H413" s="728" t="s">
        <v>5305</v>
      </c>
      <c r="I413" s="731">
        <v>100.37999725341797</v>
      </c>
      <c r="J413" s="731">
        <v>2</v>
      </c>
      <c r="K413" s="732">
        <v>200.75999450683594</v>
      </c>
    </row>
    <row r="414" spans="1:11" ht="14.4" customHeight="1" x14ac:dyDescent="0.3">
      <c r="A414" s="726" t="s">
        <v>569</v>
      </c>
      <c r="B414" s="727" t="s">
        <v>570</v>
      </c>
      <c r="C414" s="728" t="s">
        <v>594</v>
      </c>
      <c r="D414" s="729" t="s">
        <v>595</v>
      </c>
      <c r="E414" s="728" t="s">
        <v>4806</v>
      </c>
      <c r="F414" s="729" t="s">
        <v>4807</v>
      </c>
      <c r="G414" s="728" t="s">
        <v>5306</v>
      </c>
      <c r="H414" s="728" t="s">
        <v>5307</v>
      </c>
      <c r="I414" s="731">
        <v>272.44000244140625</v>
      </c>
      <c r="J414" s="731">
        <v>6</v>
      </c>
      <c r="K414" s="732">
        <v>1634.6099853515625</v>
      </c>
    </row>
    <row r="415" spans="1:11" ht="14.4" customHeight="1" x14ac:dyDescent="0.3">
      <c r="A415" s="726" t="s">
        <v>569</v>
      </c>
      <c r="B415" s="727" t="s">
        <v>570</v>
      </c>
      <c r="C415" s="728" t="s">
        <v>594</v>
      </c>
      <c r="D415" s="729" t="s">
        <v>595</v>
      </c>
      <c r="E415" s="728" t="s">
        <v>4806</v>
      </c>
      <c r="F415" s="729" t="s">
        <v>4807</v>
      </c>
      <c r="G415" s="728" t="s">
        <v>5097</v>
      </c>
      <c r="H415" s="728" t="s">
        <v>5098</v>
      </c>
      <c r="I415" s="731">
        <v>30.177500247955322</v>
      </c>
      <c r="J415" s="731">
        <v>85</v>
      </c>
      <c r="K415" s="732">
        <v>2565.0499877929687</v>
      </c>
    </row>
    <row r="416" spans="1:11" ht="14.4" customHeight="1" x14ac:dyDescent="0.3">
      <c r="A416" s="726" t="s">
        <v>569</v>
      </c>
      <c r="B416" s="727" t="s">
        <v>570</v>
      </c>
      <c r="C416" s="728" t="s">
        <v>594</v>
      </c>
      <c r="D416" s="729" t="s">
        <v>595</v>
      </c>
      <c r="E416" s="728" t="s">
        <v>4806</v>
      </c>
      <c r="F416" s="729" t="s">
        <v>4807</v>
      </c>
      <c r="G416" s="728" t="s">
        <v>4830</v>
      </c>
      <c r="H416" s="728" t="s">
        <v>4831</v>
      </c>
      <c r="I416" s="731">
        <v>5.179999828338623</v>
      </c>
      <c r="J416" s="731">
        <v>200</v>
      </c>
      <c r="K416" s="732">
        <v>1035.5</v>
      </c>
    </row>
    <row r="417" spans="1:11" ht="14.4" customHeight="1" x14ac:dyDescent="0.3">
      <c r="A417" s="726" t="s">
        <v>569</v>
      </c>
      <c r="B417" s="727" t="s">
        <v>570</v>
      </c>
      <c r="C417" s="728" t="s">
        <v>594</v>
      </c>
      <c r="D417" s="729" t="s">
        <v>595</v>
      </c>
      <c r="E417" s="728" t="s">
        <v>4806</v>
      </c>
      <c r="F417" s="729" t="s">
        <v>4807</v>
      </c>
      <c r="G417" s="728" t="s">
        <v>4838</v>
      </c>
      <c r="H417" s="728" t="s">
        <v>4839</v>
      </c>
      <c r="I417" s="731">
        <v>139.56333414713541</v>
      </c>
      <c r="J417" s="731">
        <v>30</v>
      </c>
      <c r="K417" s="732">
        <v>4186.89990234375</v>
      </c>
    </row>
    <row r="418" spans="1:11" ht="14.4" customHeight="1" x14ac:dyDescent="0.3">
      <c r="A418" s="726" t="s">
        <v>569</v>
      </c>
      <c r="B418" s="727" t="s">
        <v>570</v>
      </c>
      <c r="C418" s="728" t="s">
        <v>594</v>
      </c>
      <c r="D418" s="729" t="s">
        <v>595</v>
      </c>
      <c r="E418" s="728" t="s">
        <v>4806</v>
      </c>
      <c r="F418" s="729" t="s">
        <v>4807</v>
      </c>
      <c r="G418" s="728" t="s">
        <v>5226</v>
      </c>
      <c r="H418" s="728" t="s">
        <v>5227</v>
      </c>
      <c r="I418" s="731">
        <v>599.1500244140625</v>
      </c>
      <c r="J418" s="731">
        <v>1</v>
      </c>
      <c r="K418" s="732">
        <v>599.1500244140625</v>
      </c>
    </row>
    <row r="419" spans="1:11" ht="14.4" customHeight="1" x14ac:dyDescent="0.3">
      <c r="A419" s="726" t="s">
        <v>569</v>
      </c>
      <c r="B419" s="727" t="s">
        <v>570</v>
      </c>
      <c r="C419" s="728" t="s">
        <v>594</v>
      </c>
      <c r="D419" s="729" t="s">
        <v>595</v>
      </c>
      <c r="E419" s="728" t="s">
        <v>4806</v>
      </c>
      <c r="F419" s="729" t="s">
        <v>4807</v>
      </c>
      <c r="G419" s="728" t="s">
        <v>5107</v>
      </c>
      <c r="H419" s="728" t="s">
        <v>5108</v>
      </c>
      <c r="I419" s="731">
        <v>1.3799999952316284</v>
      </c>
      <c r="J419" s="731">
        <v>50</v>
      </c>
      <c r="K419" s="732">
        <v>69</v>
      </c>
    </row>
    <row r="420" spans="1:11" ht="14.4" customHeight="1" x14ac:dyDescent="0.3">
      <c r="A420" s="726" t="s">
        <v>569</v>
      </c>
      <c r="B420" s="727" t="s">
        <v>570</v>
      </c>
      <c r="C420" s="728" t="s">
        <v>594</v>
      </c>
      <c r="D420" s="729" t="s">
        <v>595</v>
      </c>
      <c r="E420" s="728" t="s">
        <v>4806</v>
      </c>
      <c r="F420" s="729" t="s">
        <v>4807</v>
      </c>
      <c r="G420" s="728" t="s">
        <v>4844</v>
      </c>
      <c r="H420" s="728" t="s">
        <v>4845</v>
      </c>
      <c r="I420" s="731">
        <v>0.86000001430511475</v>
      </c>
      <c r="J420" s="731">
        <v>200</v>
      </c>
      <c r="K420" s="732">
        <v>172</v>
      </c>
    </row>
    <row r="421" spans="1:11" ht="14.4" customHeight="1" x14ac:dyDescent="0.3">
      <c r="A421" s="726" t="s">
        <v>569</v>
      </c>
      <c r="B421" s="727" t="s">
        <v>570</v>
      </c>
      <c r="C421" s="728" t="s">
        <v>594</v>
      </c>
      <c r="D421" s="729" t="s">
        <v>595</v>
      </c>
      <c r="E421" s="728" t="s">
        <v>4806</v>
      </c>
      <c r="F421" s="729" t="s">
        <v>4807</v>
      </c>
      <c r="G421" s="728" t="s">
        <v>4852</v>
      </c>
      <c r="H421" s="728" t="s">
        <v>4853</v>
      </c>
      <c r="I421" s="731">
        <v>0.37999999523162842</v>
      </c>
      <c r="J421" s="731">
        <v>15</v>
      </c>
      <c r="K421" s="732">
        <v>5.6999998092651367</v>
      </c>
    </row>
    <row r="422" spans="1:11" ht="14.4" customHeight="1" x14ac:dyDescent="0.3">
      <c r="A422" s="726" t="s">
        <v>569</v>
      </c>
      <c r="B422" s="727" t="s">
        <v>570</v>
      </c>
      <c r="C422" s="728" t="s">
        <v>594</v>
      </c>
      <c r="D422" s="729" t="s">
        <v>595</v>
      </c>
      <c r="E422" s="728" t="s">
        <v>4806</v>
      </c>
      <c r="F422" s="729" t="s">
        <v>4807</v>
      </c>
      <c r="G422" s="728" t="s">
        <v>5308</v>
      </c>
      <c r="H422" s="728" t="s">
        <v>5309</v>
      </c>
      <c r="I422" s="731">
        <v>4.3000001907348633</v>
      </c>
      <c r="J422" s="731">
        <v>24</v>
      </c>
      <c r="K422" s="732">
        <v>103.19999694824219</v>
      </c>
    </row>
    <row r="423" spans="1:11" ht="14.4" customHeight="1" x14ac:dyDescent="0.3">
      <c r="A423" s="726" t="s">
        <v>569</v>
      </c>
      <c r="B423" s="727" t="s">
        <v>570</v>
      </c>
      <c r="C423" s="728" t="s">
        <v>594</v>
      </c>
      <c r="D423" s="729" t="s">
        <v>595</v>
      </c>
      <c r="E423" s="728" t="s">
        <v>4806</v>
      </c>
      <c r="F423" s="729" t="s">
        <v>4807</v>
      </c>
      <c r="G423" s="728" t="s">
        <v>5310</v>
      </c>
      <c r="H423" s="728" t="s">
        <v>5311</v>
      </c>
      <c r="I423" s="731">
        <v>11.954999923706055</v>
      </c>
      <c r="J423" s="731">
        <v>72</v>
      </c>
      <c r="K423" s="732">
        <v>889.67999267578125</v>
      </c>
    </row>
    <row r="424" spans="1:11" ht="14.4" customHeight="1" x14ac:dyDescent="0.3">
      <c r="A424" s="726" t="s">
        <v>569</v>
      </c>
      <c r="B424" s="727" t="s">
        <v>570</v>
      </c>
      <c r="C424" s="728" t="s">
        <v>594</v>
      </c>
      <c r="D424" s="729" t="s">
        <v>595</v>
      </c>
      <c r="E424" s="728" t="s">
        <v>4806</v>
      </c>
      <c r="F424" s="729" t="s">
        <v>4807</v>
      </c>
      <c r="G424" s="728" t="s">
        <v>5236</v>
      </c>
      <c r="H424" s="728" t="s">
        <v>5237</v>
      </c>
      <c r="I424" s="731">
        <v>25.527500629425049</v>
      </c>
      <c r="J424" s="731">
        <v>60</v>
      </c>
      <c r="K424" s="732">
        <v>1541.7200012207031</v>
      </c>
    </row>
    <row r="425" spans="1:11" ht="14.4" customHeight="1" x14ac:dyDescent="0.3">
      <c r="A425" s="726" t="s">
        <v>569</v>
      </c>
      <c r="B425" s="727" t="s">
        <v>570</v>
      </c>
      <c r="C425" s="728" t="s">
        <v>594</v>
      </c>
      <c r="D425" s="729" t="s">
        <v>595</v>
      </c>
      <c r="E425" s="728" t="s">
        <v>4806</v>
      </c>
      <c r="F425" s="729" t="s">
        <v>4807</v>
      </c>
      <c r="G425" s="728" t="s">
        <v>5312</v>
      </c>
      <c r="H425" s="728" t="s">
        <v>5313</v>
      </c>
      <c r="I425" s="731">
        <v>16.680000305175781</v>
      </c>
      <c r="J425" s="731">
        <v>20</v>
      </c>
      <c r="K425" s="732">
        <v>333.5</v>
      </c>
    </row>
    <row r="426" spans="1:11" ht="14.4" customHeight="1" x14ac:dyDescent="0.3">
      <c r="A426" s="726" t="s">
        <v>569</v>
      </c>
      <c r="B426" s="727" t="s">
        <v>570</v>
      </c>
      <c r="C426" s="728" t="s">
        <v>594</v>
      </c>
      <c r="D426" s="729" t="s">
        <v>595</v>
      </c>
      <c r="E426" s="728" t="s">
        <v>4806</v>
      </c>
      <c r="F426" s="729" t="s">
        <v>4807</v>
      </c>
      <c r="G426" s="728" t="s">
        <v>5238</v>
      </c>
      <c r="H426" s="728" t="s">
        <v>5239</v>
      </c>
      <c r="I426" s="731">
        <v>7.5900001525878906</v>
      </c>
      <c r="J426" s="731">
        <v>10</v>
      </c>
      <c r="K426" s="732">
        <v>75.900001525878906</v>
      </c>
    </row>
    <row r="427" spans="1:11" ht="14.4" customHeight="1" x14ac:dyDescent="0.3">
      <c r="A427" s="726" t="s">
        <v>569</v>
      </c>
      <c r="B427" s="727" t="s">
        <v>570</v>
      </c>
      <c r="C427" s="728" t="s">
        <v>594</v>
      </c>
      <c r="D427" s="729" t="s">
        <v>595</v>
      </c>
      <c r="E427" s="728" t="s">
        <v>4806</v>
      </c>
      <c r="F427" s="729" t="s">
        <v>4807</v>
      </c>
      <c r="G427" s="728" t="s">
        <v>5240</v>
      </c>
      <c r="H427" s="728" t="s">
        <v>5241</v>
      </c>
      <c r="I427" s="731">
        <v>8.630000114440918</v>
      </c>
      <c r="J427" s="731">
        <v>10</v>
      </c>
      <c r="K427" s="732">
        <v>86.300003051757812</v>
      </c>
    </row>
    <row r="428" spans="1:11" ht="14.4" customHeight="1" x14ac:dyDescent="0.3">
      <c r="A428" s="726" t="s">
        <v>569</v>
      </c>
      <c r="B428" s="727" t="s">
        <v>570</v>
      </c>
      <c r="C428" s="728" t="s">
        <v>594</v>
      </c>
      <c r="D428" s="729" t="s">
        <v>595</v>
      </c>
      <c r="E428" s="728" t="s">
        <v>4806</v>
      </c>
      <c r="F428" s="729" t="s">
        <v>4807</v>
      </c>
      <c r="G428" s="728" t="s">
        <v>5314</v>
      </c>
      <c r="H428" s="728" t="s">
        <v>5315</v>
      </c>
      <c r="I428" s="731">
        <v>10.520000457763672</v>
      </c>
      <c r="J428" s="731">
        <v>1</v>
      </c>
      <c r="K428" s="732">
        <v>10.520000457763672</v>
      </c>
    </row>
    <row r="429" spans="1:11" ht="14.4" customHeight="1" x14ac:dyDescent="0.3">
      <c r="A429" s="726" t="s">
        <v>569</v>
      </c>
      <c r="B429" s="727" t="s">
        <v>570</v>
      </c>
      <c r="C429" s="728" t="s">
        <v>594</v>
      </c>
      <c r="D429" s="729" t="s">
        <v>595</v>
      </c>
      <c r="E429" s="728" t="s">
        <v>4806</v>
      </c>
      <c r="F429" s="729" t="s">
        <v>4807</v>
      </c>
      <c r="G429" s="728" t="s">
        <v>4862</v>
      </c>
      <c r="H429" s="728" t="s">
        <v>4863</v>
      </c>
      <c r="I429" s="731">
        <v>2.5039999961853026</v>
      </c>
      <c r="J429" s="731">
        <v>520</v>
      </c>
      <c r="K429" s="732">
        <v>1301.6000061035156</v>
      </c>
    </row>
    <row r="430" spans="1:11" ht="14.4" customHeight="1" x14ac:dyDescent="0.3">
      <c r="A430" s="726" t="s">
        <v>569</v>
      </c>
      <c r="B430" s="727" t="s">
        <v>570</v>
      </c>
      <c r="C430" s="728" t="s">
        <v>594</v>
      </c>
      <c r="D430" s="729" t="s">
        <v>595</v>
      </c>
      <c r="E430" s="728" t="s">
        <v>4806</v>
      </c>
      <c r="F430" s="729" t="s">
        <v>4807</v>
      </c>
      <c r="G430" s="728" t="s">
        <v>5119</v>
      </c>
      <c r="H430" s="728" t="s">
        <v>5120</v>
      </c>
      <c r="I430" s="731">
        <v>3.2633333206176758</v>
      </c>
      <c r="J430" s="731">
        <v>280</v>
      </c>
      <c r="K430" s="732">
        <v>913.40000915527344</v>
      </c>
    </row>
    <row r="431" spans="1:11" ht="14.4" customHeight="1" x14ac:dyDescent="0.3">
      <c r="A431" s="726" t="s">
        <v>569</v>
      </c>
      <c r="B431" s="727" t="s">
        <v>570</v>
      </c>
      <c r="C431" s="728" t="s">
        <v>594</v>
      </c>
      <c r="D431" s="729" t="s">
        <v>595</v>
      </c>
      <c r="E431" s="728" t="s">
        <v>4806</v>
      </c>
      <c r="F431" s="729" t="s">
        <v>4807</v>
      </c>
      <c r="G431" s="728" t="s">
        <v>4864</v>
      </c>
      <c r="H431" s="728" t="s">
        <v>4865</v>
      </c>
      <c r="I431" s="731">
        <v>3.9700000286102295</v>
      </c>
      <c r="J431" s="731">
        <v>100</v>
      </c>
      <c r="K431" s="732">
        <v>397</v>
      </c>
    </row>
    <row r="432" spans="1:11" ht="14.4" customHeight="1" x14ac:dyDescent="0.3">
      <c r="A432" s="726" t="s">
        <v>569</v>
      </c>
      <c r="B432" s="727" t="s">
        <v>570</v>
      </c>
      <c r="C432" s="728" t="s">
        <v>594</v>
      </c>
      <c r="D432" s="729" t="s">
        <v>595</v>
      </c>
      <c r="E432" s="728" t="s">
        <v>4806</v>
      </c>
      <c r="F432" s="729" t="s">
        <v>4807</v>
      </c>
      <c r="G432" s="728" t="s">
        <v>5316</v>
      </c>
      <c r="H432" s="728" t="s">
        <v>5317</v>
      </c>
      <c r="I432" s="731">
        <v>10.699999809265137</v>
      </c>
      <c r="J432" s="731">
        <v>20</v>
      </c>
      <c r="K432" s="732">
        <v>213.89999389648437</v>
      </c>
    </row>
    <row r="433" spans="1:11" ht="14.4" customHeight="1" x14ac:dyDescent="0.3">
      <c r="A433" s="726" t="s">
        <v>569</v>
      </c>
      <c r="B433" s="727" t="s">
        <v>570</v>
      </c>
      <c r="C433" s="728" t="s">
        <v>594</v>
      </c>
      <c r="D433" s="729" t="s">
        <v>595</v>
      </c>
      <c r="E433" s="728" t="s">
        <v>4806</v>
      </c>
      <c r="F433" s="729" t="s">
        <v>4807</v>
      </c>
      <c r="G433" s="728" t="s">
        <v>5318</v>
      </c>
      <c r="H433" s="728" t="s">
        <v>5319</v>
      </c>
      <c r="I433" s="731">
        <v>10.239999771118164</v>
      </c>
      <c r="J433" s="731">
        <v>20</v>
      </c>
      <c r="K433" s="732">
        <v>204.69999694824219</v>
      </c>
    </row>
    <row r="434" spans="1:11" ht="14.4" customHeight="1" x14ac:dyDescent="0.3">
      <c r="A434" s="726" t="s">
        <v>569</v>
      </c>
      <c r="B434" s="727" t="s">
        <v>570</v>
      </c>
      <c r="C434" s="728" t="s">
        <v>594</v>
      </c>
      <c r="D434" s="729" t="s">
        <v>595</v>
      </c>
      <c r="E434" s="728" t="s">
        <v>4806</v>
      </c>
      <c r="F434" s="729" t="s">
        <v>4807</v>
      </c>
      <c r="G434" s="728" t="s">
        <v>5320</v>
      </c>
      <c r="H434" s="728" t="s">
        <v>5321</v>
      </c>
      <c r="I434" s="731">
        <v>15.640000343322754</v>
      </c>
      <c r="J434" s="731">
        <v>20</v>
      </c>
      <c r="K434" s="732">
        <v>312.79998779296875</v>
      </c>
    </row>
    <row r="435" spans="1:11" ht="14.4" customHeight="1" x14ac:dyDescent="0.3">
      <c r="A435" s="726" t="s">
        <v>569</v>
      </c>
      <c r="B435" s="727" t="s">
        <v>570</v>
      </c>
      <c r="C435" s="728" t="s">
        <v>594</v>
      </c>
      <c r="D435" s="729" t="s">
        <v>595</v>
      </c>
      <c r="E435" s="728" t="s">
        <v>4806</v>
      </c>
      <c r="F435" s="729" t="s">
        <v>4807</v>
      </c>
      <c r="G435" s="728" t="s">
        <v>5322</v>
      </c>
      <c r="H435" s="728" t="s">
        <v>5323</v>
      </c>
      <c r="I435" s="731">
        <v>120.75</v>
      </c>
      <c r="J435" s="731">
        <v>9</v>
      </c>
      <c r="K435" s="732">
        <v>1086.75</v>
      </c>
    </row>
    <row r="436" spans="1:11" ht="14.4" customHeight="1" x14ac:dyDescent="0.3">
      <c r="A436" s="726" t="s">
        <v>569</v>
      </c>
      <c r="B436" s="727" t="s">
        <v>570</v>
      </c>
      <c r="C436" s="728" t="s">
        <v>594</v>
      </c>
      <c r="D436" s="729" t="s">
        <v>595</v>
      </c>
      <c r="E436" s="728" t="s">
        <v>4806</v>
      </c>
      <c r="F436" s="729" t="s">
        <v>4807</v>
      </c>
      <c r="G436" s="728" t="s">
        <v>5324</v>
      </c>
      <c r="H436" s="728" t="s">
        <v>5325</v>
      </c>
      <c r="I436" s="731">
        <v>120.75</v>
      </c>
      <c r="J436" s="731">
        <v>12</v>
      </c>
      <c r="K436" s="732">
        <v>1449</v>
      </c>
    </row>
    <row r="437" spans="1:11" ht="14.4" customHeight="1" x14ac:dyDescent="0.3">
      <c r="A437" s="726" t="s">
        <v>569</v>
      </c>
      <c r="B437" s="727" t="s">
        <v>570</v>
      </c>
      <c r="C437" s="728" t="s">
        <v>594</v>
      </c>
      <c r="D437" s="729" t="s">
        <v>595</v>
      </c>
      <c r="E437" s="728" t="s">
        <v>4806</v>
      </c>
      <c r="F437" s="729" t="s">
        <v>4807</v>
      </c>
      <c r="G437" s="728" t="s">
        <v>4870</v>
      </c>
      <c r="H437" s="728" t="s">
        <v>4871</v>
      </c>
      <c r="I437" s="731">
        <v>17.620000839233398</v>
      </c>
      <c r="J437" s="731">
        <v>1</v>
      </c>
      <c r="K437" s="732">
        <v>17.620000839233398</v>
      </c>
    </row>
    <row r="438" spans="1:11" ht="14.4" customHeight="1" x14ac:dyDescent="0.3">
      <c r="A438" s="726" t="s">
        <v>569</v>
      </c>
      <c r="B438" s="727" t="s">
        <v>570</v>
      </c>
      <c r="C438" s="728" t="s">
        <v>594</v>
      </c>
      <c r="D438" s="729" t="s">
        <v>595</v>
      </c>
      <c r="E438" s="728" t="s">
        <v>4806</v>
      </c>
      <c r="F438" s="729" t="s">
        <v>4807</v>
      </c>
      <c r="G438" s="728" t="s">
        <v>4872</v>
      </c>
      <c r="H438" s="728" t="s">
        <v>4873</v>
      </c>
      <c r="I438" s="731">
        <v>22.299999237060547</v>
      </c>
      <c r="J438" s="731">
        <v>1</v>
      </c>
      <c r="K438" s="732">
        <v>22.299999237060547</v>
      </c>
    </row>
    <row r="439" spans="1:11" ht="14.4" customHeight="1" x14ac:dyDescent="0.3">
      <c r="A439" s="726" t="s">
        <v>569</v>
      </c>
      <c r="B439" s="727" t="s">
        <v>570</v>
      </c>
      <c r="C439" s="728" t="s">
        <v>594</v>
      </c>
      <c r="D439" s="729" t="s">
        <v>595</v>
      </c>
      <c r="E439" s="728" t="s">
        <v>4806</v>
      </c>
      <c r="F439" s="729" t="s">
        <v>4807</v>
      </c>
      <c r="G439" s="728" t="s">
        <v>4876</v>
      </c>
      <c r="H439" s="728" t="s">
        <v>4877</v>
      </c>
      <c r="I439" s="731">
        <v>2.7300000190734863</v>
      </c>
      <c r="J439" s="731">
        <v>10</v>
      </c>
      <c r="K439" s="732">
        <v>27.299999237060547</v>
      </c>
    </row>
    <row r="440" spans="1:11" ht="14.4" customHeight="1" x14ac:dyDescent="0.3">
      <c r="A440" s="726" t="s">
        <v>569</v>
      </c>
      <c r="B440" s="727" t="s">
        <v>570</v>
      </c>
      <c r="C440" s="728" t="s">
        <v>594</v>
      </c>
      <c r="D440" s="729" t="s">
        <v>595</v>
      </c>
      <c r="E440" s="728" t="s">
        <v>4806</v>
      </c>
      <c r="F440" s="729" t="s">
        <v>4807</v>
      </c>
      <c r="G440" s="728" t="s">
        <v>4878</v>
      </c>
      <c r="H440" s="728" t="s">
        <v>4879</v>
      </c>
      <c r="I440" s="731">
        <v>37.090000152587891</v>
      </c>
      <c r="J440" s="731">
        <v>100</v>
      </c>
      <c r="K440" s="732">
        <v>3708.75</v>
      </c>
    </row>
    <row r="441" spans="1:11" ht="14.4" customHeight="1" x14ac:dyDescent="0.3">
      <c r="A441" s="726" t="s">
        <v>569</v>
      </c>
      <c r="B441" s="727" t="s">
        <v>570</v>
      </c>
      <c r="C441" s="728" t="s">
        <v>594</v>
      </c>
      <c r="D441" s="729" t="s">
        <v>595</v>
      </c>
      <c r="E441" s="728" t="s">
        <v>4806</v>
      </c>
      <c r="F441" s="729" t="s">
        <v>4807</v>
      </c>
      <c r="G441" s="728" t="s">
        <v>5246</v>
      </c>
      <c r="H441" s="728" t="s">
        <v>5247</v>
      </c>
      <c r="I441" s="731">
        <v>510.1199951171875</v>
      </c>
      <c r="J441" s="731">
        <v>2</v>
      </c>
      <c r="K441" s="732">
        <v>1020.239990234375</v>
      </c>
    </row>
    <row r="442" spans="1:11" ht="14.4" customHeight="1" x14ac:dyDescent="0.3">
      <c r="A442" s="726" t="s">
        <v>569</v>
      </c>
      <c r="B442" s="727" t="s">
        <v>570</v>
      </c>
      <c r="C442" s="728" t="s">
        <v>594</v>
      </c>
      <c r="D442" s="729" t="s">
        <v>595</v>
      </c>
      <c r="E442" s="728" t="s">
        <v>4806</v>
      </c>
      <c r="F442" s="729" t="s">
        <v>4807</v>
      </c>
      <c r="G442" s="728" t="s">
        <v>4880</v>
      </c>
      <c r="H442" s="728" t="s">
        <v>4881</v>
      </c>
      <c r="I442" s="731">
        <v>0.41999998688697815</v>
      </c>
      <c r="J442" s="731">
        <v>900</v>
      </c>
      <c r="K442" s="732">
        <v>378</v>
      </c>
    </row>
    <row r="443" spans="1:11" ht="14.4" customHeight="1" x14ac:dyDescent="0.3">
      <c r="A443" s="726" t="s">
        <v>569</v>
      </c>
      <c r="B443" s="727" t="s">
        <v>570</v>
      </c>
      <c r="C443" s="728" t="s">
        <v>594</v>
      </c>
      <c r="D443" s="729" t="s">
        <v>595</v>
      </c>
      <c r="E443" s="728" t="s">
        <v>4806</v>
      </c>
      <c r="F443" s="729" t="s">
        <v>4807</v>
      </c>
      <c r="G443" s="728" t="s">
        <v>4884</v>
      </c>
      <c r="H443" s="728" t="s">
        <v>4885</v>
      </c>
      <c r="I443" s="731">
        <v>0.67000001668930054</v>
      </c>
      <c r="J443" s="731">
        <v>1100</v>
      </c>
      <c r="K443" s="732">
        <v>737</v>
      </c>
    </row>
    <row r="444" spans="1:11" ht="14.4" customHeight="1" x14ac:dyDescent="0.3">
      <c r="A444" s="726" t="s">
        <v>569</v>
      </c>
      <c r="B444" s="727" t="s">
        <v>570</v>
      </c>
      <c r="C444" s="728" t="s">
        <v>594</v>
      </c>
      <c r="D444" s="729" t="s">
        <v>595</v>
      </c>
      <c r="E444" s="728" t="s">
        <v>4806</v>
      </c>
      <c r="F444" s="729" t="s">
        <v>4807</v>
      </c>
      <c r="G444" s="728" t="s">
        <v>4888</v>
      </c>
      <c r="H444" s="728" t="s">
        <v>4889</v>
      </c>
      <c r="I444" s="731">
        <v>28.739999771118164</v>
      </c>
      <c r="J444" s="731">
        <v>34</v>
      </c>
      <c r="K444" s="732">
        <v>977.16000366210937</v>
      </c>
    </row>
    <row r="445" spans="1:11" ht="14.4" customHeight="1" x14ac:dyDescent="0.3">
      <c r="A445" s="726" t="s">
        <v>569</v>
      </c>
      <c r="B445" s="727" t="s">
        <v>570</v>
      </c>
      <c r="C445" s="728" t="s">
        <v>594</v>
      </c>
      <c r="D445" s="729" t="s">
        <v>595</v>
      </c>
      <c r="E445" s="728" t="s">
        <v>4894</v>
      </c>
      <c r="F445" s="729" t="s">
        <v>4895</v>
      </c>
      <c r="G445" s="728" t="s">
        <v>5326</v>
      </c>
      <c r="H445" s="728" t="s">
        <v>5327</v>
      </c>
      <c r="I445" s="731">
        <v>11.675000190734863</v>
      </c>
      <c r="J445" s="731">
        <v>50</v>
      </c>
      <c r="K445" s="732">
        <v>583.80000305175781</v>
      </c>
    </row>
    <row r="446" spans="1:11" ht="14.4" customHeight="1" x14ac:dyDescent="0.3">
      <c r="A446" s="726" t="s">
        <v>569</v>
      </c>
      <c r="B446" s="727" t="s">
        <v>570</v>
      </c>
      <c r="C446" s="728" t="s">
        <v>594</v>
      </c>
      <c r="D446" s="729" t="s">
        <v>595</v>
      </c>
      <c r="E446" s="728" t="s">
        <v>4894</v>
      </c>
      <c r="F446" s="729" t="s">
        <v>4895</v>
      </c>
      <c r="G446" s="728" t="s">
        <v>5328</v>
      </c>
      <c r="H446" s="728" t="s">
        <v>5329</v>
      </c>
      <c r="I446" s="731">
        <v>181.94000244140625</v>
      </c>
      <c r="J446" s="731">
        <v>1</v>
      </c>
      <c r="K446" s="732">
        <v>181.94000244140625</v>
      </c>
    </row>
    <row r="447" spans="1:11" ht="14.4" customHeight="1" x14ac:dyDescent="0.3">
      <c r="A447" s="726" t="s">
        <v>569</v>
      </c>
      <c r="B447" s="727" t="s">
        <v>570</v>
      </c>
      <c r="C447" s="728" t="s">
        <v>594</v>
      </c>
      <c r="D447" s="729" t="s">
        <v>595</v>
      </c>
      <c r="E447" s="728" t="s">
        <v>4894</v>
      </c>
      <c r="F447" s="729" t="s">
        <v>4895</v>
      </c>
      <c r="G447" s="728" t="s">
        <v>5330</v>
      </c>
      <c r="H447" s="728" t="s">
        <v>5331</v>
      </c>
      <c r="I447" s="731">
        <v>2.9100000858306885</v>
      </c>
      <c r="J447" s="731">
        <v>200</v>
      </c>
      <c r="K447" s="732">
        <v>582</v>
      </c>
    </row>
    <row r="448" spans="1:11" ht="14.4" customHeight="1" x14ac:dyDescent="0.3">
      <c r="A448" s="726" t="s">
        <v>569</v>
      </c>
      <c r="B448" s="727" t="s">
        <v>570</v>
      </c>
      <c r="C448" s="728" t="s">
        <v>594</v>
      </c>
      <c r="D448" s="729" t="s">
        <v>595</v>
      </c>
      <c r="E448" s="728" t="s">
        <v>4894</v>
      </c>
      <c r="F448" s="729" t="s">
        <v>4895</v>
      </c>
      <c r="G448" s="728" t="s">
        <v>5332</v>
      </c>
      <c r="H448" s="728" t="s">
        <v>5333</v>
      </c>
      <c r="I448" s="731">
        <v>2.9050000905990601</v>
      </c>
      <c r="J448" s="731">
        <v>200</v>
      </c>
      <c r="K448" s="732">
        <v>581</v>
      </c>
    </row>
    <row r="449" spans="1:11" ht="14.4" customHeight="1" x14ac:dyDescent="0.3">
      <c r="A449" s="726" t="s">
        <v>569</v>
      </c>
      <c r="B449" s="727" t="s">
        <v>570</v>
      </c>
      <c r="C449" s="728" t="s">
        <v>594</v>
      </c>
      <c r="D449" s="729" t="s">
        <v>595</v>
      </c>
      <c r="E449" s="728" t="s">
        <v>4894</v>
      </c>
      <c r="F449" s="729" t="s">
        <v>4895</v>
      </c>
      <c r="G449" s="728" t="s">
        <v>5334</v>
      </c>
      <c r="H449" s="728" t="s">
        <v>5335</v>
      </c>
      <c r="I449" s="731">
        <v>181.5</v>
      </c>
      <c r="J449" s="731">
        <v>20</v>
      </c>
      <c r="K449" s="732">
        <v>3630</v>
      </c>
    </row>
    <row r="450" spans="1:11" ht="14.4" customHeight="1" x14ac:dyDescent="0.3">
      <c r="A450" s="726" t="s">
        <v>569</v>
      </c>
      <c r="B450" s="727" t="s">
        <v>570</v>
      </c>
      <c r="C450" s="728" t="s">
        <v>594</v>
      </c>
      <c r="D450" s="729" t="s">
        <v>595</v>
      </c>
      <c r="E450" s="728" t="s">
        <v>4894</v>
      </c>
      <c r="F450" s="729" t="s">
        <v>4895</v>
      </c>
      <c r="G450" s="728" t="s">
        <v>4904</v>
      </c>
      <c r="H450" s="728" t="s">
        <v>4905</v>
      </c>
      <c r="I450" s="731">
        <v>1.2499999720603228E-2</v>
      </c>
      <c r="J450" s="731">
        <v>700</v>
      </c>
      <c r="K450" s="732">
        <v>8</v>
      </c>
    </row>
    <row r="451" spans="1:11" ht="14.4" customHeight="1" x14ac:dyDescent="0.3">
      <c r="A451" s="726" t="s">
        <v>569</v>
      </c>
      <c r="B451" s="727" t="s">
        <v>570</v>
      </c>
      <c r="C451" s="728" t="s">
        <v>594</v>
      </c>
      <c r="D451" s="729" t="s">
        <v>595</v>
      </c>
      <c r="E451" s="728" t="s">
        <v>4894</v>
      </c>
      <c r="F451" s="729" t="s">
        <v>4895</v>
      </c>
      <c r="G451" s="728" t="s">
        <v>5336</v>
      </c>
      <c r="H451" s="728" t="s">
        <v>5337</v>
      </c>
      <c r="I451" s="731">
        <v>18.389999389648438</v>
      </c>
      <c r="J451" s="731">
        <v>12</v>
      </c>
      <c r="K451" s="732">
        <v>220.69999694824219</v>
      </c>
    </row>
    <row r="452" spans="1:11" ht="14.4" customHeight="1" x14ac:dyDescent="0.3">
      <c r="A452" s="726" t="s">
        <v>569</v>
      </c>
      <c r="B452" s="727" t="s">
        <v>570</v>
      </c>
      <c r="C452" s="728" t="s">
        <v>594</v>
      </c>
      <c r="D452" s="729" t="s">
        <v>595</v>
      </c>
      <c r="E452" s="728" t="s">
        <v>4894</v>
      </c>
      <c r="F452" s="729" t="s">
        <v>4895</v>
      </c>
      <c r="G452" s="728" t="s">
        <v>4934</v>
      </c>
      <c r="H452" s="728" t="s">
        <v>4935</v>
      </c>
      <c r="I452" s="731">
        <v>4.625</v>
      </c>
      <c r="J452" s="731">
        <v>20</v>
      </c>
      <c r="K452" s="732">
        <v>92.5</v>
      </c>
    </row>
    <row r="453" spans="1:11" ht="14.4" customHeight="1" x14ac:dyDescent="0.3">
      <c r="A453" s="726" t="s">
        <v>569</v>
      </c>
      <c r="B453" s="727" t="s">
        <v>570</v>
      </c>
      <c r="C453" s="728" t="s">
        <v>594</v>
      </c>
      <c r="D453" s="729" t="s">
        <v>595</v>
      </c>
      <c r="E453" s="728" t="s">
        <v>4894</v>
      </c>
      <c r="F453" s="729" t="s">
        <v>4895</v>
      </c>
      <c r="G453" s="728" t="s">
        <v>5338</v>
      </c>
      <c r="H453" s="728" t="s">
        <v>5339</v>
      </c>
      <c r="I453" s="731">
        <v>6.320000171661377</v>
      </c>
      <c r="J453" s="731">
        <v>100</v>
      </c>
      <c r="K453" s="732">
        <v>631.8599853515625</v>
      </c>
    </row>
    <row r="454" spans="1:11" ht="14.4" customHeight="1" x14ac:dyDescent="0.3">
      <c r="A454" s="726" t="s">
        <v>569</v>
      </c>
      <c r="B454" s="727" t="s">
        <v>570</v>
      </c>
      <c r="C454" s="728" t="s">
        <v>594</v>
      </c>
      <c r="D454" s="729" t="s">
        <v>595</v>
      </c>
      <c r="E454" s="728" t="s">
        <v>4894</v>
      </c>
      <c r="F454" s="729" t="s">
        <v>4895</v>
      </c>
      <c r="G454" s="728" t="s">
        <v>4944</v>
      </c>
      <c r="H454" s="728" t="s">
        <v>4945</v>
      </c>
      <c r="I454" s="731">
        <v>11.736666361490885</v>
      </c>
      <c r="J454" s="731">
        <v>60</v>
      </c>
      <c r="K454" s="732">
        <v>704.20001220703125</v>
      </c>
    </row>
    <row r="455" spans="1:11" ht="14.4" customHeight="1" x14ac:dyDescent="0.3">
      <c r="A455" s="726" t="s">
        <v>569</v>
      </c>
      <c r="B455" s="727" t="s">
        <v>570</v>
      </c>
      <c r="C455" s="728" t="s">
        <v>594</v>
      </c>
      <c r="D455" s="729" t="s">
        <v>595</v>
      </c>
      <c r="E455" s="728" t="s">
        <v>4894</v>
      </c>
      <c r="F455" s="729" t="s">
        <v>4895</v>
      </c>
      <c r="G455" s="728" t="s">
        <v>4948</v>
      </c>
      <c r="H455" s="728" t="s">
        <v>4949</v>
      </c>
      <c r="I455" s="731">
        <v>2.2866666316986084</v>
      </c>
      <c r="J455" s="731">
        <v>450</v>
      </c>
      <c r="K455" s="732">
        <v>1028.5</v>
      </c>
    </row>
    <row r="456" spans="1:11" ht="14.4" customHeight="1" x14ac:dyDescent="0.3">
      <c r="A456" s="726" t="s">
        <v>569</v>
      </c>
      <c r="B456" s="727" t="s">
        <v>570</v>
      </c>
      <c r="C456" s="728" t="s">
        <v>594</v>
      </c>
      <c r="D456" s="729" t="s">
        <v>595</v>
      </c>
      <c r="E456" s="728" t="s">
        <v>4894</v>
      </c>
      <c r="F456" s="729" t="s">
        <v>4895</v>
      </c>
      <c r="G456" s="728" t="s">
        <v>5149</v>
      </c>
      <c r="H456" s="728" t="s">
        <v>5150</v>
      </c>
      <c r="I456" s="731">
        <v>5.320000171661377</v>
      </c>
      <c r="J456" s="731">
        <v>100</v>
      </c>
      <c r="K456" s="732">
        <v>532.4000244140625</v>
      </c>
    </row>
    <row r="457" spans="1:11" ht="14.4" customHeight="1" x14ac:dyDescent="0.3">
      <c r="A457" s="726" t="s">
        <v>569</v>
      </c>
      <c r="B457" s="727" t="s">
        <v>570</v>
      </c>
      <c r="C457" s="728" t="s">
        <v>594</v>
      </c>
      <c r="D457" s="729" t="s">
        <v>595</v>
      </c>
      <c r="E457" s="728" t="s">
        <v>4894</v>
      </c>
      <c r="F457" s="729" t="s">
        <v>4895</v>
      </c>
      <c r="G457" s="728" t="s">
        <v>5340</v>
      </c>
      <c r="H457" s="728" t="s">
        <v>5341</v>
      </c>
      <c r="I457" s="731">
        <v>466.94000244140625</v>
      </c>
      <c r="J457" s="731">
        <v>2</v>
      </c>
      <c r="K457" s="732">
        <v>933.8800048828125</v>
      </c>
    </row>
    <row r="458" spans="1:11" ht="14.4" customHeight="1" x14ac:dyDescent="0.3">
      <c r="A458" s="726" t="s">
        <v>569</v>
      </c>
      <c r="B458" s="727" t="s">
        <v>570</v>
      </c>
      <c r="C458" s="728" t="s">
        <v>594</v>
      </c>
      <c r="D458" s="729" t="s">
        <v>595</v>
      </c>
      <c r="E458" s="728" t="s">
        <v>4894</v>
      </c>
      <c r="F458" s="729" t="s">
        <v>4895</v>
      </c>
      <c r="G458" s="728" t="s">
        <v>4956</v>
      </c>
      <c r="H458" s="728" t="s">
        <v>4957</v>
      </c>
      <c r="I458" s="731">
        <v>2.0399999618530273</v>
      </c>
      <c r="J458" s="731">
        <v>100</v>
      </c>
      <c r="K458" s="732">
        <v>204</v>
      </c>
    </row>
    <row r="459" spans="1:11" ht="14.4" customHeight="1" x14ac:dyDescent="0.3">
      <c r="A459" s="726" t="s">
        <v>569</v>
      </c>
      <c r="B459" s="727" t="s">
        <v>570</v>
      </c>
      <c r="C459" s="728" t="s">
        <v>594</v>
      </c>
      <c r="D459" s="729" t="s">
        <v>595</v>
      </c>
      <c r="E459" s="728" t="s">
        <v>4894</v>
      </c>
      <c r="F459" s="729" t="s">
        <v>4895</v>
      </c>
      <c r="G459" s="728" t="s">
        <v>5342</v>
      </c>
      <c r="H459" s="728" t="s">
        <v>5343</v>
      </c>
      <c r="I459" s="731">
        <v>318.20001220703125</v>
      </c>
      <c r="J459" s="731">
        <v>1</v>
      </c>
      <c r="K459" s="732">
        <v>318.20001220703125</v>
      </c>
    </row>
    <row r="460" spans="1:11" ht="14.4" customHeight="1" x14ac:dyDescent="0.3">
      <c r="A460" s="726" t="s">
        <v>569</v>
      </c>
      <c r="B460" s="727" t="s">
        <v>570</v>
      </c>
      <c r="C460" s="728" t="s">
        <v>594</v>
      </c>
      <c r="D460" s="729" t="s">
        <v>595</v>
      </c>
      <c r="E460" s="728" t="s">
        <v>4894</v>
      </c>
      <c r="F460" s="729" t="s">
        <v>4895</v>
      </c>
      <c r="G460" s="728" t="s">
        <v>4979</v>
      </c>
      <c r="H460" s="728" t="s">
        <v>4980</v>
      </c>
      <c r="I460" s="731">
        <v>1.0900000333786011</v>
      </c>
      <c r="J460" s="731">
        <v>800</v>
      </c>
      <c r="K460" s="732">
        <v>872</v>
      </c>
    </row>
    <row r="461" spans="1:11" ht="14.4" customHeight="1" x14ac:dyDescent="0.3">
      <c r="A461" s="726" t="s">
        <v>569</v>
      </c>
      <c r="B461" s="727" t="s">
        <v>570</v>
      </c>
      <c r="C461" s="728" t="s">
        <v>594</v>
      </c>
      <c r="D461" s="729" t="s">
        <v>595</v>
      </c>
      <c r="E461" s="728" t="s">
        <v>4894</v>
      </c>
      <c r="F461" s="729" t="s">
        <v>4895</v>
      </c>
      <c r="G461" s="728" t="s">
        <v>4981</v>
      </c>
      <c r="H461" s="728" t="s">
        <v>4982</v>
      </c>
      <c r="I461" s="731">
        <v>0.47999998927116394</v>
      </c>
      <c r="J461" s="731">
        <v>200</v>
      </c>
      <c r="K461" s="732">
        <v>96</v>
      </c>
    </row>
    <row r="462" spans="1:11" ht="14.4" customHeight="1" x14ac:dyDescent="0.3">
      <c r="A462" s="726" t="s">
        <v>569</v>
      </c>
      <c r="B462" s="727" t="s">
        <v>570</v>
      </c>
      <c r="C462" s="728" t="s">
        <v>594</v>
      </c>
      <c r="D462" s="729" t="s">
        <v>595</v>
      </c>
      <c r="E462" s="728" t="s">
        <v>4894</v>
      </c>
      <c r="F462" s="729" t="s">
        <v>4895</v>
      </c>
      <c r="G462" s="728" t="s">
        <v>4983</v>
      </c>
      <c r="H462" s="728" t="s">
        <v>4984</v>
      </c>
      <c r="I462" s="731">
        <v>1.6699999570846558</v>
      </c>
      <c r="J462" s="731">
        <v>400</v>
      </c>
      <c r="K462" s="732">
        <v>668</v>
      </c>
    </row>
    <row r="463" spans="1:11" ht="14.4" customHeight="1" x14ac:dyDescent="0.3">
      <c r="A463" s="726" t="s">
        <v>569</v>
      </c>
      <c r="B463" s="727" t="s">
        <v>570</v>
      </c>
      <c r="C463" s="728" t="s">
        <v>594</v>
      </c>
      <c r="D463" s="729" t="s">
        <v>595</v>
      </c>
      <c r="E463" s="728" t="s">
        <v>4894</v>
      </c>
      <c r="F463" s="729" t="s">
        <v>4895</v>
      </c>
      <c r="G463" s="728" t="s">
        <v>4985</v>
      </c>
      <c r="H463" s="728" t="s">
        <v>4986</v>
      </c>
      <c r="I463" s="731">
        <v>0.67000001668930054</v>
      </c>
      <c r="J463" s="731">
        <v>600</v>
      </c>
      <c r="K463" s="732">
        <v>402</v>
      </c>
    </row>
    <row r="464" spans="1:11" ht="14.4" customHeight="1" x14ac:dyDescent="0.3">
      <c r="A464" s="726" t="s">
        <v>569</v>
      </c>
      <c r="B464" s="727" t="s">
        <v>570</v>
      </c>
      <c r="C464" s="728" t="s">
        <v>594</v>
      </c>
      <c r="D464" s="729" t="s">
        <v>595</v>
      </c>
      <c r="E464" s="728" t="s">
        <v>4894</v>
      </c>
      <c r="F464" s="729" t="s">
        <v>4895</v>
      </c>
      <c r="G464" s="728" t="s">
        <v>5173</v>
      </c>
      <c r="H464" s="728" t="s">
        <v>5174</v>
      </c>
      <c r="I464" s="731">
        <v>10.529999732971191</v>
      </c>
      <c r="J464" s="731">
        <v>100</v>
      </c>
      <c r="K464" s="732">
        <v>1053</v>
      </c>
    </row>
    <row r="465" spans="1:11" ht="14.4" customHeight="1" x14ac:dyDescent="0.3">
      <c r="A465" s="726" t="s">
        <v>569</v>
      </c>
      <c r="B465" s="727" t="s">
        <v>570</v>
      </c>
      <c r="C465" s="728" t="s">
        <v>594</v>
      </c>
      <c r="D465" s="729" t="s">
        <v>595</v>
      </c>
      <c r="E465" s="728" t="s">
        <v>4894</v>
      </c>
      <c r="F465" s="729" t="s">
        <v>4895</v>
      </c>
      <c r="G465" s="728" t="s">
        <v>5344</v>
      </c>
      <c r="H465" s="728" t="s">
        <v>5345</v>
      </c>
      <c r="I465" s="731">
        <v>0.4699999988079071</v>
      </c>
      <c r="J465" s="731">
        <v>100</v>
      </c>
      <c r="K465" s="732">
        <v>47</v>
      </c>
    </row>
    <row r="466" spans="1:11" ht="14.4" customHeight="1" x14ac:dyDescent="0.3">
      <c r="A466" s="726" t="s">
        <v>569</v>
      </c>
      <c r="B466" s="727" t="s">
        <v>570</v>
      </c>
      <c r="C466" s="728" t="s">
        <v>594</v>
      </c>
      <c r="D466" s="729" t="s">
        <v>595</v>
      </c>
      <c r="E466" s="728" t="s">
        <v>4894</v>
      </c>
      <c r="F466" s="729" t="s">
        <v>4895</v>
      </c>
      <c r="G466" s="728" t="s">
        <v>5005</v>
      </c>
      <c r="H466" s="728" t="s">
        <v>5006</v>
      </c>
      <c r="I466" s="731">
        <v>21.239999771118164</v>
      </c>
      <c r="J466" s="731">
        <v>20</v>
      </c>
      <c r="K466" s="732">
        <v>424.79998779296875</v>
      </c>
    </row>
    <row r="467" spans="1:11" ht="14.4" customHeight="1" x14ac:dyDescent="0.3">
      <c r="A467" s="726" t="s">
        <v>569</v>
      </c>
      <c r="B467" s="727" t="s">
        <v>570</v>
      </c>
      <c r="C467" s="728" t="s">
        <v>594</v>
      </c>
      <c r="D467" s="729" t="s">
        <v>595</v>
      </c>
      <c r="E467" s="728" t="s">
        <v>4894</v>
      </c>
      <c r="F467" s="729" t="s">
        <v>4895</v>
      </c>
      <c r="G467" s="728" t="s">
        <v>5007</v>
      </c>
      <c r="H467" s="728" t="s">
        <v>5008</v>
      </c>
      <c r="I467" s="731">
        <v>2.369999885559082</v>
      </c>
      <c r="J467" s="731">
        <v>10</v>
      </c>
      <c r="K467" s="732">
        <v>23.700000762939453</v>
      </c>
    </row>
    <row r="468" spans="1:11" ht="14.4" customHeight="1" x14ac:dyDescent="0.3">
      <c r="A468" s="726" t="s">
        <v>569</v>
      </c>
      <c r="B468" s="727" t="s">
        <v>570</v>
      </c>
      <c r="C468" s="728" t="s">
        <v>594</v>
      </c>
      <c r="D468" s="729" t="s">
        <v>595</v>
      </c>
      <c r="E468" s="728" t="s">
        <v>4894</v>
      </c>
      <c r="F468" s="729" t="s">
        <v>4895</v>
      </c>
      <c r="G468" s="728" t="s">
        <v>5009</v>
      </c>
      <c r="H468" s="728" t="s">
        <v>5010</v>
      </c>
      <c r="I468" s="731">
        <v>2.0799999237060547</v>
      </c>
      <c r="J468" s="731">
        <v>10</v>
      </c>
      <c r="K468" s="732">
        <v>20.799999237060547</v>
      </c>
    </row>
    <row r="469" spans="1:11" ht="14.4" customHeight="1" x14ac:dyDescent="0.3">
      <c r="A469" s="726" t="s">
        <v>569</v>
      </c>
      <c r="B469" s="727" t="s">
        <v>570</v>
      </c>
      <c r="C469" s="728" t="s">
        <v>594</v>
      </c>
      <c r="D469" s="729" t="s">
        <v>595</v>
      </c>
      <c r="E469" s="728" t="s">
        <v>4894</v>
      </c>
      <c r="F469" s="729" t="s">
        <v>4895</v>
      </c>
      <c r="G469" s="728" t="s">
        <v>5011</v>
      </c>
      <c r="H469" s="728" t="s">
        <v>5012</v>
      </c>
      <c r="I469" s="731">
        <v>1.9833333492279053</v>
      </c>
      <c r="J469" s="731">
        <v>350</v>
      </c>
      <c r="K469" s="732">
        <v>694</v>
      </c>
    </row>
    <row r="470" spans="1:11" ht="14.4" customHeight="1" x14ac:dyDescent="0.3">
      <c r="A470" s="726" t="s">
        <v>569</v>
      </c>
      <c r="B470" s="727" t="s">
        <v>570</v>
      </c>
      <c r="C470" s="728" t="s">
        <v>594</v>
      </c>
      <c r="D470" s="729" t="s">
        <v>595</v>
      </c>
      <c r="E470" s="728" t="s">
        <v>4894</v>
      </c>
      <c r="F470" s="729" t="s">
        <v>4895</v>
      </c>
      <c r="G470" s="728" t="s">
        <v>5013</v>
      </c>
      <c r="H470" s="728" t="s">
        <v>5014</v>
      </c>
      <c r="I470" s="731">
        <v>2.0424999594688416</v>
      </c>
      <c r="J470" s="731">
        <v>400</v>
      </c>
      <c r="K470" s="732">
        <v>817</v>
      </c>
    </row>
    <row r="471" spans="1:11" ht="14.4" customHeight="1" x14ac:dyDescent="0.3">
      <c r="A471" s="726" t="s">
        <v>569</v>
      </c>
      <c r="B471" s="727" t="s">
        <v>570</v>
      </c>
      <c r="C471" s="728" t="s">
        <v>594</v>
      </c>
      <c r="D471" s="729" t="s">
        <v>595</v>
      </c>
      <c r="E471" s="728" t="s">
        <v>4894</v>
      </c>
      <c r="F471" s="729" t="s">
        <v>4895</v>
      </c>
      <c r="G471" s="728" t="s">
        <v>5346</v>
      </c>
      <c r="H471" s="728" t="s">
        <v>5347</v>
      </c>
      <c r="I471" s="731">
        <v>2.0299999713897705</v>
      </c>
      <c r="J471" s="731">
        <v>150</v>
      </c>
      <c r="K471" s="732">
        <v>304.5</v>
      </c>
    </row>
    <row r="472" spans="1:11" ht="14.4" customHeight="1" x14ac:dyDescent="0.3">
      <c r="A472" s="726" t="s">
        <v>569</v>
      </c>
      <c r="B472" s="727" t="s">
        <v>570</v>
      </c>
      <c r="C472" s="728" t="s">
        <v>594</v>
      </c>
      <c r="D472" s="729" t="s">
        <v>595</v>
      </c>
      <c r="E472" s="728" t="s">
        <v>4894</v>
      </c>
      <c r="F472" s="729" t="s">
        <v>4895</v>
      </c>
      <c r="G472" s="728" t="s">
        <v>5348</v>
      </c>
      <c r="H472" s="728" t="s">
        <v>5349</v>
      </c>
      <c r="I472" s="731">
        <v>1.9199999570846558</v>
      </c>
      <c r="J472" s="731">
        <v>150</v>
      </c>
      <c r="K472" s="732">
        <v>288</v>
      </c>
    </row>
    <row r="473" spans="1:11" ht="14.4" customHeight="1" x14ac:dyDescent="0.3">
      <c r="A473" s="726" t="s">
        <v>569</v>
      </c>
      <c r="B473" s="727" t="s">
        <v>570</v>
      </c>
      <c r="C473" s="728" t="s">
        <v>594</v>
      </c>
      <c r="D473" s="729" t="s">
        <v>595</v>
      </c>
      <c r="E473" s="728" t="s">
        <v>4894</v>
      </c>
      <c r="F473" s="729" t="s">
        <v>4895</v>
      </c>
      <c r="G473" s="728" t="s">
        <v>5015</v>
      </c>
      <c r="H473" s="728" t="s">
        <v>5016</v>
      </c>
      <c r="I473" s="731">
        <v>2.7000000476837158</v>
      </c>
      <c r="J473" s="731">
        <v>700</v>
      </c>
      <c r="K473" s="732">
        <v>1890</v>
      </c>
    </row>
    <row r="474" spans="1:11" ht="14.4" customHeight="1" x14ac:dyDescent="0.3">
      <c r="A474" s="726" t="s">
        <v>569</v>
      </c>
      <c r="B474" s="727" t="s">
        <v>570</v>
      </c>
      <c r="C474" s="728" t="s">
        <v>594</v>
      </c>
      <c r="D474" s="729" t="s">
        <v>595</v>
      </c>
      <c r="E474" s="728" t="s">
        <v>4894</v>
      </c>
      <c r="F474" s="729" t="s">
        <v>4895</v>
      </c>
      <c r="G474" s="728" t="s">
        <v>5272</v>
      </c>
      <c r="H474" s="728" t="s">
        <v>5273</v>
      </c>
      <c r="I474" s="731">
        <v>3.0699999332427979</v>
      </c>
      <c r="J474" s="731">
        <v>400</v>
      </c>
      <c r="K474" s="732">
        <v>1228</v>
      </c>
    </row>
    <row r="475" spans="1:11" ht="14.4" customHeight="1" x14ac:dyDescent="0.3">
      <c r="A475" s="726" t="s">
        <v>569</v>
      </c>
      <c r="B475" s="727" t="s">
        <v>570</v>
      </c>
      <c r="C475" s="728" t="s">
        <v>594</v>
      </c>
      <c r="D475" s="729" t="s">
        <v>595</v>
      </c>
      <c r="E475" s="728" t="s">
        <v>4894</v>
      </c>
      <c r="F475" s="729" t="s">
        <v>4895</v>
      </c>
      <c r="G475" s="728" t="s">
        <v>5350</v>
      </c>
      <c r="H475" s="728" t="s">
        <v>5351</v>
      </c>
      <c r="I475" s="731">
        <v>1.9199999570846558</v>
      </c>
      <c r="J475" s="731">
        <v>200</v>
      </c>
      <c r="K475" s="732">
        <v>384</v>
      </c>
    </row>
    <row r="476" spans="1:11" ht="14.4" customHeight="1" x14ac:dyDescent="0.3">
      <c r="A476" s="726" t="s">
        <v>569</v>
      </c>
      <c r="B476" s="727" t="s">
        <v>570</v>
      </c>
      <c r="C476" s="728" t="s">
        <v>594</v>
      </c>
      <c r="D476" s="729" t="s">
        <v>595</v>
      </c>
      <c r="E476" s="728" t="s">
        <v>4894</v>
      </c>
      <c r="F476" s="729" t="s">
        <v>4895</v>
      </c>
      <c r="G476" s="728" t="s">
        <v>5017</v>
      </c>
      <c r="H476" s="728" t="s">
        <v>5018</v>
      </c>
      <c r="I476" s="731">
        <v>3.0999999046325684</v>
      </c>
      <c r="J476" s="731">
        <v>100</v>
      </c>
      <c r="K476" s="732">
        <v>310</v>
      </c>
    </row>
    <row r="477" spans="1:11" ht="14.4" customHeight="1" x14ac:dyDescent="0.3">
      <c r="A477" s="726" t="s">
        <v>569</v>
      </c>
      <c r="B477" s="727" t="s">
        <v>570</v>
      </c>
      <c r="C477" s="728" t="s">
        <v>594</v>
      </c>
      <c r="D477" s="729" t="s">
        <v>595</v>
      </c>
      <c r="E477" s="728" t="s">
        <v>4894</v>
      </c>
      <c r="F477" s="729" t="s">
        <v>4895</v>
      </c>
      <c r="G477" s="728" t="s">
        <v>5352</v>
      </c>
      <c r="H477" s="728" t="s">
        <v>5353</v>
      </c>
      <c r="I477" s="731">
        <v>1.9249999523162842</v>
      </c>
      <c r="J477" s="731">
        <v>150</v>
      </c>
      <c r="K477" s="732">
        <v>288.5</v>
      </c>
    </row>
    <row r="478" spans="1:11" ht="14.4" customHeight="1" x14ac:dyDescent="0.3">
      <c r="A478" s="726" t="s">
        <v>569</v>
      </c>
      <c r="B478" s="727" t="s">
        <v>570</v>
      </c>
      <c r="C478" s="728" t="s">
        <v>594</v>
      </c>
      <c r="D478" s="729" t="s">
        <v>595</v>
      </c>
      <c r="E478" s="728" t="s">
        <v>4894</v>
      </c>
      <c r="F478" s="729" t="s">
        <v>4895</v>
      </c>
      <c r="G478" s="728" t="s">
        <v>5021</v>
      </c>
      <c r="H478" s="728" t="s">
        <v>5022</v>
      </c>
      <c r="I478" s="731">
        <v>2.1683334112167358</v>
      </c>
      <c r="J478" s="731">
        <v>300</v>
      </c>
      <c r="K478" s="732">
        <v>650.5</v>
      </c>
    </row>
    <row r="479" spans="1:11" ht="14.4" customHeight="1" x14ac:dyDescent="0.3">
      <c r="A479" s="726" t="s">
        <v>569</v>
      </c>
      <c r="B479" s="727" t="s">
        <v>570</v>
      </c>
      <c r="C479" s="728" t="s">
        <v>594</v>
      </c>
      <c r="D479" s="729" t="s">
        <v>595</v>
      </c>
      <c r="E479" s="728" t="s">
        <v>4894</v>
      </c>
      <c r="F479" s="729" t="s">
        <v>4895</v>
      </c>
      <c r="G479" s="728" t="s">
        <v>5024</v>
      </c>
      <c r="H479" s="728" t="s">
        <v>5025</v>
      </c>
      <c r="I479" s="731">
        <v>5</v>
      </c>
      <c r="J479" s="731">
        <v>100</v>
      </c>
      <c r="K479" s="732">
        <v>500</v>
      </c>
    </row>
    <row r="480" spans="1:11" ht="14.4" customHeight="1" x14ac:dyDescent="0.3">
      <c r="A480" s="726" t="s">
        <v>569</v>
      </c>
      <c r="B480" s="727" t="s">
        <v>570</v>
      </c>
      <c r="C480" s="728" t="s">
        <v>594</v>
      </c>
      <c r="D480" s="729" t="s">
        <v>595</v>
      </c>
      <c r="E480" s="728" t="s">
        <v>4894</v>
      </c>
      <c r="F480" s="729" t="s">
        <v>4895</v>
      </c>
      <c r="G480" s="728" t="s">
        <v>5026</v>
      </c>
      <c r="H480" s="728" t="s">
        <v>5027</v>
      </c>
      <c r="I480" s="731">
        <v>2.5166666507720947</v>
      </c>
      <c r="J480" s="731">
        <v>400</v>
      </c>
      <c r="K480" s="732">
        <v>1006.5</v>
      </c>
    </row>
    <row r="481" spans="1:11" ht="14.4" customHeight="1" x14ac:dyDescent="0.3">
      <c r="A481" s="726" t="s">
        <v>569</v>
      </c>
      <c r="B481" s="727" t="s">
        <v>570</v>
      </c>
      <c r="C481" s="728" t="s">
        <v>594</v>
      </c>
      <c r="D481" s="729" t="s">
        <v>595</v>
      </c>
      <c r="E481" s="728" t="s">
        <v>4894</v>
      </c>
      <c r="F481" s="729" t="s">
        <v>4895</v>
      </c>
      <c r="G481" s="728" t="s">
        <v>5028</v>
      </c>
      <c r="H481" s="728" t="s">
        <v>5029</v>
      </c>
      <c r="I481" s="731">
        <v>21.239999771118164</v>
      </c>
      <c r="J481" s="731">
        <v>75</v>
      </c>
      <c r="K481" s="732">
        <v>1593</v>
      </c>
    </row>
    <row r="482" spans="1:11" ht="14.4" customHeight="1" x14ac:dyDescent="0.3">
      <c r="A482" s="726" t="s">
        <v>569</v>
      </c>
      <c r="B482" s="727" t="s">
        <v>570</v>
      </c>
      <c r="C482" s="728" t="s">
        <v>594</v>
      </c>
      <c r="D482" s="729" t="s">
        <v>595</v>
      </c>
      <c r="E482" s="728" t="s">
        <v>4894</v>
      </c>
      <c r="F482" s="729" t="s">
        <v>4895</v>
      </c>
      <c r="G482" s="728" t="s">
        <v>5028</v>
      </c>
      <c r="H482" s="728" t="s">
        <v>5030</v>
      </c>
      <c r="I482" s="731">
        <v>21.229999542236328</v>
      </c>
      <c r="J482" s="731">
        <v>50</v>
      </c>
      <c r="K482" s="732">
        <v>1061.5</v>
      </c>
    </row>
    <row r="483" spans="1:11" ht="14.4" customHeight="1" x14ac:dyDescent="0.3">
      <c r="A483" s="726" t="s">
        <v>569</v>
      </c>
      <c r="B483" s="727" t="s">
        <v>570</v>
      </c>
      <c r="C483" s="728" t="s">
        <v>594</v>
      </c>
      <c r="D483" s="729" t="s">
        <v>595</v>
      </c>
      <c r="E483" s="728" t="s">
        <v>5354</v>
      </c>
      <c r="F483" s="729" t="s">
        <v>5355</v>
      </c>
      <c r="G483" s="728" t="s">
        <v>5356</v>
      </c>
      <c r="H483" s="728" t="s">
        <v>5357</v>
      </c>
      <c r="I483" s="731">
        <v>35.310001373291016</v>
      </c>
      <c r="J483" s="731">
        <v>36</v>
      </c>
      <c r="K483" s="732">
        <v>1270.97998046875</v>
      </c>
    </row>
    <row r="484" spans="1:11" ht="14.4" customHeight="1" x14ac:dyDescent="0.3">
      <c r="A484" s="726" t="s">
        <v>569</v>
      </c>
      <c r="B484" s="727" t="s">
        <v>570</v>
      </c>
      <c r="C484" s="728" t="s">
        <v>594</v>
      </c>
      <c r="D484" s="729" t="s">
        <v>595</v>
      </c>
      <c r="E484" s="728" t="s">
        <v>5354</v>
      </c>
      <c r="F484" s="729" t="s">
        <v>5355</v>
      </c>
      <c r="G484" s="728" t="s">
        <v>5358</v>
      </c>
      <c r="H484" s="728" t="s">
        <v>5359</v>
      </c>
      <c r="I484" s="731">
        <v>24.719999313354492</v>
      </c>
      <c r="J484" s="731">
        <v>72</v>
      </c>
      <c r="K484" s="732">
        <v>1779.8399658203125</v>
      </c>
    </row>
    <row r="485" spans="1:11" ht="14.4" customHeight="1" x14ac:dyDescent="0.3">
      <c r="A485" s="726" t="s">
        <v>569</v>
      </c>
      <c r="B485" s="727" t="s">
        <v>570</v>
      </c>
      <c r="C485" s="728" t="s">
        <v>594</v>
      </c>
      <c r="D485" s="729" t="s">
        <v>595</v>
      </c>
      <c r="E485" s="728" t="s">
        <v>5354</v>
      </c>
      <c r="F485" s="729" t="s">
        <v>5355</v>
      </c>
      <c r="G485" s="728" t="s">
        <v>5360</v>
      </c>
      <c r="H485" s="728" t="s">
        <v>5361</v>
      </c>
      <c r="I485" s="731">
        <v>38.25</v>
      </c>
      <c r="J485" s="731">
        <v>36</v>
      </c>
      <c r="K485" s="732">
        <v>1377.1300048828125</v>
      </c>
    </row>
    <row r="486" spans="1:11" ht="14.4" customHeight="1" x14ac:dyDescent="0.3">
      <c r="A486" s="726" t="s">
        <v>569</v>
      </c>
      <c r="B486" s="727" t="s">
        <v>570</v>
      </c>
      <c r="C486" s="728" t="s">
        <v>594</v>
      </c>
      <c r="D486" s="729" t="s">
        <v>595</v>
      </c>
      <c r="E486" s="728" t="s">
        <v>5354</v>
      </c>
      <c r="F486" s="729" t="s">
        <v>5355</v>
      </c>
      <c r="G486" s="728" t="s">
        <v>5362</v>
      </c>
      <c r="H486" s="728" t="s">
        <v>5363</v>
      </c>
      <c r="I486" s="731">
        <v>50.119998931884766</v>
      </c>
      <c r="J486" s="731">
        <v>36</v>
      </c>
      <c r="K486" s="732">
        <v>1804.2099609375</v>
      </c>
    </row>
    <row r="487" spans="1:11" ht="14.4" customHeight="1" x14ac:dyDescent="0.3">
      <c r="A487" s="726" t="s">
        <v>569</v>
      </c>
      <c r="B487" s="727" t="s">
        <v>570</v>
      </c>
      <c r="C487" s="728" t="s">
        <v>594</v>
      </c>
      <c r="D487" s="729" t="s">
        <v>595</v>
      </c>
      <c r="E487" s="728" t="s">
        <v>5037</v>
      </c>
      <c r="F487" s="729" t="s">
        <v>5038</v>
      </c>
      <c r="G487" s="728" t="s">
        <v>5043</v>
      </c>
      <c r="H487" s="728" t="s">
        <v>5044</v>
      </c>
      <c r="I487" s="731">
        <v>0.51500000059604645</v>
      </c>
      <c r="J487" s="731">
        <v>600</v>
      </c>
      <c r="K487" s="732">
        <v>309</v>
      </c>
    </row>
    <row r="488" spans="1:11" ht="14.4" customHeight="1" x14ac:dyDescent="0.3">
      <c r="A488" s="726" t="s">
        <v>569</v>
      </c>
      <c r="B488" s="727" t="s">
        <v>570</v>
      </c>
      <c r="C488" s="728" t="s">
        <v>594</v>
      </c>
      <c r="D488" s="729" t="s">
        <v>595</v>
      </c>
      <c r="E488" s="728" t="s">
        <v>5037</v>
      </c>
      <c r="F488" s="729" t="s">
        <v>5038</v>
      </c>
      <c r="G488" s="728" t="s">
        <v>5045</v>
      </c>
      <c r="H488" s="728" t="s">
        <v>5046</v>
      </c>
      <c r="I488" s="731">
        <v>1.8024999499320984</v>
      </c>
      <c r="J488" s="731">
        <v>1000</v>
      </c>
      <c r="K488" s="732">
        <v>1803</v>
      </c>
    </row>
    <row r="489" spans="1:11" ht="14.4" customHeight="1" x14ac:dyDescent="0.3">
      <c r="A489" s="726" t="s">
        <v>569</v>
      </c>
      <c r="B489" s="727" t="s">
        <v>570</v>
      </c>
      <c r="C489" s="728" t="s">
        <v>594</v>
      </c>
      <c r="D489" s="729" t="s">
        <v>595</v>
      </c>
      <c r="E489" s="728" t="s">
        <v>5037</v>
      </c>
      <c r="F489" s="729" t="s">
        <v>5038</v>
      </c>
      <c r="G489" s="728" t="s">
        <v>5047</v>
      </c>
      <c r="H489" s="728" t="s">
        <v>5048</v>
      </c>
      <c r="I489" s="731">
        <v>1.8049999475479126</v>
      </c>
      <c r="J489" s="731">
        <v>500</v>
      </c>
      <c r="K489" s="732">
        <v>902</v>
      </c>
    </row>
    <row r="490" spans="1:11" ht="14.4" customHeight="1" x14ac:dyDescent="0.3">
      <c r="A490" s="726" t="s">
        <v>569</v>
      </c>
      <c r="B490" s="727" t="s">
        <v>570</v>
      </c>
      <c r="C490" s="728" t="s">
        <v>594</v>
      </c>
      <c r="D490" s="729" t="s">
        <v>595</v>
      </c>
      <c r="E490" s="728" t="s">
        <v>5049</v>
      </c>
      <c r="F490" s="729" t="s">
        <v>5050</v>
      </c>
      <c r="G490" s="728" t="s">
        <v>5364</v>
      </c>
      <c r="H490" s="728" t="s">
        <v>5365</v>
      </c>
      <c r="I490" s="731">
        <v>2.440000057220459</v>
      </c>
      <c r="J490" s="731">
        <v>200</v>
      </c>
      <c r="K490" s="732">
        <v>488.42999267578125</v>
      </c>
    </row>
    <row r="491" spans="1:11" ht="14.4" customHeight="1" x14ac:dyDescent="0.3">
      <c r="A491" s="726" t="s">
        <v>569</v>
      </c>
      <c r="B491" s="727" t="s">
        <v>570</v>
      </c>
      <c r="C491" s="728" t="s">
        <v>594</v>
      </c>
      <c r="D491" s="729" t="s">
        <v>595</v>
      </c>
      <c r="E491" s="728" t="s">
        <v>5049</v>
      </c>
      <c r="F491" s="729" t="s">
        <v>5050</v>
      </c>
      <c r="G491" s="728" t="s">
        <v>5366</v>
      </c>
      <c r="H491" s="728" t="s">
        <v>5367</v>
      </c>
      <c r="I491" s="731">
        <v>2.1350000500679016</v>
      </c>
      <c r="J491" s="731">
        <v>2000</v>
      </c>
      <c r="K491" s="732">
        <v>4273.7398681640625</v>
      </c>
    </row>
    <row r="492" spans="1:11" ht="14.4" customHeight="1" x14ac:dyDescent="0.3">
      <c r="A492" s="726" t="s">
        <v>569</v>
      </c>
      <c r="B492" s="727" t="s">
        <v>570</v>
      </c>
      <c r="C492" s="728" t="s">
        <v>594</v>
      </c>
      <c r="D492" s="729" t="s">
        <v>595</v>
      </c>
      <c r="E492" s="728" t="s">
        <v>5049</v>
      </c>
      <c r="F492" s="729" t="s">
        <v>5050</v>
      </c>
      <c r="G492" s="728" t="s">
        <v>5368</v>
      </c>
      <c r="H492" s="728" t="s">
        <v>5369</v>
      </c>
      <c r="I492" s="731">
        <v>2.440000057220459</v>
      </c>
      <c r="J492" s="731">
        <v>200</v>
      </c>
      <c r="K492" s="732">
        <v>488.42001342773437</v>
      </c>
    </row>
    <row r="493" spans="1:11" ht="14.4" customHeight="1" x14ac:dyDescent="0.3">
      <c r="A493" s="726" t="s">
        <v>569</v>
      </c>
      <c r="B493" s="727" t="s">
        <v>570</v>
      </c>
      <c r="C493" s="728" t="s">
        <v>594</v>
      </c>
      <c r="D493" s="729" t="s">
        <v>595</v>
      </c>
      <c r="E493" s="728" t="s">
        <v>5049</v>
      </c>
      <c r="F493" s="729" t="s">
        <v>5050</v>
      </c>
      <c r="G493" s="728" t="s">
        <v>5051</v>
      </c>
      <c r="H493" s="728" t="s">
        <v>5052</v>
      </c>
      <c r="I493" s="731">
        <v>0.68999999761581421</v>
      </c>
      <c r="J493" s="731">
        <v>10200</v>
      </c>
      <c r="K493" s="732">
        <v>7038</v>
      </c>
    </row>
    <row r="494" spans="1:11" ht="14.4" customHeight="1" x14ac:dyDescent="0.3">
      <c r="A494" s="726" t="s">
        <v>569</v>
      </c>
      <c r="B494" s="727" t="s">
        <v>570</v>
      </c>
      <c r="C494" s="728" t="s">
        <v>594</v>
      </c>
      <c r="D494" s="729" t="s">
        <v>595</v>
      </c>
      <c r="E494" s="728" t="s">
        <v>5049</v>
      </c>
      <c r="F494" s="729" t="s">
        <v>5050</v>
      </c>
      <c r="G494" s="728" t="s">
        <v>5053</v>
      </c>
      <c r="H494" s="728" t="s">
        <v>5054</v>
      </c>
      <c r="I494" s="731">
        <v>0.68999999761581421</v>
      </c>
      <c r="J494" s="731">
        <v>6000</v>
      </c>
      <c r="K494" s="732">
        <v>4140</v>
      </c>
    </row>
    <row r="495" spans="1:11" ht="14.4" customHeight="1" x14ac:dyDescent="0.3">
      <c r="A495" s="726" t="s">
        <v>569</v>
      </c>
      <c r="B495" s="727" t="s">
        <v>570</v>
      </c>
      <c r="C495" s="728" t="s">
        <v>594</v>
      </c>
      <c r="D495" s="729" t="s">
        <v>595</v>
      </c>
      <c r="E495" s="728" t="s">
        <v>5049</v>
      </c>
      <c r="F495" s="729" t="s">
        <v>5050</v>
      </c>
      <c r="G495" s="728" t="s">
        <v>5055</v>
      </c>
      <c r="H495" s="728" t="s">
        <v>5056</v>
      </c>
      <c r="I495" s="731">
        <v>0.68999999761581421</v>
      </c>
      <c r="J495" s="731">
        <v>3000</v>
      </c>
      <c r="K495" s="732">
        <v>2070</v>
      </c>
    </row>
    <row r="496" spans="1:11" ht="14.4" customHeight="1" x14ac:dyDescent="0.3">
      <c r="A496" s="726" t="s">
        <v>569</v>
      </c>
      <c r="B496" s="727" t="s">
        <v>570</v>
      </c>
      <c r="C496" s="728" t="s">
        <v>594</v>
      </c>
      <c r="D496" s="729" t="s">
        <v>595</v>
      </c>
      <c r="E496" s="728" t="s">
        <v>5049</v>
      </c>
      <c r="F496" s="729" t="s">
        <v>5050</v>
      </c>
      <c r="G496" s="728" t="s">
        <v>5370</v>
      </c>
      <c r="H496" s="728" t="s">
        <v>5371</v>
      </c>
      <c r="I496" s="731">
        <v>0.68999999761581421</v>
      </c>
      <c r="J496" s="731">
        <v>1620</v>
      </c>
      <c r="K496" s="732">
        <v>1117.7999877929687</v>
      </c>
    </row>
    <row r="497" spans="1:11" ht="14.4" customHeight="1" x14ac:dyDescent="0.3">
      <c r="A497" s="726" t="s">
        <v>569</v>
      </c>
      <c r="B497" s="727" t="s">
        <v>570</v>
      </c>
      <c r="C497" s="728" t="s">
        <v>594</v>
      </c>
      <c r="D497" s="729" t="s">
        <v>595</v>
      </c>
      <c r="E497" s="728" t="s">
        <v>5049</v>
      </c>
      <c r="F497" s="729" t="s">
        <v>5050</v>
      </c>
      <c r="G497" s="728" t="s">
        <v>5372</v>
      </c>
      <c r="H497" s="728" t="s">
        <v>5373</v>
      </c>
      <c r="I497" s="731">
        <v>10.550000190734863</v>
      </c>
      <c r="J497" s="731">
        <v>120</v>
      </c>
      <c r="K497" s="732">
        <v>1266.0999755859375</v>
      </c>
    </row>
    <row r="498" spans="1:11" ht="14.4" customHeight="1" x14ac:dyDescent="0.3">
      <c r="A498" s="726" t="s">
        <v>569</v>
      </c>
      <c r="B498" s="727" t="s">
        <v>570</v>
      </c>
      <c r="C498" s="728" t="s">
        <v>594</v>
      </c>
      <c r="D498" s="729" t="s">
        <v>595</v>
      </c>
      <c r="E498" s="728" t="s">
        <v>5049</v>
      </c>
      <c r="F498" s="729" t="s">
        <v>5050</v>
      </c>
      <c r="G498" s="728" t="s">
        <v>5374</v>
      </c>
      <c r="H498" s="728" t="s">
        <v>5375</v>
      </c>
      <c r="I498" s="731">
        <v>10.550000190734863</v>
      </c>
      <c r="J498" s="731">
        <v>80</v>
      </c>
      <c r="K498" s="732">
        <v>844.0999755859375</v>
      </c>
    </row>
    <row r="499" spans="1:11" ht="14.4" customHeight="1" x14ac:dyDescent="0.3">
      <c r="A499" s="726" t="s">
        <v>569</v>
      </c>
      <c r="B499" s="727" t="s">
        <v>570</v>
      </c>
      <c r="C499" s="728" t="s">
        <v>594</v>
      </c>
      <c r="D499" s="729" t="s">
        <v>595</v>
      </c>
      <c r="E499" s="728" t="s">
        <v>5049</v>
      </c>
      <c r="F499" s="729" t="s">
        <v>5050</v>
      </c>
      <c r="G499" s="728" t="s">
        <v>5376</v>
      </c>
      <c r="H499" s="728" t="s">
        <v>5377</v>
      </c>
      <c r="I499" s="731">
        <v>10.550000190734863</v>
      </c>
      <c r="J499" s="731">
        <v>80</v>
      </c>
      <c r="K499" s="732">
        <v>844.0999755859375</v>
      </c>
    </row>
    <row r="500" spans="1:11" ht="14.4" customHeight="1" x14ac:dyDescent="0.3">
      <c r="A500" s="726" t="s">
        <v>569</v>
      </c>
      <c r="B500" s="727" t="s">
        <v>570</v>
      </c>
      <c r="C500" s="728" t="s">
        <v>597</v>
      </c>
      <c r="D500" s="729" t="s">
        <v>598</v>
      </c>
      <c r="E500" s="728" t="s">
        <v>4794</v>
      </c>
      <c r="F500" s="729" t="s">
        <v>4795</v>
      </c>
      <c r="G500" s="728" t="s">
        <v>4796</v>
      </c>
      <c r="H500" s="728" t="s">
        <v>4797</v>
      </c>
      <c r="I500" s="731">
        <v>147.18714250837053</v>
      </c>
      <c r="J500" s="731">
        <v>56</v>
      </c>
      <c r="K500" s="732">
        <v>8242.530029296875</v>
      </c>
    </row>
    <row r="501" spans="1:11" ht="14.4" customHeight="1" x14ac:dyDescent="0.3">
      <c r="A501" s="726" t="s">
        <v>569</v>
      </c>
      <c r="B501" s="727" t="s">
        <v>570</v>
      </c>
      <c r="C501" s="728" t="s">
        <v>597</v>
      </c>
      <c r="D501" s="729" t="s">
        <v>598</v>
      </c>
      <c r="E501" s="728" t="s">
        <v>4794</v>
      </c>
      <c r="F501" s="729" t="s">
        <v>4795</v>
      </c>
      <c r="G501" s="728" t="s">
        <v>4798</v>
      </c>
      <c r="H501" s="728" t="s">
        <v>4799</v>
      </c>
      <c r="I501" s="731">
        <v>147.17428152901786</v>
      </c>
      <c r="J501" s="731">
        <v>56</v>
      </c>
      <c r="K501" s="732">
        <v>8241.7700805664062</v>
      </c>
    </row>
    <row r="502" spans="1:11" ht="14.4" customHeight="1" x14ac:dyDescent="0.3">
      <c r="A502" s="726" t="s">
        <v>569</v>
      </c>
      <c r="B502" s="727" t="s">
        <v>570</v>
      </c>
      <c r="C502" s="728" t="s">
        <v>597</v>
      </c>
      <c r="D502" s="729" t="s">
        <v>598</v>
      </c>
      <c r="E502" s="728" t="s">
        <v>4794</v>
      </c>
      <c r="F502" s="729" t="s">
        <v>4795</v>
      </c>
      <c r="G502" s="728" t="s">
        <v>4800</v>
      </c>
      <c r="H502" s="728" t="s">
        <v>4801</v>
      </c>
      <c r="I502" s="731">
        <v>152.46000671386719</v>
      </c>
      <c r="J502" s="731">
        <v>6</v>
      </c>
      <c r="K502" s="732">
        <v>914.76004028320312</v>
      </c>
    </row>
    <row r="503" spans="1:11" ht="14.4" customHeight="1" x14ac:dyDescent="0.3">
      <c r="A503" s="726" t="s">
        <v>569</v>
      </c>
      <c r="B503" s="727" t="s">
        <v>570</v>
      </c>
      <c r="C503" s="728" t="s">
        <v>597</v>
      </c>
      <c r="D503" s="729" t="s">
        <v>598</v>
      </c>
      <c r="E503" s="728" t="s">
        <v>4802</v>
      </c>
      <c r="F503" s="729" t="s">
        <v>4803</v>
      </c>
      <c r="G503" s="728" t="s">
        <v>5378</v>
      </c>
      <c r="H503" s="728" t="s">
        <v>5379</v>
      </c>
      <c r="I503" s="731">
        <v>110.83999633789062</v>
      </c>
      <c r="J503" s="731">
        <v>1</v>
      </c>
      <c r="K503" s="732">
        <v>110.83999633789062</v>
      </c>
    </row>
    <row r="504" spans="1:11" ht="14.4" customHeight="1" x14ac:dyDescent="0.3">
      <c r="A504" s="726" t="s">
        <v>569</v>
      </c>
      <c r="B504" s="727" t="s">
        <v>570</v>
      </c>
      <c r="C504" s="728" t="s">
        <v>597</v>
      </c>
      <c r="D504" s="729" t="s">
        <v>598</v>
      </c>
      <c r="E504" s="728" t="s">
        <v>4802</v>
      </c>
      <c r="F504" s="729" t="s">
        <v>4803</v>
      </c>
      <c r="G504" s="728" t="s">
        <v>5380</v>
      </c>
      <c r="H504" s="728" t="s">
        <v>5381</v>
      </c>
      <c r="I504" s="731">
        <v>159.80000305175781</v>
      </c>
      <c r="J504" s="731">
        <v>2</v>
      </c>
      <c r="K504" s="732">
        <v>319.60000610351562</v>
      </c>
    </row>
    <row r="505" spans="1:11" ht="14.4" customHeight="1" x14ac:dyDescent="0.3">
      <c r="A505" s="726" t="s">
        <v>569</v>
      </c>
      <c r="B505" s="727" t="s">
        <v>570</v>
      </c>
      <c r="C505" s="728" t="s">
        <v>597</v>
      </c>
      <c r="D505" s="729" t="s">
        <v>598</v>
      </c>
      <c r="E505" s="728" t="s">
        <v>4802</v>
      </c>
      <c r="F505" s="729" t="s">
        <v>4803</v>
      </c>
      <c r="G505" s="728" t="s">
        <v>5071</v>
      </c>
      <c r="H505" s="728" t="s">
        <v>5072</v>
      </c>
      <c r="I505" s="731">
        <v>52.880001068115234</v>
      </c>
      <c r="J505" s="731">
        <v>2</v>
      </c>
      <c r="K505" s="732">
        <v>105.75</v>
      </c>
    </row>
    <row r="506" spans="1:11" ht="14.4" customHeight="1" x14ac:dyDescent="0.3">
      <c r="A506" s="726" t="s">
        <v>569</v>
      </c>
      <c r="B506" s="727" t="s">
        <v>570</v>
      </c>
      <c r="C506" s="728" t="s">
        <v>597</v>
      </c>
      <c r="D506" s="729" t="s">
        <v>598</v>
      </c>
      <c r="E506" s="728" t="s">
        <v>4802</v>
      </c>
      <c r="F506" s="729" t="s">
        <v>4803</v>
      </c>
      <c r="G506" s="728" t="s">
        <v>5382</v>
      </c>
      <c r="H506" s="728" t="s">
        <v>5383</v>
      </c>
      <c r="I506" s="731">
        <v>83.050003051757813</v>
      </c>
      <c r="J506" s="731">
        <v>1</v>
      </c>
      <c r="K506" s="732">
        <v>83.050003051757813</v>
      </c>
    </row>
    <row r="507" spans="1:11" ht="14.4" customHeight="1" x14ac:dyDescent="0.3">
      <c r="A507" s="726" t="s">
        <v>569</v>
      </c>
      <c r="B507" s="727" t="s">
        <v>570</v>
      </c>
      <c r="C507" s="728" t="s">
        <v>597</v>
      </c>
      <c r="D507" s="729" t="s">
        <v>598</v>
      </c>
      <c r="E507" s="728" t="s">
        <v>4806</v>
      </c>
      <c r="F507" s="729" t="s">
        <v>4807</v>
      </c>
      <c r="G507" s="728" t="s">
        <v>4808</v>
      </c>
      <c r="H507" s="728" t="s">
        <v>5384</v>
      </c>
      <c r="I507" s="731">
        <v>4.1100001335144043</v>
      </c>
      <c r="J507" s="731">
        <v>100</v>
      </c>
      <c r="K507" s="732">
        <v>411</v>
      </c>
    </row>
    <row r="508" spans="1:11" ht="14.4" customHeight="1" x14ac:dyDescent="0.3">
      <c r="A508" s="726" t="s">
        <v>569</v>
      </c>
      <c r="B508" s="727" t="s">
        <v>570</v>
      </c>
      <c r="C508" s="728" t="s">
        <v>597</v>
      </c>
      <c r="D508" s="729" t="s">
        <v>598</v>
      </c>
      <c r="E508" s="728" t="s">
        <v>4806</v>
      </c>
      <c r="F508" s="729" t="s">
        <v>4807</v>
      </c>
      <c r="G508" s="728" t="s">
        <v>4808</v>
      </c>
      <c r="H508" s="728" t="s">
        <v>4809</v>
      </c>
      <c r="I508" s="731">
        <v>4.1050000190734863</v>
      </c>
      <c r="J508" s="731">
        <v>200</v>
      </c>
      <c r="K508" s="732">
        <v>821</v>
      </c>
    </row>
    <row r="509" spans="1:11" ht="14.4" customHeight="1" x14ac:dyDescent="0.3">
      <c r="A509" s="726" t="s">
        <v>569</v>
      </c>
      <c r="B509" s="727" t="s">
        <v>570</v>
      </c>
      <c r="C509" s="728" t="s">
        <v>597</v>
      </c>
      <c r="D509" s="729" t="s">
        <v>598</v>
      </c>
      <c r="E509" s="728" t="s">
        <v>4806</v>
      </c>
      <c r="F509" s="729" t="s">
        <v>4807</v>
      </c>
      <c r="G509" s="728" t="s">
        <v>4810</v>
      </c>
      <c r="H509" s="728" t="s">
        <v>4811</v>
      </c>
      <c r="I509" s="731">
        <v>6.244999885559082</v>
      </c>
      <c r="J509" s="731">
        <v>130</v>
      </c>
      <c r="K509" s="732">
        <v>812.19999694824219</v>
      </c>
    </row>
    <row r="510" spans="1:11" ht="14.4" customHeight="1" x14ac:dyDescent="0.3">
      <c r="A510" s="726" t="s">
        <v>569</v>
      </c>
      <c r="B510" s="727" t="s">
        <v>570</v>
      </c>
      <c r="C510" s="728" t="s">
        <v>597</v>
      </c>
      <c r="D510" s="729" t="s">
        <v>598</v>
      </c>
      <c r="E510" s="728" t="s">
        <v>4806</v>
      </c>
      <c r="F510" s="729" t="s">
        <v>4807</v>
      </c>
      <c r="G510" s="728" t="s">
        <v>4810</v>
      </c>
      <c r="H510" s="728" t="s">
        <v>4812</v>
      </c>
      <c r="I510" s="731">
        <v>6.2399997711181641</v>
      </c>
      <c r="J510" s="731">
        <v>90</v>
      </c>
      <c r="K510" s="732">
        <v>561.59999084472656</v>
      </c>
    </row>
    <row r="511" spans="1:11" ht="14.4" customHeight="1" x14ac:dyDescent="0.3">
      <c r="A511" s="726" t="s">
        <v>569</v>
      </c>
      <c r="B511" s="727" t="s">
        <v>570</v>
      </c>
      <c r="C511" s="728" t="s">
        <v>597</v>
      </c>
      <c r="D511" s="729" t="s">
        <v>598</v>
      </c>
      <c r="E511" s="728" t="s">
        <v>4806</v>
      </c>
      <c r="F511" s="729" t="s">
        <v>4807</v>
      </c>
      <c r="G511" s="728" t="s">
        <v>4813</v>
      </c>
      <c r="H511" s="728" t="s">
        <v>4814</v>
      </c>
      <c r="I511" s="731">
        <v>9.0200004577636719</v>
      </c>
      <c r="J511" s="731">
        <v>50</v>
      </c>
      <c r="K511" s="732">
        <v>451</v>
      </c>
    </row>
    <row r="512" spans="1:11" ht="14.4" customHeight="1" x14ac:dyDescent="0.3">
      <c r="A512" s="726" t="s">
        <v>569</v>
      </c>
      <c r="B512" s="727" t="s">
        <v>570</v>
      </c>
      <c r="C512" s="728" t="s">
        <v>597</v>
      </c>
      <c r="D512" s="729" t="s">
        <v>598</v>
      </c>
      <c r="E512" s="728" t="s">
        <v>4806</v>
      </c>
      <c r="F512" s="729" t="s">
        <v>4807</v>
      </c>
      <c r="G512" s="728" t="s">
        <v>4813</v>
      </c>
      <c r="H512" s="728" t="s">
        <v>5385</v>
      </c>
      <c r="I512" s="731">
        <v>9.0150003433227539</v>
      </c>
      <c r="J512" s="731">
        <v>50</v>
      </c>
      <c r="K512" s="732">
        <v>450.80000305175781</v>
      </c>
    </row>
    <row r="513" spans="1:11" ht="14.4" customHeight="1" x14ac:dyDescent="0.3">
      <c r="A513" s="726" t="s">
        <v>569</v>
      </c>
      <c r="B513" s="727" t="s">
        <v>570</v>
      </c>
      <c r="C513" s="728" t="s">
        <v>597</v>
      </c>
      <c r="D513" s="729" t="s">
        <v>598</v>
      </c>
      <c r="E513" s="728" t="s">
        <v>4806</v>
      </c>
      <c r="F513" s="729" t="s">
        <v>4807</v>
      </c>
      <c r="G513" s="728" t="s">
        <v>4815</v>
      </c>
      <c r="H513" s="728" t="s">
        <v>4816</v>
      </c>
      <c r="I513" s="731">
        <v>8.5900001525878906</v>
      </c>
      <c r="J513" s="731">
        <v>50</v>
      </c>
      <c r="K513" s="732">
        <v>429.5</v>
      </c>
    </row>
    <row r="514" spans="1:11" ht="14.4" customHeight="1" x14ac:dyDescent="0.3">
      <c r="A514" s="726" t="s">
        <v>569</v>
      </c>
      <c r="B514" s="727" t="s">
        <v>570</v>
      </c>
      <c r="C514" s="728" t="s">
        <v>597</v>
      </c>
      <c r="D514" s="729" t="s">
        <v>598</v>
      </c>
      <c r="E514" s="728" t="s">
        <v>4806</v>
      </c>
      <c r="F514" s="729" t="s">
        <v>4807</v>
      </c>
      <c r="G514" s="728" t="s">
        <v>4815</v>
      </c>
      <c r="H514" s="728" t="s">
        <v>4817</v>
      </c>
      <c r="I514" s="731">
        <v>8.5900001525878906</v>
      </c>
      <c r="J514" s="731">
        <v>45</v>
      </c>
      <c r="K514" s="732">
        <v>386.54998779296875</v>
      </c>
    </row>
    <row r="515" spans="1:11" ht="14.4" customHeight="1" x14ac:dyDescent="0.3">
      <c r="A515" s="726" t="s">
        <v>569</v>
      </c>
      <c r="B515" s="727" t="s">
        <v>570</v>
      </c>
      <c r="C515" s="728" t="s">
        <v>597</v>
      </c>
      <c r="D515" s="729" t="s">
        <v>598</v>
      </c>
      <c r="E515" s="728" t="s">
        <v>4806</v>
      </c>
      <c r="F515" s="729" t="s">
        <v>4807</v>
      </c>
      <c r="G515" s="728" t="s">
        <v>5386</v>
      </c>
      <c r="H515" s="728" t="s">
        <v>5387</v>
      </c>
      <c r="I515" s="731">
        <v>13.039999961853027</v>
      </c>
      <c r="J515" s="731">
        <v>70</v>
      </c>
      <c r="K515" s="732">
        <v>912.79998779296875</v>
      </c>
    </row>
    <row r="516" spans="1:11" ht="14.4" customHeight="1" x14ac:dyDescent="0.3">
      <c r="A516" s="726" t="s">
        <v>569</v>
      </c>
      <c r="B516" s="727" t="s">
        <v>570</v>
      </c>
      <c r="C516" s="728" t="s">
        <v>597</v>
      </c>
      <c r="D516" s="729" t="s">
        <v>598</v>
      </c>
      <c r="E516" s="728" t="s">
        <v>4806</v>
      </c>
      <c r="F516" s="729" t="s">
        <v>4807</v>
      </c>
      <c r="G516" s="728" t="s">
        <v>5386</v>
      </c>
      <c r="H516" s="728" t="s">
        <v>5388</v>
      </c>
      <c r="I516" s="731">
        <v>13.039999961853027</v>
      </c>
      <c r="J516" s="731">
        <v>20</v>
      </c>
      <c r="K516" s="732">
        <v>260.79998779296875</v>
      </c>
    </row>
    <row r="517" spans="1:11" ht="14.4" customHeight="1" x14ac:dyDescent="0.3">
      <c r="A517" s="726" t="s">
        <v>569</v>
      </c>
      <c r="B517" s="727" t="s">
        <v>570</v>
      </c>
      <c r="C517" s="728" t="s">
        <v>597</v>
      </c>
      <c r="D517" s="729" t="s">
        <v>598</v>
      </c>
      <c r="E517" s="728" t="s">
        <v>4806</v>
      </c>
      <c r="F517" s="729" t="s">
        <v>4807</v>
      </c>
      <c r="G517" s="728" t="s">
        <v>5079</v>
      </c>
      <c r="H517" s="728" t="s">
        <v>5080</v>
      </c>
      <c r="I517" s="731">
        <v>0.87999999523162842</v>
      </c>
      <c r="J517" s="731">
        <v>5400</v>
      </c>
      <c r="K517" s="732">
        <v>4752</v>
      </c>
    </row>
    <row r="518" spans="1:11" ht="14.4" customHeight="1" x14ac:dyDescent="0.3">
      <c r="A518" s="726" t="s">
        <v>569</v>
      </c>
      <c r="B518" s="727" t="s">
        <v>570</v>
      </c>
      <c r="C518" s="728" t="s">
        <v>597</v>
      </c>
      <c r="D518" s="729" t="s">
        <v>598</v>
      </c>
      <c r="E518" s="728" t="s">
        <v>4806</v>
      </c>
      <c r="F518" s="729" t="s">
        <v>4807</v>
      </c>
      <c r="G518" s="728" t="s">
        <v>4820</v>
      </c>
      <c r="H518" s="728" t="s">
        <v>4821</v>
      </c>
      <c r="I518" s="731">
        <v>1.2899999618530273</v>
      </c>
      <c r="J518" s="731">
        <v>10800</v>
      </c>
      <c r="K518" s="732">
        <v>13932</v>
      </c>
    </row>
    <row r="519" spans="1:11" ht="14.4" customHeight="1" x14ac:dyDescent="0.3">
      <c r="A519" s="726" t="s">
        <v>569</v>
      </c>
      <c r="B519" s="727" t="s">
        <v>570</v>
      </c>
      <c r="C519" s="728" t="s">
        <v>597</v>
      </c>
      <c r="D519" s="729" t="s">
        <v>598</v>
      </c>
      <c r="E519" s="728" t="s">
        <v>4806</v>
      </c>
      <c r="F519" s="729" t="s">
        <v>4807</v>
      </c>
      <c r="G519" s="728" t="s">
        <v>5085</v>
      </c>
      <c r="H519" s="728" t="s">
        <v>5086</v>
      </c>
      <c r="I519" s="731">
        <v>1.17249995470047</v>
      </c>
      <c r="J519" s="731">
        <v>1100</v>
      </c>
      <c r="K519" s="732">
        <v>1289</v>
      </c>
    </row>
    <row r="520" spans="1:11" ht="14.4" customHeight="1" x14ac:dyDescent="0.3">
      <c r="A520" s="726" t="s">
        <v>569</v>
      </c>
      <c r="B520" s="727" t="s">
        <v>570</v>
      </c>
      <c r="C520" s="728" t="s">
        <v>597</v>
      </c>
      <c r="D520" s="729" t="s">
        <v>598</v>
      </c>
      <c r="E520" s="728" t="s">
        <v>4806</v>
      </c>
      <c r="F520" s="729" t="s">
        <v>4807</v>
      </c>
      <c r="G520" s="728" t="s">
        <v>5091</v>
      </c>
      <c r="H520" s="728" t="s">
        <v>5092</v>
      </c>
      <c r="I520" s="731">
        <v>5.0199999809265137</v>
      </c>
      <c r="J520" s="731">
        <v>100</v>
      </c>
      <c r="K520" s="732">
        <v>501.70000457763672</v>
      </c>
    </row>
    <row r="521" spans="1:11" ht="14.4" customHeight="1" x14ac:dyDescent="0.3">
      <c r="A521" s="726" t="s">
        <v>569</v>
      </c>
      <c r="B521" s="727" t="s">
        <v>570</v>
      </c>
      <c r="C521" s="728" t="s">
        <v>597</v>
      </c>
      <c r="D521" s="729" t="s">
        <v>598</v>
      </c>
      <c r="E521" s="728" t="s">
        <v>4806</v>
      </c>
      <c r="F521" s="729" t="s">
        <v>4807</v>
      </c>
      <c r="G521" s="728" t="s">
        <v>4824</v>
      </c>
      <c r="H521" s="728" t="s">
        <v>4825</v>
      </c>
      <c r="I521" s="731">
        <v>111.55000305175781</v>
      </c>
      <c r="J521" s="731">
        <v>4</v>
      </c>
      <c r="K521" s="732">
        <v>446.20001220703125</v>
      </c>
    </row>
    <row r="522" spans="1:11" ht="14.4" customHeight="1" x14ac:dyDescent="0.3">
      <c r="A522" s="726" t="s">
        <v>569</v>
      </c>
      <c r="B522" s="727" t="s">
        <v>570</v>
      </c>
      <c r="C522" s="728" t="s">
        <v>597</v>
      </c>
      <c r="D522" s="729" t="s">
        <v>598</v>
      </c>
      <c r="E522" s="728" t="s">
        <v>4806</v>
      </c>
      <c r="F522" s="729" t="s">
        <v>4807</v>
      </c>
      <c r="G522" s="728" t="s">
        <v>4826</v>
      </c>
      <c r="H522" s="728" t="s">
        <v>4827</v>
      </c>
      <c r="I522" s="731">
        <v>790.8800048828125</v>
      </c>
      <c r="J522" s="731">
        <v>4</v>
      </c>
      <c r="K522" s="732">
        <v>3163.52001953125</v>
      </c>
    </row>
    <row r="523" spans="1:11" ht="14.4" customHeight="1" x14ac:dyDescent="0.3">
      <c r="A523" s="726" t="s">
        <v>569</v>
      </c>
      <c r="B523" s="727" t="s">
        <v>570</v>
      </c>
      <c r="C523" s="728" t="s">
        <v>597</v>
      </c>
      <c r="D523" s="729" t="s">
        <v>598</v>
      </c>
      <c r="E523" s="728" t="s">
        <v>4806</v>
      </c>
      <c r="F523" s="729" t="s">
        <v>4807</v>
      </c>
      <c r="G523" s="728" t="s">
        <v>5206</v>
      </c>
      <c r="H523" s="728" t="s">
        <v>5207</v>
      </c>
      <c r="I523" s="731">
        <v>65.900001525878906</v>
      </c>
      <c r="J523" s="731">
        <v>10</v>
      </c>
      <c r="K523" s="732">
        <v>659</v>
      </c>
    </row>
    <row r="524" spans="1:11" ht="14.4" customHeight="1" x14ac:dyDescent="0.3">
      <c r="A524" s="726" t="s">
        <v>569</v>
      </c>
      <c r="B524" s="727" t="s">
        <v>570</v>
      </c>
      <c r="C524" s="728" t="s">
        <v>597</v>
      </c>
      <c r="D524" s="729" t="s">
        <v>598</v>
      </c>
      <c r="E524" s="728" t="s">
        <v>4806</v>
      </c>
      <c r="F524" s="729" t="s">
        <v>4807</v>
      </c>
      <c r="G524" s="728" t="s">
        <v>5389</v>
      </c>
      <c r="H524" s="728" t="s">
        <v>5390</v>
      </c>
      <c r="I524" s="731">
        <v>66.589996337890625</v>
      </c>
      <c r="J524" s="731">
        <v>20</v>
      </c>
      <c r="K524" s="732">
        <v>1331.699951171875</v>
      </c>
    </row>
    <row r="525" spans="1:11" ht="14.4" customHeight="1" x14ac:dyDescent="0.3">
      <c r="A525" s="726" t="s">
        <v>569</v>
      </c>
      <c r="B525" s="727" t="s">
        <v>570</v>
      </c>
      <c r="C525" s="728" t="s">
        <v>597</v>
      </c>
      <c r="D525" s="729" t="s">
        <v>598</v>
      </c>
      <c r="E525" s="728" t="s">
        <v>4806</v>
      </c>
      <c r="F525" s="729" t="s">
        <v>4807</v>
      </c>
      <c r="G525" s="728" t="s">
        <v>5097</v>
      </c>
      <c r="H525" s="728" t="s">
        <v>5098</v>
      </c>
      <c r="I525" s="731">
        <v>30.178000259399415</v>
      </c>
      <c r="J525" s="731">
        <v>150</v>
      </c>
      <c r="K525" s="732">
        <v>4526.75</v>
      </c>
    </row>
    <row r="526" spans="1:11" ht="14.4" customHeight="1" x14ac:dyDescent="0.3">
      <c r="A526" s="726" t="s">
        <v>569</v>
      </c>
      <c r="B526" s="727" t="s">
        <v>570</v>
      </c>
      <c r="C526" s="728" t="s">
        <v>597</v>
      </c>
      <c r="D526" s="729" t="s">
        <v>598</v>
      </c>
      <c r="E526" s="728" t="s">
        <v>4806</v>
      </c>
      <c r="F526" s="729" t="s">
        <v>4807</v>
      </c>
      <c r="G526" s="728" t="s">
        <v>5391</v>
      </c>
      <c r="H526" s="728" t="s">
        <v>5392</v>
      </c>
      <c r="I526" s="731">
        <v>5.2716666857401533</v>
      </c>
      <c r="J526" s="731">
        <v>240</v>
      </c>
      <c r="K526" s="732">
        <v>1265.3000030517578</v>
      </c>
    </row>
    <row r="527" spans="1:11" ht="14.4" customHeight="1" x14ac:dyDescent="0.3">
      <c r="A527" s="726" t="s">
        <v>569</v>
      </c>
      <c r="B527" s="727" t="s">
        <v>570</v>
      </c>
      <c r="C527" s="728" t="s">
        <v>597</v>
      </c>
      <c r="D527" s="729" t="s">
        <v>598</v>
      </c>
      <c r="E527" s="728" t="s">
        <v>4806</v>
      </c>
      <c r="F527" s="729" t="s">
        <v>4807</v>
      </c>
      <c r="G527" s="728" t="s">
        <v>5212</v>
      </c>
      <c r="H527" s="728" t="s">
        <v>5393</v>
      </c>
      <c r="I527" s="731">
        <v>123.19000244140625</v>
      </c>
      <c r="J527" s="731">
        <v>10</v>
      </c>
      <c r="K527" s="732">
        <v>1231.8800048828125</v>
      </c>
    </row>
    <row r="528" spans="1:11" ht="14.4" customHeight="1" x14ac:dyDescent="0.3">
      <c r="A528" s="726" t="s">
        <v>569</v>
      </c>
      <c r="B528" s="727" t="s">
        <v>570</v>
      </c>
      <c r="C528" s="728" t="s">
        <v>597</v>
      </c>
      <c r="D528" s="729" t="s">
        <v>598</v>
      </c>
      <c r="E528" s="728" t="s">
        <v>4806</v>
      </c>
      <c r="F528" s="729" t="s">
        <v>4807</v>
      </c>
      <c r="G528" s="728" t="s">
        <v>5103</v>
      </c>
      <c r="H528" s="728" t="s">
        <v>5104</v>
      </c>
      <c r="I528" s="731">
        <v>283.01998901367187</v>
      </c>
      <c r="J528" s="731">
        <v>10</v>
      </c>
      <c r="K528" s="732">
        <v>2830.179931640625</v>
      </c>
    </row>
    <row r="529" spans="1:11" ht="14.4" customHeight="1" x14ac:dyDescent="0.3">
      <c r="A529" s="726" t="s">
        <v>569</v>
      </c>
      <c r="B529" s="727" t="s">
        <v>570</v>
      </c>
      <c r="C529" s="728" t="s">
        <v>597</v>
      </c>
      <c r="D529" s="729" t="s">
        <v>598</v>
      </c>
      <c r="E529" s="728" t="s">
        <v>4806</v>
      </c>
      <c r="F529" s="729" t="s">
        <v>4807</v>
      </c>
      <c r="G529" s="728" t="s">
        <v>5394</v>
      </c>
      <c r="H529" s="728" t="s">
        <v>5395</v>
      </c>
      <c r="I529" s="731">
        <v>233.80000305175781</v>
      </c>
      <c r="J529" s="731">
        <v>10</v>
      </c>
      <c r="K529" s="732">
        <v>2337.9599609375</v>
      </c>
    </row>
    <row r="530" spans="1:11" ht="14.4" customHeight="1" x14ac:dyDescent="0.3">
      <c r="A530" s="726" t="s">
        <v>569</v>
      </c>
      <c r="B530" s="727" t="s">
        <v>570</v>
      </c>
      <c r="C530" s="728" t="s">
        <v>597</v>
      </c>
      <c r="D530" s="729" t="s">
        <v>598</v>
      </c>
      <c r="E530" s="728" t="s">
        <v>4806</v>
      </c>
      <c r="F530" s="729" t="s">
        <v>4807</v>
      </c>
      <c r="G530" s="728" t="s">
        <v>4838</v>
      </c>
      <c r="H530" s="728" t="s">
        <v>4839</v>
      </c>
      <c r="I530" s="731">
        <v>156.49000040690103</v>
      </c>
      <c r="J530" s="731">
        <v>12</v>
      </c>
      <c r="K530" s="732">
        <v>1877.8800354003906</v>
      </c>
    </row>
    <row r="531" spans="1:11" ht="14.4" customHeight="1" x14ac:dyDescent="0.3">
      <c r="A531" s="726" t="s">
        <v>569</v>
      </c>
      <c r="B531" s="727" t="s">
        <v>570</v>
      </c>
      <c r="C531" s="728" t="s">
        <v>597</v>
      </c>
      <c r="D531" s="729" t="s">
        <v>598</v>
      </c>
      <c r="E531" s="728" t="s">
        <v>4806</v>
      </c>
      <c r="F531" s="729" t="s">
        <v>4807</v>
      </c>
      <c r="G531" s="728" t="s">
        <v>5396</v>
      </c>
      <c r="H531" s="728" t="s">
        <v>5397</v>
      </c>
      <c r="I531" s="731">
        <v>690.489990234375</v>
      </c>
      <c r="J531" s="731">
        <v>1</v>
      </c>
      <c r="K531" s="732">
        <v>690.489990234375</v>
      </c>
    </row>
    <row r="532" spans="1:11" ht="14.4" customHeight="1" x14ac:dyDescent="0.3">
      <c r="A532" s="726" t="s">
        <v>569</v>
      </c>
      <c r="B532" s="727" t="s">
        <v>570</v>
      </c>
      <c r="C532" s="728" t="s">
        <v>597</v>
      </c>
      <c r="D532" s="729" t="s">
        <v>598</v>
      </c>
      <c r="E532" s="728" t="s">
        <v>4806</v>
      </c>
      <c r="F532" s="729" t="s">
        <v>4807</v>
      </c>
      <c r="G532" s="728" t="s">
        <v>4840</v>
      </c>
      <c r="H532" s="728" t="s">
        <v>4841</v>
      </c>
      <c r="I532" s="731">
        <v>8.0100002288818359</v>
      </c>
      <c r="J532" s="731">
        <v>200</v>
      </c>
      <c r="K532" s="732">
        <v>1602.1299743652344</v>
      </c>
    </row>
    <row r="533" spans="1:11" ht="14.4" customHeight="1" x14ac:dyDescent="0.3">
      <c r="A533" s="726" t="s">
        <v>569</v>
      </c>
      <c r="B533" s="727" t="s">
        <v>570</v>
      </c>
      <c r="C533" s="728" t="s">
        <v>597</v>
      </c>
      <c r="D533" s="729" t="s">
        <v>598</v>
      </c>
      <c r="E533" s="728" t="s">
        <v>4806</v>
      </c>
      <c r="F533" s="729" t="s">
        <v>4807</v>
      </c>
      <c r="G533" s="728" t="s">
        <v>4842</v>
      </c>
      <c r="H533" s="728" t="s">
        <v>4843</v>
      </c>
      <c r="I533" s="731">
        <v>4.8400001525878906</v>
      </c>
      <c r="J533" s="731">
        <v>230</v>
      </c>
      <c r="K533" s="732">
        <v>1113.1999969482422</v>
      </c>
    </row>
    <row r="534" spans="1:11" ht="14.4" customHeight="1" x14ac:dyDescent="0.3">
      <c r="A534" s="726" t="s">
        <v>569</v>
      </c>
      <c r="B534" s="727" t="s">
        <v>570</v>
      </c>
      <c r="C534" s="728" t="s">
        <v>597</v>
      </c>
      <c r="D534" s="729" t="s">
        <v>598</v>
      </c>
      <c r="E534" s="728" t="s">
        <v>4806</v>
      </c>
      <c r="F534" s="729" t="s">
        <v>4807</v>
      </c>
      <c r="G534" s="728" t="s">
        <v>5398</v>
      </c>
      <c r="H534" s="728" t="s">
        <v>5399</v>
      </c>
      <c r="I534" s="731">
        <v>3.2466666698455811</v>
      </c>
      <c r="J534" s="731">
        <v>180</v>
      </c>
      <c r="K534" s="732">
        <v>584.39999389648437</v>
      </c>
    </row>
    <row r="535" spans="1:11" ht="14.4" customHeight="1" x14ac:dyDescent="0.3">
      <c r="A535" s="726" t="s">
        <v>569</v>
      </c>
      <c r="B535" s="727" t="s">
        <v>570</v>
      </c>
      <c r="C535" s="728" t="s">
        <v>597</v>
      </c>
      <c r="D535" s="729" t="s">
        <v>598</v>
      </c>
      <c r="E535" s="728" t="s">
        <v>4806</v>
      </c>
      <c r="F535" s="729" t="s">
        <v>4807</v>
      </c>
      <c r="G535" s="728" t="s">
        <v>5232</v>
      </c>
      <c r="H535" s="728" t="s">
        <v>5233</v>
      </c>
      <c r="I535" s="731">
        <v>13.020000457763672</v>
      </c>
      <c r="J535" s="731">
        <v>15</v>
      </c>
      <c r="K535" s="732">
        <v>195.30000686645508</v>
      </c>
    </row>
    <row r="536" spans="1:11" ht="14.4" customHeight="1" x14ac:dyDescent="0.3">
      <c r="A536" s="726" t="s">
        <v>569</v>
      </c>
      <c r="B536" s="727" t="s">
        <v>570</v>
      </c>
      <c r="C536" s="728" t="s">
        <v>597</v>
      </c>
      <c r="D536" s="729" t="s">
        <v>598</v>
      </c>
      <c r="E536" s="728" t="s">
        <v>4806</v>
      </c>
      <c r="F536" s="729" t="s">
        <v>4807</v>
      </c>
      <c r="G536" s="728" t="s">
        <v>4844</v>
      </c>
      <c r="H536" s="728" t="s">
        <v>4845</v>
      </c>
      <c r="I536" s="731">
        <v>0.85500001907348633</v>
      </c>
      <c r="J536" s="731">
        <v>200</v>
      </c>
      <c r="K536" s="732">
        <v>171</v>
      </c>
    </row>
    <row r="537" spans="1:11" ht="14.4" customHeight="1" x14ac:dyDescent="0.3">
      <c r="A537" s="726" t="s">
        <v>569</v>
      </c>
      <c r="B537" s="727" t="s">
        <v>570</v>
      </c>
      <c r="C537" s="728" t="s">
        <v>597</v>
      </c>
      <c r="D537" s="729" t="s">
        <v>598</v>
      </c>
      <c r="E537" s="728" t="s">
        <v>4806</v>
      </c>
      <c r="F537" s="729" t="s">
        <v>4807</v>
      </c>
      <c r="G537" s="728" t="s">
        <v>5109</v>
      </c>
      <c r="H537" s="728" t="s">
        <v>5110</v>
      </c>
      <c r="I537" s="731">
        <v>1.5166666507720947</v>
      </c>
      <c r="J537" s="731">
        <v>200</v>
      </c>
      <c r="K537" s="732">
        <v>303.5</v>
      </c>
    </row>
    <row r="538" spans="1:11" ht="14.4" customHeight="1" x14ac:dyDescent="0.3">
      <c r="A538" s="726" t="s">
        <v>569</v>
      </c>
      <c r="B538" s="727" t="s">
        <v>570</v>
      </c>
      <c r="C538" s="728" t="s">
        <v>597</v>
      </c>
      <c r="D538" s="729" t="s">
        <v>598</v>
      </c>
      <c r="E538" s="728" t="s">
        <v>4806</v>
      </c>
      <c r="F538" s="729" t="s">
        <v>4807</v>
      </c>
      <c r="G538" s="728" t="s">
        <v>5111</v>
      </c>
      <c r="H538" s="728" t="s">
        <v>5112</v>
      </c>
      <c r="I538" s="731">
        <v>3.7949999570846558</v>
      </c>
      <c r="J538" s="731">
        <v>250</v>
      </c>
      <c r="K538" s="732">
        <v>949</v>
      </c>
    </row>
    <row r="539" spans="1:11" ht="14.4" customHeight="1" x14ac:dyDescent="0.3">
      <c r="A539" s="726" t="s">
        <v>569</v>
      </c>
      <c r="B539" s="727" t="s">
        <v>570</v>
      </c>
      <c r="C539" s="728" t="s">
        <v>597</v>
      </c>
      <c r="D539" s="729" t="s">
        <v>598</v>
      </c>
      <c r="E539" s="728" t="s">
        <v>4806</v>
      </c>
      <c r="F539" s="729" t="s">
        <v>4807</v>
      </c>
      <c r="G539" s="728" t="s">
        <v>4848</v>
      </c>
      <c r="H539" s="728" t="s">
        <v>4849</v>
      </c>
      <c r="I539" s="731">
        <v>7.5100002288818359</v>
      </c>
      <c r="J539" s="731">
        <v>16</v>
      </c>
      <c r="K539" s="732">
        <v>120.16000366210937</v>
      </c>
    </row>
    <row r="540" spans="1:11" ht="14.4" customHeight="1" x14ac:dyDescent="0.3">
      <c r="A540" s="726" t="s">
        <v>569</v>
      </c>
      <c r="B540" s="727" t="s">
        <v>570</v>
      </c>
      <c r="C540" s="728" t="s">
        <v>597</v>
      </c>
      <c r="D540" s="729" t="s">
        <v>598</v>
      </c>
      <c r="E540" s="728" t="s">
        <v>4806</v>
      </c>
      <c r="F540" s="729" t="s">
        <v>4807</v>
      </c>
      <c r="G540" s="728" t="s">
        <v>4850</v>
      </c>
      <c r="H540" s="728" t="s">
        <v>4851</v>
      </c>
      <c r="I540" s="731">
        <v>98.376665751139328</v>
      </c>
      <c r="J540" s="731">
        <v>15</v>
      </c>
      <c r="K540" s="732">
        <v>1475.6499938964844</v>
      </c>
    </row>
    <row r="541" spans="1:11" ht="14.4" customHeight="1" x14ac:dyDescent="0.3">
      <c r="A541" s="726" t="s">
        <v>569</v>
      </c>
      <c r="B541" s="727" t="s">
        <v>570</v>
      </c>
      <c r="C541" s="728" t="s">
        <v>597</v>
      </c>
      <c r="D541" s="729" t="s">
        <v>598</v>
      </c>
      <c r="E541" s="728" t="s">
        <v>4806</v>
      </c>
      <c r="F541" s="729" t="s">
        <v>4807</v>
      </c>
      <c r="G541" s="728" t="s">
        <v>4854</v>
      </c>
      <c r="H541" s="728" t="s">
        <v>4855</v>
      </c>
      <c r="I541" s="731">
        <v>8.5799999237060547</v>
      </c>
      <c r="J541" s="731">
        <v>216</v>
      </c>
      <c r="K541" s="732">
        <v>1853.2800140380859</v>
      </c>
    </row>
    <row r="542" spans="1:11" ht="14.4" customHeight="1" x14ac:dyDescent="0.3">
      <c r="A542" s="726" t="s">
        <v>569</v>
      </c>
      <c r="B542" s="727" t="s">
        <v>570</v>
      </c>
      <c r="C542" s="728" t="s">
        <v>597</v>
      </c>
      <c r="D542" s="729" t="s">
        <v>598</v>
      </c>
      <c r="E542" s="728" t="s">
        <v>4806</v>
      </c>
      <c r="F542" s="729" t="s">
        <v>4807</v>
      </c>
      <c r="G542" s="728" t="s">
        <v>5400</v>
      </c>
      <c r="H542" s="728" t="s">
        <v>5401</v>
      </c>
      <c r="I542" s="731">
        <v>61.759998321533203</v>
      </c>
      <c r="J542" s="731">
        <v>20</v>
      </c>
      <c r="K542" s="732">
        <v>1235.0999755859375</v>
      </c>
    </row>
    <row r="543" spans="1:11" ht="14.4" customHeight="1" x14ac:dyDescent="0.3">
      <c r="A543" s="726" t="s">
        <v>569</v>
      </c>
      <c r="B543" s="727" t="s">
        <v>570</v>
      </c>
      <c r="C543" s="728" t="s">
        <v>597</v>
      </c>
      <c r="D543" s="729" t="s">
        <v>598</v>
      </c>
      <c r="E543" s="728" t="s">
        <v>4806</v>
      </c>
      <c r="F543" s="729" t="s">
        <v>4807</v>
      </c>
      <c r="G543" s="728" t="s">
        <v>4856</v>
      </c>
      <c r="H543" s="728" t="s">
        <v>4857</v>
      </c>
      <c r="I543" s="731">
        <v>13.229999542236328</v>
      </c>
      <c r="J543" s="731">
        <v>180</v>
      </c>
      <c r="K543" s="732">
        <v>2380.9499816894531</v>
      </c>
    </row>
    <row r="544" spans="1:11" ht="14.4" customHeight="1" x14ac:dyDescent="0.3">
      <c r="A544" s="726" t="s">
        <v>569</v>
      </c>
      <c r="B544" s="727" t="s">
        <v>570</v>
      </c>
      <c r="C544" s="728" t="s">
        <v>597</v>
      </c>
      <c r="D544" s="729" t="s">
        <v>598</v>
      </c>
      <c r="E544" s="728" t="s">
        <v>4806</v>
      </c>
      <c r="F544" s="729" t="s">
        <v>4807</v>
      </c>
      <c r="G544" s="728" t="s">
        <v>4862</v>
      </c>
      <c r="H544" s="728" t="s">
        <v>4863</v>
      </c>
      <c r="I544" s="731">
        <v>2.5049999952316284</v>
      </c>
      <c r="J544" s="731">
        <v>40</v>
      </c>
      <c r="K544" s="732">
        <v>100.20000076293945</v>
      </c>
    </row>
    <row r="545" spans="1:11" ht="14.4" customHeight="1" x14ac:dyDescent="0.3">
      <c r="A545" s="726" t="s">
        <v>569</v>
      </c>
      <c r="B545" s="727" t="s">
        <v>570</v>
      </c>
      <c r="C545" s="728" t="s">
        <v>597</v>
      </c>
      <c r="D545" s="729" t="s">
        <v>598</v>
      </c>
      <c r="E545" s="728" t="s">
        <v>4806</v>
      </c>
      <c r="F545" s="729" t="s">
        <v>4807</v>
      </c>
      <c r="G545" s="728" t="s">
        <v>5119</v>
      </c>
      <c r="H545" s="728" t="s">
        <v>5120</v>
      </c>
      <c r="I545" s="731">
        <v>3.2699999809265137</v>
      </c>
      <c r="J545" s="731">
        <v>20</v>
      </c>
      <c r="K545" s="732">
        <v>65.400001525878906</v>
      </c>
    </row>
    <row r="546" spans="1:11" ht="14.4" customHeight="1" x14ac:dyDescent="0.3">
      <c r="A546" s="726" t="s">
        <v>569</v>
      </c>
      <c r="B546" s="727" t="s">
        <v>570</v>
      </c>
      <c r="C546" s="728" t="s">
        <v>597</v>
      </c>
      <c r="D546" s="729" t="s">
        <v>598</v>
      </c>
      <c r="E546" s="728" t="s">
        <v>4806</v>
      </c>
      <c r="F546" s="729" t="s">
        <v>4807</v>
      </c>
      <c r="G546" s="728" t="s">
        <v>4868</v>
      </c>
      <c r="H546" s="728" t="s">
        <v>4869</v>
      </c>
      <c r="I546" s="731">
        <v>12.649999618530273</v>
      </c>
      <c r="J546" s="731">
        <v>60</v>
      </c>
      <c r="K546" s="732">
        <v>759</v>
      </c>
    </row>
    <row r="547" spans="1:11" ht="14.4" customHeight="1" x14ac:dyDescent="0.3">
      <c r="A547" s="726" t="s">
        <v>569</v>
      </c>
      <c r="B547" s="727" t="s">
        <v>570</v>
      </c>
      <c r="C547" s="728" t="s">
        <v>597</v>
      </c>
      <c r="D547" s="729" t="s">
        <v>598</v>
      </c>
      <c r="E547" s="728" t="s">
        <v>4806</v>
      </c>
      <c r="F547" s="729" t="s">
        <v>4807</v>
      </c>
      <c r="G547" s="728" t="s">
        <v>5322</v>
      </c>
      <c r="H547" s="728" t="s">
        <v>5323</v>
      </c>
      <c r="I547" s="731">
        <v>120.75</v>
      </c>
      <c r="J547" s="731">
        <v>6</v>
      </c>
      <c r="K547" s="732">
        <v>724.5</v>
      </c>
    </row>
    <row r="548" spans="1:11" ht="14.4" customHeight="1" x14ac:dyDescent="0.3">
      <c r="A548" s="726" t="s">
        <v>569</v>
      </c>
      <c r="B548" s="727" t="s">
        <v>570</v>
      </c>
      <c r="C548" s="728" t="s">
        <v>597</v>
      </c>
      <c r="D548" s="729" t="s">
        <v>598</v>
      </c>
      <c r="E548" s="728" t="s">
        <v>4806</v>
      </c>
      <c r="F548" s="729" t="s">
        <v>4807</v>
      </c>
      <c r="G548" s="728" t="s">
        <v>5402</v>
      </c>
      <c r="H548" s="728" t="s">
        <v>5403</v>
      </c>
      <c r="I548" s="731">
        <v>120.75</v>
      </c>
      <c r="J548" s="731">
        <v>6</v>
      </c>
      <c r="K548" s="732">
        <v>724.5</v>
      </c>
    </row>
    <row r="549" spans="1:11" ht="14.4" customHeight="1" x14ac:dyDescent="0.3">
      <c r="A549" s="726" t="s">
        <v>569</v>
      </c>
      <c r="B549" s="727" t="s">
        <v>570</v>
      </c>
      <c r="C549" s="728" t="s">
        <v>597</v>
      </c>
      <c r="D549" s="729" t="s">
        <v>598</v>
      </c>
      <c r="E549" s="728" t="s">
        <v>4806</v>
      </c>
      <c r="F549" s="729" t="s">
        <v>4807</v>
      </c>
      <c r="G549" s="728" t="s">
        <v>5404</v>
      </c>
      <c r="H549" s="728" t="s">
        <v>5405</v>
      </c>
      <c r="I549" s="731">
        <v>120.75</v>
      </c>
      <c r="J549" s="731">
        <v>6</v>
      </c>
      <c r="K549" s="732">
        <v>724.5</v>
      </c>
    </row>
    <row r="550" spans="1:11" ht="14.4" customHeight="1" x14ac:dyDescent="0.3">
      <c r="A550" s="726" t="s">
        <v>569</v>
      </c>
      <c r="B550" s="727" t="s">
        <v>570</v>
      </c>
      <c r="C550" s="728" t="s">
        <v>597</v>
      </c>
      <c r="D550" s="729" t="s">
        <v>598</v>
      </c>
      <c r="E550" s="728" t="s">
        <v>4806</v>
      </c>
      <c r="F550" s="729" t="s">
        <v>4807</v>
      </c>
      <c r="G550" s="728" t="s">
        <v>4874</v>
      </c>
      <c r="H550" s="728" t="s">
        <v>4875</v>
      </c>
      <c r="I550" s="731">
        <v>112.52999877929687</v>
      </c>
      <c r="J550" s="731">
        <v>50</v>
      </c>
      <c r="K550" s="732">
        <v>5626.500244140625</v>
      </c>
    </row>
    <row r="551" spans="1:11" ht="14.4" customHeight="1" x14ac:dyDescent="0.3">
      <c r="A551" s="726" t="s">
        <v>569</v>
      </c>
      <c r="B551" s="727" t="s">
        <v>570</v>
      </c>
      <c r="C551" s="728" t="s">
        <v>597</v>
      </c>
      <c r="D551" s="729" t="s">
        <v>598</v>
      </c>
      <c r="E551" s="728" t="s">
        <v>4806</v>
      </c>
      <c r="F551" s="729" t="s">
        <v>4807</v>
      </c>
      <c r="G551" s="728" t="s">
        <v>4880</v>
      </c>
      <c r="H551" s="728" t="s">
        <v>4881</v>
      </c>
      <c r="I551" s="731">
        <v>0.41999998688697815</v>
      </c>
      <c r="J551" s="731">
        <v>7200</v>
      </c>
      <c r="K551" s="732">
        <v>3024</v>
      </c>
    </row>
    <row r="552" spans="1:11" ht="14.4" customHeight="1" x14ac:dyDescent="0.3">
      <c r="A552" s="726" t="s">
        <v>569</v>
      </c>
      <c r="B552" s="727" t="s">
        <v>570</v>
      </c>
      <c r="C552" s="728" t="s">
        <v>597</v>
      </c>
      <c r="D552" s="729" t="s">
        <v>598</v>
      </c>
      <c r="E552" s="728" t="s">
        <v>4806</v>
      </c>
      <c r="F552" s="729" t="s">
        <v>4807</v>
      </c>
      <c r="G552" s="728" t="s">
        <v>5406</v>
      </c>
      <c r="H552" s="728" t="s">
        <v>5407</v>
      </c>
      <c r="I552" s="731">
        <v>2.3900001049041748</v>
      </c>
      <c r="J552" s="731">
        <v>40</v>
      </c>
      <c r="K552" s="732">
        <v>95.599998474121094</v>
      </c>
    </row>
    <row r="553" spans="1:11" ht="14.4" customHeight="1" x14ac:dyDescent="0.3">
      <c r="A553" s="726" t="s">
        <v>569</v>
      </c>
      <c r="B553" s="727" t="s">
        <v>570</v>
      </c>
      <c r="C553" s="728" t="s">
        <v>597</v>
      </c>
      <c r="D553" s="729" t="s">
        <v>598</v>
      </c>
      <c r="E553" s="728" t="s">
        <v>4806</v>
      </c>
      <c r="F553" s="729" t="s">
        <v>4807</v>
      </c>
      <c r="G553" s="728" t="s">
        <v>4884</v>
      </c>
      <c r="H553" s="728" t="s">
        <v>4885</v>
      </c>
      <c r="I553" s="731">
        <v>0.67000001668930054</v>
      </c>
      <c r="J553" s="731">
        <v>1000</v>
      </c>
      <c r="K553" s="732">
        <v>670</v>
      </c>
    </row>
    <row r="554" spans="1:11" ht="14.4" customHeight="1" x14ac:dyDescent="0.3">
      <c r="A554" s="726" t="s">
        <v>569</v>
      </c>
      <c r="B554" s="727" t="s">
        <v>570</v>
      </c>
      <c r="C554" s="728" t="s">
        <v>597</v>
      </c>
      <c r="D554" s="729" t="s">
        <v>598</v>
      </c>
      <c r="E554" s="728" t="s">
        <v>4806</v>
      </c>
      <c r="F554" s="729" t="s">
        <v>4807</v>
      </c>
      <c r="G554" s="728" t="s">
        <v>4886</v>
      </c>
      <c r="H554" s="728" t="s">
        <v>4887</v>
      </c>
      <c r="I554" s="731">
        <v>27.875</v>
      </c>
      <c r="J554" s="731">
        <v>26</v>
      </c>
      <c r="K554" s="732">
        <v>724.74000549316406</v>
      </c>
    </row>
    <row r="555" spans="1:11" ht="14.4" customHeight="1" x14ac:dyDescent="0.3">
      <c r="A555" s="726" t="s">
        <v>569</v>
      </c>
      <c r="B555" s="727" t="s">
        <v>570</v>
      </c>
      <c r="C555" s="728" t="s">
        <v>597</v>
      </c>
      <c r="D555" s="729" t="s">
        <v>598</v>
      </c>
      <c r="E555" s="728" t="s">
        <v>4806</v>
      </c>
      <c r="F555" s="729" t="s">
        <v>4807</v>
      </c>
      <c r="G555" s="728" t="s">
        <v>4888</v>
      </c>
      <c r="H555" s="728" t="s">
        <v>4889</v>
      </c>
      <c r="I555" s="731">
        <v>28.733332951863606</v>
      </c>
      <c r="J555" s="731">
        <v>152</v>
      </c>
      <c r="K555" s="732">
        <v>4367.4400634765625</v>
      </c>
    </row>
    <row r="556" spans="1:11" ht="14.4" customHeight="1" x14ac:dyDescent="0.3">
      <c r="A556" s="726" t="s">
        <v>569</v>
      </c>
      <c r="B556" s="727" t="s">
        <v>570</v>
      </c>
      <c r="C556" s="728" t="s">
        <v>597</v>
      </c>
      <c r="D556" s="729" t="s">
        <v>598</v>
      </c>
      <c r="E556" s="728" t="s">
        <v>4806</v>
      </c>
      <c r="F556" s="729" t="s">
        <v>4807</v>
      </c>
      <c r="G556" s="728" t="s">
        <v>4890</v>
      </c>
      <c r="H556" s="728" t="s">
        <v>4891</v>
      </c>
      <c r="I556" s="731">
        <v>9.3299999237060547</v>
      </c>
      <c r="J556" s="731">
        <v>1</v>
      </c>
      <c r="K556" s="732">
        <v>9.3299999237060547</v>
      </c>
    </row>
    <row r="557" spans="1:11" ht="14.4" customHeight="1" x14ac:dyDescent="0.3">
      <c r="A557" s="726" t="s">
        <v>569</v>
      </c>
      <c r="B557" s="727" t="s">
        <v>570</v>
      </c>
      <c r="C557" s="728" t="s">
        <v>597</v>
      </c>
      <c r="D557" s="729" t="s">
        <v>598</v>
      </c>
      <c r="E557" s="728" t="s">
        <v>4806</v>
      </c>
      <c r="F557" s="729" t="s">
        <v>4807</v>
      </c>
      <c r="G557" s="728" t="s">
        <v>5408</v>
      </c>
      <c r="H557" s="728" t="s">
        <v>5409</v>
      </c>
      <c r="I557" s="731">
        <v>314.80332438151044</v>
      </c>
      <c r="J557" s="731">
        <v>4</v>
      </c>
      <c r="K557" s="732">
        <v>1259.2099609375</v>
      </c>
    </row>
    <row r="558" spans="1:11" ht="14.4" customHeight="1" x14ac:dyDescent="0.3">
      <c r="A558" s="726" t="s">
        <v>569</v>
      </c>
      <c r="B558" s="727" t="s">
        <v>570</v>
      </c>
      <c r="C558" s="728" t="s">
        <v>597</v>
      </c>
      <c r="D558" s="729" t="s">
        <v>598</v>
      </c>
      <c r="E558" s="728" t="s">
        <v>4806</v>
      </c>
      <c r="F558" s="729" t="s">
        <v>4807</v>
      </c>
      <c r="G558" s="728" t="s">
        <v>5410</v>
      </c>
      <c r="H558" s="728" t="s">
        <v>5411</v>
      </c>
      <c r="I558" s="731">
        <v>314.80332438151044</v>
      </c>
      <c r="J558" s="731">
        <v>4</v>
      </c>
      <c r="K558" s="732">
        <v>1259.2099609375</v>
      </c>
    </row>
    <row r="559" spans="1:11" ht="14.4" customHeight="1" x14ac:dyDescent="0.3">
      <c r="A559" s="726" t="s">
        <v>569</v>
      </c>
      <c r="B559" s="727" t="s">
        <v>570</v>
      </c>
      <c r="C559" s="728" t="s">
        <v>597</v>
      </c>
      <c r="D559" s="729" t="s">
        <v>598</v>
      </c>
      <c r="E559" s="728" t="s">
        <v>4806</v>
      </c>
      <c r="F559" s="729" t="s">
        <v>4807</v>
      </c>
      <c r="G559" s="728" t="s">
        <v>4892</v>
      </c>
      <c r="H559" s="728" t="s">
        <v>4893</v>
      </c>
      <c r="I559" s="731">
        <v>314.80332438151044</v>
      </c>
      <c r="J559" s="731">
        <v>4</v>
      </c>
      <c r="K559" s="732">
        <v>1259.2099609375</v>
      </c>
    </row>
    <row r="560" spans="1:11" ht="14.4" customHeight="1" x14ac:dyDescent="0.3">
      <c r="A560" s="726" t="s">
        <v>569</v>
      </c>
      <c r="B560" s="727" t="s">
        <v>570</v>
      </c>
      <c r="C560" s="728" t="s">
        <v>597</v>
      </c>
      <c r="D560" s="729" t="s">
        <v>598</v>
      </c>
      <c r="E560" s="728" t="s">
        <v>4894</v>
      </c>
      <c r="F560" s="729" t="s">
        <v>4895</v>
      </c>
      <c r="G560" s="728" t="s">
        <v>5412</v>
      </c>
      <c r="H560" s="728" t="s">
        <v>5413</v>
      </c>
      <c r="I560" s="731">
        <v>641.29998779296875</v>
      </c>
      <c r="J560" s="731">
        <v>5</v>
      </c>
      <c r="K560" s="732">
        <v>3206.5</v>
      </c>
    </row>
    <row r="561" spans="1:11" ht="14.4" customHeight="1" x14ac:dyDescent="0.3">
      <c r="A561" s="726" t="s">
        <v>569</v>
      </c>
      <c r="B561" s="727" t="s">
        <v>570</v>
      </c>
      <c r="C561" s="728" t="s">
        <v>597</v>
      </c>
      <c r="D561" s="729" t="s">
        <v>598</v>
      </c>
      <c r="E561" s="728" t="s">
        <v>4894</v>
      </c>
      <c r="F561" s="729" t="s">
        <v>4895</v>
      </c>
      <c r="G561" s="728" t="s">
        <v>5414</v>
      </c>
      <c r="H561" s="728" t="s">
        <v>5415</v>
      </c>
      <c r="I561" s="731">
        <v>121</v>
      </c>
      <c r="J561" s="731">
        <v>4</v>
      </c>
      <c r="K561" s="732">
        <v>484</v>
      </c>
    </row>
    <row r="562" spans="1:11" ht="14.4" customHeight="1" x14ac:dyDescent="0.3">
      <c r="A562" s="726" t="s">
        <v>569</v>
      </c>
      <c r="B562" s="727" t="s">
        <v>570</v>
      </c>
      <c r="C562" s="728" t="s">
        <v>597</v>
      </c>
      <c r="D562" s="729" t="s">
        <v>598</v>
      </c>
      <c r="E562" s="728" t="s">
        <v>4894</v>
      </c>
      <c r="F562" s="729" t="s">
        <v>4895</v>
      </c>
      <c r="G562" s="728" t="s">
        <v>4898</v>
      </c>
      <c r="H562" s="728" t="s">
        <v>4899</v>
      </c>
      <c r="I562" s="731">
        <v>6.2933333714803057</v>
      </c>
      <c r="J562" s="731">
        <v>300</v>
      </c>
      <c r="K562" s="732">
        <v>1888</v>
      </c>
    </row>
    <row r="563" spans="1:11" ht="14.4" customHeight="1" x14ac:dyDescent="0.3">
      <c r="A563" s="726" t="s">
        <v>569</v>
      </c>
      <c r="B563" s="727" t="s">
        <v>570</v>
      </c>
      <c r="C563" s="728" t="s">
        <v>597</v>
      </c>
      <c r="D563" s="729" t="s">
        <v>598</v>
      </c>
      <c r="E563" s="728" t="s">
        <v>4894</v>
      </c>
      <c r="F563" s="729" t="s">
        <v>4895</v>
      </c>
      <c r="G563" s="728" t="s">
        <v>5416</v>
      </c>
      <c r="H563" s="728" t="s">
        <v>5417</v>
      </c>
      <c r="I563" s="731">
        <v>2.9100000858306885</v>
      </c>
      <c r="J563" s="731">
        <v>100</v>
      </c>
      <c r="K563" s="732">
        <v>291</v>
      </c>
    </row>
    <row r="564" spans="1:11" ht="14.4" customHeight="1" x14ac:dyDescent="0.3">
      <c r="A564" s="726" t="s">
        <v>569</v>
      </c>
      <c r="B564" s="727" t="s">
        <v>570</v>
      </c>
      <c r="C564" s="728" t="s">
        <v>597</v>
      </c>
      <c r="D564" s="729" t="s">
        <v>598</v>
      </c>
      <c r="E564" s="728" t="s">
        <v>4894</v>
      </c>
      <c r="F564" s="729" t="s">
        <v>4895</v>
      </c>
      <c r="G564" s="728" t="s">
        <v>4900</v>
      </c>
      <c r="H564" s="728" t="s">
        <v>4901</v>
      </c>
      <c r="I564" s="731">
        <v>2.9000000953674316</v>
      </c>
      <c r="J564" s="731">
        <v>556</v>
      </c>
      <c r="K564" s="732">
        <v>1612.3999938964844</v>
      </c>
    </row>
    <row r="565" spans="1:11" ht="14.4" customHeight="1" x14ac:dyDescent="0.3">
      <c r="A565" s="726" t="s">
        <v>569</v>
      </c>
      <c r="B565" s="727" t="s">
        <v>570</v>
      </c>
      <c r="C565" s="728" t="s">
        <v>597</v>
      </c>
      <c r="D565" s="729" t="s">
        <v>598</v>
      </c>
      <c r="E565" s="728" t="s">
        <v>4894</v>
      </c>
      <c r="F565" s="729" t="s">
        <v>4895</v>
      </c>
      <c r="G565" s="728" t="s">
        <v>5248</v>
      </c>
      <c r="H565" s="728" t="s">
        <v>5249</v>
      </c>
      <c r="I565" s="731">
        <v>2.9000000953674316</v>
      </c>
      <c r="J565" s="731">
        <v>250</v>
      </c>
      <c r="K565" s="732">
        <v>725</v>
      </c>
    </row>
    <row r="566" spans="1:11" ht="14.4" customHeight="1" x14ac:dyDescent="0.3">
      <c r="A566" s="726" t="s">
        <v>569</v>
      </c>
      <c r="B566" s="727" t="s">
        <v>570</v>
      </c>
      <c r="C566" s="728" t="s">
        <v>597</v>
      </c>
      <c r="D566" s="729" t="s">
        <v>598</v>
      </c>
      <c r="E566" s="728" t="s">
        <v>4894</v>
      </c>
      <c r="F566" s="729" t="s">
        <v>4895</v>
      </c>
      <c r="G566" s="728" t="s">
        <v>5250</v>
      </c>
      <c r="H566" s="728" t="s">
        <v>5251</v>
      </c>
      <c r="I566" s="731">
        <v>2.9000000953674316</v>
      </c>
      <c r="J566" s="731">
        <v>50</v>
      </c>
      <c r="K566" s="732">
        <v>145</v>
      </c>
    </row>
    <row r="567" spans="1:11" ht="14.4" customHeight="1" x14ac:dyDescent="0.3">
      <c r="A567" s="726" t="s">
        <v>569</v>
      </c>
      <c r="B567" s="727" t="s">
        <v>570</v>
      </c>
      <c r="C567" s="728" t="s">
        <v>597</v>
      </c>
      <c r="D567" s="729" t="s">
        <v>598</v>
      </c>
      <c r="E567" s="728" t="s">
        <v>4894</v>
      </c>
      <c r="F567" s="729" t="s">
        <v>4895</v>
      </c>
      <c r="G567" s="728" t="s">
        <v>5418</v>
      </c>
      <c r="H567" s="728" t="s">
        <v>5419</v>
      </c>
      <c r="I567" s="731">
        <v>2783</v>
      </c>
      <c r="J567" s="731">
        <v>2</v>
      </c>
      <c r="K567" s="732">
        <v>5566</v>
      </c>
    </row>
    <row r="568" spans="1:11" ht="14.4" customHeight="1" x14ac:dyDescent="0.3">
      <c r="A568" s="726" t="s">
        <v>569</v>
      </c>
      <c r="B568" s="727" t="s">
        <v>570</v>
      </c>
      <c r="C568" s="728" t="s">
        <v>597</v>
      </c>
      <c r="D568" s="729" t="s">
        <v>598</v>
      </c>
      <c r="E568" s="728" t="s">
        <v>4894</v>
      </c>
      <c r="F568" s="729" t="s">
        <v>4895</v>
      </c>
      <c r="G568" s="728" t="s">
        <v>5420</v>
      </c>
      <c r="H568" s="728" t="s">
        <v>5421</v>
      </c>
      <c r="I568" s="731">
        <v>848.45001220703125</v>
      </c>
      <c r="J568" s="731">
        <v>5</v>
      </c>
      <c r="K568" s="732">
        <v>4242.259765625</v>
      </c>
    </row>
    <row r="569" spans="1:11" ht="14.4" customHeight="1" x14ac:dyDescent="0.3">
      <c r="A569" s="726" t="s">
        <v>569</v>
      </c>
      <c r="B569" s="727" t="s">
        <v>570</v>
      </c>
      <c r="C569" s="728" t="s">
        <v>597</v>
      </c>
      <c r="D569" s="729" t="s">
        <v>598</v>
      </c>
      <c r="E569" s="728" t="s">
        <v>4894</v>
      </c>
      <c r="F569" s="729" t="s">
        <v>4895</v>
      </c>
      <c r="G569" s="728" t="s">
        <v>5422</v>
      </c>
      <c r="H569" s="728" t="s">
        <v>5423</v>
      </c>
      <c r="I569" s="731">
        <v>4.8166667620340986</v>
      </c>
      <c r="J569" s="731">
        <v>1200</v>
      </c>
      <c r="K569" s="732">
        <v>5780</v>
      </c>
    </row>
    <row r="570" spans="1:11" ht="14.4" customHeight="1" x14ac:dyDescent="0.3">
      <c r="A570" s="726" t="s">
        <v>569</v>
      </c>
      <c r="B570" s="727" t="s">
        <v>570</v>
      </c>
      <c r="C570" s="728" t="s">
        <v>597</v>
      </c>
      <c r="D570" s="729" t="s">
        <v>598</v>
      </c>
      <c r="E570" s="728" t="s">
        <v>4894</v>
      </c>
      <c r="F570" s="729" t="s">
        <v>4895</v>
      </c>
      <c r="G570" s="728" t="s">
        <v>4904</v>
      </c>
      <c r="H570" s="728" t="s">
        <v>4905</v>
      </c>
      <c r="I570" s="731">
        <v>9.9999997764825821E-3</v>
      </c>
      <c r="J570" s="731">
        <v>460</v>
      </c>
      <c r="K570" s="732">
        <v>4.6000000238418579</v>
      </c>
    </row>
    <row r="571" spans="1:11" ht="14.4" customHeight="1" x14ac:dyDescent="0.3">
      <c r="A571" s="726" t="s">
        <v>569</v>
      </c>
      <c r="B571" s="727" t="s">
        <v>570</v>
      </c>
      <c r="C571" s="728" t="s">
        <v>597</v>
      </c>
      <c r="D571" s="729" t="s">
        <v>598</v>
      </c>
      <c r="E571" s="728" t="s">
        <v>4894</v>
      </c>
      <c r="F571" s="729" t="s">
        <v>4895</v>
      </c>
      <c r="G571" s="728" t="s">
        <v>5424</v>
      </c>
      <c r="H571" s="728" t="s">
        <v>5425</v>
      </c>
      <c r="I571" s="731">
        <v>2.7859999656677248</v>
      </c>
      <c r="J571" s="731">
        <v>3510</v>
      </c>
      <c r="K571" s="732">
        <v>9776.4000244140625</v>
      </c>
    </row>
    <row r="572" spans="1:11" ht="14.4" customHeight="1" x14ac:dyDescent="0.3">
      <c r="A572" s="726" t="s">
        <v>569</v>
      </c>
      <c r="B572" s="727" t="s">
        <v>570</v>
      </c>
      <c r="C572" s="728" t="s">
        <v>597</v>
      </c>
      <c r="D572" s="729" t="s">
        <v>598</v>
      </c>
      <c r="E572" s="728" t="s">
        <v>4894</v>
      </c>
      <c r="F572" s="729" t="s">
        <v>4895</v>
      </c>
      <c r="G572" s="728" t="s">
        <v>4908</v>
      </c>
      <c r="H572" s="728" t="s">
        <v>4909</v>
      </c>
      <c r="I572" s="731">
        <v>33.880001068115234</v>
      </c>
      <c r="J572" s="731">
        <v>1</v>
      </c>
      <c r="K572" s="732">
        <v>33.880001068115234</v>
      </c>
    </row>
    <row r="573" spans="1:11" ht="14.4" customHeight="1" x14ac:dyDescent="0.3">
      <c r="A573" s="726" t="s">
        <v>569</v>
      </c>
      <c r="B573" s="727" t="s">
        <v>570</v>
      </c>
      <c r="C573" s="728" t="s">
        <v>597</v>
      </c>
      <c r="D573" s="729" t="s">
        <v>598</v>
      </c>
      <c r="E573" s="728" t="s">
        <v>4894</v>
      </c>
      <c r="F573" s="729" t="s">
        <v>4895</v>
      </c>
      <c r="G573" s="728" t="s">
        <v>5254</v>
      </c>
      <c r="H573" s="728" t="s">
        <v>5255</v>
      </c>
      <c r="I573" s="731">
        <v>11.5</v>
      </c>
      <c r="J573" s="731">
        <v>30</v>
      </c>
      <c r="K573" s="732">
        <v>345</v>
      </c>
    </row>
    <row r="574" spans="1:11" ht="14.4" customHeight="1" x14ac:dyDescent="0.3">
      <c r="A574" s="726" t="s">
        <v>569</v>
      </c>
      <c r="B574" s="727" t="s">
        <v>570</v>
      </c>
      <c r="C574" s="728" t="s">
        <v>597</v>
      </c>
      <c r="D574" s="729" t="s">
        <v>598</v>
      </c>
      <c r="E574" s="728" t="s">
        <v>4894</v>
      </c>
      <c r="F574" s="729" t="s">
        <v>4895</v>
      </c>
      <c r="G574" s="728" t="s">
        <v>5137</v>
      </c>
      <c r="H574" s="728" t="s">
        <v>5138</v>
      </c>
      <c r="I574" s="731">
        <v>15.920000076293945</v>
      </c>
      <c r="J574" s="731">
        <v>800</v>
      </c>
      <c r="K574" s="732">
        <v>12736</v>
      </c>
    </row>
    <row r="575" spans="1:11" ht="14.4" customHeight="1" x14ac:dyDescent="0.3">
      <c r="A575" s="726" t="s">
        <v>569</v>
      </c>
      <c r="B575" s="727" t="s">
        <v>570</v>
      </c>
      <c r="C575" s="728" t="s">
        <v>597</v>
      </c>
      <c r="D575" s="729" t="s">
        <v>598</v>
      </c>
      <c r="E575" s="728" t="s">
        <v>4894</v>
      </c>
      <c r="F575" s="729" t="s">
        <v>4895</v>
      </c>
      <c r="G575" s="728" t="s">
        <v>5426</v>
      </c>
      <c r="H575" s="728" t="s">
        <v>5427</v>
      </c>
      <c r="I575" s="731">
        <v>62.919998168945313</v>
      </c>
      <c r="J575" s="731">
        <v>50</v>
      </c>
      <c r="K575" s="732">
        <v>3146</v>
      </c>
    </row>
    <row r="576" spans="1:11" ht="14.4" customHeight="1" x14ac:dyDescent="0.3">
      <c r="A576" s="726" t="s">
        <v>569</v>
      </c>
      <c r="B576" s="727" t="s">
        <v>570</v>
      </c>
      <c r="C576" s="728" t="s">
        <v>597</v>
      </c>
      <c r="D576" s="729" t="s">
        <v>598</v>
      </c>
      <c r="E576" s="728" t="s">
        <v>4894</v>
      </c>
      <c r="F576" s="729" t="s">
        <v>4895</v>
      </c>
      <c r="G576" s="728" t="s">
        <v>5428</v>
      </c>
      <c r="H576" s="728" t="s">
        <v>5429</v>
      </c>
      <c r="I576" s="731">
        <v>64.099998474121094</v>
      </c>
      <c r="J576" s="731">
        <v>4</v>
      </c>
      <c r="K576" s="732">
        <v>256.39999389648437</v>
      </c>
    </row>
    <row r="577" spans="1:11" ht="14.4" customHeight="1" x14ac:dyDescent="0.3">
      <c r="A577" s="726" t="s">
        <v>569</v>
      </c>
      <c r="B577" s="727" t="s">
        <v>570</v>
      </c>
      <c r="C577" s="728" t="s">
        <v>597</v>
      </c>
      <c r="D577" s="729" t="s">
        <v>598</v>
      </c>
      <c r="E577" s="728" t="s">
        <v>4894</v>
      </c>
      <c r="F577" s="729" t="s">
        <v>4895</v>
      </c>
      <c r="G577" s="728" t="s">
        <v>4912</v>
      </c>
      <c r="H577" s="728" t="s">
        <v>4913</v>
      </c>
      <c r="I577" s="731">
        <v>6.1300000349680586</v>
      </c>
      <c r="J577" s="731">
        <v>2200</v>
      </c>
      <c r="K577" s="732">
        <v>13485</v>
      </c>
    </row>
    <row r="578" spans="1:11" ht="14.4" customHeight="1" x14ac:dyDescent="0.3">
      <c r="A578" s="726" t="s">
        <v>569</v>
      </c>
      <c r="B578" s="727" t="s">
        <v>570</v>
      </c>
      <c r="C578" s="728" t="s">
        <v>597</v>
      </c>
      <c r="D578" s="729" t="s">
        <v>598</v>
      </c>
      <c r="E578" s="728" t="s">
        <v>4894</v>
      </c>
      <c r="F578" s="729" t="s">
        <v>4895</v>
      </c>
      <c r="G578" s="728" t="s">
        <v>4914</v>
      </c>
      <c r="H578" s="728" t="s">
        <v>4915</v>
      </c>
      <c r="I578" s="731">
        <v>3.4466667175292969</v>
      </c>
      <c r="J578" s="731">
        <v>480</v>
      </c>
      <c r="K578" s="732">
        <v>1654.3999633789062</v>
      </c>
    </row>
    <row r="579" spans="1:11" ht="14.4" customHeight="1" x14ac:dyDescent="0.3">
      <c r="A579" s="726" t="s">
        <v>569</v>
      </c>
      <c r="B579" s="727" t="s">
        <v>570</v>
      </c>
      <c r="C579" s="728" t="s">
        <v>597</v>
      </c>
      <c r="D579" s="729" t="s">
        <v>598</v>
      </c>
      <c r="E579" s="728" t="s">
        <v>4894</v>
      </c>
      <c r="F579" s="729" t="s">
        <v>4895</v>
      </c>
      <c r="G579" s="728" t="s">
        <v>5430</v>
      </c>
      <c r="H579" s="728" t="s">
        <v>5431</v>
      </c>
      <c r="I579" s="731">
        <v>185.69499969482422</v>
      </c>
      <c r="J579" s="731">
        <v>3</v>
      </c>
      <c r="K579" s="732">
        <v>561.26998901367187</v>
      </c>
    </row>
    <row r="580" spans="1:11" ht="14.4" customHeight="1" x14ac:dyDescent="0.3">
      <c r="A580" s="726" t="s">
        <v>569</v>
      </c>
      <c r="B580" s="727" t="s">
        <v>570</v>
      </c>
      <c r="C580" s="728" t="s">
        <v>597</v>
      </c>
      <c r="D580" s="729" t="s">
        <v>598</v>
      </c>
      <c r="E580" s="728" t="s">
        <v>4894</v>
      </c>
      <c r="F580" s="729" t="s">
        <v>4895</v>
      </c>
      <c r="G580" s="728" t="s">
        <v>5256</v>
      </c>
      <c r="H580" s="728" t="s">
        <v>5257</v>
      </c>
      <c r="I580" s="731">
        <v>17.909999847412109</v>
      </c>
      <c r="J580" s="731">
        <v>10</v>
      </c>
      <c r="K580" s="732">
        <v>179.10000610351562</v>
      </c>
    </row>
    <row r="581" spans="1:11" ht="14.4" customHeight="1" x14ac:dyDescent="0.3">
      <c r="A581" s="726" t="s">
        <v>569</v>
      </c>
      <c r="B581" s="727" t="s">
        <v>570</v>
      </c>
      <c r="C581" s="728" t="s">
        <v>597</v>
      </c>
      <c r="D581" s="729" t="s">
        <v>598</v>
      </c>
      <c r="E581" s="728" t="s">
        <v>4894</v>
      </c>
      <c r="F581" s="729" t="s">
        <v>4895</v>
      </c>
      <c r="G581" s="728" t="s">
        <v>5432</v>
      </c>
      <c r="H581" s="728" t="s">
        <v>5433</v>
      </c>
      <c r="I581" s="731">
        <v>646.75</v>
      </c>
      <c r="J581" s="731">
        <v>2</v>
      </c>
      <c r="K581" s="732">
        <v>1293.5</v>
      </c>
    </row>
    <row r="582" spans="1:11" ht="14.4" customHeight="1" x14ac:dyDescent="0.3">
      <c r="A582" s="726" t="s">
        <v>569</v>
      </c>
      <c r="B582" s="727" t="s">
        <v>570</v>
      </c>
      <c r="C582" s="728" t="s">
        <v>597</v>
      </c>
      <c r="D582" s="729" t="s">
        <v>598</v>
      </c>
      <c r="E582" s="728" t="s">
        <v>4894</v>
      </c>
      <c r="F582" s="729" t="s">
        <v>4895</v>
      </c>
      <c r="G582" s="728" t="s">
        <v>5434</v>
      </c>
      <c r="H582" s="728" t="s">
        <v>5435</v>
      </c>
      <c r="I582" s="731">
        <v>17.979999542236328</v>
      </c>
      <c r="J582" s="731">
        <v>50</v>
      </c>
      <c r="K582" s="732">
        <v>899</v>
      </c>
    </row>
    <row r="583" spans="1:11" ht="14.4" customHeight="1" x14ac:dyDescent="0.3">
      <c r="A583" s="726" t="s">
        <v>569</v>
      </c>
      <c r="B583" s="727" t="s">
        <v>570</v>
      </c>
      <c r="C583" s="728" t="s">
        <v>597</v>
      </c>
      <c r="D583" s="729" t="s">
        <v>598</v>
      </c>
      <c r="E583" s="728" t="s">
        <v>4894</v>
      </c>
      <c r="F583" s="729" t="s">
        <v>4895</v>
      </c>
      <c r="G583" s="728" t="s">
        <v>4918</v>
      </c>
      <c r="H583" s="728" t="s">
        <v>4919</v>
      </c>
      <c r="I583" s="731">
        <v>17.979999542236328</v>
      </c>
      <c r="J583" s="731">
        <v>250</v>
      </c>
      <c r="K583" s="732">
        <v>4495</v>
      </c>
    </row>
    <row r="584" spans="1:11" ht="14.4" customHeight="1" x14ac:dyDescent="0.3">
      <c r="A584" s="726" t="s">
        <v>569</v>
      </c>
      <c r="B584" s="727" t="s">
        <v>570</v>
      </c>
      <c r="C584" s="728" t="s">
        <v>597</v>
      </c>
      <c r="D584" s="729" t="s">
        <v>598</v>
      </c>
      <c r="E584" s="728" t="s">
        <v>4894</v>
      </c>
      <c r="F584" s="729" t="s">
        <v>4895</v>
      </c>
      <c r="G584" s="728" t="s">
        <v>4920</v>
      </c>
      <c r="H584" s="728" t="s">
        <v>4921</v>
      </c>
      <c r="I584" s="731">
        <v>17.979999542236328</v>
      </c>
      <c r="J584" s="731">
        <v>100</v>
      </c>
      <c r="K584" s="732">
        <v>1798</v>
      </c>
    </row>
    <row r="585" spans="1:11" ht="14.4" customHeight="1" x14ac:dyDescent="0.3">
      <c r="A585" s="726" t="s">
        <v>569</v>
      </c>
      <c r="B585" s="727" t="s">
        <v>570</v>
      </c>
      <c r="C585" s="728" t="s">
        <v>597</v>
      </c>
      <c r="D585" s="729" t="s">
        <v>598</v>
      </c>
      <c r="E585" s="728" t="s">
        <v>4894</v>
      </c>
      <c r="F585" s="729" t="s">
        <v>4895</v>
      </c>
      <c r="G585" s="728" t="s">
        <v>4922</v>
      </c>
      <c r="H585" s="728" t="s">
        <v>4923</v>
      </c>
      <c r="I585" s="731">
        <v>13.199999809265137</v>
      </c>
      <c r="J585" s="731">
        <v>10</v>
      </c>
      <c r="K585" s="732">
        <v>132</v>
      </c>
    </row>
    <row r="586" spans="1:11" ht="14.4" customHeight="1" x14ac:dyDescent="0.3">
      <c r="A586" s="726" t="s">
        <v>569</v>
      </c>
      <c r="B586" s="727" t="s">
        <v>570</v>
      </c>
      <c r="C586" s="728" t="s">
        <v>597</v>
      </c>
      <c r="D586" s="729" t="s">
        <v>598</v>
      </c>
      <c r="E586" s="728" t="s">
        <v>4894</v>
      </c>
      <c r="F586" s="729" t="s">
        <v>4895</v>
      </c>
      <c r="G586" s="728" t="s">
        <v>5258</v>
      </c>
      <c r="H586" s="728" t="s">
        <v>5259</v>
      </c>
      <c r="I586" s="731">
        <v>22.989999771118164</v>
      </c>
      <c r="J586" s="731">
        <v>20</v>
      </c>
      <c r="K586" s="732">
        <v>459.79998779296875</v>
      </c>
    </row>
    <row r="587" spans="1:11" ht="14.4" customHeight="1" x14ac:dyDescent="0.3">
      <c r="A587" s="726" t="s">
        <v>569</v>
      </c>
      <c r="B587" s="727" t="s">
        <v>570</v>
      </c>
      <c r="C587" s="728" t="s">
        <v>597</v>
      </c>
      <c r="D587" s="729" t="s">
        <v>598</v>
      </c>
      <c r="E587" s="728" t="s">
        <v>4894</v>
      </c>
      <c r="F587" s="729" t="s">
        <v>4895</v>
      </c>
      <c r="G587" s="728" t="s">
        <v>5260</v>
      </c>
      <c r="H587" s="728" t="s">
        <v>5261</v>
      </c>
      <c r="I587" s="731">
        <v>22.989999771118164</v>
      </c>
      <c r="J587" s="731">
        <v>20</v>
      </c>
      <c r="K587" s="732">
        <v>459.79998779296875</v>
      </c>
    </row>
    <row r="588" spans="1:11" ht="14.4" customHeight="1" x14ac:dyDescent="0.3">
      <c r="A588" s="726" t="s">
        <v>569</v>
      </c>
      <c r="B588" s="727" t="s">
        <v>570</v>
      </c>
      <c r="C588" s="728" t="s">
        <v>597</v>
      </c>
      <c r="D588" s="729" t="s">
        <v>598</v>
      </c>
      <c r="E588" s="728" t="s">
        <v>4894</v>
      </c>
      <c r="F588" s="729" t="s">
        <v>4895</v>
      </c>
      <c r="G588" s="728" t="s">
        <v>5436</v>
      </c>
      <c r="H588" s="728" t="s">
        <v>5437</v>
      </c>
      <c r="I588" s="731">
        <v>22.989999771118164</v>
      </c>
      <c r="J588" s="731">
        <v>10</v>
      </c>
      <c r="K588" s="732">
        <v>229.89999389648437</v>
      </c>
    </row>
    <row r="589" spans="1:11" ht="14.4" customHeight="1" x14ac:dyDescent="0.3">
      <c r="A589" s="726" t="s">
        <v>569</v>
      </c>
      <c r="B589" s="727" t="s">
        <v>570</v>
      </c>
      <c r="C589" s="728" t="s">
        <v>597</v>
      </c>
      <c r="D589" s="729" t="s">
        <v>598</v>
      </c>
      <c r="E589" s="728" t="s">
        <v>4894</v>
      </c>
      <c r="F589" s="729" t="s">
        <v>4895</v>
      </c>
      <c r="G589" s="728" t="s">
        <v>4928</v>
      </c>
      <c r="H589" s="728" t="s">
        <v>4929</v>
      </c>
      <c r="I589" s="731">
        <v>9.6800003051757812</v>
      </c>
      <c r="J589" s="731">
        <v>700</v>
      </c>
      <c r="K589" s="732">
        <v>6776</v>
      </c>
    </row>
    <row r="590" spans="1:11" ht="14.4" customHeight="1" x14ac:dyDescent="0.3">
      <c r="A590" s="726" t="s">
        <v>569</v>
      </c>
      <c r="B590" s="727" t="s">
        <v>570</v>
      </c>
      <c r="C590" s="728" t="s">
        <v>597</v>
      </c>
      <c r="D590" s="729" t="s">
        <v>598</v>
      </c>
      <c r="E590" s="728" t="s">
        <v>4894</v>
      </c>
      <c r="F590" s="729" t="s">
        <v>4895</v>
      </c>
      <c r="G590" s="728" t="s">
        <v>4932</v>
      </c>
      <c r="H590" s="728" t="s">
        <v>4933</v>
      </c>
      <c r="I590" s="731">
        <v>10.079999923706055</v>
      </c>
      <c r="J590" s="731">
        <v>30</v>
      </c>
      <c r="K590" s="732">
        <v>302.3900146484375</v>
      </c>
    </row>
    <row r="591" spans="1:11" ht="14.4" customHeight="1" x14ac:dyDescent="0.3">
      <c r="A591" s="726" t="s">
        <v>569</v>
      </c>
      <c r="B591" s="727" t="s">
        <v>570</v>
      </c>
      <c r="C591" s="728" t="s">
        <v>597</v>
      </c>
      <c r="D591" s="729" t="s">
        <v>598</v>
      </c>
      <c r="E591" s="728" t="s">
        <v>4894</v>
      </c>
      <c r="F591" s="729" t="s">
        <v>4895</v>
      </c>
      <c r="G591" s="728" t="s">
        <v>4934</v>
      </c>
      <c r="H591" s="728" t="s">
        <v>4935</v>
      </c>
      <c r="I591" s="731">
        <v>4.625</v>
      </c>
      <c r="J591" s="731">
        <v>100</v>
      </c>
      <c r="K591" s="732">
        <v>462.5</v>
      </c>
    </row>
    <row r="592" spans="1:11" ht="14.4" customHeight="1" x14ac:dyDescent="0.3">
      <c r="A592" s="726" t="s">
        <v>569</v>
      </c>
      <c r="B592" s="727" t="s">
        <v>570</v>
      </c>
      <c r="C592" s="728" t="s">
        <v>597</v>
      </c>
      <c r="D592" s="729" t="s">
        <v>598</v>
      </c>
      <c r="E592" s="728" t="s">
        <v>4894</v>
      </c>
      <c r="F592" s="729" t="s">
        <v>4895</v>
      </c>
      <c r="G592" s="728" t="s">
        <v>4936</v>
      </c>
      <c r="H592" s="728" t="s">
        <v>4937</v>
      </c>
      <c r="I592" s="731">
        <v>3.1500000953674316</v>
      </c>
      <c r="J592" s="731">
        <v>2</v>
      </c>
      <c r="K592" s="732">
        <v>6.3000001907348633</v>
      </c>
    </row>
    <row r="593" spans="1:11" ht="14.4" customHeight="1" x14ac:dyDescent="0.3">
      <c r="A593" s="726" t="s">
        <v>569</v>
      </c>
      <c r="B593" s="727" t="s">
        <v>570</v>
      </c>
      <c r="C593" s="728" t="s">
        <v>597</v>
      </c>
      <c r="D593" s="729" t="s">
        <v>598</v>
      </c>
      <c r="E593" s="728" t="s">
        <v>4894</v>
      </c>
      <c r="F593" s="729" t="s">
        <v>4895</v>
      </c>
      <c r="G593" s="728" t="s">
        <v>4938</v>
      </c>
      <c r="H593" s="728" t="s">
        <v>4939</v>
      </c>
      <c r="I593" s="731">
        <v>80.572500228881836</v>
      </c>
      <c r="J593" s="731">
        <v>160</v>
      </c>
      <c r="K593" s="732">
        <v>12891.60009765625</v>
      </c>
    </row>
    <row r="594" spans="1:11" ht="14.4" customHeight="1" x14ac:dyDescent="0.3">
      <c r="A594" s="726" t="s">
        <v>569</v>
      </c>
      <c r="B594" s="727" t="s">
        <v>570</v>
      </c>
      <c r="C594" s="728" t="s">
        <v>597</v>
      </c>
      <c r="D594" s="729" t="s">
        <v>598</v>
      </c>
      <c r="E594" s="728" t="s">
        <v>4894</v>
      </c>
      <c r="F594" s="729" t="s">
        <v>4895</v>
      </c>
      <c r="G594" s="728" t="s">
        <v>5438</v>
      </c>
      <c r="H594" s="728" t="s">
        <v>5439</v>
      </c>
      <c r="I594" s="731">
        <v>102.84999847412109</v>
      </c>
      <c r="J594" s="731">
        <v>8</v>
      </c>
      <c r="K594" s="732">
        <v>822.79998779296875</v>
      </c>
    </row>
    <row r="595" spans="1:11" ht="14.4" customHeight="1" x14ac:dyDescent="0.3">
      <c r="A595" s="726" t="s">
        <v>569</v>
      </c>
      <c r="B595" s="727" t="s">
        <v>570</v>
      </c>
      <c r="C595" s="728" t="s">
        <v>597</v>
      </c>
      <c r="D595" s="729" t="s">
        <v>598</v>
      </c>
      <c r="E595" s="728" t="s">
        <v>4894</v>
      </c>
      <c r="F595" s="729" t="s">
        <v>4895</v>
      </c>
      <c r="G595" s="728" t="s">
        <v>5440</v>
      </c>
      <c r="H595" s="728" t="s">
        <v>5441</v>
      </c>
      <c r="I595" s="731">
        <v>105.02999877929687</v>
      </c>
      <c r="J595" s="731">
        <v>10</v>
      </c>
      <c r="K595" s="732">
        <v>1050.300048828125</v>
      </c>
    </row>
    <row r="596" spans="1:11" ht="14.4" customHeight="1" x14ac:dyDescent="0.3">
      <c r="A596" s="726" t="s">
        <v>569</v>
      </c>
      <c r="B596" s="727" t="s">
        <v>570</v>
      </c>
      <c r="C596" s="728" t="s">
        <v>597</v>
      </c>
      <c r="D596" s="729" t="s">
        <v>598</v>
      </c>
      <c r="E596" s="728" t="s">
        <v>4894</v>
      </c>
      <c r="F596" s="729" t="s">
        <v>4895</v>
      </c>
      <c r="G596" s="728" t="s">
        <v>4942</v>
      </c>
      <c r="H596" s="728" t="s">
        <v>4943</v>
      </c>
      <c r="I596" s="731">
        <v>37.509998321533203</v>
      </c>
      <c r="J596" s="731">
        <v>920</v>
      </c>
      <c r="K596" s="732">
        <v>34509.20068359375</v>
      </c>
    </row>
    <row r="597" spans="1:11" ht="14.4" customHeight="1" x14ac:dyDescent="0.3">
      <c r="A597" s="726" t="s">
        <v>569</v>
      </c>
      <c r="B597" s="727" t="s">
        <v>570</v>
      </c>
      <c r="C597" s="728" t="s">
        <v>597</v>
      </c>
      <c r="D597" s="729" t="s">
        <v>598</v>
      </c>
      <c r="E597" s="728" t="s">
        <v>4894</v>
      </c>
      <c r="F597" s="729" t="s">
        <v>4895</v>
      </c>
      <c r="G597" s="728" t="s">
        <v>4944</v>
      </c>
      <c r="H597" s="728" t="s">
        <v>4945</v>
      </c>
      <c r="I597" s="731">
        <v>11.739999771118164</v>
      </c>
      <c r="J597" s="731">
        <v>160</v>
      </c>
      <c r="K597" s="732">
        <v>1878.4000549316406</v>
      </c>
    </row>
    <row r="598" spans="1:11" ht="14.4" customHeight="1" x14ac:dyDescent="0.3">
      <c r="A598" s="726" t="s">
        <v>569</v>
      </c>
      <c r="B598" s="727" t="s">
        <v>570</v>
      </c>
      <c r="C598" s="728" t="s">
        <v>597</v>
      </c>
      <c r="D598" s="729" t="s">
        <v>598</v>
      </c>
      <c r="E598" s="728" t="s">
        <v>4894</v>
      </c>
      <c r="F598" s="729" t="s">
        <v>4895</v>
      </c>
      <c r="G598" s="728" t="s">
        <v>4948</v>
      </c>
      <c r="H598" s="728" t="s">
        <v>4949</v>
      </c>
      <c r="I598" s="731">
        <v>2.2899999618530273</v>
      </c>
      <c r="J598" s="731">
        <v>150</v>
      </c>
      <c r="K598" s="732">
        <v>343.5</v>
      </c>
    </row>
    <row r="599" spans="1:11" ht="14.4" customHeight="1" x14ac:dyDescent="0.3">
      <c r="A599" s="726" t="s">
        <v>569</v>
      </c>
      <c r="B599" s="727" t="s">
        <v>570</v>
      </c>
      <c r="C599" s="728" t="s">
        <v>597</v>
      </c>
      <c r="D599" s="729" t="s">
        <v>598</v>
      </c>
      <c r="E599" s="728" t="s">
        <v>4894</v>
      </c>
      <c r="F599" s="729" t="s">
        <v>4895</v>
      </c>
      <c r="G599" s="728" t="s">
        <v>5149</v>
      </c>
      <c r="H599" s="728" t="s">
        <v>5150</v>
      </c>
      <c r="I599" s="731">
        <v>5.320000171661377</v>
      </c>
      <c r="J599" s="731">
        <v>300</v>
      </c>
      <c r="K599" s="732">
        <v>1596.800048828125</v>
      </c>
    </row>
    <row r="600" spans="1:11" ht="14.4" customHeight="1" x14ac:dyDescent="0.3">
      <c r="A600" s="726" t="s">
        <v>569</v>
      </c>
      <c r="B600" s="727" t="s">
        <v>570</v>
      </c>
      <c r="C600" s="728" t="s">
        <v>597</v>
      </c>
      <c r="D600" s="729" t="s">
        <v>598</v>
      </c>
      <c r="E600" s="728" t="s">
        <v>4894</v>
      </c>
      <c r="F600" s="729" t="s">
        <v>4895</v>
      </c>
      <c r="G600" s="728" t="s">
        <v>5442</v>
      </c>
      <c r="H600" s="728" t="s">
        <v>5443</v>
      </c>
      <c r="I600" s="731">
        <v>62.799999237060547</v>
      </c>
      <c r="J600" s="731">
        <v>3</v>
      </c>
      <c r="K600" s="732">
        <v>188.39999389648437</v>
      </c>
    </row>
    <row r="601" spans="1:11" ht="14.4" customHeight="1" x14ac:dyDescent="0.3">
      <c r="A601" s="726" t="s">
        <v>569</v>
      </c>
      <c r="B601" s="727" t="s">
        <v>570</v>
      </c>
      <c r="C601" s="728" t="s">
        <v>597</v>
      </c>
      <c r="D601" s="729" t="s">
        <v>598</v>
      </c>
      <c r="E601" s="728" t="s">
        <v>4894</v>
      </c>
      <c r="F601" s="729" t="s">
        <v>4895</v>
      </c>
      <c r="G601" s="728" t="s">
        <v>5155</v>
      </c>
      <c r="H601" s="728" t="s">
        <v>5156</v>
      </c>
      <c r="I601" s="731">
        <v>2.8499999046325684</v>
      </c>
      <c r="J601" s="731">
        <v>100</v>
      </c>
      <c r="K601" s="732">
        <v>285</v>
      </c>
    </row>
    <row r="602" spans="1:11" ht="14.4" customHeight="1" x14ac:dyDescent="0.3">
      <c r="A602" s="726" t="s">
        <v>569</v>
      </c>
      <c r="B602" s="727" t="s">
        <v>570</v>
      </c>
      <c r="C602" s="728" t="s">
        <v>597</v>
      </c>
      <c r="D602" s="729" t="s">
        <v>598</v>
      </c>
      <c r="E602" s="728" t="s">
        <v>4894</v>
      </c>
      <c r="F602" s="729" t="s">
        <v>4895</v>
      </c>
      <c r="G602" s="728" t="s">
        <v>5444</v>
      </c>
      <c r="H602" s="728" t="s">
        <v>5445</v>
      </c>
      <c r="I602" s="731">
        <v>24.299999237060547</v>
      </c>
      <c r="J602" s="731">
        <v>2</v>
      </c>
      <c r="K602" s="732">
        <v>48.599998474121094</v>
      </c>
    </row>
    <row r="603" spans="1:11" ht="14.4" customHeight="1" x14ac:dyDescent="0.3">
      <c r="A603" s="726" t="s">
        <v>569</v>
      </c>
      <c r="B603" s="727" t="s">
        <v>570</v>
      </c>
      <c r="C603" s="728" t="s">
        <v>597</v>
      </c>
      <c r="D603" s="729" t="s">
        <v>598</v>
      </c>
      <c r="E603" s="728" t="s">
        <v>4894</v>
      </c>
      <c r="F603" s="729" t="s">
        <v>4895</v>
      </c>
      <c r="G603" s="728" t="s">
        <v>4952</v>
      </c>
      <c r="H603" s="728" t="s">
        <v>4953</v>
      </c>
      <c r="I603" s="731">
        <v>9.1999998092651367</v>
      </c>
      <c r="J603" s="731">
        <v>2000</v>
      </c>
      <c r="K603" s="732">
        <v>18400</v>
      </c>
    </row>
    <row r="604" spans="1:11" ht="14.4" customHeight="1" x14ac:dyDescent="0.3">
      <c r="A604" s="726" t="s">
        <v>569</v>
      </c>
      <c r="B604" s="727" t="s">
        <v>570</v>
      </c>
      <c r="C604" s="728" t="s">
        <v>597</v>
      </c>
      <c r="D604" s="729" t="s">
        <v>598</v>
      </c>
      <c r="E604" s="728" t="s">
        <v>4894</v>
      </c>
      <c r="F604" s="729" t="s">
        <v>4895</v>
      </c>
      <c r="G604" s="728" t="s">
        <v>5446</v>
      </c>
      <c r="H604" s="728" t="s">
        <v>5447</v>
      </c>
      <c r="I604" s="731">
        <v>58.369998931884766</v>
      </c>
      <c r="J604" s="731">
        <v>310</v>
      </c>
      <c r="K604" s="732">
        <v>18094.699951171875</v>
      </c>
    </row>
    <row r="605" spans="1:11" ht="14.4" customHeight="1" x14ac:dyDescent="0.3">
      <c r="A605" s="726" t="s">
        <v>569</v>
      </c>
      <c r="B605" s="727" t="s">
        <v>570</v>
      </c>
      <c r="C605" s="728" t="s">
        <v>597</v>
      </c>
      <c r="D605" s="729" t="s">
        <v>598</v>
      </c>
      <c r="E605" s="728" t="s">
        <v>4894</v>
      </c>
      <c r="F605" s="729" t="s">
        <v>4895</v>
      </c>
      <c r="G605" s="728" t="s">
        <v>4960</v>
      </c>
      <c r="H605" s="728" t="s">
        <v>4961</v>
      </c>
      <c r="I605" s="731">
        <v>172.5</v>
      </c>
      <c r="J605" s="731">
        <v>2</v>
      </c>
      <c r="K605" s="732">
        <v>345</v>
      </c>
    </row>
    <row r="606" spans="1:11" ht="14.4" customHeight="1" x14ac:dyDescent="0.3">
      <c r="A606" s="726" t="s">
        <v>569</v>
      </c>
      <c r="B606" s="727" t="s">
        <v>570</v>
      </c>
      <c r="C606" s="728" t="s">
        <v>597</v>
      </c>
      <c r="D606" s="729" t="s">
        <v>598</v>
      </c>
      <c r="E606" s="728" t="s">
        <v>4894</v>
      </c>
      <c r="F606" s="729" t="s">
        <v>4895</v>
      </c>
      <c r="G606" s="728" t="s">
        <v>5159</v>
      </c>
      <c r="H606" s="728" t="s">
        <v>5160</v>
      </c>
      <c r="I606" s="731">
        <v>73.269996643066406</v>
      </c>
      <c r="J606" s="731">
        <v>60</v>
      </c>
      <c r="K606" s="732">
        <v>4396</v>
      </c>
    </row>
    <row r="607" spans="1:11" ht="14.4" customHeight="1" x14ac:dyDescent="0.3">
      <c r="A607" s="726" t="s">
        <v>569</v>
      </c>
      <c r="B607" s="727" t="s">
        <v>570</v>
      </c>
      <c r="C607" s="728" t="s">
        <v>597</v>
      </c>
      <c r="D607" s="729" t="s">
        <v>598</v>
      </c>
      <c r="E607" s="728" t="s">
        <v>4894</v>
      </c>
      <c r="F607" s="729" t="s">
        <v>4895</v>
      </c>
      <c r="G607" s="728" t="s">
        <v>5448</v>
      </c>
      <c r="H607" s="728" t="s">
        <v>5449</v>
      </c>
      <c r="I607" s="731">
        <v>268.6199951171875</v>
      </c>
      <c r="J607" s="731">
        <v>62</v>
      </c>
      <c r="K607" s="732">
        <v>16654.43994140625</v>
      </c>
    </row>
    <row r="608" spans="1:11" ht="14.4" customHeight="1" x14ac:dyDescent="0.3">
      <c r="A608" s="726" t="s">
        <v>569</v>
      </c>
      <c r="B608" s="727" t="s">
        <v>570</v>
      </c>
      <c r="C608" s="728" t="s">
        <v>597</v>
      </c>
      <c r="D608" s="729" t="s">
        <v>598</v>
      </c>
      <c r="E608" s="728" t="s">
        <v>4894</v>
      </c>
      <c r="F608" s="729" t="s">
        <v>4895</v>
      </c>
      <c r="G608" s="728" t="s">
        <v>4962</v>
      </c>
      <c r="H608" s="728" t="s">
        <v>4963</v>
      </c>
      <c r="I608" s="731">
        <v>6.1700000762939453</v>
      </c>
      <c r="J608" s="731">
        <v>1000</v>
      </c>
      <c r="K608" s="732">
        <v>6170</v>
      </c>
    </row>
    <row r="609" spans="1:11" ht="14.4" customHeight="1" x14ac:dyDescent="0.3">
      <c r="A609" s="726" t="s">
        <v>569</v>
      </c>
      <c r="B609" s="727" t="s">
        <v>570</v>
      </c>
      <c r="C609" s="728" t="s">
        <v>597</v>
      </c>
      <c r="D609" s="729" t="s">
        <v>598</v>
      </c>
      <c r="E609" s="728" t="s">
        <v>4894</v>
      </c>
      <c r="F609" s="729" t="s">
        <v>4895</v>
      </c>
      <c r="G609" s="728" t="s">
        <v>5161</v>
      </c>
      <c r="H609" s="728" t="s">
        <v>5162</v>
      </c>
      <c r="I609" s="731">
        <v>204.41000366210937</v>
      </c>
      <c r="J609" s="731">
        <v>4</v>
      </c>
      <c r="K609" s="732">
        <v>817.6400146484375</v>
      </c>
    </row>
    <row r="610" spans="1:11" ht="14.4" customHeight="1" x14ac:dyDescent="0.3">
      <c r="A610" s="726" t="s">
        <v>569</v>
      </c>
      <c r="B610" s="727" t="s">
        <v>570</v>
      </c>
      <c r="C610" s="728" t="s">
        <v>597</v>
      </c>
      <c r="D610" s="729" t="s">
        <v>598</v>
      </c>
      <c r="E610" s="728" t="s">
        <v>4894</v>
      </c>
      <c r="F610" s="729" t="s">
        <v>4895</v>
      </c>
      <c r="G610" s="728" t="s">
        <v>5450</v>
      </c>
      <c r="H610" s="728" t="s">
        <v>5451</v>
      </c>
      <c r="I610" s="731">
        <v>217.44000244140625</v>
      </c>
      <c r="J610" s="731">
        <v>20</v>
      </c>
      <c r="K610" s="732">
        <v>4348.800048828125</v>
      </c>
    </row>
    <row r="611" spans="1:11" ht="14.4" customHeight="1" x14ac:dyDescent="0.3">
      <c r="A611" s="726" t="s">
        <v>569</v>
      </c>
      <c r="B611" s="727" t="s">
        <v>570</v>
      </c>
      <c r="C611" s="728" t="s">
        <v>597</v>
      </c>
      <c r="D611" s="729" t="s">
        <v>598</v>
      </c>
      <c r="E611" s="728" t="s">
        <v>4894</v>
      </c>
      <c r="F611" s="729" t="s">
        <v>4895</v>
      </c>
      <c r="G611" s="728" t="s">
        <v>4969</v>
      </c>
      <c r="H611" s="728" t="s">
        <v>4970</v>
      </c>
      <c r="I611" s="731">
        <v>34.513332366943359</v>
      </c>
      <c r="J611" s="731">
        <v>60</v>
      </c>
      <c r="K611" s="732">
        <v>2070.6199951171875</v>
      </c>
    </row>
    <row r="612" spans="1:11" ht="14.4" customHeight="1" x14ac:dyDescent="0.3">
      <c r="A612" s="726" t="s">
        <v>569</v>
      </c>
      <c r="B612" s="727" t="s">
        <v>570</v>
      </c>
      <c r="C612" s="728" t="s">
        <v>597</v>
      </c>
      <c r="D612" s="729" t="s">
        <v>598</v>
      </c>
      <c r="E612" s="728" t="s">
        <v>4894</v>
      </c>
      <c r="F612" s="729" t="s">
        <v>4895</v>
      </c>
      <c r="G612" s="728" t="s">
        <v>5452</v>
      </c>
      <c r="H612" s="728" t="s">
        <v>5453</v>
      </c>
      <c r="I612" s="731">
        <v>343.54000854492187</v>
      </c>
      <c r="J612" s="731">
        <v>8</v>
      </c>
      <c r="K612" s="732">
        <v>2748.330078125</v>
      </c>
    </row>
    <row r="613" spans="1:11" ht="14.4" customHeight="1" x14ac:dyDescent="0.3">
      <c r="A613" s="726" t="s">
        <v>569</v>
      </c>
      <c r="B613" s="727" t="s">
        <v>570</v>
      </c>
      <c r="C613" s="728" t="s">
        <v>597</v>
      </c>
      <c r="D613" s="729" t="s">
        <v>598</v>
      </c>
      <c r="E613" s="728" t="s">
        <v>4894</v>
      </c>
      <c r="F613" s="729" t="s">
        <v>4895</v>
      </c>
      <c r="G613" s="728" t="s">
        <v>5454</v>
      </c>
      <c r="H613" s="728" t="s">
        <v>5455</v>
      </c>
      <c r="I613" s="731">
        <v>377.71499633789062</v>
      </c>
      <c r="J613" s="731">
        <v>4</v>
      </c>
      <c r="K613" s="732">
        <v>1510.8499755859375</v>
      </c>
    </row>
    <row r="614" spans="1:11" ht="14.4" customHeight="1" x14ac:dyDescent="0.3">
      <c r="A614" s="726" t="s">
        <v>569</v>
      </c>
      <c r="B614" s="727" t="s">
        <v>570</v>
      </c>
      <c r="C614" s="728" t="s">
        <v>597</v>
      </c>
      <c r="D614" s="729" t="s">
        <v>598</v>
      </c>
      <c r="E614" s="728" t="s">
        <v>4894</v>
      </c>
      <c r="F614" s="729" t="s">
        <v>4895</v>
      </c>
      <c r="G614" s="728" t="s">
        <v>5163</v>
      </c>
      <c r="H614" s="728" t="s">
        <v>5164</v>
      </c>
      <c r="I614" s="731">
        <v>7.4699997901916504</v>
      </c>
      <c r="J614" s="731">
        <v>10</v>
      </c>
      <c r="K614" s="732">
        <v>74.699996948242187</v>
      </c>
    </row>
    <row r="615" spans="1:11" ht="14.4" customHeight="1" x14ac:dyDescent="0.3">
      <c r="A615" s="726" t="s">
        <v>569</v>
      </c>
      <c r="B615" s="727" t="s">
        <v>570</v>
      </c>
      <c r="C615" s="728" t="s">
        <v>597</v>
      </c>
      <c r="D615" s="729" t="s">
        <v>598</v>
      </c>
      <c r="E615" s="728" t="s">
        <v>4894</v>
      </c>
      <c r="F615" s="729" t="s">
        <v>4895</v>
      </c>
      <c r="G615" s="728" t="s">
        <v>5456</v>
      </c>
      <c r="H615" s="728" t="s">
        <v>5457</v>
      </c>
      <c r="I615" s="731">
        <v>3872</v>
      </c>
      <c r="J615" s="731">
        <v>1</v>
      </c>
      <c r="K615" s="732">
        <v>3872</v>
      </c>
    </row>
    <row r="616" spans="1:11" ht="14.4" customHeight="1" x14ac:dyDescent="0.3">
      <c r="A616" s="726" t="s">
        <v>569</v>
      </c>
      <c r="B616" s="727" t="s">
        <v>570</v>
      </c>
      <c r="C616" s="728" t="s">
        <v>597</v>
      </c>
      <c r="D616" s="729" t="s">
        <v>598</v>
      </c>
      <c r="E616" s="728" t="s">
        <v>4894</v>
      </c>
      <c r="F616" s="729" t="s">
        <v>4895</v>
      </c>
      <c r="G616" s="728" t="s">
        <v>5458</v>
      </c>
      <c r="H616" s="728" t="s">
        <v>5459</v>
      </c>
      <c r="I616" s="731">
        <v>5.8400001525878906</v>
      </c>
      <c r="J616" s="731">
        <v>40</v>
      </c>
      <c r="K616" s="732">
        <v>233.52999877929687</v>
      </c>
    </row>
    <row r="617" spans="1:11" ht="14.4" customHeight="1" x14ac:dyDescent="0.3">
      <c r="A617" s="726" t="s">
        <v>569</v>
      </c>
      <c r="B617" s="727" t="s">
        <v>570</v>
      </c>
      <c r="C617" s="728" t="s">
        <v>597</v>
      </c>
      <c r="D617" s="729" t="s">
        <v>598</v>
      </c>
      <c r="E617" s="728" t="s">
        <v>4894</v>
      </c>
      <c r="F617" s="729" t="s">
        <v>4895</v>
      </c>
      <c r="G617" s="728" t="s">
        <v>5458</v>
      </c>
      <c r="H617" s="728" t="s">
        <v>5460</v>
      </c>
      <c r="I617" s="731">
        <v>5.8400001525878906</v>
      </c>
      <c r="J617" s="731">
        <v>40</v>
      </c>
      <c r="K617" s="732">
        <v>233.46000671386719</v>
      </c>
    </row>
    <row r="618" spans="1:11" ht="14.4" customHeight="1" x14ac:dyDescent="0.3">
      <c r="A618" s="726" t="s">
        <v>569</v>
      </c>
      <c r="B618" s="727" t="s">
        <v>570</v>
      </c>
      <c r="C618" s="728" t="s">
        <v>597</v>
      </c>
      <c r="D618" s="729" t="s">
        <v>598</v>
      </c>
      <c r="E618" s="728" t="s">
        <v>4894</v>
      </c>
      <c r="F618" s="729" t="s">
        <v>4895</v>
      </c>
      <c r="G618" s="728" t="s">
        <v>4975</v>
      </c>
      <c r="H618" s="728" t="s">
        <v>4976</v>
      </c>
      <c r="I618" s="731">
        <v>9.6800003051757812</v>
      </c>
      <c r="J618" s="731">
        <v>60</v>
      </c>
      <c r="K618" s="732">
        <v>580.80001831054688</v>
      </c>
    </row>
    <row r="619" spans="1:11" ht="14.4" customHeight="1" x14ac:dyDescent="0.3">
      <c r="A619" s="726" t="s">
        <v>569</v>
      </c>
      <c r="B619" s="727" t="s">
        <v>570</v>
      </c>
      <c r="C619" s="728" t="s">
        <v>597</v>
      </c>
      <c r="D619" s="729" t="s">
        <v>598</v>
      </c>
      <c r="E619" s="728" t="s">
        <v>4894</v>
      </c>
      <c r="F619" s="729" t="s">
        <v>4895</v>
      </c>
      <c r="G619" s="728" t="s">
        <v>4977</v>
      </c>
      <c r="H619" s="728" t="s">
        <v>4978</v>
      </c>
      <c r="I619" s="731">
        <v>199.64800109863282</v>
      </c>
      <c r="J619" s="731">
        <v>20</v>
      </c>
      <c r="K619" s="732">
        <v>3992.9700927734375</v>
      </c>
    </row>
    <row r="620" spans="1:11" ht="14.4" customHeight="1" x14ac:dyDescent="0.3">
      <c r="A620" s="726" t="s">
        <v>569</v>
      </c>
      <c r="B620" s="727" t="s">
        <v>570</v>
      </c>
      <c r="C620" s="728" t="s">
        <v>597</v>
      </c>
      <c r="D620" s="729" t="s">
        <v>598</v>
      </c>
      <c r="E620" s="728" t="s">
        <v>4894</v>
      </c>
      <c r="F620" s="729" t="s">
        <v>4895</v>
      </c>
      <c r="G620" s="728" t="s">
        <v>4979</v>
      </c>
      <c r="H620" s="728" t="s">
        <v>4980</v>
      </c>
      <c r="I620" s="731">
        <v>1.0900000333786011</v>
      </c>
      <c r="J620" s="731">
        <v>12700</v>
      </c>
      <c r="K620" s="732">
        <v>13843</v>
      </c>
    </row>
    <row r="621" spans="1:11" ht="14.4" customHeight="1" x14ac:dyDescent="0.3">
      <c r="A621" s="726" t="s">
        <v>569</v>
      </c>
      <c r="B621" s="727" t="s">
        <v>570</v>
      </c>
      <c r="C621" s="728" t="s">
        <v>597</v>
      </c>
      <c r="D621" s="729" t="s">
        <v>598</v>
      </c>
      <c r="E621" s="728" t="s">
        <v>4894</v>
      </c>
      <c r="F621" s="729" t="s">
        <v>4895</v>
      </c>
      <c r="G621" s="728" t="s">
        <v>4981</v>
      </c>
      <c r="H621" s="728" t="s">
        <v>4982</v>
      </c>
      <c r="I621" s="731">
        <v>0.47857141920498442</v>
      </c>
      <c r="J621" s="731">
        <v>4800</v>
      </c>
      <c r="K621" s="732">
        <v>2296</v>
      </c>
    </row>
    <row r="622" spans="1:11" ht="14.4" customHeight="1" x14ac:dyDescent="0.3">
      <c r="A622" s="726" t="s">
        <v>569</v>
      </c>
      <c r="B622" s="727" t="s">
        <v>570</v>
      </c>
      <c r="C622" s="728" t="s">
        <v>597</v>
      </c>
      <c r="D622" s="729" t="s">
        <v>598</v>
      </c>
      <c r="E622" s="728" t="s">
        <v>4894</v>
      </c>
      <c r="F622" s="729" t="s">
        <v>4895</v>
      </c>
      <c r="G622" s="728" t="s">
        <v>4983</v>
      </c>
      <c r="H622" s="728" t="s">
        <v>4984</v>
      </c>
      <c r="I622" s="731">
        <v>1.6716666221618652</v>
      </c>
      <c r="J622" s="731">
        <v>5600</v>
      </c>
      <c r="K622" s="732">
        <v>9364</v>
      </c>
    </row>
    <row r="623" spans="1:11" ht="14.4" customHeight="1" x14ac:dyDescent="0.3">
      <c r="A623" s="726" t="s">
        <v>569</v>
      </c>
      <c r="B623" s="727" t="s">
        <v>570</v>
      </c>
      <c r="C623" s="728" t="s">
        <v>597</v>
      </c>
      <c r="D623" s="729" t="s">
        <v>598</v>
      </c>
      <c r="E623" s="728" t="s">
        <v>4894</v>
      </c>
      <c r="F623" s="729" t="s">
        <v>4895</v>
      </c>
      <c r="G623" s="728" t="s">
        <v>4985</v>
      </c>
      <c r="H623" s="728" t="s">
        <v>4986</v>
      </c>
      <c r="I623" s="731">
        <v>0.67000001668930054</v>
      </c>
      <c r="J623" s="731">
        <v>5800</v>
      </c>
      <c r="K623" s="732">
        <v>3886</v>
      </c>
    </row>
    <row r="624" spans="1:11" ht="14.4" customHeight="1" x14ac:dyDescent="0.3">
      <c r="A624" s="726" t="s">
        <v>569</v>
      </c>
      <c r="B624" s="727" t="s">
        <v>570</v>
      </c>
      <c r="C624" s="728" t="s">
        <v>597</v>
      </c>
      <c r="D624" s="729" t="s">
        <v>598</v>
      </c>
      <c r="E624" s="728" t="s">
        <v>4894</v>
      </c>
      <c r="F624" s="729" t="s">
        <v>4895</v>
      </c>
      <c r="G624" s="728" t="s">
        <v>4987</v>
      </c>
      <c r="H624" s="728" t="s">
        <v>4988</v>
      </c>
      <c r="I624" s="731">
        <v>1.9350000023841858</v>
      </c>
      <c r="J624" s="731">
        <v>200</v>
      </c>
      <c r="K624" s="732">
        <v>387</v>
      </c>
    </row>
    <row r="625" spans="1:11" ht="14.4" customHeight="1" x14ac:dyDescent="0.3">
      <c r="A625" s="726" t="s">
        <v>569</v>
      </c>
      <c r="B625" s="727" t="s">
        <v>570</v>
      </c>
      <c r="C625" s="728" t="s">
        <v>597</v>
      </c>
      <c r="D625" s="729" t="s">
        <v>598</v>
      </c>
      <c r="E625" s="728" t="s">
        <v>4894</v>
      </c>
      <c r="F625" s="729" t="s">
        <v>4895</v>
      </c>
      <c r="G625" s="728" t="s">
        <v>5169</v>
      </c>
      <c r="H625" s="728" t="s">
        <v>5170</v>
      </c>
      <c r="I625" s="731">
        <v>7.429999828338623</v>
      </c>
      <c r="J625" s="731">
        <v>1000</v>
      </c>
      <c r="K625" s="732">
        <v>7430</v>
      </c>
    </row>
    <row r="626" spans="1:11" ht="14.4" customHeight="1" x14ac:dyDescent="0.3">
      <c r="A626" s="726" t="s">
        <v>569</v>
      </c>
      <c r="B626" s="727" t="s">
        <v>570</v>
      </c>
      <c r="C626" s="728" t="s">
        <v>597</v>
      </c>
      <c r="D626" s="729" t="s">
        <v>598</v>
      </c>
      <c r="E626" s="728" t="s">
        <v>4894</v>
      </c>
      <c r="F626" s="729" t="s">
        <v>4895</v>
      </c>
      <c r="G626" s="728" t="s">
        <v>4991</v>
      </c>
      <c r="H626" s="728" t="s">
        <v>4992</v>
      </c>
      <c r="I626" s="731">
        <v>8.8324999809265137</v>
      </c>
      <c r="J626" s="731">
        <v>150</v>
      </c>
      <c r="K626" s="732">
        <v>1324.5999984741211</v>
      </c>
    </row>
    <row r="627" spans="1:11" ht="14.4" customHeight="1" x14ac:dyDescent="0.3">
      <c r="A627" s="726" t="s">
        <v>569</v>
      </c>
      <c r="B627" s="727" t="s">
        <v>570</v>
      </c>
      <c r="C627" s="728" t="s">
        <v>597</v>
      </c>
      <c r="D627" s="729" t="s">
        <v>598</v>
      </c>
      <c r="E627" s="728" t="s">
        <v>4894</v>
      </c>
      <c r="F627" s="729" t="s">
        <v>4895</v>
      </c>
      <c r="G627" s="728" t="s">
        <v>5171</v>
      </c>
      <c r="H627" s="728" t="s">
        <v>5172</v>
      </c>
      <c r="I627" s="731">
        <v>8.4700002670288086</v>
      </c>
      <c r="J627" s="731">
        <v>90</v>
      </c>
      <c r="K627" s="732">
        <v>762.29998779296875</v>
      </c>
    </row>
    <row r="628" spans="1:11" ht="14.4" customHeight="1" x14ac:dyDescent="0.3">
      <c r="A628" s="726" t="s">
        <v>569</v>
      </c>
      <c r="B628" s="727" t="s">
        <v>570</v>
      </c>
      <c r="C628" s="728" t="s">
        <v>597</v>
      </c>
      <c r="D628" s="729" t="s">
        <v>598</v>
      </c>
      <c r="E628" s="728" t="s">
        <v>4894</v>
      </c>
      <c r="F628" s="729" t="s">
        <v>4895</v>
      </c>
      <c r="G628" s="728" t="s">
        <v>4993</v>
      </c>
      <c r="H628" s="728" t="s">
        <v>4994</v>
      </c>
      <c r="I628" s="731">
        <v>2.1766667366027832</v>
      </c>
      <c r="J628" s="731">
        <v>1300</v>
      </c>
      <c r="K628" s="732">
        <v>2831</v>
      </c>
    </row>
    <row r="629" spans="1:11" ht="14.4" customHeight="1" x14ac:dyDescent="0.3">
      <c r="A629" s="726" t="s">
        <v>569</v>
      </c>
      <c r="B629" s="727" t="s">
        <v>570</v>
      </c>
      <c r="C629" s="728" t="s">
        <v>597</v>
      </c>
      <c r="D629" s="729" t="s">
        <v>598</v>
      </c>
      <c r="E629" s="728" t="s">
        <v>4894</v>
      </c>
      <c r="F629" s="729" t="s">
        <v>4895</v>
      </c>
      <c r="G629" s="728" t="s">
        <v>5175</v>
      </c>
      <c r="H629" s="728" t="s">
        <v>5176</v>
      </c>
      <c r="I629" s="731">
        <v>15.039999961853027</v>
      </c>
      <c r="J629" s="731">
        <v>70</v>
      </c>
      <c r="K629" s="732">
        <v>1052.7999877929687</v>
      </c>
    </row>
    <row r="630" spans="1:11" ht="14.4" customHeight="1" x14ac:dyDescent="0.3">
      <c r="A630" s="726" t="s">
        <v>569</v>
      </c>
      <c r="B630" s="727" t="s">
        <v>570</v>
      </c>
      <c r="C630" s="728" t="s">
        <v>597</v>
      </c>
      <c r="D630" s="729" t="s">
        <v>598</v>
      </c>
      <c r="E630" s="728" t="s">
        <v>4894</v>
      </c>
      <c r="F630" s="729" t="s">
        <v>4895</v>
      </c>
      <c r="G630" s="728" t="s">
        <v>5177</v>
      </c>
      <c r="H630" s="728" t="s">
        <v>5178</v>
      </c>
      <c r="I630" s="731">
        <v>25.409999847412109</v>
      </c>
      <c r="J630" s="731">
        <v>10</v>
      </c>
      <c r="K630" s="732">
        <v>254.10000610351563</v>
      </c>
    </row>
    <row r="631" spans="1:11" ht="14.4" customHeight="1" x14ac:dyDescent="0.3">
      <c r="A631" s="726" t="s">
        <v>569</v>
      </c>
      <c r="B631" s="727" t="s">
        <v>570</v>
      </c>
      <c r="C631" s="728" t="s">
        <v>597</v>
      </c>
      <c r="D631" s="729" t="s">
        <v>598</v>
      </c>
      <c r="E631" s="728" t="s">
        <v>4894</v>
      </c>
      <c r="F631" s="729" t="s">
        <v>4895</v>
      </c>
      <c r="G631" s="728" t="s">
        <v>4995</v>
      </c>
      <c r="H631" s="728" t="s">
        <v>4996</v>
      </c>
      <c r="I631" s="731">
        <v>6.2300000190734863</v>
      </c>
      <c r="J631" s="731">
        <v>135</v>
      </c>
      <c r="K631" s="732">
        <v>841.10997772216797</v>
      </c>
    </row>
    <row r="632" spans="1:11" ht="14.4" customHeight="1" x14ac:dyDescent="0.3">
      <c r="A632" s="726" t="s">
        <v>569</v>
      </c>
      <c r="B632" s="727" t="s">
        <v>570</v>
      </c>
      <c r="C632" s="728" t="s">
        <v>597</v>
      </c>
      <c r="D632" s="729" t="s">
        <v>598</v>
      </c>
      <c r="E632" s="728" t="s">
        <v>4894</v>
      </c>
      <c r="F632" s="729" t="s">
        <v>4895</v>
      </c>
      <c r="G632" s="728" t="s">
        <v>5461</v>
      </c>
      <c r="H632" s="728" t="s">
        <v>5462</v>
      </c>
      <c r="I632" s="731">
        <v>1342</v>
      </c>
      <c r="J632" s="731">
        <v>1</v>
      </c>
      <c r="K632" s="732">
        <v>1342</v>
      </c>
    </row>
    <row r="633" spans="1:11" ht="14.4" customHeight="1" x14ac:dyDescent="0.3">
      <c r="A633" s="726" t="s">
        <v>569</v>
      </c>
      <c r="B633" s="727" t="s">
        <v>570</v>
      </c>
      <c r="C633" s="728" t="s">
        <v>597</v>
      </c>
      <c r="D633" s="729" t="s">
        <v>598</v>
      </c>
      <c r="E633" s="728" t="s">
        <v>4894</v>
      </c>
      <c r="F633" s="729" t="s">
        <v>4895</v>
      </c>
      <c r="G633" s="728" t="s">
        <v>5270</v>
      </c>
      <c r="H633" s="728" t="s">
        <v>5271</v>
      </c>
      <c r="I633" s="731">
        <v>127.05000305175781</v>
      </c>
      <c r="J633" s="731">
        <v>2</v>
      </c>
      <c r="K633" s="732">
        <v>254.10000610351563</v>
      </c>
    </row>
    <row r="634" spans="1:11" ht="14.4" customHeight="1" x14ac:dyDescent="0.3">
      <c r="A634" s="726" t="s">
        <v>569</v>
      </c>
      <c r="B634" s="727" t="s">
        <v>570</v>
      </c>
      <c r="C634" s="728" t="s">
        <v>597</v>
      </c>
      <c r="D634" s="729" t="s">
        <v>598</v>
      </c>
      <c r="E634" s="728" t="s">
        <v>4894</v>
      </c>
      <c r="F634" s="729" t="s">
        <v>4895</v>
      </c>
      <c r="G634" s="728" t="s">
        <v>5463</v>
      </c>
      <c r="H634" s="728" t="s">
        <v>5464</v>
      </c>
      <c r="I634" s="731">
        <v>42.349998474121094</v>
      </c>
      <c r="J634" s="731">
        <v>4</v>
      </c>
      <c r="K634" s="732">
        <v>169.39999389648437</v>
      </c>
    </row>
    <row r="635" spans="1:11" ht="14.4" customHeight="1" x14ac:dyDescent="0.3">
      <c r="A635" s="726" t="s">
        <v>569</v>
      </c>
      <c r="B635" s="727" t="s">
        <v>570</v>
      </c>
      <c r="C635" s="728" t="s">
        <v>597</v>
      </c>
      <c r="D635" s="729" t="s">
        <v>598</v>
      </c>
      <c r="E635" s="728" t="s">
        <v>4894</v>
      </c>
      <c r="F635" s="729" t="s">
        <v>4895</v>
      </c>
      <c r="G635" s="728" t="s">
        <v>5465</v>
      </c>
      <c r="H635" s="728" t="s">
        <v>5466</v>
      </c>
      <c r="I635" s="731">
        <v>168.19000244140625</v>
      </c>
      <c r="J635" s="731">
        <v>10</v>
      </c>
      <c r="K635" s="732">
        <v>1681.9000244140625</v>
      </c>
    </row>
    <row r="636" spans="1:11" ht="14.4" customHeight="1" x14ac:dyDescent="0.3">
      <c r="A636" s="726" t="s">
        <v>569</v>
      </c>
      <c r="B636" s="727" t="s">
        <v>570</v>
      </c>
      <c r="C636" s="728" t="s">
        <v>597</v>
      </c>
      <c r="D636" s="729" t="s">
        <v>598</v>
      </c>
      <c r="E636" s="728" t="s">
        <v>4894</v>
      </c>
      <c r="F636" s="729" t="s">
        <v>4895</v>
      </c>
      <c r="G636" s="728" t="s">
        <v>4997</v>
      </c>
      <c r="H636" s="728" t="s">
        <v>4998</v>
      </c>
      <c r="I636" s="731">
        <v>168.19000244140625</v>
      </c>
      <c r="J636" s="731">
        <v>10</v>
      </c>
      <c r="K636" s="732">
        <v>1681.9000244140625</v>
      </c>
    </row>
    <row r="637" spans="1:11" ht="14.4" customHeight="1" x14ac:dyDescent="0.3">
      <c r="A637" s="726" t="s">
        <v>569</v>
      </c>
      <c r="B637" s="727" t="s">
        <v>570</v>
      </c>
      <c r="C637" s="728" t="s">
        <v>597</v>
      </c>
      <c r="D637" s="729" t="s">
        <v>598</v>
      </c>
      <c r="E637" s="728" t="s">
        <v>4894</v>
      </c>
      <c r="F637" s="729" t="s">
        <v>4895</v>
      </c>
      <c r="G637" s="728" t="s">
        <v>4999</v>
      </c>
      <c r="H637" s="728" t="s">
        <v>5000</v>
      </c>
      <c r="I637" s="731">
        <v>1.2699999809265137</v>
      </c>
      <c r="J637" s="731">
        <v>300</v>
      </c>
      <c r="K637" s="732">
        <v>381</v>
      </c>
    </row>
    <row r="638" spans="1:11" ht="14.4" customHeight="1" x14ac:dyDescent="0.3">
      <c r="A638" s="726" t="s">
        <v>569</v>
      </c>
      <c r="B638" s="727" t="s">
        <v>570</v>
      </c>
      <c r="C638" s="728" t="s">
        <v>597</v>
      </c>
      <c r="D638" s="729" t="s">
        <v>598</v>
      </c>
      <c r="E638" s="728" t="s">
        <v>4894</v>
      </c>
      <c r="F638" s="729" t="s">
        <v>4895</v>
      </c>
      <c r="G638" s="728" t="s">
        <v>5181</v>
      </c>
      <c r="H638" s="728" t="s">
        <v>5182</v>
      </c>
      <c r="I638" s="731">
        <v>1.0299999713897705</v>
      </c>
      <c r="J638" s="731">
        <v>75</v>
      </c>
      <c r="K638" s="732">
        <v>77.25</v>
      </c>
    </row>
    <row r="639" spans="1:11" ht="14.4" customHeight="1" x14ac:dyDescent="0.3">
      <c r="A639" s="726" t="s">
        <v>569</v>
      </c>
      <c r="B639" s="727" t="s">
        <v>570</v>
      </c>
      <c r="C639" s="728" t="s">
        <v>597</v>
      </c>
      <c r="D639" s="729" t="s">
        <v>598</v>
      </c>
      <c r="E639" s="728" t="s">
        <v>4894</v>
      </c>
      <c r="F639" s="729" t="s">
        <v>4895</v>
      </c>
      <c r="G639" s="728" t="s">
        <v>5001</v>
      </c>
      <c r="H639" s="728" t="s">
        <v>5002</v>
      </c>
      <c r="I639" s="731">
        <v>3.1375001072883606</v>
      </c>
      <c r="J639" s="731">
        <v>200</v>
      </c>
      <c r="K639" s="732">
        <v>627.5</v>
      </c>
    </row>
    <row r="640" spans="1:11" ht="14.4" customHeight="1" x14ac:dyDescent="0.3">
      <c r="A640" s="726" t="s">
        <v>569</v>
      </c>
      <c r="B640" s="727" t="s">
        <v>570</v>
      </c>
      <c r="C640" s="728" t="s">
        <v>597</v>
      </c>
      <c r="D640" s="729" t="s">
        <v>598</v>
      </c>
      <c r="E640" s="728" t="s">
        <v>4894</v>
      </c>
      <c r="F640" s="729" t="s">
        <v>4895</v>
      </c>
      <c r="G640" s="728" t="s">
        <v>5467</v>
      </c>
      <c r="H640" s="728" t="s">
        <v>5468</v>
      </c>
      <c r="I640" s="731">
        <v>541.1099853515625</v>
      </c>
      <c r="J640" s="731">
        <v>5</v>
      </c>
      <c r="K640" s="732">
        <v>2705.56005859375</v>
      </c>
    </row>
    <row r="641" spans="1:11" ht="14.4" customHeight="1" x14ac:dyDescent="0.3">
      <c r="A641" s="726" t="s">
        <v>569</v>
      </c>
      <c r="B641" s="727" t="s">
        <v>570</v>
      </c>
      <c r="C641" s="728" t="s">
        <v>597</v>
      </c>
      <c r="D641" s="729" t="s">
        <v>598</v>
      </c>
      <c r="E641" s="728" t="s">
        <v>4894</v>
      </c>
      <c r="F641" s="729" t="s">
        <v>4895</v>
      </c>
      <c r="G641" s="728" t="s">
        <v>5003</v>
      </c>
      <c r="H641" s="728" t="s">
        <v>5004</v>
      </c>
      <c r="I641" s="731">
        <v>0.4699999988079071</v>
      </c>
      <c r="J641" s="731">
        <v>2600</v>
      </c>
      <c r="K641" s="732">
        <v>1222</v>
      </c>
    </row>
    <row r="642" spans="1:11" ht="14.4" customHeight="1" x14ac:dyDescent="0.3">
      <c r="A642" s="726" t="s">
        <v>569</v>
      </c>
      <c r="B642" s="727" t="s">
        <v>570</v>
      </c>
      <c r="C642" s="728" t="s">
        <v>597</v>
      </c>
      <c r="D642" s="729" t="s">
        <v>598</v>
      </c>
      <c r="E642" s="728" t="s">
        <v>4894</v>
      </c>
      <c r="F642" s="729" t="s">
        <v>4895</v>
      </c>
      <c r="G642" s="728" t="s">
        <v>5005</v>
      </c>
      <c r="H642" s="728" t="s">
        <v>5006</v>
      </c>
      <c r="I642" s="731">
        <v>21.229999542236328</v>
      </c>
      <c r="J642" s="731">
        <v>30</v>
      </c>
      <c r="K642" s="732">
        <v>636.9000244140625</v>
      </c>
    </row>
    <row r="643" spans="1:11" ht="14.4" customHeight="1" x14ac:dyDescent="0.3">
      <c r="A643" s="726" t="s">
        <v>569</v>
      </c>
      <c r="B643" s="727" t="s">
        <v>570</v>
      </c>
      <c r="C643" s="728" t="s">
        <v>597</v>
      </c>
      <c r="D643" s="729" t="s">
        <v>598</v>
      </c>
      <c r="E643" s="728" t="s">
        <v>4894</v>
      </c>
      <c r="F643" s="729" t="s">
        <v>4895</v>
      </c>
      <c r="G643" s="728" t="s">
        <v>5007</v>
      </c>
      <c r="H643" s="728" t="s">
        <v>5008</v>
      </c>
      <c r="I643" s="731">
        <v>2.369999885559082</v>
      </c>
      <c r="J643" s="731">
        <v>60</v>
      </c>
      <c r="K643" s="732">
        <v>142.20000457763672</v>
      </c>
    </row>
    <row r="644" spans="1:11" ht="14.4" customHeight="1" x14ac:dyDescent="0.3">
      <c r="A644" s="726" t="s">
        <v>569</v>
      </c>
      <c r="B644" s="727" t="s">
        <v>570</v>
      </c>
      <c r="C644" s="728" t="s">
        <v>597</v>
      </c>
      <c r="D644" s="729" t="s">
        <v>598</v>
      </c>
      <c r="E644" s="728" t="s">
        <v>4894</v>
      </c>
      <c r="F644" s="729" t="s">
        <v>4895</v>
      </c>
      <c r="G644" s="728" t="s">
        <v>5009</v>
      </c>
      <c r="H644" s="728" t="s">
        <v>5010</v>
      </c>
      <c r="I644" s="731">
        <v>2.0849999189376831</v>
      </c>
      <c r="J644" s="731">
        <v>100</v>
      </c>
      <c r="K644" s="732">
        <v>208.5</v>
      </c>
    </row>
    <row r="645" spans="1:11" ht="14.4" customHeight="1" x14ac:dyDescent="0.3">
      <c r="A645" s="726" t="s">
        <v>569</v>
      </c>
      <c r="B645" s="727" t="s">
        <v>570</v>
      </c>
      <c r="C645" s="728" t="s">
        <v>597</v>
      </c>
      <c r="D645" s="729" t="s">
        <v>598</v>
      </c>
      <c r="E645" s="728" t="s">
        <v>4894</v>
      </c>
      <c r="F645" s="729" t="s">
        <v>4895</v>
      </c>
      <c r="G645" s="728" t="s">
        <v>5183</v>
      </c>
      <c r="H645" s="728" t="s">
        <v>5184</v>
      </c>
      <c r="I645" s="731">
        <v>3.75</v>
      </c>
      <c r="J645" s="731">
        <v>2</v>
      </c>
      <c r="K645" s="732">
        <v>7.5</v>
      </c>
    </row>
    <row r="646" spans="1:11" ht="14.4" customHeight="1" x14ac:dyDescent="0.3">
      <c r="A646" s="726" t="s">
        <v>569</v>
      </c>
      <c r="B646" s="727" t="s">
        <v>570</v>
      </c>
      <c r="C646" s="728" t="s">
        <v>597</v>
      </c>
      <c r="D646" s="729" t="s">
        <v>598</v>
      </c>
      <c r="E646" s="728" t="s">
        <v>4894</v>
      </c>
      <c r="F646" s="729" t="s">
        <v>4895</v>
      </c>
      <c r="G646" s="728" t="s">
        <v>5011</v>
      </c>
      <c r="H646" s="728" t="s">
        <v>5012</v>
      </c>
      <c r="I646" s="731">
        <v>1.9866666793823242</v>
      </c>
      <c r="J646" s="731">
        <v>1750</v>
      </c>
      <c r="K646" s="732">
        <v>3476.5</v>
      </c>
    </row>
    <row r="647" spans="1:11" ht="14.4" customHeight="1" x14ac:dyDescent="0.3">
      <c r="A647" s="726" t="s">
        <v>569</v>
      </c>
      <c r="B647" s="727" t="s">
        <v>570</v>
      </c>
      <c r="C647" s="728" t="s">
        <v>597</v>
      </c>
      <c r="D647" s="729" t="s">
        <v>598</v>
      </c>
      <c r="E647" s="728" t="s">
        <v>4894</v>
      </c>
      <c r="F647" s="729" t="s">
        <v>4895</v>
      </c>
      <c r="G647" s="728" t="s">
        <v>5013</v>
      </c>
      <c r="H647" s="728" t="s">
        <v>5014</v>
      </c>
      <c r="I647" s="731">
        <v>2.0499999523162842</v>
      </c>
      <c r="J647" s="731">
        <v>50</v>
      </c>
      <c r="K647" s="732">
        <v>102.5</v>
      </c>
    </row>
    <row r="648" spans="1:11" ht="14.4" customHeight="1" x14ac:dyDescent="0.3">
      <c r="A648" s="726" t="s">
        <v>569</v>
      </c>
      <c r="B648" s="727" t="s">
        <v>570</v>
      </c>
      <c r="C648" s="728" t="s">
        <v>597</v>
      </c>
      <c r="D648" s="729" t="s">
        <v>598</v>
      </c>
      <c r="E648" s="728" t="s">
        <v>4894</v>
      </c>
      <c r="F648" s="729" t="s">
        <v>4895</v>
      </c>
      <c r="G648" s="728" t="s">
        <v>5015</v>
      </c>
      <c r="H648" s="728" t="s">
        <v>5016</v>
      </c>
      <c r="I648" s="731">
        <v>2.7000000476837158</v>
      </c>
      <c r="J648" s="731">
        <v>1150</v>
      </c>
      <c r="K648" s="732">
        <v>3105</v>
      </c>
    </row>
    <row r="649" spans="1:11" ht="14.4" customHeight="1" x14ac:dyDescent="0.3">
      <c r="A649" s="726" t="s">
        <v>569</v>
      </c>
      <c r="B649" s="727" t="s">
        <v>570</v>
      </c>
      <c r="C649" s="728" t="s">
        <v>597</v>
      </c>
      <c r="D649" s="729" t="s">
        <v>598</v>
      </c>
      <c r="E649" s="728" t="s">
        <v>4894</v>
      </c>
      <c r="F649" s="729" t="s">
        <v>4895</v>
      </c>
      <c r="G649" s="728" t="s">
        <v>5017</v>
      </c>
      <c r="H649" s="728" t="s">
        <v>5018</v>
      </c>
      <c r="I649" s="731">
        <v>3.0999999046325684</v>
      </c>
      <c r="J649" s="731">
        <v>350</v>
      </c>
      <c r="K649" s="732">
        <v>1085</v>
      </c>
    </row>
    <row r="650" spans="1:11" ht="14.4" customHeight="1" x14ac:dyDescent="0.3">
      <c r="A650" s="726" t="s">
        <v>569</v>
      </c>
      <c r="B650" s="727" t="s">
        <v>570</v>
      </c>
      <c r="C650" s="728" t="s">
        <v>597</v>
      </c>
      <c r="D650" s="729" t="s">
        <v>598</v>
      </c>
      <c r="E650" s="728" t="s">
        <v>4894</v>
      </c>
      <c r="F650" s="729" t="s">
        <v>4895</v>
      </c>
      <c r="G650" s="728" t="s">
        <v>5021</v>
      </c>
      <c r="H650" s="728" t="s">
        <v>5022</v>
      </c>
      <c r="I650" s="731">
        <v>2.1660000801086428</v>
      </c>
      <c r="J650" s="731">
        <v>400</v>
      </c>
      <c r="K650" s="732">
        <v>866.5</v>
      </c>
    </row>
    <row r="651" spans="1:11" ht="14.4" customHeight="1" x14ac:dyDescent="0.3">
      <c r="A651" s="726" t="s">
        <v>569</v>
      </c>
      <c r="B651" s="727" t="s">
        <v>570</v>
      </c>
      <c r="C651" s="728" t="s">
        <v>597</v>
      </c>
      <c r="D651" s="729" t="s">
        <v>598</v>
      </c>
      <c r="E651" s="728" t="s">
        <v>4894</v>
      </c>
      <c r="F651" s="729" t="s">
        <v>4895</v>
      </c>
      <c r="G651" s="728" t="s">
        <v>5005</v>
      </c>
      <c r="H651" s="728" t="s">
        <v>5023</v>
      </c>
      <c r="I651" s="731">
        <v>21.229999542236328</v>
      </c>
      <c r="J651" s="731">
        <v>20</v>
      </c>
      <c r="K651" s="732">
        <v>424.60000610351562</v>
      </c>
    </row>
    <row r="652" spans="1:11" ht="14.4" customHeight="1" x14ac:dyDescent="0.3">
      <c r="A652" s="726" t="s">
        <v>569</v>
      </c>
      <c r="B652" s="727" t="s">
        <v>570</v>
      </c>
      <c r="C652" s="728" t="s">
        <v>597</v>
      </c>
      <c r="D652" s="729" t="s">
        <v>598</v>
      </c>
      <c r="E652" s="728" t="s">
        <v>4894</v>
      </c>
      <c r="F652" s="729" t="s">
        <v>4895</v>
      </c>
      <c r="G652" s="728" t="s">
        <v>5024</v>
      </c>
      <c r="H652" s="728" t="s">
        <v>5025</v>
      </c>
      <c r="I652" s="731">
        <v>5</v>
      </c>
      <c r="J652" s="731">
        <v>100</v>
      </c>
      <c r="K652" s="732">
        <v>500</v>
      </c>
    </row>
    <row r="653" spans="1:11" ht="14.4" customHeight="1" x14ac:dyDescent="0.3">
      <c r="A653" s="726" t="s">
        <v>569</v>
      </c>
      <c r="B653" s="727" t="s">
        <v>570</v>
      </c>
      <c r="C653" s="728" t="s">
        <v>597</v>
      </c>
      <c r="D653" s="729" t="s">
        <v>598</v>
      </c>
      <c r="E653" s="728" t="s">
        <v>4894</v>
      </c>
      <c r="F653" s="729" t="s">
        <v>4895</v>
      </c>
      <c r="G653" s="728" t="s">
        <v>5026</v>
      </c>
      <c r="H653" s="728" t="s">
        <v>5027</v>
      </c>
      <c r="I653" s="731">
        <v>2.5149999856948853</v>
      </c>
      <c r="J653" s="731">
        <v>100</v>
      </c>
      <c r="K653" s="732">
        <v>251.5</v>
      </c>
    </row>
    <row r="654" spans="1:11" ht="14.4" customHeight="1" x14ac:dyDescent="0.3">
      <c r="A654" s="726" t="s">
        <v>569</v>
      </c>
      <c r="B654" s="727" t="s">
        <v>570</v>
      </c>
      <c r="C654" s="728" t="s">
        <v>597</v>
      </c>
      <c r="D654" s="729" t="s">
        <v>598</v>
      </c>
      <c r="E654" s="728" t="s">
        <v>4894</v>
      </c>
      <c r="F654" s="729" t="s">
        <v>4895</v>
      </c>
      <c r="G654" s="728" t="s">
        <v>5469</v>
      </c>
      <c r="H654" s="728" t="s">
        <v>5470</v>
      </c>
      <c r="I654" s="731">
        <v>4.429999828338623</v>
      </c>
      <c r="J654" s="731">
        <v>40</v>
      </c>
      <c r="K654" s="732">
        <v>177.19999694824219</v>
      </c>
    </row>
    <row r="655" spans="1:11" ht="14.4" customHeight="1" x14ac:dyDescent="0.3">
      <c r="A655" s="726" t="s">
        <v>569</v>
      </c>
      <c r="B655" s="727" t="s">
        <v>570</v>
      </c>
      <c r="C655" s="728" t="s">
        <v>597</v>
      </c>
      <c r="D655" s="729" t="s">
        <v>598</v>
      </c>
      <c r="E655" s="728" t="s">
        <v>4894</v>
      </c>
      <c r="F655" s="729" t="s">
        <v>4895</v>
      </c>
      <c r="G655" s="728" t="s">
        <v>5028</v>
      </c>
      <c r="H655" s="728" t="s">
        <v>5029</v>
      </c>
      <c r="I655" s="731">
        <v>21.239999771118164</v>
      </c>
      <c r="J655" s="731">
        <v>30</v>
      </c>
      <c r="K655" s="732">
        <v>637.20001220703125</v>
      </c>
    </row>
    <row r="656" spans="1:11" ht="14.4" customHeight="1" x14ac:dyDescent="0.3">
      <c r="A656" s="726" t="s">
        <v>569</v>
      </c>
      <c r="B656" s="727" t="s">
        <v>570</v>
      </c>
      <c r="C656" s="728" t="s">
        <v>597</v>
      </c>
      <c r="D656" s="729" t="s">
        <v>598</v>
      </c>
      <c r="E656" s="728" t="s">
        <v>4894</v>
      </c>
      <c r="F656" s="729" t="s">
        <v>4895</v>
      </c>
      <c r="G656" s="728" t="s">
        <v>5028</v>
      </c>
      <c r="H656" s="728" t="s">
        <v>5030</v>
      </c>
      <c r="I656" s="731">
        <v>21.229999542236328</v>
      </c>
      <c r="J656" s="731">
        <v>20</v>
      </c>
      <c r="K656" s="732">
        <v>424.60000610351562</v>
      </c>
    </row>
    <row r="657" spans="1:11" ht="14.4" customHeight="1" x14ac:dyDescent="0.3">
      <c r="A657" s="726" t="s">
        <v>569</v>
      </c>
      <c r="B657" s="727" t="s">
        <v>570</v>
      </c>
      <c r="C657" s="728" t="s">
        <v>597</v>
      </c>
      <c r="D657" s="729" t="s">
        <v>598</v>
      </c>
      <c r="E657" s="728" t="s">
        <v>4894</v>
      </c>
      <c r="F657" s="729" t="s">
        <v>4895</v>
      </c>
      <c r="G657" s="728" t="s">
        <v>5471</v>
      </c>
      <c r="H657" s="728" t="s">
        <v>5472</v>
      </c>
      <c r="I657" s="731">
        <v>2</v>
      </c>
      <c r="J657" s="731">
        <v>50</v>
      </c>
      <c r="K657" s="732">
        <v>100</v>
      </c>
    </row>
    <row r="658" spans="1:11" ht="14.4" customHeight="1" x14ac:dyDescent="0.3">
      <c r="A658" s="726" t="s">
        <v>569</v>
      </c>
      <c r="B658" s="727" t="s">
        <v>570</v>
      </c>
      <c r="C658" s="728" t="s">
        <v>597</v>
      </c>
      <c r="D658" s="729" t="s">
        <v>598</v>
      </c>
      <c r="E658" s="728" t="s">
        <v>5031</v>
      </c>
      <c r="F658" s="729" t="s">
        <v>5032</v>
      </c>
      <c r="G658" s="728" t="s">
        <v>5033</v>
      </c>
      <c r="H658" s="728" t="s">
        <v>5034</v>
      </c>
      <c r="I658" s="731">
        <v>9.9833335876464844</v>
      </c>
      <c r="J658" s="731">
        <v>3200</v>
      </c>
      <c r="K658" s="732">
        <v>31584</v>
      </c>
    </row>
    <row r="659" spans="1:11" ht="14.4" customHeight="1" x14ac:dyDescent="0.3">
      <c r="A659" s="726" t="s">
        <v>569</v>
      </c>
      <c r="B659" s="727" t="s">
        <v>570</v>
      </c>
      <c r="C659" s="728" t="s">
        <v>597</v>
      </c>
      <c r="D659" s="729" t="s">
        <v>598</v>
      </c>
      <c r="E659" s="728" t="s">
        <v>5031</v>
      </c>
      <c r="F659" s="729" t="s">
        <v>5032</v>
      </c>
      <c r="G659" s="728" t="s">
        <v>5035</v>
      </c>
      <c r="H659" s="728" t="s">
        <v>5036</v>
      </c>
      <c r="I659" s="731">
        <v>16.458332697550457</v>
      </c>
      <c r="J659" s="731">
        <v>250</v>
      </c>
      <c r="K659" s="732">
        <v>4114.699951171875</v>
      </c>
    </row>
    <row r="660" spans="1:11" ht="14.4" customHeight="1" x14ac:dyDescent="0.3">
      <c r="A660" s="726" t="s">
        <v>569</v>
      </c>
      <c r="B660" s="727" t="s">
        <v>570</v>
      </c>
      <c r="C660" s="728" t="s">
        <v>597</v>
      </c>
      <c r="D660" s="729" t="s">
        <v>598</v>
      </c>
      <c r="E660" s="728" t="s">
        <v>5354</v>
      </c>
      <c r="F660" s="729" t="s">
        <v>5355</v>
      </c>
      <c r="G660" s="728" t="s">
        <v>5473</v>
      </c>
      <c r="H660" s="728" t="s">
        <v>5474</v>
      </c>
      <c r="I660" s="731">
        <v>27.260000228881836</v>
      </c>
      <c r="J660" s="731">
        <v>36</v>
      </c>
      <c r="K660" s="732">
        <v>981.17999267578125</v>
      </c>
    </row>
    <row r="661" spans="1:11" ht="14.4" customHeight="1" x14ac:dyDescent="0.3">
      <c r="A661" s="726" t="s">
        <v>569</v>
      </c>
      <c r="B661" s="727" t="s">
        <v>570</v>
      </c>
      <c r="C661" s="728" t="s">
        <v>597</v>
      </c>
      <c r="D661" s="729" t="s">
        <v>598</v>
      </c>
      <c r="E661" s="728" t="s">
        <v>5037</v>
      </c>
      <c r="F661" s="729" t="s">
        <v>5038</v>
      </c>
      <c r="G661" s="728" t="s">
        <v>5475</v>
      </c>
      <c r="H661" s="728" t="s">
        <v>5476</v>
      </c>
      <c r="I661" s="731">
        <v>132.67999267578125</v>
      </c>
      <c r="J661" s="731">
        <v>25</v>
      </c>
      <c r="K661" s="732">
        <v>3316.909912109375</v>
      </c>
    </row>
    <row r="662" spans="1:11" ht="14.4" customHeight="1" x14ac:dyDescent="0.3">
      <c r="A662" s="726" t="s">
        <v>569</v>
      </c>
      <c r="B662" s="727" t="s">
        <v>570</v>
      </c>
      <c r="C662" s="728" t="s">
        <v>597</v>
      </c>
      <c r="D662" s="729" t="s">
        <v>598</v>
      </c>
      <c r="E662" s="728" t="s">
        <v>5037</v>
      </c>
      <c r="F662" s="729" t="s">
        <v>5038</v>
      </c>
      <c r="G662" s="728" t="s">
        <v>5477</v>
      </c>
      <c r="H662" s="728" t="s">
        <v>5478</v>
      </c>
      <c r="I662" s="731">
        <v>0.30666667222976685</v>
      </c>
      <c r="J662" s="731">
        <v>300</v>
      </c>
      <c r="K662" s="732">
        <v>92</v>
      </c>
    </row>
    <row r="663" spans="1:11" ht="14.4" customHeight="1" x14ac:dyDescent="0.3">
      <c r="A663" s="726" t="s">
        <v>569</v>
      </c>
      <c r="B663" s="727" t="s">
        <v>570</v>
      </c>
      <c r="C663" s="728" t="s">
        <v>597</v>
      </c>
      <c r="D663" s="729" t="s">
        <v>598</v>
      </c>
      <c r="E663" s="728" t="s">
        <v>5037</v>
      </c>
      <c r="F663" s="729" t="s">
        <v>5038</v>
      </c>
      <c r="G663" s="728" t="s">
        <v>5189</v>
      </c>
      <c r="H663" s="728" t="s">
        <v>5190</v>
      </c>
      <c r="I663" s="731">
        <v>0.30666667222976685</v>
      </c>
      <c r="J663" s="731">
        <v>700</v>
      </c>
      <c r="K663" s="732">
        <v>214</v>
      </c>
    </row>
    <row r="664" spans="1:11" ht="14.4" customHeight="1" x14ac:dyDescent="0.3">
      <c r="A664" s="726" t="s">
        <v>569</v>
      </c>
      <c r="B664" s="727" t="s">
        <v>570</v>
      </c>
      <c r="C664" s="728" t="s">
        <v>597</v>
      </c>
      <c r="D664" s="729" t="s">
        <v>598</v>
      </c>
      <c r="E664" s="728" t="s">
        <v>5037</v>
      </c>
      <c r="F664" s="729" t="s">
        <v>5038</v>
      </c>
      <c r="G664" s="728" t="s">
        <v>5041</v>
      </c>
      <c r="H664" s="728" t="s">
        <v>5042</v>
      </c>
      <c r="I664" s="731">
        <v>0.30000001192092896</v>
      </c>
      <c r="J664" s="731">
        <v>300</v>
      </c>
      <c r="K664" s="732">
        <v>90</v>
      </c>
    </row>
    <row r="665" spans="1:11" ht="14.4" customHeight="1" x14ac:dyDescent="0.3">
      <c r="A665" s="726" t="s">
        <v>569</v>
      </c>
      <c r="B665" s="727" t="s">
        <v>570</v>
      </c>
      <c r="C665" s="728" t="s">
        <v>597</v>
      </c>
      <c r="D665" s="729" t="s">
        <v>598</v>
      </c>
      <c r="E665" s="728" t="s">
        <v>5037</v>
      </c>
      <c r="F665" s="729" t="s">
        <v>5038</v>
      </c>
      <c r="G665" s="728" t="s">
        <v>5043</v>
      </c>
      <c r="H665" s="728" t="s">
        <v>5044</v>
      </c>
      <c r="I665" s="731">
        <v>0.52166667580604553</v>
      </c>
      <c r="J665" s="731">
        <v>15000</v>
      </c>
      <c r="K665" s="732">
        <v>7760</v>
      </c>
    </row>
    <row r="666" spans="1:11" ht="14.4" customHeight="1" x14ac:dyDescent="0.3">
      <c r="A666" s="726" t="s">
        <v>569</v>
      </c>
      <c r="B666" s="727" t="s">
        <v>570</v>
      </c>
      <c r="C666" s="728" t="s">
        <v>597</v>
      </c>
      <c r="D666" s="729" t="s">
        <v>598</v>
      </c>
      <c r="E666" s="728" t="s">
        <v>5037</v>
      </c>
      <c r="F666" s="729" t="s">
        <v>5038</v>
      </c>
      <c r="G666" s="728" t="s">
        <v>5479</v>
      </c>
      <c r="H666" s="728" t="s">
        <v>5480</v>
      </c>
      <c r="I666" s="731">
        <v>0.62833334008852637</v>
      </c>
      <c r="J666" s="731">
        <v>1800</v>
      </c>
      <c r="K666" s="732">
        <v>1133</v>
      </c>
    </row>
    <row r="667" spans="1:11" ht="14.4" customHeight="1" x14ac:dyDescent="0.3">
      <c r="A667" s="726" t="s">
        <v>569</v>
      </c>
      <c r="B667" s="727" t="s">
        <v>570</v>
      </c>
      <c r="C667" s="728" t="s">
        <v>597</v>
      </c>
      <c r="D667" s="729" t="s">
        <v>598</v>
      </c>
      <c r="E667" s="728" t="s">
        <v>5037</v>
      </c>
      <c r="F667" s="729" t="s">
        <v>5038</v>
      </c>
      <c r="G667" s="728" t="s">
        <v>5045</v>
      </c>
      <c r="H667" s="728" t="s">
        <v>5046</v>
      </c>
      <c r="I667" s="731">
        <v>1.8049999475479126</v>
      </c>
      <c r="J667" s="731">
        <v>200</v>
      </c>
      <c r="K667" s="732">
        <v>361</v>
      </c>
    </row>
    <row r="668" spans="1:11" ht="14.4" customHeight="1" x14ac:dyDescent="0.3">
      <c r="A668" s="726" t="s">
        <v>569</v>
      </c>
      <c r="B668" s="727" t="s">
        <v>570</v>
      </c>
      <c r="C668" s="728" t="s">
        <v>597</v>
      </c>
      <c r="D668" s="729" t="s">
        <v>598</v>
      </c>
      <c r="E668" s="728" t="s">
        <v>5037</v>
      </c>
      <c r="F668" s="729" t="s">
        <v>5038</v>
      </c>
      <c r="G668" s="728" t="s">
        <v>5047</v>
      </c>
      <c r="H668" s="728" t="s">
        <v>5048</v>
      </c>
      <c r="I668" s="731">
        <v>1.809999942779541</v>
      </c>
      <c r="J668" s="731">
        <v>100</v>
      </c>
      <c r="K668" s="732">
        <v>181</v>
      </c>
    </row>
    <row r="669" spans="1:11" ht="14.4" customHeight="1" x14ac:dyDescent="0.3">
      <c r="A669" s="726" t="s">
        <v>569</v>
      </c>
      <c r="B669" s="727" t="s">
        <v>570</v>
      </c>
      <c r="C669" s="728" t="s">
        <v>597</v>
      </c>
      <c r="D669" s="729" t="s">
        <v>598</v>
      </c>
      <c r="E669" s="728" t="s">
        <v>5049</v>
      </c>
      <c r="F669" s="729" t="s">
        <v>5050</v>
      </c>
      <c r="G669" s="728" t="s">
        <v>5051</v>
      </c>
      <c r="H669" s="728" t="s">
        <v>5052</v>
      </c>
      <c r="I669" s="731">
        <v>0.68999999761581421</v>
      </c>
      <c r="J669" s="731">
        <v>15000</v>
      </c>
      <c r="K669" s="732">
        <v>10350</v>
      </c>
    </row>
    <row r="670" spans="1:11" ht="14.4" customHeight="1" x14ac:dyDescent="0.3">
      <c r="A670" s="726" t="s">
        <v>569</v>
      </c>
      <c r="B670" s="727" t="s">
        <v>570</v>
      </c>
      <c r="C670" s="728" t="s">
        <v>597</v>
      </c>
      <c r="D670" s="729" t="s">
        <v>598</v>
      </c>
      <c r="E670" s="728" t="s">
        <v>5049</v>
      </c>
      <c r="F670" s="729" t="s">
        <v>5050</v>
      </c>
      <c r="G670" s="728" t="s">
        <v>5053</v>
      </c>
      <c r="H670" s="728" t="s">
        <v>5054</v>
      </c>
      <c r="I670" s="731">
        <v>0.68999999761581421</v>
      </c>
      <c r="J670" s="731">
        <v>39000</v>
      </c>
      <c r="K670" s="732">
        <v>26910</v>
      </c>
    </row>
    <row r="671" spans="1:11" ht="14.4" customHeight="1" x14ac:dyDescent="0.3">
      <c r="A671" s="726" t="s">
        <v>569</v>
      </c>
      <c r="B671" s="727" t="s">
        <v>570</v>
      </c>
      <c r="C671" s="728" t="s">
        <v>597</v>
      </c>
      <c r="D671" s="729" t="s">
        <v>598</v>
      </c>
      <c r="E671" s="728" t="s">
        <v>5049</v>
      </c>
      <c r="F671" s="729" t="s">
        <v>5050</v>
      </c>
      <c r="G671" s="728" t="s">
        <v>5055</v>
      </c>
      <c r="H671" s="728" t="s">
        <v>5056</v>
      </c>
      <c r="I671" s="731">
        <v>0.68999999761581421</v>
      </c>
      <c r="J671" s="731">
        <v>12000</v>
      </c>
      <c r="K671" s="732">
        <v>8280</v>
      </c>
    </row>
    <row r="672" spans="1:11" ht="14.4" customHeight="1" x14ac:dyDescent="0.3">
      <c r="A672" s="726" t="s">
        <v>569</v>
      </c>
      <c r="B672" s="727" t="s">
        <v>570</v>
      </c>
      <c r="C672" s="728" t="s">
        <v>597</v>
      </c>
      <c r="D672" s="729" t="s">
        <v>598</v>
      </c>
      <c r="E672" s="728" t="s">
        <v>5049</v>
      </c>
      <c r="F672" s="729" t="s">
        <v>5050</v>
      </c>
      <c r="G672" s="728" t="s">
        <v>5481</v>
      </c>
      <c r="H672" s="728" t="s">
        <v>5482</v>
      </c>
      <c r="I672" s="731">
        <v>12.579999923706055</v>
      </c>
      <c r="J672" s="731">
        <v>30</v>
      </c>
      <c r="K672" s="732">
        <v>377.40000915527344</v>
      </c>
    </row>
    <row r="673" spans="1:11" ht="14.4" customHeight="1" x14ac:dyDescent="0.3">
      <c r="A673" s="726" t="s">
        <v>569</v>
      </c>
      <c r="B673" s="727" t="s">
        <v>570</v>
      </c>
      <c r="C673" s="728" t="s">
        <v>597</v>
      </c>
      <c r="D673" s="729" t="s">
        <v>598</v>
      </c>
      <c r="E673" s="728" t="s">
        <v>5049</v>
      </c>
      <c r="F673" s="729" t="s">
        <v>5050</v>
      </c>
      <c r="G673" s="728" t="s">
        <v>5483</v>
      </c>
      <c r="H673" s="728" t="s">
        <v>5484</v>
      </c>
      <c r="I673" s="731">
        <v>12.579999923706055</v>
      </c>
      <c r="J673" s="731">
        <v>30</v>
      </c>
      <c r="K673" s="732">
        <v>377.40000915527344</v>
      </c>
    </row>
    <row r="674" spans="1:11" ht="14.4" customHeight="1" x14ac:dyDescent="0.3">
      <c r="A674" s="726" t="s">
        <v>569</v>
      </c>
      <c r="B674" s="727" t="s">
        <v>570</v>
      </c>
      <c r="C674" s="728" t="s">
        <v>597</v>
      </c>
      <c r="D674" s="729" t="s">
        <v>598</v>
      </c>
      <c r="E674" s="728" t="s">
        <v>5049</v>
      </c>
      <c r="F674" s="729" t="s">
        <v>5050</v>
      </c>
      <c r="G674" s="728" t="s">
        <v>5057</v>
      </c>
      <c r="H674" s="728" t="s">
        <v>5058</v>
      </c>
      <c r="I674" s="731">
        <v>12.579999923706055</v>
      </c>
      <c r="J674" s="731">
        <v>30</v>
      </c>
      <c r="K674" s="732">
        <v>377.39999389648437</v>
      </c>
    </row>
    <row r="675" spans="1:11" ht="14.4" customHeight="1" x14ac:dyDescent="0.3">
      <c r="A675" s="726" t="s">
        <v>569</v>
      </c>
      <c r="B675" s="727" t="s">
        <v>570</v>
      </c>
      <c r="C675" s="728" t="s">
        <v>597</v>
      </c>
      <c r="D675" s="729" t="s">
        <v>598</v>
      </c>
      <c r="E675" s="728" t="s">
        <v>5049</v>
      </c>
      <c r="F675" s="729" t="s">
        <v>5050</v>
      </c>
      <c r="G675" s="728" t="s">
        <v>5485</v>
      </c>
      <c r="H675" s="728" t="s">
        <v>5486</v>
      </c>
      <c r="I675" s="731">
        <v>12.579999923706055</v>
      </c>
      <c r="J675" s="731">
        <v>20</v>
      </c>
      <c r="K675" s="732">
        <v>251.60000610351562</v>
      </c>
    </row>
    <row r="676" spans="1:11" ht="14.4" customHeight="1" x14ac:dyDescent="0.3">
      <c r="A676" s="726" t="s">
        <v>569</v>
      </c>
      <c r="B676" s="727" t="s">
        <v>570</v>
      </c>
      <c r="C676" s="728" t="s">
        <v>597</v>
      </c>
      <c r="D676" s="729" t="s">
        <v>598</v>
      </c>
      <c r="E676" s="728" t="s">
        <v>5049</v>
      </c>
      <c r="F676" s="729" t="s">
        <v>5050</v>
      </c>
      <c r="G676" s="728" t="s">
        <v>5059</v>
      </c>
      <c r="H676" s="728" t="s">
        <v>5060</v>
      </c>
      <c r="I676" s="731">
        <v>12.569999694824219</v>
      </c>
      <c r="J676" s="731">
        <v>20</v>
      </c>
      <c r="K676" s="732">
        <v>251.39999389648438</v>
      </c>
    </row>
    <row r="677" spans="1:11" ht="14.4" customHeight="1" x14ac:dyDescent="0.3">
      <c r="A677" s="726" t="s">
        <v>569</v>
      </c>
      <c r="B677" s="727" t="s">
        <v>570</v>
      </c>
      <c r="C677" s="728" t="s">
        <v>597</v>
      </c>
      <c r="D677" s="729" t="s">
        <v>598</v>
      </c>
      <c r="E677" s="728" t="s">
        <v>5061</v>
      </c>
      <c r="F677" s="729" t="s">
        <v>5062</v>
      </c>
      <c r="G677" s="728" t="s">
        <v>5487</v>
      </c>
      <c r="H677" s="728" t="s">
        <v>5488</v>
      </c>
      <c r="I677" s="731">
        <v>4629.259765625</v>
      </c>
      <c r="J677" s="731">
        <v>1</v>
      </c>
      <c r="K677" s="732">
        <v>4629.259765625</v>
      </c>
    </row>
    <row r="678" spans="1:11" ht="14.4" customHeight="1" x14ac:dyDescent="0.3">
      <c r="A678" s="726" t="s">
        <v>569</v>
      </c>
      <c r="B678" s="727" t="s">
        <v>570</v>
      </c>
      <c r="C678" s="728" t="s">
        <v>597</v>
      </c>
      <c r="D678" s="729" t="s">
        <v>598</v>
      </c>
      <c r="E678" s="728" t="s">
        <v>5061</v>
      </c>
      <c r="F678" s="729" t="s">
        <v>5062</v>
      </c>
      <c r="G678" s="728" t="s">
        <v>5063</v>
      </c>
      <c r="H678" s="728" t="s">
        <v>5064</v>
      </c>
      <c r="I678" s="731">
        <v>267.77999877929687</v>
      </c>
      <c r="J678" s="731">
        <v>30</v>
      </c>
      <c r="K678" s="732">
        <v>8033.489990234375</v>
      </c>
    </row>
    <row r="679" spans="1:11" ht="14.4" customHeight="1" x14ac:dyDescent="0.3">
      <c r="A679" s="726" t="s">
        <v>569</v>
      </c>
      <c r="B679" s="727" t="s">
        <v>570</v>
      </c>
      <c r="C679" s="728" t="s">
        <v>597</v>
      </c>
      <c r="D679" s="729" t="s">
        <v>598</v>
      </c>
      <c r="E679" s="728" t="s">
        <v>5061</v>
      </c>
      <c r="F679" s="729" t="s">
        <v>5062</v>
      </c>
      <c r="G679" s="728" t="s">
        <v>5065</v>
      </c>
      <c r="H679" s="728" t="s">
        <v>5066</v>
      </c>
      <c r="I679" s="731">
        <v>442.3900146484375</v>
      </c>
      <c r="J679" s="731">
        <v>10</v>
      </c>
      <c r="K679" s="732">
        <v>4423.8798828125</v>
      </c>
    </row>
    <row r="680" spans="1:11" ht="14.4" customHeight="1" x14ac:dyDescent="0.3">
      <c r="A680" s="726" t="s">
        <v>569</v>
      </c>
      <c r="B680" s="727" t="s">
        <v>570</v>
      </c>
      <c r="C680" s="728" t="s">
        <v>597</v>
      </c>
      <c r="D680" s="729" t="s">
        <v>598</v>
      </c>
      <c r="E680" s="728" t="s">
        <v>5067</v>
      </c>
      <c r="F680" s="729" t="s">
        <v>5068</v>
      </c>
      <c r="G680" s="728" t="s">
        <v>5069</v>
      </c>
      <c r="H680" s="728" t="s">
        <v>5070</v>
      </c>
      <c r="I680" s="731">
        <v>15.569999694824219</v>
      </c>
      <c r="J680" s="731">
        <v>140</v>
      </c>
      <c r="K680" s="732">
        <v>2179.800048828125</v>
      </c>
    </row>
    <row r="681" spans="1:11" ht="14.4" customHeight="1" x14ac:dyDescent="0.3">
      <c r="A681" s="726" t="s">
        <v>569</v>
      </c>
      <c r="B681" s="727" t="s">
        <v>570</v>
      </c>
      <c r="C681" s="728" t="s">
        <v>597</v>
      </c>
      <c r="D681" s="729" t="s">
        <v>598</v>
      </c>
      <c r="E681" s="728" t="s">
        <v>5067</v>
      </c>
      <c r="F681" s="729" t="s">
        <v>5068</v>
      </c>
      <c r="G681" s="728" t="s">
        <v>5280</v>
      </c>
      <c r="H681" s="728" t="s">
        <v>5281</v>
      </c>
      <c r="I681" s="731">
        <v>3.9300000667572021</v>
      </c>
      <c r="J681" s="731">
        <v>2000</v>
      </c>
      <c r="K681" s="732">
        <v>7864.93994140625</v>
      </c>
    </row>
    <row r="682" spans="1:11" ht="14.4" customHeight="1" x14ac:dyDescent="0.3">
      <c r="A682" s="726" t="s">
        <v>569</v>
      </c>
      <c r="B682" s="727" t="s">
        <v>570</v>
      </c>
      <c r="C682" s="728" t="s">
        <v>597</v>
      </c>
      <c r="D682" s="729" t="s">
        <v>598</v>
      </c>
      <c r="E682" s="728" t="s">
        <v>5067</v>
      </c>
      <c r="F682" s="729" t="s">
        <v>5068</v>
      </c>
      <c r="G682" s="728" t="s">
        <v>5489</v>
      </c>
      <c r="H682" s="728" t="s">
        <v>5490</v>
      </c>
      <c r="I682" s="731">
        <v>11.800000190734863</v>
      </c>
      <c r="J682" s="731">
        <v>300</v>
      </c>
      <c r="K682" s="732">
        <v>3539.25</v>
      </c>
    </row>
    <row r="683" spans="1:11" ht="14.4" customHeight="1" x14ac:dyDescent="0.3">
      <c r="A683" s="726" t="s">
        <v>569</v>
      </c>
      <c r="B683" s="727" t="s">
        <v>570</v>
      </c>
      <c r="C683" s="728" t="s">
        <v>597</v>
      </c>
      <c r="D683" s="729" t="s">
        <v>598</v>
      </c>
      <c r="E683" s="728" t="s">
        <v>5067</v>
      </c>
      <c r="F683" s="729" t="s">
        <v>5068</v>
      </c>
      <c r="G683" s="728" t="s">
        <v>5195</v>
      </c>
      <c r="H683" s="728" t="s">
        <v>5196</v>
      </c>
      <c r="I683" s="731">
        <v>19.959999084472656</v>
      </c>
      <c r="J683" s="731">
        <v>200</v>
      </c>
      <c r="K683" s="732">
        <v>3992</v>
      </c>
    </row>
    <row r="684" spans="1:11" ht="14.4" customHeight="1" x14ac:dyDescent="0.3">
      <c r="A684" s="726" t="s">
        <v>569</v>
      </c>
      <c r="B684" s="727" t="s">
        <v>570</v>
      </c>
      <c r="C684" s="728" t="s">
        <v>597</v>
      </c>
      <c r="D684" s="729" t="s">
        <v>598</v>
      </c>
      <c r="E684" s="728" t="s">
        <v>5067</v>
      </c>
      <c r="F684" s="729" t="s">
        <v>5068</v>
      </c>
      <c r="G684" s="728" t="s">
        <v>5491</v>
      </c>
      <c r="H684" s="728" t="s">
        <v>5492</v>
      </c>
      <c r="I684" s="731">
        <v>60.540000915527344</v>
      </c>
      <c r="J684" s="731">
        <v>50</v>
      </c>
      <c r="K684" s="732">
        <v>3027</v>
      </c>
    </row>
    <row r="685" spans="1:11" ht="14.4" customHeight="1" x14ac:dyDescent="0.3">
      <c r="A685" s="726" t="s">
        <v>569</v>
      </c>
      <c r="B685" s="727" t="s">
        <v>570</v>
      </c>
      <c r="C685" s="728" t="s">
        <v>597</v>
      </c>
      <c r="D685" s="729" t="s">
        <v>598</v>
      </c>
      <c r="E685" s="728" t="s">
        <v>5067</v>
      </c>
      <c r="F685" s="729" t="s">
        <v>5068</v>
      </c>
      <c r="G685" s="728" t="s">
        <v>5493</v>
      </c>
      <c r="H685" s="728" t="s">
        <v>5494</v>
      </c>
      <c r="I685" s="731">
        <v>54.279998779296875</v>
      </c>
      <c r="J685" s="731">
        <v>10</v>
      </c>
      <c r="K685" s="732">
        <v>542.80999755859375</v>
      </c>
    </row>
    <row r="686" spans="1:11" ht="14.4" customHeight="1" x14ac:dyDescent="0.3">
      <c r="A686" s="726" t="s">
        <v>569</v>
      </c>
      <c r="B686" s="727" t="s">
        <v>570</v>
      </c>
      <c r="C686" s="728" t="s">
        <v>597</v>
      </c>
      <c r="D686" s="729" t="s">
        <v>598</v>
      </c>
      <c r="E686" s="728" t="s">
        <v>5067</v>
      </c>
      <c r="F686" s="729" t="s">
        <v>5068</v>
      </c>
      <c r="G686" s="728" t="s">
        <v>5495</v>
      </c>
      <c r="H686" s="728" t="s">
        <v>5496</v>
      </c>
      <c r="I686" s="731">
        <v>50.599998474121094</v>
      </c>
      <c r="J686" s="731">
        <v>10</v>
      </c>
      <c r="K686" s="732">
        <v>506.01998901367187</v>
      </c>
    </row>
    <row r="687" spans="1:11" ht="14.4" customHeight="1" x14ac:dyDescent="0.3">
      <c r="A687" s="726" t="s">
        <v>569</v>
      </c>
      <c r="B687" s="727" t="s">
        <v>570</v>
      </c>
      <c r="C687" s="728" t="s">
        <v>597</v>
      </c>
      <c r="D687" s="729" t="s">
        <v>598</v>
      </c>
      <c r="E687" s="728" t="s">
        <v>5067</v>
      </c>
      <c r="F687" s="729" t="s">
        <v>5068</v>
      </c>
      <c r="G687" s="728" t="s">
        <v>5497</v>
      </c>
      <c r="H687" s="728" t="s">
        <v>5498</v>
      </c>
      <c r="I687" s="731">
        <v>273.45999145507812</v>
      </c>
      <c r="J687" s="731">
        <v>10</v>
      </c>
      <c r="K687" s="732">
        <v>2734.60009765625</v>
      </c>
    </row>
    <row r="688" spans="1:11" ht="14.4" customHeight="1" x14ac:dyDescent="0.3">
      <c r="A688" s="726" t="s">
        <v>569</v>
      </c>
      <c r="B688" s="727" t="s">
        <v>570</v>
      </c>
      <c r="C688" s="728" t="s">
        <v>600</v>
      </c>
      <c r="D688" s="729" t="s">
        <v>601</v>
      </c>
      <c r="E688" s="728" t="s">
        <v>5499</v>
      </c>
      <c r="F688" s="729" t="s">
        <v>5500</v>
      </c>
      <c r="G688" s="728" t="s">
        <v>5501</v>
      </c>
      <c r="H688" s="728" t="s">
        <v>5502</v>
      </c>
      <c r="I688" s="731">
        <v>689.69000244140625</v>
      </c>
      <c r="J688" s="731">
        <v>2</v>
      </c>
      <c r="K688" s="732">
        <v>1379.3800048828125</v>
      </c>
    </row>
    <row r="689" spans="1:11" ht="14.4" customHeight="1" x14ac:dyDescent="0.3">
      <c r="A689" s="726" t="s">
        <v>569</v>
      </c>
      <c r="B689" s="727" t="s">
        <v>570</v>
      </c>
      <c r="C689" s="728" t="s">
        <v>600</v>
      </c>
      <c r="D689" s="729" t="s">
        <v>601</v>
      </c>
      <c r="E689" s="728" t="s">
        <v>5499</v>
      </c>
      <c r="F689" s="729" t="s">
        <v>5500</v>
      </c>
      <c r="G689" s="728" t="s">
        <v>5503</v>
      </c>
      <c r="H689" s="728" t="s">
        <v>5504</v>
      </c>
      <c r="I689" s="731">
        <v>689.69000244140625</v>
      </c>
      <c r="J689" s="731">
        <v>2</v>
      </c>
      <c r="K689" s="732">
        <v>1379.3800048828125</v>
      </c>
    </row>
    <row r="690" spans="1:11" ht="14.4" customHeight="1" x14ac:dyDescent="0.3">
      <c r="A690" s="726" t="s">
        <v>569</v>
      </c>
      <c r="B690" s="727" t="s">
        <v>570</v>
      </c>
      <c r="C690" s="728" t="s">
        <v>600</v>
      </c>
      <c r="D690" s="729" t="s">
        <v>601</v>
      </c>
      <c r="E690" s="728" t="s">
        <v>5499</v>
      </c>
      <c r="F690" s="729" t="s">
        <v>5500</v>
      </c>
      <c r="G690" s="728" t="s">
        <v>5505</v>
      </c>
      <c r="H690" s="728" t="s">
        <v>5506</v>
      </c>
      <c r="I690" s="731">
        <v>689.69000244140625</v>
      </c>
      <c r="J690" s="731">
        <v>2</v>
      </c>
      <c r="K690" s="732">
        <v>1379.3800048828125</v>
      </c>
    </row>
    <row r="691" spans="1:11" ht="14.4" customHeight="1" x14ac:dyDescent="0.3">
      <c r="A691" s="726" t="s">
        <v>569</v>
      </c>
      <c r="B691" s="727" t="s">
        <v>570</v>
      </c>
      <c r="C691" s="728" t="s">
        <v>600</v>
      </c>
      <c r="D691" s="729" t="s">
        <v>601</v>
      </c>
      <c r="E691" s="728" t="s">
        <v>5499</v>
      </c>
      <c r="F691" s="729" t="s">
        <v>5500</v>
      </c>
      <c r="G691" s="728" t="s">
        <v>5507</v>
      </c>
      <c r="H691" s="728" t="s">
        <v>5508</v>
      </c>
      <c r="I691" s="731">
        <v>689.69000244140625</v>
      </c>
      <c r="J691" s="731">
        <v>2</v>
      </c>
      <c r="K691" s="732">
        <v>1379.3800048828125</v>
      </c>
    </row>
    <row r="692" spans="1:11" ht="14.4" customHeight="1" x14ac:dyDescent="0.3">
      <c r="A692" s="726" t="s">
        <v>569</v>
      </c>
      <c r="B692" s="727" t="s">
        <v>570</v>
      </c>
      <c r="C692" s="728" t="s">
        <v>600</v>
      </c>
      <c r="D692" s="729" t="s">
        <v>601</v>
      </c>
      <c r="E692" s="728" t="s">
        <v>5499</v>
      </c>
      <c r="F692" s="729" t="s">
        <v>5500</v>
      </c>
      <c r="G692" s="728" t="s">
        <v>5509</v>
      </c>
      <c r="H692" s="728" t="s">
        <v>5510</v>
      </c>
      <c r="I692" s="731">
        <v>1276.7900390625</v>
      </c>
      <c r="J692" s="731">
        <v>7</v>
      </c>
      <c r="K692" s="732">
        <v>8937.510009765625</v>
      </c>
    </row>
    <row r="693" spans="1:11" ht="14.4" customHeight="1" x14ac:dyDescent="0.3">
      <c r="A693" s="726" t="s">
        <v>569</v>
      </c>
      <c r="B693" s="727" t="s">
        <v>570</v>
      </c>
      <c r="C693" s="728" t="s">
        <v>600</v>
      </c>
      <c r="D693" s="729" t="s">
        <v>601</v>
      </c>
      <c r="E693" s="728" t="s">
        <v>5499</v>
      </c>
      <c r="F693" s="729" t="s">
        <v>5500</v>
      </c>
      <c r="G693" s="728" t="s">
        <v>5511</v>
      </c>
      <c r="H693" s="728" t="s">
        <v>5512</v>
      </c>
      <c r="I693" s="731">
        <v>1276.7900390625</v>
      </c>
      <c r="J693" s="731">
        <v>4</v>
      </c>
      <c r="K693" s="732">
        <v>5107.14990234375</v>
      </c>
    </row>
    <row r="694" spans="1:11" ht="14.4" customHeight="1" x14ac:dyDescent="0.3">
      <c r="A694" s="726" t="s">
        <v>569</v>
      </c>
      <c r="B694" s="727" t="s">
        <v>570</v>
      </c>
      <c r="C694" s="728" t="s">
        <v>600</v>
      </c>
      <c r="D694" s="729" t="s">
        <v>601</v>
      </c>
      <c r="E694" s="728" t="s">
        <v>5499</v>
      </c>
      <c r="F694" s="729" t="s">
        <v>5500</v>
      </c>
      <c r="G694" s="728" t="s">
        <v>5513</v>
      </c>
      <c r="H694" s="728" t="s">
        <v>5514</v>
      </c>
      <c r="I694" s="731">
        <v>403.54000854492187</v>
      </c>
      <c r="J694" s="731">
        <v>2</v>
      </c>
      <c r="K694" s="732">
        <v>807.08001708984375</v>
      </c>
    </row>
    <row r="695" spans="1:11" ht="14.4" customHeight="1" x14ac:dyDescent="0.3">
      <c r="A695" s="726" t="s">
        <v>569</v>
      </c>
      <c r="B695" s="727" t="s">
        <v>570</v>
      </c>
      <c r="C695" s="728" t="s">
        <v>600</v>
      </c>
      <c r="D695" s="729" t="s">
        <v>601</v>
      </c>
      <c r="E695" s="728" t="s">
        <v>5499</v>
      </c>
      <c r="F695" s="729" t="s">
        <v>5500</v>
      </c>
      <c r="G695" s="728" t="s">
        <v>5515</v>
      </c>
      <c r="H695" s="728" t="s">
        <v>5516</v>
      </c>
      <c r="I695" s="731">
        <v>403.51998901367187</v>
      </c>
      <c r="J695" s="731">
        <v>4</v>
      </c>
      <c r="K695" s="732">
        <v>1614.0799560546875</v>
      </c>
    </row>
    <row r="696" spans="1:11" ht="14.4" customHeight="1" x14ac:dyDescent="0.3">
      <c r="A696" s="726" t="s">
        <v>569</v>
      </c>
      <c r="B696" s="727" t="s">
        <v>570</v>
      </c>
      <c r="C696" s="728" t="s">
        <v>600</v>
      </c>
      <c r="D696" s="729" t="s">
        <v>601</v>
      </c>
      <c r="E696" s="728" t="s">
        <v>5517</v>
      </c>
      <c r="F696" s="729" t="s">
        <v>5518</v>
      </c>
      <c r="G696" s="728" t="s">
        <v>5519</v>
      </c>
      <c r="H696" s="728" t="s">
        <v>5520</v>
      </c>
      <c r="I696" s="731">
        <v>4903.14013671875</v>
      </c>
      <c r="J696" s="731">
        <v>3</v>
      </c>
      <c r="K696" s="732">
        <v>14709.419921875</v>
      </c>
    </row>
    <row r="697" spans="1:11" ht="14.4" customHeight="1" x14ac:dyDescent="0.3">
      <c r="A697" s="726" t="s">
        <v>569</v>
      </c>
      <c r="B697" s="727" t="s">
        <v>570</v>
      </c>
      <c r="C697" s="728" t="s">
        <v>600</v>
      </c>
      <c r="D697" s="729" t="s">
        <v>601</v>
      </c>
      <c r="E697" s="728" t="s">
        <v>5517</v>
      </c>
      <c r="F697" s="729" t="s">
        <v>5518</v>
      </c>
      <c r="G697" s="728" t="s">
        <v>5521</v>
      </c>
      <c r="H697" s="728" t="s">
        <v>5522</v>
      </c>
      <c r="I697" s="731">
        <v>4903.14013671875</v>
      </c>
      <c r="J697" s="731">
        <v>3</v>
      </c>
      <c r="K697" s="732">
        <v>14709.419921875</v>
      </c>
    </row>
    <row r="698" spans="1:11" ht="14.4" customHeight="1" x14ac:dyDescent="0.3">
      <c r="A698" s="726" t="s">
        <v>569</v>
      </c>
      <c r="B698" s="727" t="s">
        <v>570</v>
      </c>
      <c r="C698" s="728" t="s">
        <v>600</v>
      </c>
      <c r="D698" s="729" t="s">
        <v>601</v>
      </c>
      <c r="E698" s="728" t="s">
        <v>4894</v>
      </c>
      <c r="F698" s="729" t="s">
        <v>4895</v>
      </c>
      <c r="G698" s="728" t="s">
        <v>5523</v>
      </c>
      <c r="H698" s="728" t="s">
        <v>5524</v>
      </c>
      <c r="I698" s="731">
        <v>10814.713012695313</v>
      </c>
      <c r="J698" s="731">
        <v>24</v>
      </c>
      <c r="K698" s="732">
        <v>277460.70757812262</v>
      </c>
    </row>
    <row r="699" spans="1:11" ht="14.4" customHeight="1" x14ac:dyDescent="0.3">
      <c r="A699" s="726" t="s">
        <v>569</v>
      </c>
      <c r="B699" s="727" t="s">
        <v>570</v>
      </c>
      <c r="C699" s="728" t="s">
        <v>600</v>
      </c>
      <c r="D699" s="729" t="s">
        <v>601</v>
      </c>
      <c r="E699" s="728" t="s">
        <v>4894</v>
      </c>
      <c r="F699" s="729" t="s">
        <v>4895</v>
      </c>
      <c r="G699" s="728" t="s">
        <v>5525</v>
      </c>
      <c r="H699" s="728" t="s">
        <v>5526</v>
      </c>
      <c r="I699" s="731">
        <v>208.82000732421875</v>
      </c>
      <c r="J699" s="731">
        <v>1</v>
      </c>
      <c r="K699" s="732">
        <v>208.82000732421875</v>
      </c>
    </row>
    <row r="700" spans="1:11" ht="14.4" customHeight="1" x14ac:dyDescent="0.3">
      <c r="A700" s="726" t="s">
        <v>569</v>
      </c>
      <c r="B700" s="727" t="s">
        <v>570</v>
      </c>
      <c r="C700" s="728" t="s">
        <v>600</v>
      </c>
      <c r="D700" s="729" t="s">
        <v>601</v>
      </c>
      <c r="E700" s="728" t="s">
        <v>4894</v>
      </c>
      <c r="F700" s="729" t="s">
        <v>4895</v>
      </c>
      <c r="G700" s="728" t="s">
        <v>5527</v>
      </c>
      <c r="H700" s="728" t="s">
        <v>5528</v>
      </c>
      <c r="I700" s="731">
        <v>7441.5</v>
      </c>
      <c r="J700" s="731">
        <v>1</v>
      </c>
      <c r="K700" s="732">
        <v>7441.5</v>
      </c>
    </row>
    <row r="701" spans="1:11" ht="14.4" customHeight="1" x14ac:dyDescent="0.3">
      <c r="A701" s="726" t="s">
        <v>569</v>
      </c>
      <c r="B701" s="727" t="s">
        <v>570</v>
      </c>
      <c r="C701" s="728" t="s">
        <v>600</v>
      </c>
      <c r="D701" s="729" t="s">
        <v>601</v>
      </c>
      <c r="E701" s="728" t="s">
        <v>4894</v>
      </c>
      <c r="F701" s="729" t="s">
        <v>4895</v>
      </c>
      <c r="G701" s="728" t="s">
        <v>5529</v>
      </c>
      <c r="H701" s="728" t="s">
        <v>5530</v>
      </c>
      <c r="I701" s="731">
        <v>17129.970703125</v>
      </c>
      <c r="J701" s="731">
        <v>1</v>
      </c>
      <c r="K701" s="732">
        <v>17129.970703125</v>
      </c>
    </row>
    <row r="702" spans="1:11" ht="14.4" customHeight="1" x14ac:dyDescent="0.3">
      <c r="A702" s="726" t="s">
        <v>569</v>
      </c>
      <c r="B702" s="727" t="s">
        <v>570</v>
      </c>
      <c r="C702" s="728" t="s">
        <v>600</v>
      </c>
      <c r="D702" s="729" t="s">
        <v>601</v>
      </c>
      <c r="E702" s="728" t="s">
        <v>4894</v>
      </c>
      <c r="F702" s="729" t="s">
        <v>4895</v>
      </c>
      <c r="G702" s="728" t="s">
        <v>5531</v>
      </c>
      <c r="H702" s="728" t="s">
        <v>5532</v>
      </c>
      <c r="I702" s="731">
        <v>12006.9501953125</v>
      </c>
      <c r="J702" s="731">
        <v>6</v>
      </c>
      <c r="K702" s="732">
        <v>72041.703125</v>
      </c>
    </row>
    <row r="703" spans="1:11" ht="14.4" customHeight="1" x14ac:dyDescent="0.3">
      <c r="A703" s="726" t="s">
        <v>569</v>
      </c>
      <c r="B703" s="727" t="s">
        <v>570</v>
      </c>
      <c r="C703" s="728" t="s">
        <v>600</v>
      </c>
      <c r="D703" s="729" t="s">
        <v>601</v>
      </c>
      <c r="E703" s="728" t="s">
        <v>4894</v>
      </c>
      <c r="F703" s="729" t="s">
        <v>4895</v>
      </c>
      <c r="G703" s="728" t="s">
        <v>5533</v>
      </c>
      <c r="H703" s="728" t="s">
        <v>5534</v>
      </c>
      <c r="I703" s="731">
        <v>11119.56494140625</v>
      </c>
      <c r="J703" s="731">
        <v>2</v>
      </c>
      <c r="K703" s="732">
        <v>22239.1298828125</v>
      </c>
    </row>
    <row r="704" spans="1:11" ht="14.4" customHeight="1" x14ac:dyDescent="0.3">
      <c r="A704" s="726" t="s">
        <v>569</v>
      </c>
      <c r="B704" s="727" t="s">
        <v>570</v>
      </c>
      <c r="C704" s="728" t="s">
        <v>600</v>
      </c>
      <c r="D704" s="729" t="s">
        <v>601</v>
      </c>
      <c r="E704" s="728" t="s">
        <v>4894</v>
      </c>
      <c r="F704" s="729" t="s">
        <v>4895</v>
      </c>
      <c r="G704" s="728" t="s">
        <v>5535</v>
      </c>
      <c r="H704" s="728" t="s">
        <v>5536</v>
      </c>
      <c r="I704" s="731">
        <v>10576.0703125</v>
      </c>
      <c r="J704" s="731">
        <v>5</v>
      </c>
      <c r="K704" s="732">
        <v>52880.33203125</v>
      </c>
    </row>
    <row r="705" spans="1:11" ht="14.4" customHeight="1" x14ac:dyDescent="0.3">
      <c r="A705" s="726" t="s">
        <v>569</v>
      </c>
      <c r="B705" s="727" t="s">
        <v>570</v>
      </c>
      <c r="C705" s="728" t="s">
        <v>600</v>
      </c>
      <c r="D705" s="729" t="s">
        <v>601</v>
      </c>
      <c r="E705" s="728" t="s">
        <v>4894</v>
      </c>
      <c r="F705" s="729" t="s">
        <v>4895</v>
      </c>
      <c r="G705" s="728" t="s">
        <v>5537</v>
      </c>
      <c r="H705" s="728" t="s">
        <v>5538</v>
      </c>
      <c r="I705" s="731">
        <v>2789.7900390625</v>
      </c>
      <c r="J705" s="731">
        <v>6</v>
      </c>
      <c r="K705" s="732">
        <v>16738.720703125</v>
      </c>
    </row>
    <row r="706" spans="1:11" ht="14.4" customHeight="1" x14ac:dyDescent="0.3">
      <c r="A706" s="726" t="s">
        <v>569</v>
      </c>
      <c r="B706" s="727" t="s">
        <v>570</v>
      </c>
      <c r="C706" s="728" t="s">
        <v>600</v>
      </c>
      <c r="D706" s="729" t="s">
        <v>601</v>
      </c>
      <c r="E706" s="728" t="s">
        <v>4894</v>
      </c>
      <c r="F706" s="729" t="s">
        <v>4895</v>
      </c>
      <c r="G706" s="728" t="s">
        <v>5539</v>
      </c>
      <c r="H706" s="728" t="s">
        <v>5540</v>
      </c>
      <c r="I706" s="731">
        <v>12753.336697048611</v>
      </c>
      <c r="J706" s="731">
        <v>14</v>
      </c>
      <c r="K706" s="732">
        <v>200865.46949218772</v>
      </c>
    </row>
    <row r="707" spans="1:11" ht="14.4" customHeight="1" x14ac:dyDescent="0.3">
      <c r="A707" s="726" t="s">
        <v>569</v>
      </c>
      <c r="B707" s="727" t="s">
        <v>570</v>
      </c>
      <c r="C707" s="728" t="s">
        <v>600</v>
      </c>
      <c r="D707" s="729" t="s">
        <v>601</v>
      </c>
      <c r="E707" s="728" t="s">
        <v>4894</v>
      </c>
      <c r="F707" s="729" t="s">
        <v>4895</v>
      </c>
      <c r="G707" s="728" t="s">
        <v>5541</v>
      </c>
      <c r="H707" s="728" t="s">
        <v>5542</v>
      </c>
      <c r="I707" s="731">
        <v>14331.402235243055</v>
      </c>
      <c r="J707" s="731">
        <v>19</v>
      </c>
      <c r="K707" s="732">
        <v>272460.4345703125</v>
      </c>
    </row>
    <row r="708" spans="1:11" ht="14.4" customHeight="1" x14ac:dyDescent="0.3">
      <c r="A708" s="726" t="s">
        <v>569</v>
      </c>
      <c r="B708" s="727" t="s">
        <v>570</v>
      </c>
      <c r="C708" s="728" t="s">
        <v>600</v>
      </c>
      <c r="D708" s="729" t="s">
        <v>601</v>
      </c>
      <c r="E708" s="728" t="s">
        <v>4894</v>
      </c>
      <c r="F708" s="729" t="s">
        <v>4895</v>
      </c>
      <c r="G708" s="728" t="s">
        <v>5543</v>
      </c>
      <c r="H708" s="728" t="s">
        <v>5544</v>
      </c>
      <c r="I708" s="731">
        <v>132.5</v>
      </c>
      <c r="J708" s="731">
        <v>12</v>
      </c>
      <c r="K708" s="732">
        <v>1589.93994140625</v>
      </c>
    </row>
    <row r="709" spans="1:11" ht="14.4" customHeight="1" x14ac:dyDescent="0.3">
      <c r="A709" s="726" t="s">
        <v>569</v>
      </c>
      <c r="B709" s="727" t="s">
        <v>570</v>
      </c>
      <c r="C709" s="728" t="s">
        <v>600</v>
      </c>
      <c r="D709" s="729" t="s">
        <v>601</v>
      </c>
      <c r="E709" s="728" t="s">
        <v>4894</v>
      </c>
      <c r="F709" s="729" t="s">
        <v>4895</v>
      </c>
      <c r="G709" s="728" t="s">
        <v>5543</v>
      </c>
      <c r="H709" s="728" t="s">
        <v>5545</v>
      </c>
      <c r="I709" s="731">
        <v>132.49000549316406</v>
      </c>
      <c r="J709" s="731">
        <v>12</v>
      </c>
      <c r="K709" s="732">
        <v>1589.8499755859375</v>
      </c>
    </row>
    <row r="710" spans="1:11" ht="14.4" customHeight="1" x14ac:dyDescent="0.3">
      <c r="A710" s="726" t="s">
        <v>569</v>
      </c>
      <c r="B710" s="727" t="s">
        <v>570</v>
      </c>
      <c r="C710" s="728" t="s">
        <v>600</v>
      </c>
      <c r="D710" s="729" t="s">
        <v>601</v>
      </c>
      <c r="E710" s="728" t="s">
        <v>4894</v>
      </c>
      <c r="F710" s="729" t="s">
        <v>4895</v>
      </c>
      <c r="G710" s="728" t="s">
        <v>5546</v>
      </c>
      <c r="H710" s="728" t="s">
        <v>5547</v>
      </c>
      <c r="I710" s="731">
        <v>12193.2099609375</v>
      </c>
      <c r="J710" s="731">
        <v>1</v>
      </c>
      <c r="K710" s="732">
        <v>12193.2099609375</v>
      </c>
    </row>
    <row r="711" spans="1:11" ht="14.4" customHeight="1" x14ac:dyDescent="0.3">
      <c r="A711" s="726" t="s">
        <v>569</v>
      </c>
      <c r="B711" s="727" t="s">
        <v>570</v>
      </c>
      <c r="C711" s="728" t="s">
        <v>600</v>
      </c>
      <c r="D711" s="729" t="s">
        <v>601</v>
      </c>
      <c r="E711" s="728" t="s">
        <v>4894</v>
      </c>
      <c r="F711" s="729" t="s">
        <v>4895</v>
      </c>
      <c r="G711" s="728" t="s">
        <v>5548</v>
      </c>
      <c r="H711" s="728" t="s">
        <v>5549</v>
      </c>
      <c r="I711" s="731">
        <v>5248.717529296875</v>
      </c>
      <c r="J711" s="731">
        <v>5</v>
      </c>
      <c r="K711" s="732">
        <v>26383.8701171875</v>
      </c>
    </row>
    <row r="712" spans="1:11" ht="14.4" customHeight="1" x14ac:dyDescent="0.3">
      <c r="A712" s="726" t="s">
        <v>569</v>
      </c>
      <c r="B712" s="727" t="s">
        <v>570</v>
      </c>
      <c r="C712" s="728" t="s">
        <v>600</v>
      </c>
      <c r="D712" s="729" t="s">
        <v>601</v>
      </c>
      <c r="E712" s="728" t="s">
        <v>4894</v>
      </c>
      <c r="F712" s="729" t="s">
        <v>4895</v>
      </c>
      <c r="G712" s="728" t="s">
        <v>5550</v>
      </c>
      <c r="H712" s="728" t="s">
        <v>5551</v>
      </c>
      <c r="I712" s="731">
        <v>5819.93994140625</v>
      </c>
      <c r="J712" s="731">
        <v>1</v>
      </c>
      <c r="K712" s="732">
        <v>5819.93994140625</v>
      </c>
    </row>
    <row r="713" spans="1:11" ht="14.4" customHeight="1" x14ac:dyDescent="0.3">
      <c r="A713" s="726" t="s">
        <v>569</v>
      </c>
      <c r="B713" s="727" t="s">
        <v>570</v>
      </c>
      <c r="C713" s="728" t="s">
        <v>600</v>
      </c>
      <c r="D713" s="729" t="s">
        <v>601</v>
      </c>
      <c r="E713" s="728" t="s">
        <v>4894</v>
      </c>
      <c r="F713" s="729" t="s">
        <v>4895</v>
      </c>
      <c r="G713" s="728" t="s">
        <v>5552</v>
      </c>
      <c r="H713" s="728" t="s">
        <v>5553</v>
      </c>
      <c r="I713" s="731">
        <v>5406.73876953125</v>
      </c>
      <c r="J713" s="731">
        <v>31</v>
      </c>
      <c r="K713" s="732">
        <v>178884.93251955509</v>
      </c>
    </row>
    <row r="714" spans="1:11" ht="14.4" customHeight="1" x14ac:dyDescent="0.3">
      <c r="A714" s="726" t="s">
        <v>569</v>
      </c>
      <c r="B714" s="727" t="s">
        <v>570</v>
      </c>
      <c r="C714" s="728" t="s">
        <v>600</v>
      </c>
      <c r="D714" s="729" t="s">
        <v>601</v>
      </c>
      <c r="E714" s="728" t="s">
        <v>4894</v>
      </c>
      <c r="F714" s="729" t="s">
        <v>4895</v>
      </c>
      <c r="G714" s="728" t="s">
        <v>5554</v>
      </c>
      <c r="H714" s="728" t="s">
        <v>5555</v>
      </c>
      <c r="I714" s="731">
        <v>3161</v>
      </c>
      <c r="J714" s="731">
        <v>1</v>
      </c>
      <c r="K714" s="732">
        <v>6322.1899999976158</v>
      </c>
    </row>
    <row r="715" spans="1:11" ht="14.4" customHeight="1" x14ac:dyDescent="0.3">
      <c r="A715" s="726" t="s">
        <v>569</v>
      </c>
      <c r="B715" s="727" t="s">
        <v>570</v>
      </c>
      <c r="C715" s="728" t="s">
        <v>600</v>
      </c>
      <c r="D715" s="729" t="s">
        <v>601</v>
      </c>
      <c r="E715" s="728" t="s">
        <v>4894</v>
      </c>
      <c r="F715" s="729" t="s">
        <v>4895</v>
      </c>
      <c r="G715" s="728" t="s">
        <v>5556</v>
      </c>
      <c r="H715" s="728" t="s">
        <v>5557</v>
      </c>
      <c r="I715" s="731">
        <v>1692.7900390625</v>
      </c>
      <c r="J715" s="731">
        <v>24</v>
      </c>
      <c r="K715" s="732">
        <v>40626.9609375</v>
      </c>
    </row>
    <row r="716" spans="1:11" ht="14.4" customHeight="1" x14ac:dyDescent="0.3">
      <c r="A716" s="726" t="s">
        <v>569</v>
      </c>
      <c r="B716" s="727" t="s">
        <v>570</v>
      </c>
      <c r="C716" s="728" t="s">
        <v>600</v>
      </c>
      <c r="D716" s="729" t="s">
        <v>601</v>
      </c>
      <c r="E716" s="728" t="s">
        <v>4894</v>
      </c>
      <c r="F716" s="729" t="s">
        <v>4895</v>
      </c>
      <c r="G716" s="728" t="s">
        <v>5558</v>
      </c>
      <c r="H716" s="728" t="s">
        <v>5559</v>
      </c>
      <c r="I716" s="731">
        <v>5143.882768110795</v>
      </c>
      <c r="J716" s="731">
        <v>26</v>
      </c>
      <c r="K716" s="732">
        <v>146916.58082030714</v>
      </c>
    </row>
    <row r="717" spans="1:11" ht="14.4" customHeight="1" x14ac:dyDescent="0.3">
      <c r="A717" s="726" t="s">
        <v>569</v>
      </c>
      <c r="B717" s="727" t="s">
        <v>570</v>
      </c>
      <c r="C717" s="728" t="s">
        <v>600</v>
      </c>
      <c r="D717" s="729" t="s">
        <v>601</v>
      </c>
      <c r="E717" s="728" t="s">
        <v>4894</v>
      </c>
      <c r="F717" s="729" t="s">
        <v>4895</v>
      </c>
      <c r="G717" s="728" t="s">
        <v>5560</v>
      </c>
      <c r="H717" s="728" t="s">
        <v>5561</v>
      </c>
      <c r="I717" s="731">
        <v>3696.169921875</v>
      </c>
      <c r="J717" s="731">
        <v>1</v>
      </c>
      <c r="K717" s="732">
        <v>3696.169921875</v>
      </c>
    </row>
    <row r="718" spans="1:11" ht="14.4" customHeight="1" x14ac:dyDescent="0.3">
      <c r="A718" s="726" t="s">
        <v>569</v>
      </c>
      <c r="B718" s="727" t="s">
        <v>570</v>
      </c>
      <c r="C718" s="728" t="s">
        <v>600</v>
      </c>
      <c r="D718" s="729" t="s">
        <v>601</v>
      </c>
      <c r="E718" s="728" t="s">
        <v>4894</v>
      </c>
      <c r="F718" s="729" t="s">
        <v>4895</v>
      </c>
      <c r="G718" s="728" t="s">
        <v>5562</v>
      </c>
      <c r="H718" s="728" t="s">
        <v>5563</v>
      </c>
      <c r="I718" s="731">
        <v>4321.10986328125</v>
      </c>
      <c r="J718" s="731">
        <v>1</v>
      </c>
      <c r="K718" s="732">
        <v>4321.10986328125</v>
      </c>
    </row>
    <row r="719" spans="1:11" ht="14.4" customHeight="1" x14ac:dyDescent="0.3">
      <c r="A719" s="726" t="s">
        <v>569</v>
      </c>
      <c r="B719" s="727" t="s">
        <v>570</v>
      </c>
      <c r="C719" s="728" t="s">
        <v>600</v>
      </c>
      <c r="D719" s="729" t="s">
        <v>601</v>
      </c>
      <c r="E719" s="728" t="s">
        <v>4894</v>
      </c>
      <c r="F719" s="729" t="s">
        <v>4895</v>
      </c>
      <c r="G719" s="728" t="s">
        <v>5564</v>
      </c>
      <c r="H719" s="728" t="s">
        <v>5565</v>
      </c>
      <c r="I719" s="731">
        <v>4321.47998046875</v>
      </c>
      <c r="J719" s="731">
        <v>2</v>
      </c>
      <c r="K719" s="732">
        <v>8642.9599609375</v>
      </c>
    </row>
    <row r="720" spans="1:11" ht="14.4" customHeight="1" x14ac:dyDescent="0.3">
      <c r="A720" s="726" t="s">
        <v>569</v>
      </c>
      <c r="B720" s="727" t="s">
        <v>570</v>
      </c>
      <c r="C720" s="728" t="s">
        <v>600</v>
      </c>
      <c r="D720" s="729" t="s">
        <v>601</v>
      </c>
      <c r="E720" s="728" t="s">
        <v>4894</v>
      </c>
      <c r="F720" s="729" t="s">
        <v>4895</v>
      </c>
      <c r="G720" s="728" t="s">
        <v>5566</v>
      </c>
      <c r="H720" s="728" t="s">
        <v>5567</v>
      </c>
      <c r="I720" s="731">
        <v>5664.1201171875</v>
      </c>
      <c r="J720" s="731">
        <v>6</v>
      </c>
      <c r="K720" s="732">
        <v>33984.7109375</v>
      </c>
    </row>
    <row r="721" spans="1:11" ht="14.4" customHeight="1" x14ac:dyDescent="0.3">
      <c r="A721" s="726" t="s">
        <v>569</v>
      </c>
      <c r="B721" s="727" t="s">
        <v>570</v>
      </c>
      <c r="C721" s="728" t="s">
        <v>600</v>
      </c>
      <c r="D721" s="729" t="s">
        <v>601</v>
      </c>
      <c r="E721" s="728" t="s">
        <v>4894</v>
      </c>
      <c r="F721" s="729" t="s">
        <v>4895</v>
      </c>
      <c r="G721" s="728" t="s">
        <v>5568</v>
      </c>
      <c r="H721" s="728" t="s">
        <v>5569</v>
      </c>
      <c r="I721" s="731">
        <v>3928.8800048828125</v>
      </c>
      <c r="J721" s="731">
        <v>12</v>
      </c>
      <c r="K721" s="732">
        <v>51963.519653320313</v>
      </c>
    </row>
    <row r="722" spans="1:11" ht="14.4" customHeight="1" x14ac:dyDescent="0.3">
      <c r="A722" s="726" t="s">
        <v>569</v>
      </c>
      <c r="B722" s="727" t="s">
        <v>570</v>
      </c>
      <c r="C722" s="728" t="s">
        <v>600</v>
      </c>
      <c r="D722" s="729" t="s">
        <v>601</v>
      </c>
      <c r="E722" s="728" t="s">
        <v>4894</v>
      </c>
      <c r="F722" s="729" t="s">
        <v>4895</v>
      </c>
      <c r="G722" s="728" t="s">
        <v>5570</v>
      </c>
      <c r="H722" s="728" t="s">
        <v>5571</v>
      </c>
      <c r="I722" s="731">
        <v>3988.2520507812501</v>
      </c>
      <c r="J722" s="731">
        <v>5</v>
      </c>
      <c r="K722" s="732">
        <v>23397.910522460938</v>
      </c>
    </row>
    <row r="723" spans="1:11" ht="14.4" customHeight="1" x14ac:dyDescent="0.3">
      <c r="A723" s="726" t="s">
        <v>569</v>
      </c>
      <c r="B723" s="727" t="s">
        <v>570</v>
      </c>
      <c r="C723" s="728" t="s">
        <v>600</v>
      </c>
      <c r="D723" s="729" t="s">
        <v>601</v>
      </c>
      <c r="E723" s="728" t="s">
        <v>4894</v>
      </c>
      <c r="F723" s="729" t="s">
        <v>4895</v>
      </c>
      <c r="G723" s="728" t="s">
        <v>5572</v>
      </c>
      <c r="H723" s="728" t="s">
        <v>5573</v>
      </c>
      <c r="I723" s="731">
        <v>5741.635009765625</v>
      </c>
      <c r="J723" s="731">
        <v>2</v>
      </c>
      <c r="K723" s="732">
        <v>11483.27001953125</v>
      </c>
    </row>
    <row r="724" spans="1:11" ht="14.4" customHeight="1" x14ac:dyDescent="0.3">
      <c r="A724" s="726" t="s">
        <v>569</v>
      </c>
      <c r="B724" s="727" t="s">
        <v>570</v>
      </c>
      <c r="C724" s="728" t="s">
        <v>600</v>
      </c>
      <c r="D724" s="729" t="s">
        <v>601</v>
      </c>
      <c r="E724" s="728" t="s">
        <v>5574</v>
      </c>
      <c r="F724" s="729" t="s">
        <v>5575</v>
      </c>
      <c r="G724" s="728" t="s">
        <v>5576</v>
      </c>
      <c r="H724" s="728" t="s">
        <v>5577</v>
      </c>
      <c r="I724" s="731">
        <v>1242</v>
      </c>
      <c r="J724" s="731">
        <v>1</v>
      </c>
      <c r="K724" s="732">
        <v>1242</v>
      </c>
    </row>
    <row r="725" spans="1:11" ht="14.4" customHeight="1" x14ac:dyDescent="0.3">
      <c r="A725" s="726" t="s">
        <v>569</v>
      </c>
      <c r="B725" s="727" t="s">
        <v>570</v>
      </c>
      <c r="C725" s="728" t="s">
        <v>600</v>
      </c>
      <c r="D725" s="729" t="s">
        <v>601</v>
      </c>
      <c r="E725" s="728" t="s">
        <v>5578</v>
      </c>
      <c r="F725" s="729" t="s">
        <v>5579</v>
      </c>
      <c r="G725" s="728" t="s">
        <v>5580</v>
      </c>
      <c r="H725" s="728" t="s">
        <v>5581</v>
      </c>
      <c r="I725" s="731">
        <v>2643.4156784784227</v>
      </c>
      <c r="J725" s="731">
        <v>225</v>
      </c>
      <c r="K725" s="732">
        <v>624546.3505859375</v>
      </c>
    </row>
    <row r="726" spans="1:11" ht="14.4" customHeight="1" x14ac:dyDescent="0.3">
      <c r="A726" s="726" t="s">
        <v>569</v>
      </c>
      <c r="B726" s="727" t="s">
        <v>570</v>
      </c>
      <c r="C726" s="728" t="s">
        <v>600</v>
      </c>
      <c r="D726" s="729" t="s">
        <v>601</v>
      </c>
      <c r="E726" s="728" t="s">
        <v>5578</v>
      </c>
      <c r="F726" s="729" t="s">
        <v>5579</v>
      </c>
      <c r="G726" s="728" t="s">
        <v>5582</v>
      </c>
      <c r="H726" s="728" t="s">
        <v>5583</v>
      </c>
      <c r="I726" s="731">
        <v>7456.6298828125</v>
      </c>
      <c r="J726" s="731">
        <v>1</v>
      </c>
      <c r="K726" s="732">
        <v>7456.6298828125</v>
      </c>
    </row>
    <row r="727" spans="1:11" ht="14.4" customHeight="1" x14ac:dyDescent="0.3">
      <c r="A727" s="726" t="s">
        <v>569</v>
      </c>
      <c r="B727" s="727" t="s">
        <v>570</v>
      </c>
      <c r="C727" s="728" t="s">
        <v>600</v>
      </c>
      <c r="D727" s="729" t="s">
        <v>601</v>
      </c>
      <c r="E727" s="728" t="s">
        <v>5578</v>
      </c>
      <c r="F727" s="729" t="s">
        <v>5579</v>
      </c>
      <c r="G727" s="728" t="s">
        <v>5584</v>
      </c>
      <c r="H727" s="728" t="s">
        <v>5585</v>
      </c>
      <c r="I727" s="731">
        <v>12940.784534801136</v>
      </c>
      <c r="J727" s="731">
        <v>21</v>
      </c>
      <c r="K727" s="732">
        <v>307884.5</v>
      </c>
    </row>
    <row r="728" spans="1:11" ht="14.4" customHeight="1" x14ac:dyDescent="0.3">
      <c r="A728" s="726" t="s">
        <v>569</v>
      </c>
      <c r="B728" s="727" t="s">
        <v>570</v>
      </c>
      <c r="C728" s="728" t="s">
        <v>600</v>
      </c>
      <c r="D728" s="729" t="s">
        <v>601</v>
      </c>
      <c r="E728" s="728" t="s">
        <v>5578</v>
      </c>
      <c r="F728" s="729" t="s">
        <v>5579</v>
      </c>
      <c r="G728" s="728" t="s">
        <v>5586</v>
      </c>
      <c r="H728" s="728" t="s">
        <v>5587</v>
      </c>
      <c r="I728" s="731">
        <v>11100.621372767857</v>
      </c>
      <c r="J728" s="731">
        <v>11</v>
      </c>
      <c r="K728" s="732">
        <v>142416.99945449829</v>
      </c>
    </row>
    <row r="729" spans="1:11" ht="14.4" customHeight="1" x14ac:dyDescent="0.3">
      <c r="A729" s="726" t="s">
        <v>569</v>
      </c>
      <c r="B729" s="727" t="s">
        <v>570</v>
      </c>
      <c r="C729" s="728" t="s">
        <v>600</v>
      </c>
      <c r="D729" s="729" t="s">
        <v>601</v>
      </c>
      <c r="E729" s="728" t="s">
        <v>5578</v>
      </c>
      <c r="F729" s="729" t="s">
        <v>5579</v>
      </c>
      <c r="G729" s="728" t="s">
        <v>5588</v>
      </c>
      <c r="H729" s="728" t="s">
        <v>5589</v>
      </c>
      <c r="I729" s="731">
        <v>5094.7170266544117</v>
      </c>
      <c r="J729" s="731">
        <v>50</v>
      </c>
      <c r="K729" s="732">
        <v>283532.3885269165</v>
      </c>
    </row>
    <row r="730" spans="1:11" ht="14.4" customHeight="1" x14ac:dyDescent="0.3">
      <c r="A730" s="726" t="s">
        <v>569</v>
      </c>
      <c r="B730" s="727" t="s">
        <v>570</v>
      </c>
      <c r="C730" s="728" t="s">
        <v>600</v>
      </c>
      <c r="D730" s="729" t="s">
        <v>601</v>
      </c>
      <c r="E730" s="728" t="s">
        <v>5578</v>
      </c>
      <c r="F730" s="729" t="s">
        <v>5579</v>
      </c>
      <c r="G730" s="728" t="s">
        <v>5590</v>
      </c>
      <c r="H730" s="728" t="s">
        <v>5591</v>
      </c>
      <c r="I730" s="731">
        <v>6640.5171130952385</v>
      </c>
      <c r="J730" s="731">
        <v>58</v>
      </c>
      <c r="K730" s="732">
        <v>418724.80067825317</v>
      </c>
    </row>
    <row r="731" spans="1:11" ht="14.4" customHeight="1" x14ac:dyDescent="0.3">
      <c r="A731" s="726" t="s">
        <v>569</v>
      </c>
      <c r="B731" s="727" t="s">
        <v>570</v>
      </c>
      <c r="C731" s="728" t="s">
        <v>600</v>
      </c>
      <c r="D731" s="729" t="s">
        <v>601</v>
      </c>
      <c r="E731" s="728" t="s">
        <v>5578</v>
      </c>
      <c r="F731" s="729" t="s">
        <v>5579</v>
      </c>
      <c r="G731" s="728" t="s">
        <v>5592</v>
      </c>
      <c r="H731" s="728" t="s">
        <v>5593</v>
      </c>
      <c r="I731" s="731">
        <v>798.52001081194192</v>
      </c>
      <c r="J731" s="731">
        <v>84</v>
      </c>
      <c r="K731" s="732">
        <v>75739.099609375</v>
      </c>
    </row>
    <row r="732" spans="1:11" ht="14.4" customHeight="1" x14ac:dyDescent="0.3">
      <c r="A732" s="726" t="s">
        <v>569</v>
      </c>
      <c r="B732" s="727" t="s">
        <v>570</v>
      </c>
      <c r="C732" s="728" t="s">
        <v>600</v>
      </c>
      <c r="D732" s="729" t="s">
        <v>601</v>
      </c>
      <c r="E732" s="728" t="s">
        <v>5578</v>
      </c>
      <c r="F732" s="729" t="s">
        <v>5579</v>
      </c>
      <c r="G732" s="728" t="s">
        <v>5594</v>
      </c>
      <c r="H732" s="728" t="s">
        <v>5595</v>
      </c>
      <c r="I732" s="731">
        <v>866.59002685546875</v>
      </c>
      <c r="J732" s="731">
        <v>24</v>
      </c>
      <c r="K732" s="732">
        <v>20798.16015625</v>
      </c>
    </row>
    <row r="733" spans="1:11" ht="14.4" customHeight="1" x14ac:dyDescent="0.3">
      <c r="A733" s="726" t="s">
        <v>569</v>
      </c>
      <c r="B733" s="727" t="s">
        <v>570</v>
      </c>
      <c r="C733" s="728" t="s">
        <v>600</v>
      </c>
      <c r="D733" s="729" t="s">
        <v>601</v>
      </c>
      <c r="E733" s="728" t="s">
        <v>5578</v>
      </c>
      <c r="F733" s="729" t="s">
        <v>5579</v>
      </c>
      <c r="G733" s="728" t="s">
        <v>5596</v>
      </c>
      <c r="H733" s="728" t="s">
        <v>5597</v>
      </c>
      <c r="I733" s="731">
        <v>5245.756673177083</v>
      </c>
      <c r="J733" s="731">
        <v>3</v>
      </c>
      <c r="K733" s="732">
        <v>15737.27001953125</v>
      </c>
    </row>
    <row r="734" spans="1:11" ht="14.4" customHeight="1" x14ac:dyDescent="0.3">
      <c r="A734" s="726" t="s">
        <v>569</v>
      </c>
      <c r="B734" s="727" t="s">
        <v>570</v>
      </c>
      <c r="C734" s="728" t="s">
        <v>600</v>
      </c>
      <c r="D734" s="729" t="s">
        <v>601</v>
      </c>
      <c r="E734" s="728" t="s">
        <v>5578</v>
      </c>
      <c r="F734" s="729" t="s">
        <v>5579</v>
      </c>
      <c r="G734" s="728" t="s">
        <v>5598</v>
      </c>
      <c r="H734" s="728" t="s">
        <v>5599</v>
      </c>
      <c r="I734" s="731">
        <v>6354.989990234375</v>
      </c>
      <c r="J734" s="731">
        <v>3</v>
      </c>
      <c r="K734" s="732">
        <v>19064.990234375</v>
      </c>
    </row>
    <row r="735" spans="1:11" ht="14.4" customHeight="1" x14ac:dyDescent="0.3">
      <c r="A735" s="726" t="s">
        <v>569</v>
      </c>
      <c r="B735" s="727" t="s">
        <v>570</v>
      </c>
      <c r="C735" s="728" t="s">
        <v>600</v>
      </c>
      <c r="D735" s="729" t="s">
        <v>601</v>
      </c>
      <c r="E735" s="728" t="s">
        <v>5578</v>
      </c>
      <c r="F735" s="729" t="s">
        <v>5579</v>
      </c>
      <c r="G735" s="728" t="s">
        <v>5600</v>
      </c>
      <c r="H735" s="728" t="s">
        <v>5601</v>
      </c>
      <c r="I735" s="731">
        <v>9517.0367838541661</v>
      </c>
      <c r="J735" s="731">
        <v>3</v>
      </c>
      <c r="K735" s="732">
        <v>28551.1103515625</v>
      </c>
    </row>
    <row r="736" spans="1:11" ht="14.4" customHeight="1" x14ac:dyDescent="0.3">
      <c r="A736" s="726" t="s">
        <v>569</v>
      </c>
      <c r="B736" s="727" t="s">
        <v>570</v>
      </c>
      <c r="C736" s="728" t="s">
        <v>600</v>
      </c>
      <c r="D736" s="729" t="s">
        <v>601</v>
      </c>
      <c r="E736" s="728" t="s">
        <v>5578</v>
      </c>
      <c r="F736" s="729" t="s">
        <v>5579</v>
      </c>
      <c r="G736" s="728" t="s">
        <v>5602</v>
      </c>
      <c r="H736" s="728" t="s">
        <v>5603</v>
      </c>
      <c r="I736" s="731">
        <v>7428.0199218750004</v>
      </c>
      <c r="J736" s="731">
        <v>6</v>
      </c>
      <c r="K736" s="732">
        <v>43999.7890625</v>
      </c>
    </row>
    <row r="737" spans="1:11" ht="14.4" customHeight="1" x14ac:dyDescent="0.3">
      <c r="A737" s="726" t="s">
        <v>569</v>
      </c>
      <c r="B737" s="727" t="s">
        <v>570</v>
      </c>
      <c r="C737" s="728" t="s">
        <v>600</v>
      </c>
      <c r="D737" s="729" t="s">
        <v>601</v>
      </c>
      <c r="E737" s="728" t="s">
        <v>5578</v>
      </c>
      <c r="F737" s="729" t="s">
        <v>5579</v>
      </c>
      <c r="G737" s="728" t="s">
        <v>5604</v>
      </c>
      <c r="H737" s="728" t="s">
        <v>5605</v>
      </c>
      <c r="I737" s="731">
        <v>4203.971013849432</v>
      </c>
      <c r="J737" s="731">
        <v>14</v>
      </c>
      <c r="K737" s="732">
        <v>64741.821074217558</v>
      </c>
    </row>
    <row r="738" spans="1:11" ht="14.4" customHeight="1" x14ac:dyDescent="0.3">
      <c r="A738" s="726" t="s">
        <v>569</v>
      </c>
      <c r="B738" s="727" t="s">
        <v>570</v>
      </c>
      <c r="C738" s="728" t="s">
        <v>600</v>
      </c>
      <c r="D738" s="729" t="s">
        <v>601</v>
      </c>
      <c r="E738" s="728" t="s">
        <v>5578</v>
      </c>
      <c r="F738" s="729" t="s">
        <v>5579</v>
      </c>
      <c r="G738" s="728" t="s">
        <v>5606</v>
      </c>
      <c r="H738" s="728" t="s">
        <v>5607</v>
      </c>
      <c r="I738" s="731">
        <v>5584.889811197917</v>
      </c>
      <c r="J738" s="731">
        <v>5</v>
      </c>
      <c r="K738" s="732">
        <v>27924.17919921875</v>
      </c>
    </row>
    <row r="739" spans="1:11" ht="14.4" customHeight="1" x14ac:dyDescent="0.3">
      <c r="A739" s="726" t="s">
        <v>569</v>
      </c>
      <c r="B739" s="727" t="s">
        <v>570</v>
      </c>
      <c r="C739" s="728" t="s">
        <v>600</v>
      </c>
      <c r="D739" s="729" t="s">
        <v>601</v>
      </c>
      <c r="E739" s="728" t="s">
        <v>5578</v>
      </c>
      <c r="F739" s="729" t="s">
        <v>5579</v>
      </c>
      <c r="G739" s="728" t="s">
        <v>5608</v>
      </c>
      <c r="H739" s="728" t="s">
        <v>5609</v>
      </c>
      <c r="I739" s="731">
        <v>8062.1093139648437</v>
      </c>
      <c r="J739" s="731">
        <v>42</v>
      </c>
      <c r="K739" s="732">
        <v>361164.94046875834</v>
      </c>
    </row>
    <row r="740" spans="1:11" ht="14.4" customHeight="1" x14ac:dyDescent="0.3">
      <c r="A740" s="726" t="s">
        <v>569</v>
      </c>
      <c r="B740" s="727" t="s">
        <v>570</v>
      </c>
      <c r="C740" s="728" t="s">
        <v>600</v>
      </c>
      <c r="D740" s="729" t="s">
        <v>601</v>
      </c>
      <c r="E740" s="728" t="s">
        <v>5578</v>
      </c>
      <c r="F740" s="729" t="s">
        <v>5579</v>
      </c>
      <c r="G740" s="728" t="s">
        <v>5610</v>
      </c>
      <c r="H740" s="728" t="s">
        <v>5611</v>
      </c>
      <c r="I740" s="731">
        <v>8605.4599609375</v>
      </c>
      <c r="J740" s="731">
        <v>2</v>
      </c>
      <c r="K740" s="732">
        <v>17210.919921875</v>
      </c>
    </row>
    <row r="741" spans="1:11" ht="14.4" customHeight="1" x14ac:dyDescent="0.3">
      <c r="A741" s="726" t="s">
        <v>569</v>
      </c>
      <c r="B741" s="727" t="s">
        <v>570</v>
      </c>
      <c r="C741" s="728" t="s">
        <v>600</v>
      </c>
      <c r="D741" s="729" t="s">
        <v>601</v>
      </c>
      <c r="E741" s="728" t="s">
        <v>5578</v>
      </c>
      <c r="F741" s="729" t="s">
        <v>5579</v>
      </c>
      <c r="G741" s="728" t="s">
        <v>5612</v>
      </c>
      <c r="H741" s="728" t="s">
        <v>5613</v>
      </c>
      <c r="I741" s="731">
        <v>5584.759765625</v>
      </c>
      <c r="J741" s="731">
        <v>5</v>
      </c>
      <c r="K741" s="732">
        <v>27923.779296875</v>
      </c>
    </row>
    <row r="742" spans="1:11" ht="14.4" customHeight="1" x14ac:dyDescent="0.3">
      <c r="A742" s="726" t="s">
        <v>569</v>
      </c>
      <c r="B742" s="727" t="s">
        <v>570</v>
      </c>
      <c r="C742" s="728" t="s">
        <v>600</v>
      </c>
      <c r="D742" s="729" t="s">
        <v>601</v>
      </c>
      <c r="E742" s="728" t="s">
        <v>5578</v>
      </c>
      <c r="F742" s="729" t="s">
        <v>5579</v>
      </c>
      <c r="G742" s="728" t="s">
        <v>5614</v>
      </c>
      <c r="H742" s="728" t="s">
        <v>5615</v>
      </c>
      <c r="I742" s="731">
        <v>201.52999877929687</v>
      </c>
      <c r="J742" s="731">
        <v>36</v>
      </c>
      <c r="K742" s="732">
        <v>7254.919921875</v>
      </c>
    </row>
    <row r="743" spans="1:11" ht="14.4" customHeight="1" x14ac:dyDescent="0.3">
      <c r="A743" s="726" t="s">
        <v>569</v>
      </c>
      <c r="B743" s="727" t="s">
        <v>570</v>
      </c>
      <c r="C743" s="728" t="s">
        <v>600</v>
      </c>
      <c r="D743" s="729" t="s">
        <v>601</v>
      </c>
      <c r="E743" s="728" t="s">
        <v>5578</v>
      </c>
      <c r="F743" s="729" t="s">
        <v>5579</v>
      </c>
      <c r="G743" s="728" t="s">
        <v>5616</v>
      </c>
      <c r="H743" s="728" t="s">
        <v>5617</v>
      </c>
      <c r="I743" s="731">
        <v>201.52999877929687</v>
      </c>
      <c r="J743" s="731">
        <v>36</v>
      </c>
      <c r="K743" s="732">
        <v>7254.919921875</v>
      </c>
    </row>
    <row r="744" spans="1:11" ht="14.4" customHeight="1" x14ac:dyDescent="0.3">
      <c r="A744" s="726" t="s">
        <v>569</v>
      </c>
      <c r="B744" s="727" t="s">
        <v>570</v>
      </c>
      <c r="C744" s="728" t="s">
        <v>600</v>
      </c>
      <c r="D744" s="729" t="s">
        <v>601</v>
      </c>
      <c r="E744" s="728" t="s">
        <v>5578</v>
      </c>
      <c r="F744" s="729" t="s">
        <v>5579</v>
      </c>
      <c r="G744" s="728" t="s">
        <v>5618</v>
      </c>
      <c r="H744" s="728" t="s">
        <v>5619</v>
      </c>
      <c r="I744" s="731">
        <v>371.27544888583094</v>
      </c>
      <c r="J744" s="731">
        <v>198</v>
      </c>
      <c r="K744" s="732">
        <v>80943.889687538147</v>
      </c>
    </row>
    <row r="745" spans="1:11" ht="14.4" customHeight="1" x14ac:dyDescent="0.3">
      <c r="A745" s="726" t="s">
        <v>569</v>
      </c>
      <c r="B745" s="727" t="s">
        <v>570</v>
      </c>
      <c r="C745" s="728" t="s">
        <v>600</v>
      </c>
      <c r="D745" s="729" t="s">
        <v>601</v>
      </c>
      <c r="E745" s="728" t="s">
        <v>5578</v>
      </c>
      <c r="F745" s="729" t="s">
        <v>5579</v>
      </c>
      <c r="G745" s="728" t="s">
        <v>5620</v>
      </c>
      <c r="H745" s="728" t="s">
        <v>5621</v>
      </c>
      <c r="I745" s="731">
        <v>412.42999267578125</v>
      </c>
      <c r="J745" s="731">
        <v>54</v>
      </c>
      <c r="K745" s="732">
        <v>22271.1298828125</v>
      </c>
    </row>
    <row r="746" spans="1:11" ht="14.4" customHeight="1" x14ac:dyDescent="0.3">
      <c r="A746" s="726" t="s">
        <v>569</v>
      </c>
      <c r="B746" s="727" t="s">
        <v>570</v>
      </c>
      <c r="C746" s="728" t="s">
        <v>600</v>
      </c>
      <c r="D746" s="729" t="s">
        <v>601</v>
      </c>
      <c r="E746" s="728" t="s">
        <v>5578</v>
      </c>
      <c r="F746" s="729" t="s">
        <v>5579</v>
      </c>
      <c r="G746" s="728" t="s">
        <v>5622</v>
      </c>
      <c r="H746" s="728" t="s">
        <v>5623</v>
      </c>
      <c r="I746" s="731">
        <v>8781.4839843749996</v>
      </c>
      <c r="J746" s="731">
        <v>20</v>
      </c>
      <c r="K746" s="732">
        <v>175629.689453125</v>
      </c>
    </row>
    <row r="747" spans="1:11" ht="14.4" customHeight="1" x14ac:dyDescent="0.3">
      <c r="A747" s="726" t="s">
        <v>569</v>
      </c>
      <c r="B747" s="727" t="s">
        <v>570</v>
      </c>
      <c r="C747" s="728" t="s">
        <v>600</v>
      </c>
      <c r="D747" s="729" t="s">
        <v>601</v>
      </c>
      <c r="E747" s="728" t="s">
        <v>5578</v>
      </c>
      <c r="F747" s="729" t="s">
        <v>5579</v>
      </c>
      <c r="G747" s="728" t="s">
        <v>5624</v>
      </c>
      <c r="H747" s="728" t="s">
        <v>5625</v>
      </c>
      <c r="I747" s="731">
        <v>3905.050048828125</v>
      </c>
      <c r="J747" s="731">
        <v>4</v>
      </c>
      <c r="K747" s="732">
        <v>15620.1796875</v>
      </c>
    </row>
    <row r="748" spans="1:11" ht="14.4" customHeight="1" x14ac:dyDescent="0.3">
      <c r="A748" s="726" t="s">
        <v>569</v>
      </c>
      <c r="B748" s="727" t="s">
        <v>570</v>
      </c>
      <c r="C748" s="728" t="s">
        <v>600</v>
      </c>
      <c r="D748" s="729" t="s">
        <v>601</v>
      </c>
      <c r="E748" s="728" t="s">
        <v>5578</v>
      </c>
      <c r="F748" s="729" t="s">
        <v>5579</v>
      </c>
      <c r="G748" s="728" t="s">
        <v>5626</v>
      </c>
      <c r="H748" s="728" t="s">
        <v>5627</v>
      </c>
      <c r="I748" s="731">
        <v>1424.2049560546875</v>
      </c>
      <c r="J748" s="731">
        <v>2</v>
      </c>
      <c r="K748" s="732">
        <v>5686.9998245239258</v>
      </c>
    </row>
    <row r="749" spans="1:11" ht="14.4" customHeight="1" x14ac:dyDescent="0.3">
      <c r="A749" s="726" t="s">
        <v>569</v>
      </c>
      <c r="B749" s="727" t="s">
        <v>570</v>
      </c>
      <c r="C749" s="728" t="s">
        <v>600</v>
      </c>
      <c r="D749" s="729" t="s">
        <v>601</v>
      </c>
      <c r="E749" s="728" t="s">
        <v>5578</v>
      </c>
      <c r="F749" s="729" t="s">
        <v>5579</v>
      </c>
      <c r="G749" s="728" t="s">
        <v>5628</v>
      </c>
      <c r="H749" s="728" t="s">
        <v>5629</v>
      </c>
      <c r="I749" s="731">
        <v>8017.8583984375</v>
      </c>
      <c r="J749" s="731">
        <v>11</v>
      </c>
      <c r="K749" s="732">
        <v>88108.59033203125</v>
      </c>
    </row>
    <row r="750" spans="1:11" ht="14.4" customHeight="1" x14ac:dyDescent="0.3">
      <c r="A750" s="726" t="s">
        <v>569</v>
      </c>
      <c r="B750" s="727" t="s">
        <v>570</v>
      </c>
      <c r="C750" s="728" t="s">
        <v>600</v>
      </c>
      <c r="D750" s="729" t="s">
        <v>601</v>
      </c>
      <c r="E750" s="728" t="s">
        <v>5578</v>
      </c>
      <c r="F750" s="729" t="s">
        <v>5579</v>
      </c>
      <c r="G750" s="728" t="s">
        <v>5630</v>
      </c>
      <c r="H750" s="728" t="s">
        <v>5631</v>
      </c>
      <c r="I750" s="731">
        <v>8279.1000434027774</v>
      </c>
      <c r="J750" s="731">
        <v>15</v>
      </c>
      <c r="K750" s="732">
        <v>135274.58984375</v>
      </c>
    </row>
    <row r="751" spans="1:11" ht="14.4" customHeight="1" x14ac:dyDescent="0.3">
      <c r="A751" s="726" t="s">
        <v>569</v>
      </c>
      <c r="B751" s="727" t="s">
        <v>570</v>
      </c>
      <c r="C751" s="728" t="s">
        <v>600</v>
      </c>
      <c r="D751" s="729" t="s">
        <v>601</v>
      </c>
      <c r="E751" s="728" t="s">
        <v>5578</v>
      </c>
      <c r="F751" s="729" t="s">
        <v>5579</v>
      </c>
      <c r="G751" s="728" t="s">
        <v>5632</v>
      </c>
      <c r="H751" s="728" t="s">
        <v>5633</v>
      </c>
      <c r="I751" s="731">
        <v>12179.29296875</v>
      </c>
      <c r="J751" s="731">
        <v>34</v>
      </c>
      <c r="K751" s="732">
        <v>438114.98779296875</v>
      </c>
    </row>
    <row r="752" spans="1:11" ht="14.4" customHeight="1" x14ac:dyDescent="0.3">
      <c r="A752" s="726" t="s">
        <v>569</v>
      </c>
      <c r="B752" s="727" t="s">
        <v>570</v>
      </c>
      <c r="C752" s="728" t="s">
        <v>600</v>
      </c>
      <c r="D752" s="729" t="s">
        <v>601</v>
      </c>
      <c r="E752" s="728" t="s">
        <v>5578</v>
      </c>
      <c r="F752" s="729" t="s">
        <v>5579</v>
      </c>
      <c r="G752" s="728" t="s">
        <v>5634</v>
      </c>
      <c r="H752" s="728" t="s">
        <v>5635</v>
      </c>
      <c r="I752" s="731">
        <v>6271.295654296875</v>
      </c>
      <c r="J752" s="731">
        <v>33</v>
      </c>
      <c r="K752" s="732">
        <v>220144.15978431702</v>
      </c>
    </row>
    <row r="753" spans="1:11" ht="14.4" customHeight="1" x14ac:dyDescent="0.3">
      <c r="A753" s="726" t="s">
        <v>569</v>
      </c>
      <c r="B753" s="727" t="s">
        <v>570</v>
      </c>
      <c r="C753" s="728" t="s">
        <v>600</v>
      </c>
      <c r="D753" s="729" t="s">
        <v>601</v>
      </c>
      <c r="E753" s="728" t="s">
        <v>5578</v>
      </c>
      <c r="F753" s="729" t="s">
        <v>5579</v>
      </c>
      <c r="G753" s="728" t="s">
        <v>5636</v>
      </c>
      <c r="H753" s="728" t="s">
        <v>5637</v>
      </c>
      <c r="I753" s="731">
        <v>11539.76953125</v>
      </c>
      <c r="J753" s="731">
        <v>1</v>
      </c>
      <c r="K753" s="732">
        <v>11539.76953125</v>
      </c>
    </row>
    <row r="754" spans="1:11" ht="14.4" customHeight="1" x14ac:dyDescent="0.3">
      <c r="A754" s="726" t="s">
        <v>569</v>
      </c>
      <c r="B754" s="727" t="s">
        <v>570</v>
      </c>
      <c r="C754" s="728" t="s">
        <v>600</v>
      </c>
      <c r="D754" s="729" t="s">
        <v>601</v>
      </c>
      <c r="E754" s="728" t="s">
        <v>5578</v>
      </c>
      <c r="F754" s="729" t="s">
        <v>5579</v>
      </c>
      <c r="G754" s="728" t="s">
        <v>5638</v>
      </c>
      <c r="H754" s="728" t="s">
        <v>5639</v>
      </c>
      <c r="I754" s="731">
        <v>14347.580078125</v>
      </c>
      <c r="J754" s="731">
        <v>1</v>
      </c>
      <c r="K754" s="732">
        <v>14347.580078125</v>
      </c>
    </row>
    <row r="755" spans="1:11" ht="14.4" customHeight="1" x14ac:dyDescent="0.3">
      <c r="A755" s="726" t="s">
        <v>569</v>
      </c>
      <c r="B755" s="727" t="s">
        <v>570</v>
      </c>
      <c r="C755" s="728" t="s">
        <v>600</v>
      </c>
      <c r="D755" s="729" t="s">
        <v>601</v>
      </c>
      <c r="E755" s="728" t="s">
        <v>5578</v>
      </c>
      <c r="F755" s="729" t="s">
        <v>5579</v>
      </c>
      <c r="G755" s="728" t="s">
        <v>5640</v>
      </c>
      <c r="H755" s="728" t="s">
        <v>5641</v>
      </c>
      <c r="I755" s="731">
        <v>12957.712695312501</v>
      </c>
      <c r="J755" s="731">
        <v>36</v>
      </c>
      <c r="K755" s="732">
        <v>494357.58968749642</v>
      </c>
    </row>
    <row r="756" spans="1:11" ht="14.4" customHeight="1" x14ac:dyDescent="0.3">
      <c r="A756" s="726" t="s">
        <v>569</v>
      </c>
      <c r="B756" s="727" t="s">
        <v>570</v>
      </c>
      <c r="C756" s="728" t="s">
        <v>600</v>
      </c>
      <c r="D756" s="729" t="s">
        <v>601</v>
      </c>
      <c r="E756" s="728" t="s">
        <v>5578</v>
      </c>
      <c r="F756" s="729" t="s">
        <v>5579</v>
      </c>
      <c r="G756" s="728" t="s">
        <v>5642</v>
      </c>
      <c r="H756" s="728" t="s">
        <v>5643</v>
      </c>
      <c r="I756" s="731">
        <v>13527.585582386364</v>
      </c>
      <c r="J756" s="731">
        <v>21</v>
      </c>
      <c r="K756" s="732">
        <v>284066.01953125</v>
      </c>
    </row>
    <row r="757" spans="1:11" ht="14.4" customHeight="1" x14ac:dyDescent="0.3">
      <c r="A757" s="726" t="s">
        <v>569</v>
      </c>
      <c r="B757" s="727" t="s">
        <v>570</v>
      </c>
      <c r="C757" s="728" t="s">
        <v>600</v>
      </c>
      <c r="D757" s="729" t="s">
        <v>601</v>
      </c>
      <c r="E757" s="728" t="s">
        <v>5578</v>
      </c>
      <c r="F757" s="729" t="s">
        <v>5579</v>
      </c>
      <c r="G757" s="728" t="s">
        <v>5644</v>
      </c>
      <c r="H757" s="728" t="s">
        <v>5645</v>
      </c>
      <c r="I757" s="731">
        <v>14347.840039062499</v>
      </c>
      <c r="J757" s="731">
        <v>8</v>
      </c>
      <c r="K757" s="732">
        <v>114781.9111328125</v>
      </c>
    </row>
    <row r="758" spans="1:11" ht="14.4" customHeight="1" x14ac:dyDescent="0.3">
      <c r="A758" s="726" t="s">
        <v>569</v>
      </c>
      <c r="B758" s="727" t="s">
        <v>570</v>
      </c>
      <c r="C758" s="728" t="s">
        <v>600</v>
      </c>
      <c r="D758" s="729" t="s">
        <v>601</v>
      </c>
      <c r="E758" s="728" t="s">
        <v>5578</v>
      </c>
      <c r="F758" s="729" t="s">
        <v>5579</v>
      </c>
      <c r="G758" s="728" t="s">
        <v>5646</v>
      </c>
      <c r="H758" s="728" t="s">
        <v>5647</v>
      </c>
      <c r="I758" s="731">
        <v>14193.2998046875</v>
      </c>
      <c r="J758" s="731">
        <v>1</v>
      </c>
      <c r="K758" s="732">
        <v>14193.2998046875</v>
      </c>
    </row>
    <row r="759" spans="1:11" ht="14.4" customHeight="1" x14ac:dyDescent="0.3">
      <c r="A759" s="726" t="s">
        <v>569</v>
      </c>
      <c r="B759" s="727" t="s">
        <v>570</v>
      </c>
      <c r="C759" s="728" t="s">
        <v>600</v>
      </c>
      <c r="D759" s="729" t="s">
        <v>601</v>
      </c>
      <c r="E759" s="728" t="s">
        <v>5578</v>
      </c>
      <c r="F759" s="729" t="s">
        <v>5579</v>
      </c>
      <c r="G759" s="728" t="s">
        <v>5648</v>
      </c>
      <c r="H759" s="728" t="s">
        <v>5649</v>
      </c>
      <c r="I759" s="731">
        <v>1792.0557861328125</v>
      </c>
      <c r="J759" s="731">
        <v>62</v>
      </c>
      <c r="K759" s="732">
        <v>115491.00122070313</v>
      </c>
    </row>
    <row r="760" spans="1:11" ht="14.4" customHeight="1" x14ac:dyDescent="0.3">
      <c r="A760" s="726" t="s">
        <v>569</v>
      </c>
      <c r="B760" s="727" t="s">
        <v>570</v>
      </c>
      <c r="C760" s="728" t="s">
        <v>600</v>
      </c>
      <c r="D760" s="729" t="s">
        <v>601</v>
      </c>
      <c r="E760" s="728" t="s">
        <v>5578</v>
      </c>
      <c r="F760" s="729" t="s">
        <v>5579</v>
      </c>
      <c r="G760" s="728" t="s">
        <v>5650</v>
      </c>
      <c r="H760" s="728" t="s">
        <v>5651</v>
      </c>
      <c r="I760" s="731">
        <v>4234.9919921874998</v>
      </c>
      <c r="J760" s="731">
        <v>7</v>
      </c>
      <c r="K760" s="732">
        <v>29644.9599609375</v>
      </c>
    </row>
    <row r="761" spans="1:11" ht="14.4" customHeight="1" x14ac:dyDescent="0.3">
      <c r="A761" s="726" t="s">
        <v>569</v>
      </c>
      <c r="B761" s="727" t="s">
        <v>570</v>
      </c>
      <c r="C761" s="728" t="s">
        <v>600</v>
      </c>
      <c r="D761" s="729" t="s">
        <v>601</v>
      </c>
      <c r="E761" s="728" t="s">
        <v>5578</v>
      </c>
      <c r="F761" s="729" t="s">
        <v>5579</v>
      </c>
      <c r="G761" s="728" t="s">
        <v>5652</v>
      </c>
      <c r="H761" s="728" t="s">
        <v>5653</v>
      </c>
      <c r="I761" s="731">
        <v>5370.8801757812498</v>
      </c>
      <c r="J761" s="731">
        <v>5</v>
      </c>
      <c r="K761" s="732">
        <v>26854.40087890625</v>
      </c>
    </row>
    <row r="762" spans="1:11" ht="14.4" customHeight="1" x14ac:dyDescent="0.3">
      <c r="A762" s="726" t="s">
        <v>569</v>
      </c>
      <c r="B762" s="727" t="s">
        <v>570</v>
      </c>
      <c r="C762" s="728" t="s">
        <v>600</v>
      </c>
      <c r="D762" s="729" t="s">
        <v>601</v>
      </c>
      <c r="E762" s="728" t="s">
        <v>5578</v>
      </c>
      <c r="F762" s="729" t="s">
        <v>5579</v>
      </c>
      <c r="G762" s="728" t="s">
        <v>5654</v>
      </c>
      <c r="H762" s="728" t="s">
        <v>5655</v>
      </c>
      <c r="I762" s="731">
        <v>8477.3098958333339</v>
      </c>
      <c r="J762" s="731">
        <v>2</v>
      </c>
      <c r="K762" s="732">
        <v>25409.999687194824</v>
      </c>
    </row>
    <row r="763" spans="1:11" ht="14.4" customHeight="1" x14ac:dyDescent="0.3">
      <c r="A763" s="726" t="s">
        <v>569</v>
      </c>
      <c r="B763" s="727" t="s">
        <v>570</v>
      </c>
      <c r="C763" s="728" t="s">
        <v>600</v>
      </c>
      <c r="D763" s="729" t="s">
        <v>601</v>
      </c>
      <c r="E763" s="728" t="s">
        <v>5578</v>
      </c>
      <c r="F763" s="729" t="s">
        <v>5579</v>
      </c>
      <c r="G763" s="728" t="s">
        <v>5656</v>
      </c>
      <c r="H763" s="728" t="s">
        <v>5657</v>
      </c>
      <c r="I763" s="731">
        <v>12705</v>
      </c>
      <c r="J763" s="731">
        <v>1</v>
      </c>
      <c r="K763" s="732">
        <v>12705</v>
      </c>
    </row>
    <row r="764" spans="1:11" ht="14.4" customHeight="1" x14ac:dyDescent="0.3">
      <c r="A764" s="726" t="s">
        <v>569</v>
      </c>
      <c r="B764" s="727" t="s">
        <v>570</v>
      </c>
      <c r="C764" s="728" t="s">
        <v>600</v>
      </c>
      <c r="D764" s="729" t="s">
        <v>601</v>
      </c>
      <c r="E764" s="728" t="s">
        <v>5578</v>
      </c>
      <c r="F764" s="729" t="s">
        <v>5579</v>
      </c>
      <c r="G764" s="728" t="s">
        <v>5658</v>
      </c>
      <c r="H764" s="728" t="s">
        <v>5659</v>
      </c>
      <c r="I764" s="731">
        <v>12705</v>
      </c>
      <c r="J764" s="731">
        <v>10</v>
      </c>
      <c r="K764" s="732">
        <v>127050</v>
      </c>
    </row>
    <row r="765" spans="1:11" ht="14.4" customHeight="1" x14ac:dyDescent="0.3">
      <c r="A765" s="726" t="s">
        <v>569</v>
      </c>
      <c r="B765" s="727" t="s">
        <v>570</v>
      </c>
      <c r="C765" s="728" t="s">
        <v>600</v>
      </c>
      <c r="D765" s="729" t="s">
        <v>601</v>
      </c>
      <c r="E765" s="728" t="s">
        <v>5578</v>
      </c>
      <c r="F765" s="729" t="s">
        <v>5579</v>
      </c>
      <c r="G765" s="728" t="s">
        <v>5660</v>
      </c>
      <c r="H765" s="728" t="s">
        <v>5661</v>
      </c>
      <c r="I765" s="731">
        <v>8403.4151785714294</v>
      </c>
      <c r="J765" s="731">
        <v>30</v>
      </c>
      <c r="K765" s="732">
        <v>252102.5146484375</v>
      </c>
    </row>
    <row r="766" spans="1:11" ht="14.4" customHeight="1" x14ac:dyDescent="0.3">
      <c r="A766" s="726" t="s">
        <v>569</v>
      </c>
      <c r="B766" s="727" t="s">
        <v>570</v>
      </c>
      <c r="C766" s="728" t="s">
        <v>600</v>
      </c>
      <c r="D766" s="729" t="s">
        <v>601</v>
      </c>
      <c r="E766" s="728" t="s">
        <v>5578</v>
      </c>
      <c r="F766" s="729" t="s">
        <v>5579</v>
      </c>
      <c r="G766" s="728" t="s">
        <v>5662</v>
      </c>
      <c r="H766" s="728" t="s">
        <v>5663</v>
      </c>
      <c r="I766" s="731">
        <v>8403.4501953125</v>
      </c>
      <c r="J766" s="731">
        <v>1</v>
      </c>
      <c r="K766" s="732">
        <v>8403.4501953125</v>
      </c>
    </row>
    <row r="767" spans="1:11" ht="14.4" customHeight="1" x14ac:dyDescent="0.3">
      <c r="A767" s="726" t="s">
        <v>569</v>
      </c>
      <c r="B767" s="727" t="s">
        <v>570</v>
      </c>
      <c r="C767" s="728" t="s">
        <v>600</v>
      </c>
      <c r="D767" s="729" t="s">
        <v>601</v>
      </c>
      <c r="E767" s="728" t="s">
        <v>5578</v>
      </c>
      <c r="F767" s="729" t="s">
        <v>5579</v>
      </c>
      <c r="G767" s="728" t="s">
        <v>5664</v>
      </c>
      <c r="H767" s="728" t="s">
        <v>5665</v>
      </c>
      <c r="I767" s="731">
        <v>7969.509765625</v>
      </c>
      <c r="J767" s="731">
        <v>2</v>
      </c>
      <c r="K767" s="732">
        <v>15939.01953125</v>
      </c>
    </row>
    <row r="768" spans="1:11" ht="14.4" customHeight="1" x14ac:dyDescent="0.3">
      <c r="A768" s="726" t="s">
        <v>569</v>
      </c>
      <c r="B768" s="727" t="s">
        <v>570</v>
      </c>
      <c r="C768" s="728" t="s">
        <v>600</v>
      </c>
      <c r="D768" s="729" t="s">
        <v>601</v>
      </c>
      <c r="E768" s="728" t="s">
        <v>5578</v>
      </c>
      <c r="F768" s="729" t="s">
        <v>5579</v>
      </c>
      <c r="G768" s="728" t="s">
        <v>5666</v>
      </c>
      <c r="H768" s="728" t="s">
        <v>5667</v>
      </c>
      <c r="I768" s="731">
        <v>7969.933837890625</v>
      </c>
      <c r="J768" s="731">
        <v>25</v>
      </c>
      <c r="K768" s="732">
        <v>199248.095703125</v>
      </c>
    </row>
    <row r="769" spans="1:11" ht="14.4" customHeight="1" x14ac:dyDescent="0.3">
      <c r="A769" s="726" t="s">
        <v>569</v>
      </c>
      <c r="B769" s="727" t="s">
        <v>570</v>
      </c>
      <c r="C769" s="728" t="s">
        <v>600</v>
      </c>
      <c r="D769" s="729" t="s">
        <v>601</v>
      </c>
      <c r="E769" s="728" t="s">
        <v>5578</v>
      </c>
      <c r="F769" s="729" t="s">
        <v>5579</v>
      </c>
      <c r="G769" s="728" t="s">
        <v>5668</v>
      </c>
      <c r="H769" s="728" t="s">
        <v>5669</v>
      </c>
      <c r="I769" s="731">
        <v>8840.7279296875004</v>
      </c>
      <c r="J769" s="731">
        <v>6</v>
      </c>
      <c r="K769" s="732">
        <v>66276.689765930176</v>
      </c>
    </row>
    <row r="770" spans="1:11" ht="14.4" customHeight="1" x14ac:dyDescent="0.3">
      <c r="A770" s="726" t="s">
        <v>569</v>
      </c>
      <c r="B770" s="727" t="s">
        <v>570</v>
      </c>
      <c r="C770" s="728" t="s">
        <v>600</v>
      </c>
      <c r="D770" s="729" t="s">
        <v>601</v>
      </c>
      <c r="E770" s="728" t="s">
        <v>5578</v>
      </c>
      <c r="F770" s="729" t="s">
        <v>5579</v>
      </c>
      <c r="G770" s="728" t="s">
        <v>5670</v>
      </c>
      <c r="H770" s="728" t="s">
        <v>5671</v>
      </c>
      <c r="I770" s="731">
        <v>440.20001220703125</v>
      </c>
      <c r="J770" s="731">
        <v>24</v>
      </c>
      <c r="K770" s="732">
        <v>10564.75</v>
      </c>
    </row>
    <row r="771" spans="1:11" ht="14.4" customHeight="1" x14ac:dyDescent="0.3">
      <c r="A771" s="726" t="s">
        <v>569</v>
      </c>
      <c r="B771" s="727" t="s">
        <v>570</v>
      </c>
      <c r="C771" s="728" t="s">
        <v>600</v>
      </c>
      <c r="D771" s="729" t="s">
        <v>601</v>
      </c>
      <c r="E771" s="728" t="s">
        <v>5578</v>
      </c>
      <c r="F771" s="729" t="s">
        <v>5579</v>
      </c>
      <c r="G771" s="728" t="s">
        <v>5654</v>
      </c>
      <c r="H771" s="728" t="s">
        <v>5672</v>
      </c>
      <c r="I771" s="731">
        <v>11322.941545758929</v>
      </c>
      <c r="J771" s="731">
        <v>8</v>
      </c>
      <c r="K771" s="732">
        <v>101350.44091796875</v>
      </c>
    </row>
    <row r="772" spans="1:11" ht="14.4" customHeight="1" x14ac:dyDescent="0.3">
      <c r="A772" s="726" t="s">
        <v>569</v>
      </c>
      <c r="B772" s="727" t="s">
        <v>570</v>
      </c>
      <c r="C772" s="728" t="s">
        <v>600</v>
      </c>
      <c r="D772" s="729" t="s">
        <v>601</v>
      </c>
      <c r="E772" s="728" t="s">
        <v>5578</v>
      </c>
      <c r="F772" s="729" t="s">
        <v>5579</v>
      </c>
      <c r="G772" s="728" t="s">
        <v>5658</v>
      </c>
      <c r="H772" s="728" t="s">
        <v>5673</v>
      </c>
      <c r="I772" s="731">
        <v>12489.153483072916</v>
      </c>
      <c r="J772" s="731">
        <v>14</v>
      </c>
      <c r="K772" s="732">
        <v>175995.771484375</v>
      </c>
    </row>
    <row r="773" spans="1:11" ht="14.4" customHeight="1" x14ac:dyDescent="0.3">
      <c r="A773" s="726" t="s">
        <v>569</v>
      </c>
      <c r="B773" s="727" t="s">
        <v>570</v>
      </c>
      <c r="C773" s="728" t="s">
        <v>600</v>
      </c>
      <c r="D773" s="729" t="s">
        <v>601</v>
      </c>
      <c r="E773" s="728" t="s">
        <v>5578</v>
      </c>
      <c r="F773" s="729" t="s">
        <v>5579</v>
      </c>
      <c r="G773" s="728" t="s">
        <v>5674</v>
      </c>
      <c r="H773" s="728" t="s">
        <v>5675</v>
      </c>
      <c r="I773" s="731">
        <v>12502.960100446429</v>
      </c>
      <c r="J773" s="731">
        <v>10</v>
      </c>
      <c r="K773" s="732">
        <v>125227.0517578125</v>
      </c>
    </row>
    <row r="774" spans="1:11" ht="14.4" customHeight="1" x14ac:dyDescent="0.3">
      <c r="A774" s="726" t="s">
        <v>569</v>
      </c>
      <c r="B774" s="727" t="s">
        <v>570</v>
      </c>
      <c r="C774" s="728" t="s">
        <v>600</v>
      </c>
      <c r="D774" s="729" t="s">
        <v>601</v>
      </c>
      <c r="E774" s="728" t="s">
        <v>5578</v>
      </c>
      <c r="F774" s="729" t="s">
        <v>5579</v>
      </c>
      <c r="G774" s="728" t="s">
        <v>5676</v>
      </c>
      <c r="H774" s="728" t="s">
        <v>5677</v>
      </c>
      <c r="I774" s="731">
        <v>4642.336588541667</v>
      </c>
      <c r="J774" s="731">
        <v>2</v>
      </c>
      <c r="K774" s="732">
        <v>13914.999765396118</v>
      </c>
    </row>
    <row r="775" spans="1:11" ht="14.4" customHeight="1" x14ac:dyDescent="0.3">
      <c r="A775" s="726" t="s">
        <v>569</v>
      </c>
      <c r="B775" s="727" t="s">
        <v>570</v>
      </c>
      <c r="C775" s="728" t="s">
        <v>600</v>
      </c>
      <c r="D775" s="729" t="s">
        <v>601</v>
      </c>
      <c r="E775" s="728" t="s">
        <v>5578</v>
      </c>
      <c r="F775" s="729" t="s">
        <v>5579</v>
      </c>
      <c r="G775" s="728" t="s">
        <v>5678</v>
      </c>
      <c r="H775" s="728" t="s">
        <v>5679</v>
      </c>
      <c r="I775" s="731">
        <v>5166.7001953125</v>
      </c>
      <c r="J775" s="731">
        <v>1</v>
      </c>
      <c r="K775" s="732">
        <v>5166.7001953125</v>
      </c>
    </row>
    <row r="776" spans="1:11" ht="14.4" customHeight="1" x14ac:dyDescent="0.3">
      <c r="A776" s="726" t="s">
        <v>569</v>
      </c>
      <c r="B776" s="727" t="s">
        <v>570</v>
      </c>
      <c r="C776" s="728" t="s">
        <v>600</v>
      </c>
      <c r="D776" s="729" t="s">
        <v>601</v>
      </c>
      <c r="E776" s="728" t="s">
        <v>5578</v>
      </c>
      <c r="F776" s="729" t="s">
        <v>5579</v>
      </c>
      <c r="G776" s="728" t="s">
        <v>5680</v>
      </c>
      <c r="H776" s="728" t="s">
        <v>5681</v>
      </c>
      <c r="I776" s="731">
        <v>4042.5801086425781</v>
      </c>
      <c r="J776" s="731">
        <v>10</v>
      </c>
      <c r="K776" s="732">
        <v>40425.62109375</v>
      </c>
    </row>
    <row r="777" spans="1:11" ht="14.4" customHeight="1" x14ac:dyDescent="0.3">
      <c r="A777" s="726" t="s">
        <v>569</v>
      </c>
      <c r="B777" s="727" t="s">
        <v>570</v>
      </c>
      <c r="C777" s="728" t="s">
        <v>600</v>
      </c>
      <c r="D777" s="729" t="s">
        <v>601</v>
      </c>
      <c r="E777" s="728" t="s">
        <v>5578</v>
      </c>
      <c r="F777" s="729" t="s">
        <v>5579</v>
      </c>
      <c r="G777" s="728" t="s">
        <v>5682</v>
      </c>
      <c r="H777" s="728" t="s">
        <v>5683</v>
      </c>
      <c r="I777" s="731">
        <v>5060.3509615384619</v>
      </c>
      <c r="J777" s="731">
        <v>23</v>
      </c>
      <c r="K777" s="732">
        <v>116388.4638671875</v>
      </c>
    </row>
    <row r="778" spans="1:11" ht="14.4" customHeight="1" x14ac:dyDescent="0.3">
      <c r="A778" s="726" t="s">
        <v>569</v>
      </c>
      <c r="B778" s="727" t="s">
        <v>570</v>
      </c>
      <c r="C778" s="728" t="s">
        <v>600</v>
      </c>
      <c r="D778" s="729" t="s">
        <v>601</v>
      </c>
      <c r="E778" s="728" t="s">
        <v>5578</v>
      </c>
      <c r="F778" s="729" t="s">
        <v>5579</v>
      </c>
      <c r="G778" s="728" t="s">
        <v>5684</v>
      </c>
      <c r="H778" s="728" t="s">
        <v>5685</v>
      </c>
      <c r="I778" s="731">
        <v>4767.39990234375</v>
      </c>
      <c r="J778" s="731">
        <v>1</v>
      </c>
      <c r="K778" s="732">
        <v>4767.39990234375</v>
      </c>
    </row>
    <row r="779" spans="1:11" ht="14.4" customHeight="1" x14ac:dyDescent="0.3">
      <c r="A779" s="726" t="s">
        <v>569</v>
      </c>
      <c r="B779" s="727" t="s">
        <v>570</v>
      </c>
      <c r="C779" s="728" t="s">
        <v>600</v>
      </c>
      <c r="D779" s="729" t="s">
        <v>601</v>
      </c>
      <c r="E779" s="728" t="s">
        <v>5578</v>
      </c>
      <c r="F779" s="729" t="s">
        <v>5579</v>
      </c>
      <c r="G779" s="728" t="s">
        <v>5686</v>
      </c>
      <c r="H779" s="728" t="s">
        <v>5687</v>
      </c>
      <c r="I779" s="731">
        <v>10753.26953125</v>
      </c>
      <c r="J779" s="731">
        <v>5</v>
      </c>
      <c r="K779" s="732">
        <v>53766.34765625</v>
      </c>
    </row>
    <row r="780" spans="1:11" ht="14.4" customHeight="1" x14ac:dyDescent="0.3">
      <c r="A780" s="726" t="s">
        <v>569</v>
      </c>
      <c r="B780" s="727" t="s">
        <v>570</v>
      </c>
      <c r="C780" s="728" t="s">
        <v>600</v>
      </c>
      <c r="D780" s="729" t="s">
        <v>601</v>
      </c>
      <c r="E780" s="728" t="s">
        <v>5578</v>
      </c>
      <c r="F780" s="729" t="s">
        <v>5579</v>
      </c>
      <c r="G780" s="728" t="s">
        <v>5688</v>
      </c>
      <c r="H780" s="728" t="s">
        <v>5689</v>
      </c>
      <c r="I780" s="731">
        <v>8600.0901692708339</v>
      </c>
      <c r="J780" s="731">
        <v>10</v>
      </c>
      <c r="K780" s="732">
        <v>96750.570351563394</v>
      </c>
    </row>
    <row r="781" spans="1:11" ht="14.4" customHeight="1" x14ac:dyDescent="0.3">
      <c r="A781" s="726" t="s">
        <v>569</v>
      </c>
      <c r="B781" s="727" t="s">
        <v>570</v>
      </c>
      <c r="C781" s="728" t="s">
        <v>600</v>
      </c>
      <c r="D781" s="729" t="s">
        <v>601</v>
      </c>
      <c r="E781" s="728" t="s">
        <v>5578</v>
      </c>
      <c r="F781" s="729" t="s">
        <v>5579</v>
      </c>
      <c r="G781" s="728" t="s">
        <v>5690</v>
      </c>
      <c r="H781" s="728" t="s">
        <v>5691</v>
      </c>
      <c r="I781" s="731">
        <v>12176.123325892857</v>
      </c>
      <c r="J781" s="731">
        <v>12</v>
      </c>
      <c r="K781" s="732">
        <v>146114.015625</v>
      </c>
    </row>
    <row r="782" spans="1:11" ht="14.4" customHeight="1" x14ac:dyDescent="0.3">
      <c r="A782" s="726" t="s">
        <v>569</v>
      </c>
      <c r="B782" s="727" t="s">
        <v>570</v>
      </c>
      <c r="C782" s="728" t="s">
        <v>600</v>
      </c>
      <c r="D782" s="729" t="s">
        <v>601</v>
      </c>
      <c r="E782" s="728" t="s">
        <v>5578</v>
      </c>
      <c r="F782" s="729" t="s">
        <v>5579</v>
      </c>
      <c r="G782" s="728" t="s">
        <v>5692</v>
      </c>
      <c r="H782" s="728" t="s">
        <v>5693</v>
      </c>
      <c r="I782" s="731">
        <v>933.43499755859375</v>
      </c>
      <c r="J782" s="731">
        <v>24</v>
      </c>
      <c r="K782" s="732">
        <v>22402.4794921875</v>
      </c>
    </row>
    <row r="783" spans="1:11" ht="14.4" customHeight="1" x14ac:dyDescent="0.3">
      <c r="A783" s="726" t="s">
        <v>569</v>
      </c>
      <c r="B783" s="727" t="s">
        <v>570</v>
      </c>
      <c r="C783" s="728" t="s">
        <v>600</v>
      </c>
      <c r="D783" s="729" t="s">
        <v>601</v>
      </c>
      <c r="E783" s="728" t="s">
        <v>5578</v>
      </c>
      <c r="F783" s="729" t="s">
        <v>5579</v>
      </c>
      <c r="G783" s="728" t="s">
        <v>5694</v>
      </c>
      <c r="H783" s="728" t="s">
        <v>5695</v>
      </c>
      <c r="I783" s="731">
        <v>251.63785661969865</v>
      </c>
      <c r="J783" s="731">
        <v>71</v>
      </c>
      <c r="K783" s="732">
        <v>20388.199758291245</v>
      </c>
    </row>
    <row r="784" spans="1:11" ht="14.4" customHeight="1" x14ac:dyDescent="0.3">
      <c r="A784" s="726" t="s">
        <v>569</v>
      </c>
      <c r="B784" s="727" t="s">
        <v>570</v>
      </c>
      <c r="C784" s="728" t="s">
        <v>600</v>
      </c>
      <c r="D784" s="729" t="s">
        <v>601</v>
      </c>
      <c r="E784" s="728" t="s">
        <v>5578</v>
      </c>
      <c r="F784" s="729" t="s">
        <v>5579</v>
      </c>
      <c r="G784" s="728" t="s">
        <v>5696</v>
      </c>
      <c r="H784" s="728" t="s">
        <v>5697</v>
      </c>
      <c r="I784" s="731">
        <v>494.5</v>
      </c>
      <c r="J784" s="731">
        <v>13</v>
      </c>
      <c r="K784" s="732">
        <v>6428.469970703125</v>
      </c>
    </row>
    <row r="785" spans="1:11" ht="14.4" customHeight="1" x14ac:dyDescent="0.3">
      <c r="A785" s="726" t="s">
        <v>569</v>
      </c>
      <c r="B785" s="727" t="s">
        <v>570</v>
      </c>
      <c r="C785" s="728" t="s">
        <v>600</v>
      </c>
      <c r="D785" s="729" t="s">
        <v>601</v>
      </c>
      <c r="E785" s="728" t="s">
        <v>5578</v>
      </c>
      <c r="F785" s="729" t="s">
        <v>5579</v>
      </c>
      <c r="G785" s="728" t="s">
        <v>5698</v>
      </c>
      <c r="H785" s="728" t="s">
        <v>5699</v>
      </c>
      <c r="I785" s="731">
        <v>1713.497998046875</v>
      </c>
      <c r="J785" s="731">
        <v>10</v>
      </c>
      <c r="K785" s="732">
        <v>17134.969970703125</v>
      </c>
    </row>
    <row r="786" spans="1:11" ht="14.4" customHeight="1" x14ac:dyDescent="0.3">
      <c r="A786" s="726" t="s">
        <v>569</v>
      </c>
      <c r="B786" s="727" t="s">
        <v>570</v>
      </c>
      <c r="C786" s="728" t="s">
        <v>600</v>
      </c>
      <c r="D786" s="729" t="s">
        <v>601</v>
      </c>
      <c r="E786" s="728" t="s">
        <v>5578</v>
      </c>
      <c r="F786" s="729" t="s">
        <v>5579</v>
      </c>
      <c r="G786" s="728" t="s">
        <v>5700</v>
      </c>
      <c r="H786" s="728" t="s">
        <v>5701</v>
      </c>
      <c r="I786" s="731">
        <v>571.02202148437505</v>
      </c>
      <c r="J786" s="731">
        <v>6</v>
      </c>
      <c r="K786" s="732">
        <v>3426.130126953125</v>
      </c>
    </row>
    <row r="787" spans="1:11" ht="14.4" customHeight="1" x14ac:dyDescent="0.3">
      <c r="A787" s="726" t="s">
        <v>569</v>
      </c>
      <c r="B787" s="727" t="s">
        <v>570</v>
      </c>
      <c r="C787" s="728" t="s">
        <v>600</v>
      </c>
      <c r="D787" s="729" t="s">
        <v>601</v>
      </c>
      <c r="E787" s="728" t="s">
        <v>5578</v>
      </c>
      <c r="F787" s="729" t="s">
        <v>5579</v>
      </c>
      <c r="G787" s="728" t="s">
        <v>5702</v>
      </c>
      <c r="H787" s="728" t="s">
        <v>5703</v>
      </c>
      <c r="I787" s="731">
        <v>543.59001464843755</v>
      </c>
      <c r="J787" s="731">
        <v>9</v>
      </c>
      <c r="K787" s="732">
        <v>4892.3201293945312</v>
      </c>
    </row>
    <row r="788" spans="1:11" ht="14.4" customHeight="1" x14ac:dyDescent="0.3">
      <c r="A788" s="726" t="s">
        <v>569</v>
      </c>
      <c r="B788" s="727" t="s">
        <v>570</v>
      </c>
      <c r="C788" s="728" t="s">
        <v>600</v>
      </c>
      <c r="D788" s="729" t="s">
        <v>601</v>
      </c>
      <c r="E788" s="728" t="s">
        <v>5578</v>
      </c>
      <c r="F788" s="729" t="s">
        <v>5579</v>
      </c>
      <c r="G788" s="728" t="s">
        <v>5704</v>
      </c>
      <c r="H788" s="728" t="s">
        <v>5705</v>
      </c>
      <c r="I788" s="731">
        <v>1372.699951171875</v>
      </c>
      <c r="J788" s="731">
        <v>12</v>
      </c>
      <c r="K788" s="732">
        <v>16472.359375</v>
      </c>
    </row>
    <row r="789" spans="1:11" ht="14.4" customHeight="1" x14ac:dyDescent="0.3">
      <c r="A789" s="726" t="s">
        <v>569</v>
      </c>
      <c r="B789" s="727" t="s">
        <v>570</v>
      </c>
      <c r="C789" s="728" t="s">
        <v>600</v>
      </c>
      <c r="D789" s="729" t="s">
        <v>601</v>
      </c>
      <c r="E789" s="728" t="s">
        <v>5578</v>
      </c>
      <c r="F789" s="729" t="s">
        <v>5579</v>
      </c>
      <c r="G789" s="728" t="s">
        <v>5706</v>
      </c>
      <c r="H789" s="728" t="s">
        <v>5707</v>
      </c>
      <c r="I789" s="731">
        <v>1366.2599487304687</v>
      </c>
      <c r="J789" s="731">
        <v>24</v>
      </c>
      <c r="K789" s="732">
        <v>32790.1796875</v>
      </c>
    </row>
    <row r="790" spans="1:11" ht="14.4" customHeight="1" x14ac:dyDescent="0.3">
      <c r="A790" s="726" t="s">
        <v>569</v>
      </c>
      <c r="B790" s="727" t="s">
        <v>570</v>
      </c>
      <c r="C790" s="728" t="s">
        <v>600</v>
      </c>
      <c r="D790" s="729" t="s">
        <v>601</v>
      </c>
      <c r="E790" s="728" t="s">
        <v>5578</v>
      </c>
      <c r="F790" s="729" t="s">
        <v>5579</v>
      </c>
      <c r="G790" s="728" t="s">
        <v>5708</v>
      </c>
      <c r="H790" s="728" t="s">
        <v>5709</v>
      </c>
      <c r="I790" s="731">
        <v>2672.3988172743057</v>
      </c>
      <c r="J790" s="731">
        <v>66</v>
      </c>
      <c r="K790" s="732">
        <v>198432.90710926056</v>
      </c>
    </row>
    <row r="791" spans="1:11" ht="14.4" customHeight="1" x14ac:dyDescent="0.3">
      <c r="A791" s="726" t="s">
        <v>569</v>
      </c>
      <c r="B791" s="727" t="s">
        <v>570</v>
      </c>
      <c r="C791" s="728" t="s">
        <v>600</v>
      </c>
      <c r="D791" s="729" t="s">
        <v>601</v>
      </c>
      <c r="E791" s="728" t="s">
        <v>5578</v>
      </c>
      <c r="F791" s="729" t="s">
        <v>5579</v>
      </c>
      <c r="G791" s="728" t="s">
        <v>5710</v>
      </c>
      <c r="H791" s="728" t="s">
        <v>5711</v>
      </c>
      <c r="I791" s="731">
        <v>3006.6724853515625</v>
      </c>
      <c r="J791" s="731">
        <v>24</v>
      </c>
      <c r="K791" s="732">
        <v>72160.0390625</v>
      </c>
    </row>
    <row r="792" spans="1:11" ht="14.4" customHeight="1" x14ac:dyDescent="0.3">
      <c r="A792" s="726" t="s">
        <v>569</v>
      </c>
      <c r="B792" s="727" t="s">
        <v>570</v>
      </c>
      <c r="C792" s="728" t="s">
        <v>600</v>
      </c>
      <c r="D792" s="729" t="s">
        <v>601</v>
      </c>
      <c r="E792" s="728" t="s">
        <v>5578</v>
      </c>
      <c r="F792" s="729" t="s">
        <v>5579</v>
      </c>
      <c r="G792" s="728" t="s">
        <v>5712</v>
      </c>
      <c r="H792" s="728" t="s">
        <v>5713</v>
      </c>
      <c r="I792" s="731">
        <v>2484.0974731445312</v>
      </c>
      <c r="J792" s="731">
        <v>19</v>
      </c>
      <c r="K792" s="732">
        <v>46898.3193359375</v>
      </c>
    </row>
    <row r="793" spans="1:11" ht="14.4" customHeight="1" x14ac:dyDescent="0.3">
      <c r="A793" s="726" t="s">
        <v>569</v>
      </c>
      <c r="B793" s="727" t="s">
        <v>570</v>
      </c>
      <c r="C793" s="728" t="s">
        <v>600</v>
      </c>
      <c r="D793" s="729" t="s">
        <v>601</v>
      </c>
      <c r="E793" s="728" t="s">
        <v>5578</v>
      </c>
      <c r="F793" s="729" t="s">
        <v>5579</v>
      </c>
      <c r="G793" s="728" t="s">
        <v>5714</v>
      </c>
      <c r="H793" s="728" t="s">
        <v>5715</v>
      </c>
      <c r="I793" s="731">
        <v>5532.4744698660716</v>
      </c>
      <c r="J793" s="731">
        <v>20</v>
      </c>
      <c r="K793" s="732">
        <v>110050.49267578125</v>
      </c>
    </row>
    <row r="794" spans="1:11" ht="14.4" customHeight="1" x14ac:dyDescent="0.3">
      <c r="A794" s="726" t="s">
        <v>569</v>
      </c>
      <c r="B794" s="727" t="s">
        <v>570</v>
      </c>
      <c r="C794" s="728" t="s">
        <v>600</v>
      </c>
      <c r="D794" s="729" t="s">
        <v>601</v>
      </c>
      <c r="E794" s="728" t="s">
        <v>5578</v>
      </c>
      <c r="F794" s="729" t="s">
        <v>5579</v>
      </c>
      <c r="G794" s="728" t="s">
        <v>5716</v>
      </c>
      <c r="H794" s="728" t="s">
        <v>5717</v>
      </c>
      <c r="I794" s="731">
        <v>5607.5376586914062</v>
      </c>
      <c r="J794" s="731">
        <v>19</v>
      </c>
      <c r="K794" s="732">
        <v>106543.2890625</v>
      </c>
    </row>
    <row r="795" spans="1:11" ht="14.4" customHeight="1" x14ac:dyDescent="0.3">
      <c r="A795" s="726" t="s">
        <v>569</v>
      </c>
      <c r="B795" s="727" t="s">
        <v>570</v>
      </c>
      <c r="C795" s="728" t="s">
        <v>600</v>
      </c>
      <c r="D795" s="729" t="s">
        <v>601</v>
      </c>
      <c r="E795" s="728" t="s">
        <v>5578</v>
      </c>
      <c r="F795" s="729" t="s">
        <v>5579</v>
      </c>
      <c r="G795" s="728" t="s">
        <v>5718</v>
      </c>
      <c r="H795" s="728" t="s">
        <v>5719</v>
      </c>
      <c r="I795" s="731">
        <v>7723.808268229167</v>
      </c>
      <c r="J795" s="731">
        <v>11</v>
      </c>
      <c r="K795" s="732">
        <v>84941.77880859375</v>
      </c>
    </row>
    <row r="796" spans="1:11" ht="14.4" customHeight="1" x14ac:dyDescent="0.3">
      <c r="A796" s="726" t="s">
        <v>569</v>
      </c>
      <c r="B796" s="727" t="s">
        <v>570</v>
      </c>
      <c r="C796" s="728" t="s">
        <v>600</v>
      </c>
      <c r="D796" s="729" t="s">
        <v>601</v>
      </c>
      <c r="E796" s="728" t="s">
        <v>5578</v>
      </c>
      <c r="F796" s="729" t="s">
        <v>5579</v>
      </c>
      <c r="G796" s="728" t="s">
        <v>5720</v>
      </c>
      <c r="H796" s="728" t="s">
        <v>5721</v>
      </c>
      <c r="I796" s="731">
        <v>8006.9400634765625</v>
      </c>
      <c r="J796" s="731">
        <v>4</v>
      </c>
      <c r="K796" s="732">
        <v>32027.76025390625</v>
      </c>
    </row>
    <row r="797" spans="1:11" ht="14.4" customHeight="1" x14ac:dyDescent="0.3">
      <c r="A797" s="726" t="s">
        <v>569</v>
      </c>
      <c r="B797" s="727" t="s">
        <v>570</v>
      </c>
      <c r="C797" s="728" t="s">
        <v>600</v>
      </c>
      <c r="D797" s="729" t="s">
        <v>601</v>
      </c>
      <c r="E797" s="728" t="s">
        <v>5578</v>
      </c>
      <c r="F797" s="729" t="s">
        <v>5579</v>
      </c>
      <c r="G797" s="728" t="s">
        <v>5722</v>
      </c>
      <c r="H797" s="728" t="s">
        <v>5723</v>
      </c>
      <c r="I797" s="731">
        <v>3496.8701171875</v>
      </c>
      <c r="J797" s="731">
        <v>1</v>
      </c>
      <c r="K797" s="732">
        <v>3496.8701171875</v>
      </c>
    </row>
    <row r="798" spans="1:11" ht="14.4" customHeight="1" x14ac:dyDescent="0.3">
      <c r="A798" s="726" t="s">
        <v>569</v>
      </c>
      <c r="B798" s="727" t="s">
        <v>570</v>
      </c>
      <c r="C798" s="728" t="s">
        <v>600</v>
      </c>
      <c r="D798" s="729" t="s">
        <v>601</v>
      </c>
      <c r="E798" s="728" t="s">
        <v>5578</v>
      </c>
      <c r="F798" s="729" t="s">
        <v>5579</v>
      </c>
      <c r="G798" s="728" t="s">
        <v>5724</v>
      </c>
      <c r="H798" s="728" t="s">
        <v>5725</v>
      </c>
      <c r="I798" s="731">
        <v>5607.47021484375</v>
      </c>
      <c r="J798" s="731">
        <v>1</v>
      </c>
      <c r="K798" s="732">
        <v>5607.47021484375</v>
      </c>
    </row>
    <row r="799" spans="1:11" ht="14.4" customHeight="1" x14ac:dyDescent="0.3">
      <c r="A799" s="726" t="s">
        <v>569</v>
      </c>
      <c r="B799" s="727" t="s">
        <v>570</v>
      </c>
      <c r="C799" s="728" t="s">
        <v>600</v>
      </c>
      <c r="D799" s="729" t="s">
        <v>601</v>
      </c>
      <c r="E799" s="728" t="s">
        <v>5578</v>
      </c>
      <c r="F799" s="729" t="s">
        <v>5579</v>
      </c>
      <c r="G799" s="728" t="s">
        <v>5726</v>
      </c>
      <c r="H799" s="728" t="s">
        <v>5727</v>
      </c>
      <c r="I799" s="731">
        <v>2238.5</v>
      </c>
      <c r="J799" s="731">
        <v>1</v>
      </c>
      <c r="K799" s="732">
        <v>2238.5</v>
      </c>
    </row>
    <row r="800" spans="1:11" ht="14.4" customHeight="1" x14ac:dyDescent="0.3">
      <c r="A800" s="726" t="s">
        <v>569</v>
      </c>
      <c r="B800" s="727" t="s">
        <v>570</v>
      </c>
      <c r="C800" s="728" t="s">
        <v>600</v>
      </c>
      <c r="D800" s="729" t="s">
        <v>601</v>
      </c>
      <c r="E800" s="728" t="s">
        <v>5578</v>
      </c>
      <c r="F800" s="729" t="s">
        <v>5579</v>
      </c>
      <c r="G800" s="728" t="s">
        <v>5728</v>
      </c>
      <c r="H800" s="728" t="s">
        <v>5729</v>
      </c>
      <c r="I800" s="731">
        <v>2238.5</v>
      </c>
      <c r="J800" s="731">
        <v>3</v>
      </c>
      <c r="K800" s="732">
        <v>6715.5</v>
      </c>
    </row>
    <row r="801" spans="1:11" ht="14.4" customHeight="1" x14ac:dyDescent="0.3">
      <c r="A801" s="726" t="s">
        <v>569</v>
      </c>
      <c r="B801" s="727" t="s">
        <v>570</v>
      </c>
      <c r="C801" s="728" t="s">
        <v>600</v>
      </c>
      <c r="D801" s="729" t="s">
        <v>601</v>
      </c>
      <c r="E801" s="728" t="s">
        <v>5578</v>
      </c>
      <c r="F801" s="729" t="s">
        <v>5579</v>
      </c>
      <c r="G801" s="728" t="s">
        <v>5730</v>
      </c>
      <c r="H801" s="728" t="s">
        <v>5731</v>
      </c>
      <c r="I801" s="731">
        <v>2577.2833658854165</v>
      </c>
      <c r="J801" s="731">
        <v>14</v>
      </c>
      <c r="K801" s="732">
        <v>36082.050537109375</v>
      </c>
    </row>
    <row r="802" spans="1:11" ht="14.4" customHeight="1" x14ac:dyDescent="0.3">
      <c r="A802" s="726" t="s">
        <v>569</v>
      </c>
      <c r="B802" s="727" t="s">
        <v>570</v>
      </c>
      <c r="C802" s="728" t="s">
        <v>600</v>
      </c>
      <c r="D802" s="729" t="s">
        <v>601</v>
      </c>
      <c r="E802" s="728" t="s">
        <v>5578</v>
      </c>
      <c r="F802" s="729" t="s">
        <v>5579</v>
      </c>
      <c r="G802" s="728" t="s">
        <v>5732</v>
      </c>
      <c r="H802" s="728" t="s">
        <v>5733</v>
      </c>
      <c r="I802" s="731">
        <v>5607.3798828125</v>
      </c>
      <c r="J802" s="731">
        <v>1</v>
      </c>
      <c r="K802" s="732">
        <v>5607.3798828125</v>
      </c>
    </row>
    <row r="803" spans="1:11" ht="14.4" customHeight="1" x14ac:dyDescent="0.3">
      <c r="A803" s="726" t="s">
        <v>569</v>
      </c>
      <c r="B803" s="727" t="s">
        <v>570</v>
      </c>
      <c r="C803" s="728" t="s">
        <v>4791</v>
      </c>
      <c r="D803" s="729" t="s">
        <v>4792</v>
      </c>
      <c r="E803" s="728" t="s">
        <v>5578</v>
      </c>
      <c r="F803" s="729" t="s">
        <v>5579</v>
      </c>
      <c r="G803" s="728" t="s">
        <v>5584</v>
      </c>
      <c r="H803" s="728" t="s">
        <v>5585</v>
      </c>
      <c r="I803" s="731">
        <v>9044.75</v>
      </c>
      <c r="J803" s="731">
        <v>1</v>
      </c>
      <c r="K803" s="732">
        <v>23232</v>
      </c>
    </row>
    <row r="804" spans="1:11" ht="14.4" customHeight="1" x14ac:dyDescent="0.3">
      <c r="A804" s="726" t="s">
        <v>569</v>
      </c>
      <c r="B804" s="727" t="s">
        <v>570</v>
      </c>
      <c r="C804" s="728" t="s">
        <v>4791</v>
      </c>
      <c r="D804" s="729" t="s">
        <v>4792</v>
      </c>
      <c r="E804" s="728" t="s">
        <v>5578</v>
      </c>
      <c r="F804" s="729" t="s">
        <v>5579</v>
      </c>
      <c r="G804" s="728" t="s">
        <v>5590</v>
      </c>
      <c r="H804" s="728" t="s">
        <v>5591</v>
      </c>
      <c r="I804" s="731">
        <v>3623.929931640625</v>
      </c>
      <c r="J804" s="731">
        <v>1</v>
      </c>
      <c r="K804" s="732">
        <v>7247.8498632814735</v>
      </c>
    </row>
    <row r="805" spans="1:11" ht="14.4" customHeight="1" x14ac:dyDescent="0.3">
      <c r="A805" s="726" t="s">
        <v>569</v>
      </c>
      <c r="B805" s="727" t="s">
        <v>570</v>
      </c>
      <c r="C805" s="728" t="s">
        <v>4791</v>
      </c>
      <c r="D805" s="729" t="s">
        <v>4792</v>
      </c>
      <c r="E805" s="728" t="s">
        <v>5578</v>
      </c>
      <c r="F805" s="729" t="s">
        <v>5579</v>
      </c>
      <c r="G805" s="728" t="s">
        <v>5604</v>
      </c>
      <c r="H805" s="728" t="s">
        <v>5605</v>
      </c>
      <c r="I805" s="731">
        <v>4624.81982421875</v>
      </c>
      <c r="J805" s="731">
        <v>2</v>
      </c>
      <c r="K805" s="732">
        <v>9249.6396484375</v>
      </c>
    </row>
    <row r="806" spans="1:11" ht="14.4" customHeight="1" x14ac:dyDescent="0.3">
      <c r="A806" s="726" t="s">
        <v>569</v>
      </c>
      <c r="B806" s="727" t="s">
        <v>570</v>
      </c>
      <c r="C806" s="728" t="s">
        <v>4791</v>
      </c>
      <c r="D806" s="729" t="s">
        <v>4792</v>
      </c>
      <c r="E806" s="728" t="s">
        <v>5578</v>
      </c>
      <c r="F806" s="729" t="s">
        <v>5579</v>
      </c>
      <c r="G806" s="728" t="s">
        <v>5630</v>
      </c>
      <c r="H806" s="728" t="s">
        <v>5631</v>
      </c>
      <c r="I806" s="731">
        <v>9029.6298828125</v>
      </c>
      <c r="J806" s="731">
        <v>1</v>
      </c>
      <c r="K806" s="732">
        <v>9029.6298828125</v>
      </c>
    </row>
    <row r="807" spans="1:11" ht="14.4" customHeight="1" x14ac:dyDescent="0.3">
      <c r="A807" s="726" t="s">
        <v>569</v>
      </c>
      <c r="B807" s="727" t="s">
        <v>570</v>
      </c>
      <c r="C807" s="728" t="s">
        <v>4791</v>
      </c>
      <c r="D807" s="729" t="s">
        <v>4792</v>
      </c>
      <c r="E807" s="728" t="s">
        <v>5578</v>
      </c>
      <c r="F807" s="729" t="s">
        <v>5579</v>
      </c>
      <c r="G807" s="728" t="s">
        <v>5648</v>
      </c>
      <c r="H807" s="728" t="s">
        <v>5649</v>
      </c>
      <c r="I807" s="731">
        <v>933.43499755859375</v>
      </c>
      <c r="J807" s="731">
        <v>1</v>
      </c>
      <c r="K807" s="732">
        <v>1866.859995117411</v>
      </c>
    </row>
    <row r="808" spans="1:11" ht="14.4" customHeight="1" x14ac:dyDescent="0.3">
      <c r="A808" s="726" t="s">
        <v>569</v>
      </c>
      <c r="B808" s="727" t="s">
        <v>570</v>
      </c>
      <c r="C808" s="728" t="s">
        <v>4791</v>
      </c>
      <c r="D808" s="729" t="s">
        <v>4792</v>
      </c>
      <c r="E808" s="728" t="s">
        <v>5578</v>
      </c>
      <c r="F808" s="729" t="s">
        <v>5579</v>
      </c>
      <c r="G808" s="728" t="s">
        <v>5708</v>
      </c>
      <c r="H808" s="728" t="s">
        <v>5709</v>
      </c>
      <c r="I808" s="731">
        <v>3006.530029296875</v>
      </c>
      <c r="J808" s="731">
        <v>6</v>
      </c>
      <c r="K808" s="732">
        <v>18039.1796875</v>
      </c>
    </row>
    <row r="809" spans="1:11" ht="14.4" customHeight="1" x14ac:dyDescent="0.3">
      <c r="A809" s="726" t="s">
        <v>569</v>
      </c>
      <c r="B809" s="727" t="s">
        <v>570</v>
      </c>
      <c r="C809" s="728" t="s">
        <v>603</v>
      </c>
      <c r="D809" s="729" t="s">
        <v>604</v>
      </c>
      <c r="E809" s="728" t="s">
        <v>4794</v>
      </c>
      <c r="F809" s="729" t="s">
        <v>4795</v>
      </c>
      <c r="G809" s="728" t="s">
        <v>5734</v>
      </c>
      <c r="H809" s="728" t="s">
        <v>5735</v>
      </c>
      <c r="I809" s="731">
        <v>368.44500732421875</v>
      </c>
      <c r="J809" s="731">
        <v>3</v>
      </c>
      <c r="K809" s="732">
        <v>1078.1100158691406</v>
      </c>
    </row>
    <row r="810" spans="1:11" ht="14.4" customHeight="1" x14ac:dyDescent="0.3">
      <c r="A810" s="726" t="s">
        <v>569</v>
      </c>
      <c r="B810" s="727" t="s">
        <v>570</v>
      </c>
      <c r="C810" s="728" t="s">
        <v>603</v>
      </c>
      <c r="D810" s="729" t="s">
        <v>604</v>
      </c>
      <c r="E810" s="728" t="s">
        <v>4806</v>
      </c>
      <c r="F810" s="729" t="s">
        <v>4807</v>
      </c>
      <c r="G810" s="728" t="s">
        <v>5077</v>
      </c>
      <c r="H810" s="728" t="s">
        <v>5078</v>
      </c>
      <c r="I810" s="731">
        <v>0.4375</v>
      </c>
      <c r="J810" s="731">
        <v>3200</v>
      </c>
      <c r="K810" s="732">
        <v>1398</v>
      </c>
    </row>
    <row r="811" spans="1:11" ht="14.4" customHeight="1" x14ac:dyDescent="0.3">
      <c r="A811" s="726" t="s">
        <v>569</v>
      </c>
      <c r="B811" s="727" t="s">
        <v>570</v>
      </c>
      <c r="C811" s="728" t="s">
        <v>603</v>
      </c>
      <c r="D811" s="729" t="s">
        <v>604</v>
      </c>
      <c r="E811" s="728" t="s">
        <v>4806</v>
      </c>
      <c r="F811" s="729" t="s">
        <v>4807</v>
      </c>
      <c r="G811" s="728" t="s">
        <v>5304</v>
      </c>
      <c r="H811" s="728" t="s">
        <v>5305</v>
      </c>
      <c r="I811" s="731">
        <v>100.38999938964844</v>
      </c>
      <c r="J811" s="731">
        <v>4</v>
      </c>
      <c r="K811" s="732">
        <v>401.55999755859375</v>
      </c>
    </row>
    <row r="812" spans="1:11" ht="14.4" customHeight="1" x14ac:dyDescent="0.3">
      <c r="A812" s="726" t="s">
        <v>569</v>
      </c>
      <c r="B812" s="727" t="s">
        <v>570</v>
      </c>
      <c r="C812" s="728" t="s">
        <v>603</v>
      </c>
      <c r="D812" s="729" t="s">
        <v>604</v>
      </c>
      <c r="E812" s="728" t="s">
        <v>4806</v>
      </c>
      <c r="F812" s="729" t="s">
        <v>4807</v>
      </c>
      <c r="G812" s="728" t="s">
        <v>5736</v>
      </c>
      <c r="H812" s="728" t="s">
        <v>5737</v>
      </c>
      <c r="I812" s="731">
        <v>0.9100000262260437</v>
      </c>
      <c r="J812" s="731">
        <v>250</v>
      </c>
      <c r="K812" s="732">
        <v>227.69999694824219</v>
      </c>
    </row>
    <row r="813" spans="1:11" ht="14.4" customHeight="1" x14ac:dyDescent="0.3">
      <c r="A813" s="726" t="s">
        <v>569</v>
      </c>
      <c r="B813" s="727" t="s">
        <v>570</v>
      </c>
      <c r="C813" s="728" t="s">
        <v>603</v>
      </c>
      <c r="D813" s="729" t="s">
        <v>604</v>
      </c>
      <c r="E813" s="728" t="s">
        <v>4806</v>
      </c>
      <c r="F813" s="729" t="s">
        <v>4807</v>
      </c>
      <c r="G813" s="728" t="s">
        <v>4844</v>
      </c>
      <c r="H813" s="728" t="s">
        <v>4845</v>
      </c>
      <c r="I813" s="731">
        <v>0.85000002384185791</v>
      </c>
      <c r="J813" s="731">
        <v>100</v>
      </c>
      <c r="K813" s="732">
        <v>85</v>
      </c>
    </row>
    <row r="814" spans="1:11" ht="14.4" customHeight="1" x14ac:dyDescent="0.3">
      <c r="A814" s="726" t="s">
        <v>569</v>
      </c>
      <c r="B814" s="727" t="s">
        <v>570</v>
      </c>
      <c r="C814" s="728" t="s">
        <v>603</v>
      </c>
      <c r="D814" s="729" t="s">
        <v>604</v>
      </c>
      <c r="E814" s="728" t="s">
        <v>4806</v>
      </c>
      <c r="F814" s="729" t="s">
        <v>4807</v>
      </c>
      <c r="G814" s="728" t="s">
        <v>5109</v>
      </c>
      <c r="H814" s="728" t="s">
        <v>5110</v>
      </c>
      <c r="I814" s="731">
        <v>1.5199999809265137</v>
      </c>
      <c r="J814" s="731">
        <v>50</v>
      </c>
      <c r="K814" s="732">
        <v>76</v>
      </c>
    </row>
    <row r="815" spans="1:11" ht="14.4" customHeight="1" x14ac:dyDescent="0.3">
      <c r="A815" s="726" t="s">
        <v>569</v>
      </c>
      <c r="B815" s="727" t="s">
        <v>570</v>
      </c>
      <c r="C815" s="728" t="s">
        <v>603</v>
      </c>
      <c r="D815" s="729" t="s">
        <v>604</v>
      </c>
      <c r="E815" s="728" t="s">
        <v>4806</v>
      </c>
      <c r="F815" s="729" t="s">
        <v>4807</v>
      </c>
      <c r="G815" s="728" t="s">
        <v>4888</v>
      </c>
      <c r="H815" s="728" t="s">
        <v>4889</v>
      </c>
      <c r="I815" s="731">
        <v>28.739999771118164</v>
      </c>
      <c r="J815" s="731">
        <v>19</v>
      </c>
      <c r="K815" s="732">
        <v>546.05999755859375</v>
      </c>
    </row>
    <row r="816" spans="1:11" ht="14.4" customHeight="1" x14ac:dyDescent="0.3">
      <c r="A816" s="726" t="s">
        <v>569</v>
      </c>
      <c r="B816" s="727" t="s">
        <v>570</v>
      </c>
      <c r="C816" s="728" t="s">
        <v>603</v>
      </c>
      <c r="D816" s="729" t="s">
        <v>604</v>
      </c>
      <c r="E816" s="728" t="s">
        <v>4894</v>
      </c>
      <c r="F816" s="729" t="s">
        <v>4895</v>
      </c>
      <c r="G816" s="728" t="s">
        <v>5738</v>
      </c>
      <c r="H816" s="728" t="s">
        <v>5739</v>
      </c>
      <c r="I816" s="731">
        <v>191.94000244140625</v>
      </c>
      <c r="J816" s="731">
        <v>100</v>
      </c>
      <c r="K816" s="732">
        <v>19194</v>
      </c>
    </row>
    <row r="817" spans="1:11" ht="14.4" customHeight="1" x14ac:dyDescent="0.3">
      <c r="A817" s="726" t="s">
        <v>569</v>
      </c>
      <c r="B817" s="727" t="s">
        <v>570</v>
      </c>
      <c r="C817" s="728" t="s">
        <v>603</v>
      </c>
      <c r="D817" s="729" t="s">
        <v>604</v>
      </c>
      <c r="E817" s="728" t="s">
        <v>4894</v>
      </c>
      <c r="F817" s="729" t="s">
        <v>4895</v>
      </c>
      <c r="G817" s="728" t="s">
        <v>5328</v>
      </c>
      <c r="H817" s="728" t="s">
        <v>5329</v>
      </c>
      <c r="I817" s="731">
        <v>185.82000732421875</v>
      </c>
      <c r="J817" s="731">
        <v>1</v>
      </c>
      <c r="K817" s="732">
        <v>185.82000732421875</v>
      </c>
    </row>
    <row r="818" spans="1:11" ht="14.4" customHeight="1" x14ac:dyDescent="0.3">
      <c r="A818" s="726" t="s">
        <v>569</v>
      </c>
      <c r="B818" s="727" t="s">
        <v>570</v>
      </c>
      <c r="C818" s="728" t="s">
        <v>603</v>
      </c>
      <c r="D818" s="729" t="s">
        <v>604</v>
      </c>
      <c r="E818" s="728" t="s">
        <v>4894</v>
      </c>
      <c r="F818" s="729" t="s">
        <v>4895</v>
      </c>
      <c r="G818" s="728" t="s">
        <v>4910</v>
      </c>
      <c r="H818" s="728" t="s">
        <v>4911</v>
      </c>
      <c r="I818" s="731">
        <v>11.140000343322754</v>
      </c>
      <c r="J818" s="731">
        <v>50</v>
      </c>
      <c r="K818" s="732">
        <v>557</v>
      </c>
    </row>
    <row r="819" spans="1:11" ht="14.4" customHeight="1" x14ac:dyDescent="0.3">
      <c r="A819" s="726" t="s">
        <v>569</v>
      </c>
      <c r="B819" s="727" t="s">
        <v>570</v>
      </c>
      <c r="C819" s="728" t="s">
        <v>603</v>
      </c>
      <c r="D819" s="729" t="s">
        <v>604</v>
      </c>
      <c r="E819" s="728" t="s">
        <v>4894</v>
      </c>
      <c r="F819" s="729" t="s">
        <v>4895</v>
      </c>
      <c r="G819" s="728" t="s">
        <v>5740</v>
      </c>
      <c r="H819" s="728" t="s">
        <v>5741</v>
      </c>
      <c r="I819" s="731">
        <v>3.4600000381469727</v>
      </c>
      <c r="J819" s="731">
        <v>80</v>
      </c>
      <c r="K819" s="732">
        <v>276.79998779296875</v>
      </c>
    </row>
    <row r="820" spans="1:11" ht="14.4" customHeight="1" x14ac:dyDescent="0.3">
      <c r="A820" s="726" t="s">
        <v>569</v>
      </c>
      <c r="B820" s="727" t="s">
        <v>570</v>
      </c>
      <c r="C820" s="728" t="s">
        <v>603</v>
      </c>
      <c r="D820" s="729" t="s">
        <v>604</v>
      </c>
      <c r="E820" s="728" t="s">
        <v>4894</v>
      </c>
      <c r="F820" s="729" t="s">
        <v>4895</v>
      </c>
      <c r="G820" s="728" t="s">
        <v>4920</v>
      </c>
      <c r="H820" s="728" t="s">
        <v>4921</v>
      </c>
      <c r="I820" s="731">
        <v>17.979999542236328</v>
      </c>
      <c r="J820" s="731">
        <v>50</v>
      </c>
      <c r="K820" s="732">
        <v>899</v>
      </c>
    </row>
    <row r="821" spans="1:11" ht="14.4" customHeight="1" x14ac:dyDescent="0.3">
      <c r="A821" s="726" t="s">
        <v>569</v>
      </c>
      <c r="B821" s="727" t="s">
        <v>570</v>
      </c>
      <c r="C821" s="728" t="s">
        <v>603</v>
      </c>
      <c r="D821" s="729" t="s">
        <v>604</v>
      </c>
      <c r="E821" s="728" t="s">
        <v>4894</v>
      </c>
      <c r="F821" s="729" t="s">
        <v>4895</v>
      </c>
      <c r="G821" s="728" t="s">
        <v>5742</v>
      </c>
      <c r="H821" s="728" t="s">
        <v>5743</v>
      </c>
      <c r="I821" s="731">
        <v>245.02999877929687</v>
      </c>
      <c r="J821" s="731">
        <v>20</v>
      </c>
      <c r="K821" s="732">
        <v>4900.5</v>
      </c>
    </row>
    <row r="822" spans="1:11" ht="14.4" customHeight="1" x14ac:dyDescent="0.3">
      <c r="A822" s="726" t="s">
        <v>569</v>
      </c>
      <c r="B822" s="727" t="s">
        <v>570</v>
      </c>
      <c r="C822" s="728" t="s">
        <v>603</v>
      </c>
      <c r="D822" s="729" t="s">
        <v>604</v>
      </c>
      <c r="E822" s="728" t="s">
        <v>4894</v>
      </c>
      <c r="F822" s="729" t="s">
        <v>4895</v>
      </c>
      <c r="G822" s="728" t="s">
        <v>5744</v>
      </c>
      <c r="H822" s="728" t="s">
        <v>5745</v>
      </c>
      <c r="I822" s="731">
        <v>245.02999877929687</v>
      </c>
      <c r="J822" s="731">
        <v>20</v>
      </c>
      <c r="K822" s="732">
        <v>4900.5</v>
      </c>
    </row>
    <row r="823" spans="1:11" ht="14.4" customHeight="1" x14ac:dyDescent="0.3">
      <c r="A823" s="726" t="s">
        <v>569</v>
      </c>
      <c r="B823" s="727" t="s">
        <v>570</v>
      </c>
      <c r="C823" s="728" t="s">
        <v>603</v>
      </c>
      <c r="D823" s="729" t="s">
        <v>604</v>
      </c>
      <c r="E823" s="728" t="s">
        <v>4894</v>
      </c>
      <c r="F823" s="729" t="s">
        <v>4895</v>
      </c>
      <c r="G823" s="728" t="s">
        <v>5746</v>
      </c>
      <c r="H823" s="728" t="s">
        <v>5747</v>
      </c>
      <c r="I823" s="731">
        <v>534.3900146484375</v>
      </c>
      <c r="J823" s="731">
        <v>10</v>
      </c>
      <c r="K823" s="732">
        <v>5343.8798828125</v>
      </c>
    </row>
    <row r="824" spans="1:11" ht="14.4" customHeight="1" x14ac:dyDescent="0.3">
      <c r="A824" s="726" t="s">
        <v>569</v>
      </c>
      <c r="B824" s="727" t="s">
        <v>570</v>
      </c>
      <c r="C824" s="728" t="s">
        <v>603</v>
      </c>
      <c r="D824" s="729" t="s">
        <v>604</v>
      </c>
      <c r="E824" s="728" t="s">
        <v>4894</v>
      </c>
      <c r="F824" s="729" t="s">
        <v>4895</v>
      </c>
      <c r="G824" s="728" t="s">
        <v>4934</v>
      </c>
      <c r="H824" s="728" t="s">
        <v>4935</v>
      </c>
      <c r="I824" s="731">
        <v>4.630000114440918</v>
      </c>
      <c r="J824" s="731">
        <v>20</v>
      </c>
      <c r="K824" s="732">
        <v>92.599998474121094</v>
      </c>
    </row>
    <row r="825" spans="1:11" ht="14.4" customHeight="1" x14ac:dyDescent="0.3">
      <c r="A825" s="726" t="s">
        <v>569</v>
      </c>
      <c r="B825" s="727" t="s">
        <v>570</v>
      </c>
      <c r="C825" s="728" t="s">
        <v>603</v>
      </c>
      <c r="D825" s="729" t="s">
        <v>604</v>
      </c>
      <c r="E825" s="728" t="s">
        <v>4894</v>
      </c>
      <c r="F825" s="729" t="s">
        <v>4895</v>
      </c>
      <c r="G825" s="728" t="s">
        <v>4938</v>
      </c>
      <c r="H825" s="728" t="s">
        <v>4939</v>
      </c>
      <c r="I825" s="731">
        <v>80.576000976562497</v>
      </c>
      <c r="J825" s="731">
        <v>160</v>
      </c>
      <c r="K825" s="732">
        <v>12892.199951171875</v>
      </c>
    </row>
    <row r="826" spans="1:11" ht="14.4" customHeight="1" x14ac:dyDescent="0.3">
      <c r="A826" s="726" t="s">
        <v>569</v>
      </c>
      <c r="B826" s="727" t="s">
        <v>570</v>
      </c>
      <c r="C826" s="728" t="s">
        <v>603</v>
      </c>
      <c r="D826" s="729" t="s">
        <v>604</v>
      </c>
      <c r="E826" s="728" t="s">
        <v>4894</v>
      </c>
      <c r="F826" s="729" t="s">
        <v>4895</v>
      </c>
      <c r="G826" s="728" t="s">
        <v>5338</v>
      </c>
      <c r="H826" s="728" t="s">
        <v>5339</v>
      </c>
      <c r="I826" s="731">
        <v>6.309999942779541</v>
      </c>
      <c r="J826" s="731">
        <v>100</v>
      </c>
      <c r="K826" s="732">
        <v>631.239990234375</v>
      </c>
    </row>
    <row r="827" spans="1:11" ht="14.4" customHeight="1" x14ac:dyDescent="0.3">
      <c r="A827" s="726" t="s">
        <v>569</v>
      </c>
      <c r="B827" s="727" t="s">
        <v>570</v>
      </c>
      <c r="C827" s="728" t="s">
        <v>603</v>
      </c>
      <c r="D827" s="729" t="s">
        <v>604</v>
      </c>
      <c r="E827" s="728" t="s">
        <v>4894</v>
      </c>
      <c r="F827" s="729" t="s">
        <v>4895</v>
      </c>
      <c r="G827" s="728" t="s">
        <v>4944</v>
      </c>
      <c r="H827" s="728" t="s">
        <v>4945</v>
      </c>
      <c r="I827" s="731">
        <v>11.739999771118164</v>
      </c>
      <c r="J827" s="731">
        <v>45</v>
      </c>
      <c r="K827" s="732">
        <v>528.30001068115234</v>
      </c>
    </row>
    <row r="828" spans="1:11" ht="14.4" customHeight="1" x14ac:dyDescent="0.3">
      <c r="A828" s="726" t="s">
        <v>569</v>
      </c>
      <c r="B828" s="727" t="s">
        <v>570</v>
      </c>
      <c r="C828" s="728" t="s">
        <v>603</v>
      </c>
      <c r="D828" s="729" t="s">
        <v>604</v>
      </c>
      <c r="E828" s="728" t="s">
        <v>4894</v>
      </c>
      <c r="F828" s="729" t="s">
        <v>4895</v>
      </c>
      <c r="G828" s="728" t="s">
        <v>5748</v>
      </c>
      <c r="H828" s="728" t="s">
        <v>5749</v>
      </c>
      <c r="I828" s="731">
        <v>121</v>
      </c>
      <c r="J828" s="731">
        <v>6</v>
      </c>
      <c r="K828" s="732">
        <v>726</v>
      </c>
    </row>
    <row r="829" spans="1:11" ht="14.4" customHeight="1" x14ac:dyDescent="0.3">
      <c r="A829" s="726" t="s">
        <v>569</v>
      </c>
      <c r="B829" s="727" t="s">
        <v>570</v>
      </c>
      <c r="C829" s="728" t="s">
        <v>603</v>
      </c>
      <c r="D829" s="729" t="s">
        <v>604</v>
      </c>
      <c r="E829" s="728" t="s">
        <v>4894</v>
      </c>
      <c r="F829" s="729" t="s">
        <v>4895</v>
      </c>
      <c r="G829" s="728" t="s">
        <v>5750</v>
      </c>
      <c r="H829" s="728" t="s">
        <v>5751</v>
      </c>
      <c r="I829" s="731">
        <v>157.30000305175781</v>
      </c>
      <c r="J829" s="731">
        <v>1</v>
      </c>
      <c r="K829" s="732">
        <v>157.30000305175781</v>
      </c>
    </row>
    <row r="830" spans="1:11" ht="14.4" customHeight="1" x14ac:dyDescent="0.3">
      <c r="A830" s="726" t="s">
        <v>569</v>
      </c>
      <c r="B830" s="727" t="s">
        <v>570</v>
      </c>
      <c r="C830" s="728" t="s">
        <v>603</v>
      </c>
      <c r="D830" s="729" t="s">
        <v>604</v>
      </c>
      <c r="E830" s="728" t="s">
        <v>4894</v>
      </c>
      <c r="F830" s="729" t="s">
        <v>4895</v>
      </c>
      <c r="G830" s="728" t="s">
        <v>4979</v>
      </c>
      <c r="H830" s="728" t="s">
        <v>4980</v>
      </c>
      <c r="I830" s="731">
        <v>1.0900000333786011</v>
      </c>
      <c r="J830" s="731">
        <v>100</v>
      </c>
      <c r="K830" s="732">
        <v>109</v>
      </c>
    </row>
    <row r="831" spans="1:11" ht="14.4" customHeight="1" x14ac:dyDescent="0.3">
      <c r="A831" s="726" t="s">
        <v>569</v>
      </c>
      <c r="B831" s="727" t="s">
        <v>570</v>
      </c>
      <c r="C831" s="728" t="s">
        <v>603</v>
      </c>
      <c r="D831" s="729" t="s">
        <v>604</v>
      </c>
      <c r="E831" s="728" t="s">
        <v>4894</v>
      </c>
      <c r="F831" s="729" t="s">
        <v>4895</v>
      </c>
      <c r="G831" s="728" t="s">
        <v>5752</v>
      </c>
      <c r="H831" s="728" t="s">
        <v>5753</v>
      </c>
      <c r="I831" s="731">
        <v>5.0399999618530273</v>
      </c>
      <c r="J831" s="731">
        <v>100</v>
      </c>
      <c r="K831" s="732">
        <v>504</v>
      </c>
    </row>
    <row r="832" spans="1:11" ht="14.4" customHeight="1" x14ac:dyDescent="0.3">
      <c r="A832" s="726" t="s">
        <v>569</v>
      </c>
      <c r="B832" s="727" t="s">
        <v>570</v>
      </c>
      <c r="C832" s="728" t="s">
        <v>603</v>
      </c>
      <c r="D832" s="729" t="s">
        <v>604</v>
      </c>
      <c r="E832" s="728" t="s">
        <v>4894</v>
      </c>
      <c r="F832" s="729" t="s">
        <v>4895</v>
      </c>
      <c r="G832" s="728" t="s">
        <v>4981</v>
      </c>
      <c r="H832" s="728" t="s">
        <v>4982</v>
      </c>
      <c r="I832" s="731">
        <v>0.47999998927116394</v>
      </c>
      <c r="J832" s="731">
        <v>200</v>
      </c>
      <c r="K832" s="732">
        <v>96</v>
      </c>
    </row>
    <row r="833" spans="1:11" ht="14.4" customHeight="1" x14ac:dyDescent="0.3">
      <c r="A833" s="726" t="s">
        <v>569</v>
      </c>
      <c r="B833" s="727" t="s">
        <v>570</v>
      </c>
      <c r="C833" s="728" t="s">
        <v>603</v>
      </c>
      <c r="D833" s="729" t="s">
        <v>604</v>
      </c>
      <c r="E833" s="728" t="s">
        <v>4894</v>
      </c>
      <c r="F833" s="729" t="s">
        <v>4895</v>
      </c>
      <c r="G833" s="728" t="s">
        <v>4985</v>
      </c>
      <c r="H833" s="728" t="s">
        <v>4986</v>
      </c>
      <c r="I833" s="731">
        <v>0.67000001668930054</v>
      </c>
      <c r="J833" s="731">
        <v>100</v>
      </c>
      <c r="K833" s="732">
        <v>67</v>
      </c>
    </row>
    <row r="834" spans="1:11" ht="14.4" customHeight="1" x14ac:dyDescent="0.3">
      <c r="A834" s="726" t="s">
        <v>569</v>
      </c>
      <c r="B834" s="727" t="s">
        <v>570</v>
      </c>
      <c r="C834" s="728" t="s">
        <v>603</v>
      </c>
      <c r="D834" s="729" t="s">
        <v>604</v>
      </c>
      <c r="E834" s="728" t="s">
        <v>4894</v>
      </c>
      <c r="F834" s="729" t="s">
        <v>4895</v>
      </c>
      <c r="G834" s="728" t="s">
        <v>5175</v>
      </c>
      <c r="H834" s="728" t="s">
        <v>5176</v>
      </c>
      <c r="I834" s="731">
        <v>15.039999961853027</v>
      </c>
      <c r="J834" s="731">
        <v>100</v>
      </c>
      <c r="K834" s="732">
        <v>1504</v>
      </c>
    </row>
    <row r="835" spans="1:11" ht="14.4" customHeight="1" x14ac:dyDescent="0.3">
      <c r="A835" s="726" t="s">
        <v>569</v>
      </c>
      <c r="B835" s="727" t="s">
        <v>570</v>
      </c>
      <c r="C835" s="728" t="s">
        <v>603</v>
      </c>
      <c r="D835" s="729" t="s">
        <v>604</v>
      </c>
      <c r="E835" s="728" t="s">
        <v>4894</v>
      </c>
      <c r="F835" s="729" t="s">
        <v>4895</v>
      </c>
      <c r="G835" s="728" t="s">
        <v>5344</v>
      </c>
      <c r="H835" s="728" t="s">
        <v>5345</v>
      </c>
      <c r="I835" s="731">
        <v>0.4699999988079071</v>
      </c>
      <c r="J835" s="731">
        <v>100</v>
      </c>
      <c r="K835" s="732">
        <v>47</v>
      </c>
    </row>
    <row r="836" spans="1:11" ht="14.4" customHeight="1" x14ac:dyDescent="0.3">
      <c r="A836" s="726" t="s">
        <v>569</v>
      </c>
      <c r="B836" s="727" t="s">
        <v>570</v>
      </c>
      <c r="C836" s="728" t="s">
        <v>603</v>
      </c>
      <c r="D836" s="729" t="s">
        <v>604</v>
      </c>
      <c r="E836" s="728" t="s">
        <v>4894</v>
      </c>
      <c r="F836" s="729" t="s">
        <v>4895</v>
      </c>
      <c r="G836" s="728" t="s">
        <v>5348</v>
      </c>
      <c r="H836" s="728" t="s">
        <v>5349</v>
      </c>
      <c r="I836" s="731">
        <v>1.9199999570846558</v>
      </c>
      <c r="J836" s="731">
        <v>1</v>
      </c>
      <c r="K836" s="732">
        <v>1.9199999570846558</v>
      </c>
    </row>
    <row r="837" spans="1:11" ht="14.4" customHeight="1" x14ac:dyDescent="0.3">
      <c r="A837" s="726" t="s">
        <v>569</v>
      </c>
      <c r="B837" s="727" t="s">
        <v>570</v>
      </c>
      <c r="C837" s="728" t="s">
        <v>603</v>
      </c>
      <c r="D837" s="729" t="s">
        <v>604</v>
      </c>
      <c r="E837" s="728" t="s">
        <v>4894</v>
      </c>
      <c r="F837" s="729" t="s">
        <v>4895</v>
      </c>
      <c r="G837" s="728" t="s">
        <v>5015</v>
      </c>
      <c r="H837" s="728" t="s">
        <v>5016</v>
      </c>
      <c r="I837" s="731">
        <v>2.7000000476837158</v>
      </c>
      <c r="J837" s="731">
        <v>50</v>
      </c>
      <c r="K837" s="732">
        <v>135</v>
      </c>
    </row>
    <row r="838" spans="1:11" ht="14.4" customHeight="1" x14ac:dyDescent="0.3">
      <c r="A838" s="726" t="s">
        <v>569</v>
      </c>
      <c r="B838" s="727" t="s">
        <v>570</v>
      </c>
      <c r="C838" s="728" t="s">
        <v>603</v>
      </c>
      <c r="D838" s="729" t="s">
        <v>604</v>
      </c>
      <c r="E838" s="728" t="s">
        <v>4894</v>
      </c>
      <c r="F838" s="729" t="s">
        <v>4895</v>
      </c>
      <c r="G838" s="728" t="s">
        <v>5350</v>
      </c>
      <c r="H838" s="728" t="s">
        <v>5351</v>
      </c>
      <c r="I838" s="731">
        <v>1.9199999570846558</v>
      </c>
      <c r="J838" s="731">
        <v>50</v>
      </c>
      <c r="K838" s="732">
        <v>96</v>
      </c>
    </row>
    <row r="839" spans="1:11" ht="14.4" customHeight="1" x14ac:dyDescent="0.3">
      <c r="A839" s="726" t="s">
        <v>569</v>
      </c>
      <c r="B839" s="727" t="s">
        <v>570</v>
      </c>
      <c r="C839" s="728" t="s">
        <v>603</v>
      </c>
      <c r="D839" s="729" t="s">
        <v>604</v>
      </c>
      <c r="E839" s="728" t="s">
        <v>4894</v>
      </c>
      <c r="F839" s="729" t="s">
        <v>4895</v>
      </c>
      <c r="G839" s="728" t="s">
        <v>5021</v>
      </c>
      <c r="H839" s="728" t="s">
        <v>5022</v>
      </c>
      <c r="I839" s="731">
        <v>2.1700000762939453</v>
      </c>
      <c r="J839" s="731">
        <v>50</v>
      </c>
      <c r="K839" s="732">
        <v>108.5</v>
      </c>
    </row>
    <row r="840" spans="1:11" ht="14.4" customHeight="1" x14ac:dyDescent="0.3">
      <c r="A840" s="726" t="s">
        <v>569</v>
      </c>
      <c r="B840" s="727" t="s">
        <v>570</v>
      </c>
      <c r="C840" s="728" t="s">
        <v>603</v>
      </c>
      <c r="D840" s="729" t="s">
        <v>604</v>
      </c>
      <c r="E840" s="728" t="s">
        <v>4894</v>
      </c>
      <c r="F840" s="729" t="s">
        <v>4895</v>
      </c>
      <c r="G840" s="728" t="s">
        <v>5024</v>
      </c>
      <c r="H840" s="728" t="s">
        <v>5025</v>
      </c>
      <c r="I840" s="731">
        <v>5</v>
      </c>
      <c r="J840" s="731">
        <v>10</v>
      </c>
      <c r="K840" s="732">
        <v>50</v>
      </c>
    </row>
    <row r="841" spans="1:11" ht="14.4" customHeight="1" x14ac:dyDescent="0.3">
      <c r="A841" s="726" t="s">
        <v>569</v>
      </c>
      <c r="B841" s="727" t="s">
        <v>570</v>
      </c>
      <c r="C841" s="728" t="s">
        <v>603</v>
      </c>
      <c r="D841" s="729" t="s">
        <v>604</v>
      </c>
      <c r="E841" s="728" t="s">
        <v>4894</v>
      </c>
      <c r="F841" s="729" t="s">
        <v>4895</v>
      </c>
      <c r="G841" s="728" t="s">
        <v>5028</v>
      </c>
      <c r="H841" s="728" t="s">
        <v>5029</v>
      </c>
      <c r="I841" s="731">
        <v>21.229999542236328</v>
      </c>
      <c r="J841" s="731">
        <v>10</v>
      </c>
      <c r="K841" s="732">
        <v>212.30000305175781</v>
      </c>
    </row>
    <row r="842" spans="1:11" ht="14.4" customHeight="1" x14ac:dyDescent="0.3">
      <c r="A842" s="726" t="s">
        <v>569</v>
      </c>
      <c r="B842" s="727" t="s">
        <v>570</v>
      </c>
      <c r="C842" s="728" t="s">
        <v>603</v>
      </c>
      <c r="D842" s="729" t="s">
        <v>604</v>
      </c>
      <c r="E842" s="728" t="s">
        <v>5037</v>
      </c>
      <c r="F842" s="729" t="s">
        <v>5038</v>
      </c>
      <c r="G842" s="728" t="s">
        <v>5754</v>
      </c>
      <c r="H842" s="728" t="s">
        <v>5755</v>
      </c>
      <c r="I842" s="731">
        <v>991.719970703125</v>
      </c>
      <c r="J842" s="731">
        <v>5</v>
      </c>
      <c r="K842" s="732">
        <v>4958.580078125</v>
      </c>
    </row>
    <row r="843" spans="1:11" ht="14.4" customHeight="1" x14ac:dyDescent="0.3">
      <c r="A843" s="726" t="s">
        <v>569</v>
      </c>
      <c r="B843" s="727" t="s">
        <v>570</v>
      </c>
      <c r="C843" s="728" t="s">
        <v>603</v>
      </c>
      <c r="D843" s="729" t="s">
        <v>604</v>
      </c>
      <c r="E843" s="728" t="s">
        <v>5037</v>
      </c>
      <c r="F843" s="729" t="s">
        <v>5038</v>
      </c>
      <c r="G843" s="728" t="s">
        <v>5039</v>
      </c>
      <c r="H843" s="728" t="s">
        <v>5040</v>
      </c>
      <c r="I843" s="731">
        <v>0.47999998927116394</v>
      </c>
      <c r="J843" s="731">
        <v>100</v>
      </c>
      <c r="K843" s="732">
        <v>48</v>
      </c>
    </row>
    <row r="844" spans="1:11" ht="14.4" customHeight="1" x14ac:dyDescent="0.3">
      <c r="A844" s="726" t="s">
        <v>569</v>
      </c>
      <c r="B844" s="727" t="s">
        <v>570</v>
      </c>
      <c r="C844" s="728" t="s">
        <v>603</v>
      </c>
      <c r="D844" s="729" t="s">
        <v>604</v>
      </c>
      <c r="E844" s="728" t="s">
        <v>5037</v>
      </c>
      <c r="F844" s="729" t="s">
        <v>5038</v>
      </c>
      <c r="G844" s="728" t="s">
        <v>5189</v>
      </c>
      <c r="H844" s="728" t="s">
        <v>5190</v>
      </c>
      <c r="I844" s="731">
        <v>0.31000000238418579</v>
      </c>
      <c r="J844" s="731">
        <v>200</v>
      </c>
      <c r="K844" s="732">
        <v>62</v>
      </c>
    </row>
    <row r="845" spans="1:11" ht="14.4" customHeight="1" x14ac:dyDescent="0.3">
      <c r="A845" s="726" t="s">
        <v>569</v>
      </c>
      <c r="B845" s="727" t="s">
        <v>570</v>
      </c>
      <c r="C845" s="728" t="s">
        <v>603</v>
      </c>
      <c r="D845" s="729" t="s">
        <v>604</v>
      </c>
      <c r="E845" s="728" t="s">
        <v>5049</v>
      </c>
      <c r="F845" s="729" t="s">
        <v>5050</v>
      </c>
      <c r="G845" s="728" t="s">
        <v>5366</v>
      </c>
      <c r="H845" s="728" t="s">
        <v>5367</v>
      </c>
      <c r="I845" s="731">
        <v>2.440000057220459</v>
      </c>
      <c r="J845" s="731">
        <v>700</v>
      </c>
      <c r="K845" s="732">
        <v>1709.4899597167969</v>
      </c>
    </row>
    <row r="846" spans="1:11" ht="14.4" customHeight="1" thickBot="1" x14ac:dyDescent="0.35">
      <c r="A846" s="733" t="s">
        <v>569</v>
      </c>
      <c r="B846" s="734" t="s">
        <v>570</v>
      </c>
      <c r="C846" s="735" t="s">
        <v>603</v>
      </c>
      <c r="D846" s="736" t="s">
        <v>604</v>
      </c>
      <c r="E846" s="735" t="s">
        <v>5578</v>
      </c>
      <c r="F846" s="736" t="s">
        <v>5579</v>
      </c>
      <c r="G846" s="735" t="s">
        <v>5756</v>
      </c>
      <c r="H846" s="735" t="s">
        <v>5757</v>
      </c>
      <c r="I846" s="738">
        <v>1862.18994140625</v>
      </c>
      <c r="J846" s="738">
        <v>10</v>
      </c>
      <c r="K846" s="739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636</v>
      </c>
      <c r="L3" s="376">
        <v>642</v>
      </c>
      <c r="M3" s="478"/>
    </row>
    <row r="4" spans="1:13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269</v>
      </c>
      <c r="F4" s="395" t="s">
        <v>270</v>
      </c>
      <c r="G4" s="395" t="s">
        <v>271</v>
      </c>
      <c r="H4" s="395" t="s">
        <v>272</v>
      </c>
      <c r="I4" s="395" t="s">
        <v>273</v>
      </c>
      <c r="J4" s="377" t="s">
        <v>249</v>
      </c>
      <c r="K4" s="377" t="s">
        <v>250</v>
      </c>
      <c r="L4" s="377" t="s">
        <v>251</v>
      </c>
      <c r="M4" s="478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100</v>
      </c>
      <c r="C6" s="409">
        <f xml:space="preserve">
TRUNC(IF($A$4&lt;=12,SUMIFS('ON Data'!I:I,'ON Data'!$D:$D,$A$4,'ON Data'!$E:$E,1),SUMIFS('ON Data'!I:I,'ON Data'!$E:$E,1)/'ON Data'!$D$3),1)</f>
        <v>3.5</v>
      </c>
      <c r="D6" s="409">
        <f xml:space="preserve">
TRUNC(IF($A$4&lt;=12,SUMIFS('ON Data'!J:J,'ON Data'!$D:$D,$A$4,'ON Data'!$E:$E,1),SUMIFS('ON Data'!J:J,'ON Data'!$E:$E,1)/'ON Data'!$D$3),1)</f>
        <v>2.1</v>
      </c>
      <c r="E6" s="409">
        <f xml:space="preserve">
TRUNC(IF($A$4&lt;=12,SUMIFS('ON Data'!K:K,'ON Data'!$D:$D,$A$4,'ON Data'!$E:$E,1),SUMIFS('ON Data'!K:K,'ON Data'!$E:$E,1)/'ON Data'!$D$3),1)</f>
        <v>0.9</v>
      </c>
      <c r="F6" s="409">
        <f xml:space="preserve">
TRUNC(IF($A$4&lt;=12,SUMIFS('ON Data'!L:L,'ON Data'!$D:$D,$A$4,'ON Data'!$E:$E,1),SUMIFS('ON Data'!L:L,'ON Data'!$E:$E,1)/'ON Data'!$D$3),1)</f>
        <v>20.9</v>
      </c>
      <c r="G6" s="409">
        <f xml:space="preserve">
TRUNC(IF($A$4&lt;=12,SUMIFS('ON Data'!Q:Q,'ON Data'!$D:$D,$A$4,'ON Data'!$E:$E,1),SUMIFS('ON Data'!Q:Q,'ON Data'!$E:$E,1)/'ON Data'!$D$3),1)</f>
        <v>29.4</v>
      </c>
      <c r="H6" s="409">
        <f xml:space="preserve">
TRUNC(IF($A$4&lt;=12,SUMIFS('ON Data'!R:R,'ON Data'!$D:$D,$A$4,'ON Data'!$E:$E,1),SUMIFS('ON Data'!R:R,'ON Data'!$E:$E,1)/'ON Data'!$D$3),1)</f>
        <v>22.2</v>
      </c>
      <c r="I6" s="409">
        <f xml:space="preserve">
TRUNC(IF($A$4&lt;=12,SUMIFS('ON Data'!S:S,'ON Data'!$D:$D,$A$4,'ON Data'!$E:$E,1),SUMIFS('ON Data'!S:S,'ON Data'!$E:$E,1)/'ON Data'!$D$3),1)</f>
        <v>3.6</v>
      </c>
      <c r="J6" s="409">
        <f xml:space="preserve">
TRUNC(IF($A$4&lt;=12,SUMIFS('ON Data'!AO:AO,'ON Data'!$D:$D,$A$4,'ON Data'!$E:$E,1),SUMIFS('ON Data'!AO:AO,'ON Data'!$E:$E,1)/'ON Data'!$D$3),1)</f>
        <v>3.5</v>
      </c>
      <c r="K6" s="409">
        <f xml:space="preserve">
TRUNC(IF($A$4&lt;=12,SUMIFS('ON Data'!AQ:AQ,'ON Data'!$D:$D,$A$4,'ON Data'!$E:$E,1),SUMIFS('ON Data'!AQ:AQ,'ON Data'!$E:$E,1)/'ON Data'!$D$3),1)</f>
        <v>4.3</v>
      </c>
      <c r="L6" s="409">
        <f xml:space="preserve">
TRUNC(IF($A$4&lt;=12,SUMIFS('ON Data'!AT:AT,'ON Data'!$D:$D,$A$4,'ON Data'!$E:$E,1),SUMIFS('ON Data'!AT:AT,'ON Data'!$E:$E,1)/'ON Data'!$D$3),1)</f>
        <v>9.3000000000000007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117285.63999999998</v>
      </c>
      <c r="C11" s="399">
        <f xml:space="preserve">
IF($A$4&lt;=12,SUMIFS('ON Data'!I:I,'ON Data'!$D:$D,$A$4,'ON Data'!$E:$E,2),SUMIFS('ON Data'!I:I,'ON Data'!$E:$E,2))</f>
        <v>4448</v>
      </c>
      <c r="D11" s="399">
        <f xml:space="preserve">
IF($A$4&lt;=12,SUMIFS('ON Data'!J:J,'ON Data'!$D:$D,$A$4,'ON Data'!$E:$E,2),SUMIFS('ON Data'!J:J,'ON Data'!$E:$E,2))</f>
        <v>2640</v>
      </c>
      <c r="E11" s="399">
        <f xml:space="preserve">
IF($A$4&lt;=12,SUMIFS('ON Data'!K:K,'ON Data'!$D:$D,$A$4,'ON Data'!$E:$E,2),SUMIFS('ON Data'!K:K,'ON Data'!$E:$E,2))</f>
        <v>1196.8000000000002</v>
      </c>
      <c r="F11" s="399">
        <f xml:space="preserve">
IF($A$4&lt;=12,SUMIFS('ON Data'!L:L,'ON Data'!$D:$D,$A$4,'ON Data'!$E:$E,2),SUMIFS('ON Data'!L:L,'ON Data'!$E:$E,2))</f>
        <v>26210.800000000003</v>
      </c>
      <c r="G11" s="399">
        <f xml:space="preserve">
IF($A$4&lt;=12,SUMIFS('ON Data'!Q:Q,'ON Data'!$D:$D,$A$4,'ON Data'!$E:$E,2),SUMIFS('ON Data'!Q:Q,'ON Data'!$E:$E,2))</f>
        <v>32743.79</v>
      </c>
      <c r="H11" s="399">
        <f xml:space="preserve">
IF($A$4&lt;=12,SUMIFS('ON Data'!R:R,'ON Data'!$D:$D,$A$4,'ON Data'!$E:$E,2),SUMIFS('ON Data'!R:R,'ON Data'!$E:$E,2))</f>
        <v>26312.75</v>
      </c>
      <c r="I11" s="399">
        <f xml:space="preserve">
IF($A$4&lt;=12,SUMIFS('ON Data'!S:S,'ON Data'!$D:$D,$A$4,'ON Data'!$E:$E,2),SUMIFS('ON Data'!S:S,'ON Data'!$E:$E,2))</f>
        <v>4360</v>
      </c>
      <c r="J11" s="399">
        <f xml:space="preserve">
IF($A$4&lt;=12,SUMIFS('ON Data'!AO:AO,'ON Data'!$D:$D,$A$4,'ON Data'!$E:$E,2),SUMIFS('ON Data'!AO:AO,'ON Data'!$E:$E,2))</f>
        <v>3616</v>
      </c>
      <c r="K11" s="399">
        <f xml:space="preserve">
IF($A$4&lt;=12,SUMIFS('ON Data'!AQ:AQ,'ON Data'!$D:$D,$A$4,'ON Data'!$E:$E,2),SUMIFS('ON Data'!AQ:AQ,'ON Data'!$E:$E,2))</f>
        <v>5521.75</v>
      </c>
      <c r="L11" s="399">
        <f xml:space="preserve">
IF($A$4&lt;=12,SUMIFS('ON Data'!AT:AT,'ON Data'!$D:$D,$A$4,'ON Data'!$E:$E,2),SUMIFS('ON Data'!AT:AT,'ON Data'!$E:$E,2))</f>
        <v>10235.75</v>
      </c>
      <c r="M11" s="478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1268.3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659.2</v>
      </c>
      <c r="E12" s="399">
        <f xml:space="preserve">
IF($A$4&lt;=12,SUMIFS('ON Data'!K:K,'ON Data'!$D:$D,$A$4,'ON Data'!$E:$E,3),SUMIFS('ON Data'!K:K,'ON Data'!$E:$E,3))</f>
        <v>115.20000000000002</v>
      </c>
      <c r="F12" s="399">
        <f xml:space="preserve">
IF($A$4&lt;=12,SUMIFS('ON Data'!L:L,'ON Data'!$D:$D,$A$4,'ON Data'!$E:$E,3),SUMIFS('ON Data'!L:L,'ON Data'!$E:$E,3))</f>
        <v>493.90000000000003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6143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505.7</v>
      </c>
      <c r="E13" s="399">
        <f xml:space="preserve">
IF($A$4&lt;=12,SUMIFS('ON Data'!K:K,'ON Data'!$D:$D,$A$4,'ON Data'!$E:$E,4),SUMIFS('ON Data'!K:K,'ON Data'!$E:$E,4))</f>
        <v>265.10000000000002</v>
      </c>
      <c r="F13" s="399">
        <f xml:space="preserve">
IF($A$4&lt;=12,SUMIFS('ON Data'!L:L,'ON Data'!$D:$D,$A$4,'ON Data'!$E:$E,4),SUMIFS('ON Data'!L:L,'ON Data'!$E:$E,4))</f>
        <v>5372.2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60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60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234</v>
      </c>
      <c r="B18" s="398">
        <f xml:space="preserve">
B19-B16-B17</f>
        <v>1998524</v>
      </c>
      <c r="C18" s="399">
        <f t="shared" ref="C18:L18" si="0" xml:space="preserve">
C19-C16-C17</f>
        <v>29758</v>
      </c>
      <c r="D18" s="399">
        <f t="shared" si="0"/>
        <v>27678</v>
      </c>
      <c r="E18" s="399">
        <f t="shared" si="0"/>
        <v>11216</v>
      </c>
      <c r="F18" s="399">
        <f t="shared" si="0"/>
        <v>1137233</v>
      </c>
      <c r="G18" s="399">
        <f t="shared" si="0"/>
        <v>265200</v>
      </c>
      <c r="H18" s="399">
        <f t="shared" si="0"/>
        <v>307540</v>
      </c>
      <c r="I18" s="399">
        <f t="shared" si="0"/>
        <v>87147</v>
      </c>
      <c r="J18" s="399">
        <f t="shared" si="0"/>
        <v>12900</v>
      </c>
      <c r="K18" s="399">
        <f t="shared" si="0"/>
        <v>45190</v>
      </c>
      <c r="L18" s="399">
        <f t="shared" si="0"/>
        <v>74662</v>
      </c>
      <c r="M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1998524</v>
      </c>
      <c r="C19" s="405">
        <f xml:space="preserve">
IF($A$4&lt;=12,SUMIFS('ON Data'!I:I,'ON Data'!$D:$D,$A$4,'ON Data'!$E:$E,9),SUMIFS('ON Data'!I:I,'ON Data'!$E:$E,9))</f>
        <v>29758</v>
      </c>
      <c r="D19" s="405">
        <f xml:space="preserve">
IF($A$4&lt;=12,SUMIFS('ON Data'!J:J,'ON Data'!$D:$D,$A$4,'ON Data'!$E:$E,9),SUMIFS('ON Data'!J:J,'ON Data'!$E:$E,9))</f>
        <v>27678</v>
      </c>
      <c r="E19" s="405">
        <f xml:space="preserve">
IF($A$4&lt;=12,SUMIFS('ON Data'!K:K,'ON Data'!$D:$D,$A$4,'ON Data'!$E:$E,9),SUMIFS('ON Data'!K:K,'ON Data'!$E:$E,9))</f>
        <v>11216</v>
      </c>
      <c r="F19" s="405">
        <f xml:space="preserve">
IF($A$4&lt;=12,SUMIFS('ON Data'!L:L,'ON Data'!$D:$D,$A$4,'ON Data'!$E:$E,9),SUMIFS('ON Data'!L:L,'ON Data'!$E:$E,9))</f>
        <v>1137233</v>
      </c>
      <c r="G19" s="405">
        <f xml:space="preserve">
IF($A$4&lt;=12,SUMIFS('ON Data'!Q:Q,'ON Data'!$D:$D,$A$4,'ON Data'!$E:$E,9),SUMIFS('ON Data'!Q:Q,'ON Data'!$E:$E,9))</f>
        <v>265200</v>
      </c>
      <c r="H19" s="405">
        <f xml:space="preserve">
IF($A$4&lt;=12,SUMIFS('ON Data'!R:R,'ON Data'!$D:$D,$A$4,'ON Data'!$E:$E,9),SUMIFS('ON Data'!R:R,'ON Data'!$E:$E,9))</f>
        <v>307540</v>
      </c>
      <c r="I19" s="405">
        <f xml:space="preserve">
IF($A$4&lt;=12,SUMIFS('ON Data'!S:S,'ON Data'!$D:$D,$A$4,'ON Data'!$E:$E,9),SUMIFS('ON Data'!S:S,'ON Data'!$E:$E,9))</f>
        <v>87147</v>
      </c>
      <c r="J19" s="405">
        <f xml:space="preserve">
IF($A$4&lt;=12,SUMIFS('ON Data'!AO:AO,'ON Data'!$D:$D,$A$4,'ON Data'!$E:$E,9),SUMIFS('ON Data'!AO:AO,'ON Data'!$E:$E,9))</f>
        <v>12900</v>
      </c>
      <c r="K19" s="405">
        <f xml:space="preserve">
IF($A$4&lt;=12,SUMIFS('ON Data'!AQ:AQ,'ON Data'!$D:$D,$A$4,'ON Data'!$E:$E,9),SUMIFS('ON Data'!AQ:AQ,'ON Data'!$E:$E,9))</f>
        <v>45190</v>
      </c>
      <c r="L19" s="405">
        <f xml:space="preserve">
IF($A$4&lt;=12,SUMIFS('ON Data'!AT:AT,'ON Data'!$D:$D,$A$4,'ON Data'!$E:$E,9),SUMIFS('ON Data'!AT:AT,'ON Data'!$E:$E,9))</f>
        <v>74662</v>
      </c>
      <c r="M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39052837</v>
      </c>
      <c r="C20" s="521">
        <f xml:space="preserve">
IF($A$4&lt;=12,SUMIFS('ON Data'!I:I,'ON Data'!$D:$D,$A$4,'ON Data'!$E:$E,6),SUMIFS('ON Data'!I:I,'ON Data'!$E:$E,6))</f>
        <v>738880</v>
      </c>
      <c r="D20" s="521">
        <f xml:space="preserve">
IF($A$4&lt;=12,SUMIFS('ON Data'!J:J,'ON Data'!$D:$D,$A$4,'ON Data'!$E:$E,6),SUMIFS('ON Data'!J:J,'ON Data'!$E:$E,6))</f>
        <v>1030293</v>
      </c>
      <c r="E20" s="521">
        <f xml:space="preserve">
IF($A$4&lt;=12,SUMIFS('ON Data'!K:K,'ON Data'!$D:$D,$A$4,'ON Data'!$E:$E,6),SUMIFS('ON Data'!K:K,'ON Data'!$E:$E,6))</f>
        <v>445188</v>
      </c>
      <c r="F20" s="521">
        <f xml:space="preserve">
IF($A$4&lt;=12,SUMIFS('ON Data'!L:L,'ON Data'!$D:$D,$A$4,'ON Data'!$E:$E,6),SUMIFS('ON Data'!L:L,'ON Data'!$E:$E,6))</f>
        <v>18717097</v>
      </c>
      <c r="G20" s="521">
        <f xml:space="preserve">
IF($A$4&lt;=12,SUMIFS('ON Data'!Q:Q,'ON Data'!$D:$D,$A$4,'ON Data'!$E:$E,6),SUMIFS('ON Data'!Q:Q,'ON Data'!$E:$E,6))</f>
        <v>7409938</v>
      </c>
      <c r="H20" s="521">
        <f xml:space="preserve">
IF($A$4&lt;=12,SUMIFS('ON Data'!R:R,'ON Data'!$D:$D,$A$4,'ON Data'!$E:$E,6),SUMIFS('ON Data'!R:R,'ON Data'!$E:$E,6))</f>
        <v>6634397</v>
      </c>
      <c r="I20" s="521">
        <f xml:space="preserve">
IF($A$4&lt;=12,SUMIFS('ON Data'!S:S,'ON Data'!$D:$D,$A$4,'ON Data'!$E:$E,6),SUMIFS('ON Data'!S:S,'ON Data'!$E:$E,6))</f>
        <v>1305424</v>
      </c>
      <c r="J20" s="521">
        <f xml:space="preserve">
IF($A$4&lt;=12,SUMIFS('ON Data'!AO:AO,'ON Data'!$D:$D,$A$4,'ON Data'!$E:$E,6),SUMIFS('ON Data'!AO:AO,'ON Data'!$E:$E,6))</f>
        <v>472664</v>
      </c>
      <c r="K20" s="521">
        <f xml:space="preserve">
IF($A$4&lt;=12,SUMIFS('ON Data'!AQ:AQ,'ON Data'!$D:$D,$A$4,'ON Data'!$E:$E,6),SUMIFS('ON Data'!AQ:AQ,'ON Data'!$E:$E,6))</f>
        <v>811355</v>
      </c>
      <c r="L20" s="521">
        <f xml:space="preserve">
IF($A$4&lt;=12,SUMIFS('ON Data'!AT:AT,'ON Data'!$D:$D,$A$4,'ON Data'!$E:$E,6),SUMIFS('ON Data'!AT:AT,'ON Data'!$E:$E,6))</f>
        <v>1487601</v>
      </c>
      <c r="M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>
        <f xml:space="preserve">
IF($A$4&lt;=12,SUMIFS('ON Data'!AQ:AQ,'ON Data'!$D:$D,$A$4,'ON Data'!$E:$E,12),SUMIFS('ON Data'!AQ:AQ,'ON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K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39052837</v>
      </c>
      <c r="C23" s="401"/>
      <c r="D23" s="401">
        <f t="shared" ref="D23:F23" si="3" xml:space="preserve">
IF(D21="","",D20-D21)</f>
        <v>1030293</v>
      </c>
      <c r="E23" s="401">
        <f t="shared" si="3"/>
        <v>445188</v>
      </c>
      <c r="F23" s="401">
        <f t="shared" si="3"/>
        <v>18717097</v>
      </c>
      <c r="G23" s="401">
        <f t="shared" ref="G23:K23" si="4" xml:space="preserve">
IF(G21="","",G20-G21)</f>
        <v>7409938</v>
      </c>
      <c r="H23" s="401">
        <f t="shared" si="4"/>
        <v>6634397</v>
      </c>
      <c r="I23" s="401">
        <f t="shared" si="4"/>
        <v>1305424</v>
      </c>
      <c r="J23" s="401">
        <f t="shared" si="4"/>
        <v>472664</v>
      </c>
      <c r="K23" s="401">
        <f t="shared" si="4"/>
        <v>811355</v>
      </c>
      <c r="L23" s="401"/>
      <c r="M23" s="478"/>
    </row>
    <row r="24" spans="1:46" x14ac:dyDescent="0.3">
      <c r="A24" s="381" t="s">
        <v>236</v>
      </c>
      <c r="B24" s="416" t="s">
        <v>3</v>
      </c>
      <c r="C24" s="511" t="s">
        <v>316</v>
      </c>
      <c r="D24" s="512" t="s">
        <v>317</v>
      </c>
      <c r="E24" s="512" t="s">
        <v>320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46025</v>
      </c>
      <c r="C25" s="502">
        <f xml:space="preserve">
IF($A$4&lt;=12,SUMIFS('ON Data'!$G:$G,'ON Data'!$D:$D,$A$4,'ON Data'!$E:$E,10),SUMIFS('ON Data'!$G:$G,'ON Data'!$E:$E,10))</f>
        <v>16620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29405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81892.759757641237</v>
      </c>
      <c r="C26" s="502">
        <f xml:space="preserve">
IF($A$4&lt;=12,SUMIFS('ON Data'!$G:$G,'ON Data'!$D:$D,$A$4,'ON Data'!$E:$E,11),SUMIFS('ON Data'!$G:$G,'ON Data'!$E:$E,11))</f>
        <v>52559.426424307909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29333.333333333336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0.56201549607327173</v>
      </c>
      <c r="C27" s="505">
        <f xml:space="preserve">
IF(C26=0,0,C25/C26)</f>
        <v>0.31621349643027136</v>
      </c>
      <c r="D27" s="506">
        <f t="shared" ref="D27:E27" si="5" xml:space="preserve">
IF(D26=0,0,D25/D26)</f>
        <v>0</v>
      </c>
      <c r="E27" s="506">
        <f t="shared" si="5"/>
        <v>1.0024431818181818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35867.759757641245</v>
      </c>
      <c r="C28" s="508">
        <f xml:space="preserve">
C26-C25</f>
        <v>35939.426424307909</v>
      </c>
      <c r="D28" s="509">
        <f t="shared" ref="D28:E28" si="6" xml:space="preserve">
D26-D25</f>
        <v>0</v>
      </c>
      <c r="E28" s="509">
        <f t="shared" si="6"/>
        <v>-71.666666666664241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5759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41176918.440000005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773114</v>
      </c>
      <c r="J3" s="371">
        <f t="shared" si="0"/>
        <v>1061792.7</v>
      </c>
      <c r="K3" s="371">
        <f t="shared" si="0"/>
        <v>457988.4</v>
      </c>
      <c r="L3" s="371">
        <f t="shared" si="0"/>
        <v>19886634.599999998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7708117.29</v>
      </c>
      <c r="R3" s="371">
        <f t="shared" si="0"/>
        <v>6968427.9499999993</v>
      </c>
      <c r="S3" s="371">
        <f t="shared" si="0"/>
        <v>1396960.5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489208</v>
      </c>
      <c r="AP3" s="371">
        <f t="shared" si="0"/>
        <v>0</v>
      </c>
      <c r="AQ3" s="371">
        <f t="shared" si="0"/>
        <v>862101.75</v>
      </c>
      <c r="AR3" s="371">
        <f t="shared" si="0"/>
        <v>0</v>
      </c>
      <c r="AS3" s="371">
        <f t="shared" si="0"/>
        <v>0</v>
      </c>
      <c r="AT3" s="371">
        <f t="shared" si="0"/>
        <v>1572573.25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4</v>
      </c>
      <c r="D5" s="370">
        <v>1</v>
      </c>
      <c r="E5" s="370">
        <v>1</v>
      </c>
      <c r="F5" s="370">
        <v>114.6</v>
      </c>
      <c r="G5" s="370">
        <v>0</v>
      </c>
      <c r="H5" s="370">
        <v>0</v>
      </c>
      <c r="I5" s="370">
        <v>4</v>
      </c>
      <c r="J5" s="370">
        <v>2.4000000000000004</v>
      </c>
      <c r="K5" s="370">
        <v>1.8</v>
      </c>
      <c r="L5" s="370">
        <v>23.3</v>
      </c>
      <c r="M5" s="370">
        <v>0</v>
      </c>
      <c r="N5" s="370">
        <v>0</v>
      </c>
      <c r="O5" s="370">
        <v>0</v>
      </c>
      <c r="P5" s="370">
        <v>0</v>
      </c>
      <c r="Q5" s="370">
        <v>34</v>
      </c>
      <c r="R5" s="370">
        <v>25.6</v>
      </c>
      <c r="S5" s="370">
        <v>4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4</v>
      </c>
      <c r="AP5" s="370">
        <v>0</v>
      </c>
      <c r="AQ5" s="370">
        <v>5</v>
      </c>
      <c r="AR5" s="370">
        <v>0</v>
      </c>
      <c r="AS5" s="370">
        <v>0</v>
      </c>
      <c r="AT5" s="370">
        <v>10.5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4</v>
      </c>
      <c r="D6" s="370">
        <v>1</v>
      </c>
      <c r="E6" s="370">
        <v>2</v>
      </c>
      <c r="F6" s="370">
        <v>17985.690000000002</v>
      </c>
      <c r="G6" s="370">
        <v>0</v>
      </c>
      <c r="H6" s="370">
        <v>0</v>
      </c>
      <c r="I6" s="370">
        <v>584</v>
      </c>
      <c r="J6" s="370">
        <v>390.4</v>
      </c>
      <c r="K6" s="370">
        <v>316.8</v>
      </c>
      <c r="L6" s="370">
        <v>3911.2000000000003</v>
      </c>
      <c r="M6" s="370">
        <v>0</v>
      </c>
      <c r="N6" s="370">
        <v>0</v>
      </c>
      <c r="O6" s="370">
        <v>0</v>
      </c>
      <c r="P6" s="370">
        <v>0</v>
      </c>
      <c r="Q6" s="370">
        <v>5141.29</v>
      </c>
      <c r="R6" s="370">
        <v>4070.5</v>
      </c>
      <c r="S6" s="370">
        <v>668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376</v>
      </c>
      <c r="AP6" s="370">
        <v>0</v>
      </c>
      <c r="AQ6" s="370">
        <v>834.5</v>
      </c>
      <c r="AR6" s="370">
        <v>0</v>
      </c>
      <c r="AS6" s="370">
        <v>0</v>
      </c>
      <c r="AT6" s="370">
        <v>1693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4</v>
      </c>
      <c r="D7" s="370">
        <v>1</v>
      </c>
      <c r="E7" s="370">
        <v>3</v>
      </c>
      <c r="F7" s="370">
        <v>250.8</v>
      </c>
      <c r="G7" s="370">
        <v>0</v>
      </c>
      <c r="H7" s="370">
        <v>0</v>
      </c>
      <c r="I7" s="370">
        <v>0</v>
      </c>
      <c r="J7" s="370">
        <v>97.6</v>
      </c>
      <c r="K7" s="370">
        <v>35.200000000000003</v>
      </c>
      <c r="L7" s="370">
        <v>118.00000000000001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4</v>
      </c>
      <c r="D8" s="370">
        <v>1</v>
      </c>
      <c r="E8" s="370">
        <v>4</v>
      </c>
      <c r="F8" s="370">
        <v>848.40000000000009</v>
      </c>
      <c r="G8" s="370">
        <v>0</v>
      </c>
      <c r="H8" s="370">
        <v>0</v>
      </c>
      <c r="I8" s="370">
        <v>0</v>
      </c>
      <c r="J8" s="370">
        <v>58.2</v>
      </c>
      <c r="K8" s="370">
        <v>62.6</v>
      </c>
      <c r="L8" s="370">
        <v>727.6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4</v>
      </c>
      <c r="D9" s="370">
        <v>1</v>
      </c>
      <c r="E9" s="370">
        <v>5</v>
      </c>
      <c r="F9" s="370">
        <v>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4</v>
      </c>
      <c r="D10" s="370">
        <v>1</v>
      </c>
      <c r="E10" s="370">
        <v>6</v>
      </c>
      <c r="F10" s="370">
        <v>5326255</v>
      </c>
      <c r="G10" s="370">
        <v>0</v>
      </c>
      <c r="H10" s="370">
        <v>0</v>
      </c>
      <c r="I10" s="370">
        <v>100661</v>
      </c>
      <c r="J10" s="370">
        <v>136261</v>
      </c>
      <c r="K10" s="370">
        <v>109389</v>
      </c>
      <c r="L10" s="370">
        <v>2569232</v>
      </c>
      <c r="M10" s="370">
        <v>0</v>
      </c>
      <c r="N10" s="370">
        <v>0</v>
      </c>
      <c r="O10" s="370">
        <v>0</v>
      </c>
      <c r="P10" s="370">
        <v>0</v>
      </c>
      <c r="Q10" s="370">
        <v>987005</v>
      </c>
      <c r="R10" s="370">
        <v>890260</v>
      </c>
      <c r="S10" s="370">
        <v>170127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47534</v>
      </c>
      <c r="AP10" s="370">
        <v>0</v>
      </c>
      <c r="AQ10" s="370">
        <v>108410</v>
      </c>
      <c r="AR10" s="370">
        <v>0</v>
      </c>
      <c r="AS10" s="370">
        <v>0</v>
      </c>
      <c r="AT10" s="370">
        <v>207376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4</v>
      </c>
      <c r="D11" s="370">
        <v>1</v>
      </c>
      <c r="E11" s="370">
        <v>9</v>
      </c>
      <c r="F11" s="370">
        <v>16025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16025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4</v>
      </c>
      <c r="D12" s="370">
        <v>1</v>
      </c>
      <c r="E12" s="370">
        <v>10</v>
      </c>
      <c r="F12" s="370">
        <v>16128</v>
      </c>
      <c r="G12" s="370">
        <v>1800</v>
      </c>
      <c r="H12" s="370">
        <v>14328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4</v>
      </c>
      <c r="D13" s="370">
        <v>1</v>
      </c>
      <c r="E13" s="370">
        <v>11</v>
      </c>
      <c r="F13" s="370">
        <v>10236.594969705155</v>
      </c>
      <c r="G13" s="370">
        <v>6569.9283030384877</v>
      </c>
      <c r="H13" s="370">
        <v>3666.6666666666665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4</v>
      </c>
      <c r="D14" s="370">
        <v>2</v>
      </c>
      <c r="E14" s="370">
        <v>1</v>
      </c>
      <c r="F14" s="370">
        <v>114.6</v>
      </c>
      <c r="G14" s="370">
        <v>0</v>
      </c>
      <c r="H14" s="370">
        <v>0</v>
      </c>
      <c r="I14" s="370">
        <v>4</v>
      </c>
      <c r="J14" s="370">
        <v>2.4000000000000004</v>
      </c>
      <c r="K14" s="370">
        <v>1.9</v>
      </c>
      <c r="L14" s="370">
        <v>23.200000000000003</v>
      </c>
      <c r="M14" s="370">
        <v>0</v>
      </c>
      <c r="N14" s="370">
        <v>0</v>
      </c>
      <c r="O14" s="370">
        <v>0</v>
      </c>
      <c r="P14" s="370">
        <v>0</v>
      </c>
      <c r="Q14" s="370">
        <v>34</v>
      </c>
      <c r="R14" s="370">
        <v>25.6</v>
      </c>
      <c r="S14" s="370">
        <v>4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</v>
      </c>
      <c r="AP14" s="370">
        <v>0</v>
      </c>
      <c r="AQ14" s="370">
        <v>5</v>
      </c>
      <c r="AR14" s="370">
        <v>0</v>
      </c>
      <c r="AS14" s="370">
        <v>0</v>
      </c>
      <c r="AT14" s="370">
        <v>10.5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4</v>
      </c>
      <c r="D15" s="370">
        <v>2</v>
      </c>
      <c r="E15" s="370">
        <v>2</v>
      </c>
      <c r="F15" s="370">
        <v>16035.6</v>
      </c>
      <c r="G15" s="370">
        <v>0</v>
      </c>
      <c r="H15" s="370">
        <v>0</v>
      </c>
      <c r="I15" s="370">
        <v>632</v>
      </c>
      <c r="J15" s="370">
        <v>348.8</v>
      </c>
      <c r="K15" s="370">
        <v>296.8</v>
      </c>
      <c r="L15" s="370">
        <v>3460</v>
      </c>
      <c r="M15" s="370">
        <v>0</v>
      </c>
      <c r="N15" s="370">
        <v>0</v>
      </c>
      <c r="O15" s="370">
        <v>0</v>
      </c>
      <c r="P15" s="370">
        <v>0</v>
      </c>
      <c r="Q15" s="370">
        <v>4575</v>
      </c>
      <c r="R15" s="370">
        <v>3466</v>
      </c>
      <c r="S15" s="370">
        <v>600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472</v>
      </c>
      <c r="AP15" s="370">
        <v>0</v>
      </c>
      <c r="AQ15" s="370">
        <v>765</v>
      </c>
      <c r="AR15" s="370">
        <v>0</v>
      </c>
      <c r="AS15" s="370">
        <v>0</v>
      </c>
      <c r="AT15" s="370">
        <v>1420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4</v>
      </c>
      <c r="D16" s="370">
        <v>2</v>
      </c>
      <c r="E16" s="370">
        <v>3</v>
      </c>
      <c r="F16" s="370">
        <v>140.9</v>
      </c>
      <c r="G16" s="370">
        <v>0</v>
      </c>
      <c r="H16" s="370">
        <v>0</v>
      </c>
      <c r="I16" s="370">
        <v>0</v>
      </c>
      <c r="J16" s="370">
        <v>86.4</v>
      </c>
      <c r="K16" s="370">
        <v>15.200000000000001</v>
      </c>
      <c r="L16" s="370">
        <v>39.300000000000004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4</v>
      </c>
      <c r="D17" s="370">
        <v>2</v>
      </c>
      <c r="E17" s="370">
        <v>4</v>
      </c>
      <c r="F17" s="370">
        <v>842.3</v>
      </c>
      <c r="G17" s="370">
        <v>0</v>
      </c>
      <c r="H17" s="370">
        <v>0</v>
      </c>
      <c r="I17" s="370">
        <v>0</v>
      </c>
      <c r="J17" s="370">
        <v>55.4</v>
      </c>
      <c r="K17" s="370">
        <v>59.400000000000006</v>
      </c>
      <c r="L17" s="370">
        <v>727.5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4</v>
      </c>
      <c r="D18" s="370">
        <v>2</v>
      </c>
      <c r="E18" s="370">
        <v>5</v>
      </c>
      <c r="F18" s="370">
        <v>3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3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4</v>
      </c>
      <c r="D19" s="370">
        <v>2</v>
      </c>
      <c r="E19" s="370">
        <v>6</v>
      </c>
      <c r="F19" s="370">
        <v>5126456</v>
      </c>
      <c r="G19" s="370">
        <v>0</v>
      </c>
      <c r="H19" s="370">
        <v>0</v>
      </c>
      <c r="I19" s="370">
        <v>100663</v>
      </c>
      <c r="J19" s="370">
        <v>134041</v>
      </c>
      <c r="K19" s="370">
        <v>104538</v>
      </c>
      <c r="L19" s="370">
        <v>2435554</v>
      </c>
      <c r="M19" s="370">
        <v>0</v>
      </c>
      <c r="N19" s="370">
        <v>0</v>
      </c>
      <c r="O19" s="370">
        <v>0</v>
      </c>
      <c r="P19" s="370">
        <v>0</v>
      </c>
      <c r="Q19" s="370">
        <v>967528</v>
      </c>
      <c r="R19" s="370">
        <v>853859</v>
      </c>
      <c r="S19" s="370">
        <v>173044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59123</v>
      </c>
      <c r="AP19" s="370">
        <v>0</v>
      </c>
      <c r="AQ19" s="370">
        <v>107110</v>
      </c>
      <c r="AR19" s="370">
        <v>0</v>
      </c>
      <c r="AS19" s="370">
        <v>0</v>
      </c>
      <c r="AT19" s="370">
        <v>190996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4</v>
      </c>
      <c r="D20" s="370">
        <v>2</v>
      </c>
      <c r="E20" s="370">
        <v>9</v>
      </c>
      <c r="F20" s="370">
        <v>33828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13000</v>
      </c>
      <c r="R20" s="370">
        <v>15140</v>
      </c>
      <c r="S20" s="370">
        <v>3688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2000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4</v>
      </c>
      <c r="D21" s="370">
        <v>2</v>
      </c>
      <c r="E21" s="370">
        <v>10</v>
      </c>
      <c r="F21" s="370">
        <v>3500</v>
      </c>
      <c r="G21" s="370">
        <v>0</v>
      </c>
      <c r="H21" s="370">
        <v>3500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4</v>
      </c>
      <c r="D22" s="370">
        <v>2</v>
      </c>
      <c r="E22" s="370">
        <v>11</v>
      </c>
      <c r="F22" s="370">
        <v>10236.594969705155</v>
      </c>
      <c r="G22" s="370">
        <v>6569.9283030384877</v>
      </c>
      <c r="H22" s="370">
        <v>3666.6666666666665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4</v>
      </c>
      <c r="D23" s="370">
        <v>3</v>
      </c>
      <c r="E23" s="370">
        <v>1</v>
      </c>
      <c r="F23" s="370">
        <v>113.6</v>
      </c>
      <c r="G23" s="370">
        <v>0</v>
      </c>
      <c r="H23" s="370">
        <v>0</v>
      </c>
      <c r="I23" s="370">
        <v>4</v>
      </c>
      <c r="J23" s="370">
        <v>2.4000000000000004</v>
      </c>
      <c r="K23" s="370">
        <v>0.9</v>
      </c>
      <c r="L23" s="370">
        <v>24.200000000000003</v>
      </c>
      <c r="M23" s="370">
        <v>0</v>
      </c>
      <c r="N23" s="370">
        <v>0</v>
      </c>
      <c r="O23" s="370">
        <v>0</v>
      </c>
      <c r="P23" s="370">
        <v>0</v>
      </c>
      <c r="Q23" s="370">
        <v>34</v>
      </c>
      <c r="R23" s="370">
        <v>25.6</v>
      </c>
      <c r="S23" s="370">
        <v>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</v>
      </c>
      <c r="AP23" s="370">
        <v>0</v>
      </c>
      <c r="AQ23" s="370">
        <v>5</v>
      </c>
      <c r="AR23" s="370">
        <v>0</v>
      </c>
      <c r="AS23" s="370">
        <v>0</v>
      </c>
      <c r="AT23" s="370">
        <v>10.5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4</v>
      </c>
      <c r="D24" s="370">
        <v>3</v>
      </c>
      <c r="E24" s="370">
        <v>2</v>
      </c>
      <c r="F24" s="370">
        <v>17971.8</v>
      </c>
      <c r="G24" s="370">
        <v>0</v>
      </c>
      <c r="H24" s="370">
        <v>0</v>
      </c>
      <c r="I24" s="370">
        <v>728</v>
      </c>
      <c r="J24" s="370">
        <v>441.6</v>
      </c>
      <c r="K24" s="370">
        <v>165.6</v>
      </c>
      <c r="L24" s="370">
        <v>4017.6</v>
      </c>
      <c r="M24" s="370">
        <v>0</v>
      </c>
      <c r="N24" s="370">
        <v>0</v>
      </c>
      <c r="O24" s="370">
        <v>0</v>
      </c>
      <c r="P24" s="370">
        <v>0</v>
      </c>
      <c r="Q24" s="370">
        <v>4937</v>
      </c>
      <c r="R24" s="370">
        <v>4077.5</v>
      </c>
      <c r="S24" s="370">
        <v>648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496</v>
      </c>
      <c r="AP24" s="370">
        <v>0</v>
      </c>
      <c r="AQ24" s="370">
        <v>879</v>
      </c>
      <c r="AR24" s="370">
        <v>0</v>
      </c>
      <c r="AS24" s="370">
        <v>0</v>
      </c>
      <c r="AT24" s="370">
        <v>1581.5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4</v>
      </c>
      <c r="D25" s="370">
        <v>3</v>
      </c>
      <c r="E25" s="370">
        <v>3</v>
      </c>
      <c r="F25" s="370">
        <v>194</v>
      </c>
      <c r="G25" s="370">
        <v>0</v>
      </c>
      <c r="H25" s="370">
        <v>0</v>
      </c>
      <c r="I25" s="370">
        <v>0</v>
      </c>
      <c r="J25" s="370">
        <v>110.4</v>
      </c>
      <c r="K25" s="370">
        <v>18.400000000000002</v>
      </c>
      <c r="L25" s="370">
        <v>65.2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4</v>
      </c>
      <c r="D26" s="370">
        <v>3</v>
      </c>
      <c r="E26" s="370">
        <v>4</v>
      </c>
      <c r="F26" s="370">
        <v>855.5</v>
      </c>
      <c r="G26" s="370">
        <v>0</v>
      </c>
      <c r="H26" s="370">
        <v>0</v>
      </c>
      <c r="I26" s="370">
        <v>0</v>
      </c>
      <c r="J26" s="370">
        <v>40.5</v>
      </c>
      <c r="K26" s="370">
        <v>30.5</v>
      </c>
      <c r="L26" s="370">
        <v>784.5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4</v>
      </c>
      <c r="D27" s="370">
        <v>3</v>
      </c>
      <c r="E27" s="370">
        <v>5</v>
      </c>
      <c r="F27" s="370">
        <v>6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4</v>
      </c>
      <c r="D28" s="370">
        <v>3</v>
      </c>
      <c r="E28" s="370">
        <v>6</v>
      </c>
      <c r="F28" s="370">
        <v>5258208</v>
      </c>
      <c r="G28" s="370">
        <v>0</v>
      </c>
      <c r="H28" s="370">
        <v>0</v>
      </c>
      <c r="I28" s="370">
        <v>101515</v>
      </c>
      <c r="J28" s="370">
        <v>129132</v>
      </c>
      <c r="K28" s="370">
        <v>51848</v>
      </c>
      <c r="L28" s="370">
        <v>2568898</v>
      </c>
      <c r="M28" s="370">
        <v>0</v>
      </c>
      <c r="N28" s="370">
        <v>0</v>
      </c>
      <c r="O28" s="370">
        <v>0</v>
      </c>
      <c r="P28" s="370">
        <v>0</v>
      </c>
      <c r="Q28" s="370">
        <v>981232</v>
      </c>
      <c r="R28" s="370">
        <v>876316</v>
      </c>
      <c r="S28" s="370">
        <v>169703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62892</v>
      </c>
      <c r="AP28" s="370">
        <v>0</v>
      </c>
      <c r="AQ28" s="370">
        <v>110153</v>
      </c>
      <c r="AR28" s="370">
        <v>0</v>
      </c>
      <c r="AS28" s="370">
        <v>0</v>
      </c>
      <c r="AT28" s="370">
        <v>206519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4</v>
      </c>
      <c r="D29" s="370">
        <v>3</v>
      </c>
      <c r="E29" s="370">
        <v>9</v>
      </c>
      <c r="F29" s="370">
        <v>53543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36695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3300</v>
      </c>
      <c r="AR29" s="370">
        <v>0</v>
      </c>
      <c r="AS29" s="370">
        <v>0</v>
      </c>
      <c r="AT29" s="370">
        <v>13548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4</v>
      </c>
      <c r="D30" s="370">
        <v>3</v>
      </c>
      <c r="E30" s="370">
        <v>10</v>
      </c>
      <c r="F30" s="370">
        <v>500</v>
      </c>
      <c r="G30" s="370">
        <v>0</v>
      </c>
      <c r="H30" s="370">
        <v>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4</v>
      </c>
      <c r="D31" s="370">
        <v>3</v>
      </c>
      <c r="E31" s="370">
        <v>11</v>
      </c>
      <c r="F31" s="370">
        <v>10236.594969705155</v>
      </c>
      <c r="G31" s="370">
        <v>6569.9283030384877</v>
      </c>
      <c r="H31" s="370">
        <v>3666.6666666666665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4</v>
      </c>
      <c r="D32" s="370">
        <v>4</v>
      </c>
      <c r="E32" s="370">
        <v>1</v>
      </c>
      <c r="F32" s="370">
        <v>115.6</v>
      </c>
      <c r="G32" s="370">
        <v>0</v>
      </c>
      <c r="H32" s="370">
        <v>0</v>
      </c>
      <c r="I32" s="370">
        <v>4</v>
      </c>
      <c r="J32" s="370">
        <v>2.4000000000000004</v>
      </c>
      <c r="K32" s="370">
        <v>0.9</v>
      </c>
      <c r="L32" s="370">
        <v>24.200000000000003</v>
      </c>
      <c r="M32" s="370">
        <v>0</v>
      </c>
      <c r="N32" s="370">
        <v>0</v>
      </c>
      <c r="O32" s="370">
        <v>0</v>
      </c>
      <c r="P32" s="370">
        <v>0</v>
      </c>
      <c r="Q32" s="370">
        <v>36</v>
      </c>
      <c r="R32" s="370">
        <v>25.6</v>
      </c>
      <c r="S32" s="370">
        <v>4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</v>
      </c>
      <c r="AP32" s="370">
        <v>0</v>
      </c>
      <c r="AQ32" s="370">
        <v>5</v>
      </c>
      <c r="AR32" s="370">
        <v>0</v>
      </c>
      <c r="AS32" s="370">
        <v>0</v>
      </c>
      <c r="AT32" s="370">
        <v>10.5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4</v>
      </c>
      <c r="D33" s="370">
        <v>4</v>
      </c>
      <c r="E33" s="370">
        <v>2</v>
      </c>
      <c r="F33" s="370">
        <v>16620.900000000001</v>
      </c>
      <c r="G33" s="370">
        <v>0</v>
      </c>
      <c r="H33" s="370">
        <v>0</v>
      </c>
      <c r="I33" s="370">
        <v>608</v>
      </c>
      <c r="J33" s="370">
        <v>352</v>
      </c>
      <c r="K33" s="370">
        <v>115.2</v>
      </c>
      <c r="L33" s="370">
        <v>3707.2000000000003</v>
      </c>
      <c r="M33" s="370">
        <v>0</v>
      </c>
      <c r="N33" s="370">
        <v>0</v>
      </c>
      <c r="O33" s="370">
        <v>0</v>
      </c>
      <c r="P33" s="370">
        <v>0</v>
      </c>
      <c r="Q33" s="370">
        <v>4887.5</v>
      </c>
      <c r="R33" s="370">
        <v>3658.25</v>
      </c>
      <c r="S33" s="370">
        <v>521.5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480</v>
      </c>
      <c r="AP33" s="370">
        <v>0</v>
      </c>
      <c r="AQ33" s="370">
        <v>768.25</v>
      </c>
      <c r="AR33" s="370">
        <v>0</v>
      </c>
      <c r="AS33" s="370">
        <v>0</v>
      </c>
      <c r="AT33" s="370">
        <v>1523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4</v>
      </c>
      <c r="D34" s="370">
        <v>4</v>
      </c>
      <c r="E34" s="370">
        <v>3</v>
      </c>
      <c r="F34" s="370">
        <v>176.89999999999998</v>
      </c>
      <c r="G34" s="370">
        <v>0</v>
      </c>
      <c r="H34" s="370">
        <v>0</v>
      </c>
      <c r="I34" s="370">
        <v>0</v>
      </c>
      <c r="J34" s="370">
        <v>88</v>
      </c>
      <c r="K34" s="370">
        <v>12.8</v>
      </c>
      <c r="L34" s="370">
        <v>76.099999999999994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4</v>
      </c>
      <c r="D35" s="370">
        <v>4</v>
      </c>
      <c r="E35" s="370">
        <v>4</v>
      </c>
      <c r="F35" s="370">
        <v>949.7</v>
      </c>
      <c r="G35" s="370">
        <v>0</v>
      </c>
      <c r="H35" s="370">
        <v>0</v>
      </c>
      <c r="I35" s="370">
        <v>0</v>
      </c>
      <c r="J35" s="370">
        <v>100.3</v>
      </c>
      <c r="K35" s="370">
        <v>43.5</v>
      </c>
      <c r="L35" s="370">
        <v>805.90000000000009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4</v>
      </c>
      <c r="D36" s="370">
        <v>4</v>
      </c>
      <c r="E36" s="370">
        <v>5</v>
      </c>
      <c r="F36" s="370">
        <v>12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12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4</v>
      </c>
      <c r="D37" s="370">
        <v>4</v>
      </c>
      <c r="E37" s="370">
        <v>6</v>
      </c>
      <c r="F37" s="370">
        <v>5443149</v>
      </c>
      <c r="G37" s="370">
        <v>0</v>
      </c>
      <c r="H37" s="370">
        <v>0</v>
      </c>
      <c r="I37" s="370">
        <v>101285</v>
      </c>
      <c r="J37" s="370">
        <v>156073</v>
      </c>
      <c r="K37" s="370">
        <v>56852</v>
      </c>
      <c r="L37" s="370">
        <v>2593357</v>
      </c>
      <c r="M37" s="370">
        <v>0</v>
      </c>
      <c r="N37" s="370">
        <v>0</v>
      </c>
      <c r="O37" s="370">
        <v>0</v>
      </c>
      <c r="P37" s="370">
        <v>0</v>
      </c>
      <c r="Q37" s="370">
        <v>1081166</v>
      </c>
      <c r="R37" s="370">
        <v>907805</v>
      </c>
      <c r="S37" s="370">
        <v>157633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61600</v>
      </c>
      <c r="AP37" s="370">
        <v>0</v>
      </c>
      <c r="AQ37" s="370">
        <v>110626</v>
      </c>
      <c r="AR37" s="370">
        <v>0</v>
      </c>
      <c r="AS37" s="370">
        <v>0</v>
      </c>
      <c r="AT37" s="370">
        <v>216752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4</v>
      </c>
      <c r="D38" s="370">
        <v>4</v>
      </c>
      <c r="E38" s="370">
        <v>10</v>
      </c>
      <c r="F38" s="370">
        <v>8720</v>
      </c>
      <c r="G38" s="370">
        <v>8720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4</v>
      </c>
      <c r="D39" s="370">
        <v>4</v>
      </c>
      <c r="E39" s="370">
        <v>11</v>
      </c>
      <c r="F39" s="370">
        <v>10236.594969705155</v>
      </c>
      <c r="G39" s="370">
        <v>6569.9283030384877</v>
      </c>
      <c r="H39" s="370">
        <v>3666.6666666666665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4</v>
      </c>
      <c r="D40" s="370">
        <v>5</v>
      </c>
      <c r="E40" s="370">
        <v>1</v>
      </c>
      <c r="F40" s="370">
        <v>114.6</v>
      </c>
      <c r="G40" s="370">
        <v>0</v>
      </c>
      <c r="H40" s="370">
        <v>0</v>
      </c>
      <c r="I40" s="370">
        <v>4</v>
      </c>
      <c r="J40" s="370">
        <v>2.4000000000000004</v>
      </c>
      <c r="K40" s="370">
        <v>0</v>
      </c>
      <c r="L40" s="370">
        <v>25.1</v>
      </c>
      <c r="M40" s="370">
        <v>0</v>
      </c>
      <c r="N40" s="370">
        <v>0</v>
      </c>
      <c r="O40" s="370">
        <v>0</v>
      </c>
      <c r="P40" s="370">
        <v>0</v>
      </c>
      <c r="Q40" s="370">
        <v>34.5</v>
      </c>
      <c r="R40" s="370">
        <v>24.6</v>
      </c>
      <c r="S40" s="370">
        <v>4.5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4</v>
      </c>
      <c r="AP40" s="370">
        <v>0</v>
      </c>
      <c r="AQ40" s="370">
        <v>5</v>
      </c>
      <c r="AR40" s="370">
        <v>0</v>
      </c>
      <c r="AS40" s="370">
        <v>0</v>
      </c>
      <c r="AT40" s="370">
        <v>10.5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4</v>
      </c>
      <c r="D41" s="370">
        <v>5</v>
      </c>
      <c r="E41" s="370">
        <v>2</v>
      </c>
      <c r="F41" s="370">
        <v>18089.699999999997</v>
      </c>
      <c r="G41" s="370">
        <v>0</v>
      </c>
      <c r="H41" s="370">
        <v>0</v>
      </c>
      <c r="I41" s="370">
        <v>704</v>
      </c>
      <c r="J41" s="370">
        <v>435.20000000000005</v>
      </c>
      <c r="K41" s="370">
        <v>0</v>
      </c>
      <c r="L41" s="370">
        <v>4371.9999999999991</v>
      </c>
      <c r="M41" s="370">
        <v>0</v>
      </c>
      <c r="N41" s="370">
        <v>0</v>
      </c>
      <c r="O41" s="370">
        <v>0</v>
      </c>
      <c r="P41" s="370">
        <v>0</v>
      </c>
      <c r="Q41" s="370">
        <v>4903.75</v>
      </c>
      <c r="R41" s="370">
        <v>4042</v>
      </c>
      <c r="S41" s="370">
        <v>744.5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666.5</v>
      </c>
      <c r="AP41" s="370">
        <v>0</v>
      </c>
      <c r="AQ41" s="370">
        <v>782</v>
      </c>
      <c r="AR41" s="370">
        <v>0</v>
      </c>
      <c r="AS41" s="370">
        <v>0</v>
      </c>
      <c r="AT41" s="370">
        <v>1439.75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4</v>
      </c>
      <c r="D42" s="370">
        <v>5</v>
      </c>
      <c r="E42" s="370">
        <v>3</v>
      </c>
      <c r="F42" s="370">
        <v>192.40000000000003</v>
      </c>
      <c r="G42" s="370">
        <v>0</v>
      </c>
      <c r="H42" s="370">
        <v>0</v>
      </c>
      <c r="I42" s="370">
        <v>0</v>
      </c>
      <c r="J42" s="370">
        <v>108.80000000000001</v>
      </c>
      <c r="K42" s="370">
        <v>0</v>
      </c>
      <c r="L42" s="370">
        <v>83.600000000000009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4</v>
      </c>
      <c r="D43" s="370">
        <v>5</v>
      </c>
      <c r="E43" s="370">
        <v>4</v>
      </c>
      <c r="F43" s="370">
        <v>879.80000000000007</v>
      </c>
      <c r="G43" s="370">
        <v>0</v>
      </c>
      <c r="H43" s="370">
        <v>0</v>
      </c>
      <c r="I43" s="370">
        <v>0</v>
      </c>
      <c r="J43" s="370">
        <v>49.1</v>
      </c>
      <c r="K43" s="370">
        <v>0</v>
      </c>
      <c r="L43" s="370">
        <v>830.7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4</v>
      </c>
      <c r="D44" s="370">
        <v>5</v>
      </c>
      <c r="E44" s="370">
        <v>5</v>
      </c>
      <c r="F44" s="370">
        <v>3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3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4</v>
      </c>
      <c r="D45" s="370">
        <v>5</v>
      </c>
      <c r="E45" s="370">
        <v>6</v>
      </c>
      <c r="F45" s="370">
        <v>5420121</v>
      </c>
      <c r="G45" s="370">
        <v>0</v>
      </c>
      <c r="H45" s="370">
        <v>0</v>
      </c>
      <c r="I45" s="370">
        <v>102064</v>
      </c>
      <c r="J45" s="370">
        <v>138592</v>
      </c>
      <c r="K45" s="370">
        <v>0</v>
      </c>
      <c r="L45" s="370">
        <v>2573536</v>
      </c>
      <c r="M45" s="370">
        <v>0</v>
      </c>
      <c r="N45" s="370">
        <v>0</v>
      </c>
      <c r="O45" s="370">
        <v>0</v>
      </c>
      <c r="P45" s="370">
        <v>0</v>
      </c>
      <c r="Q45" s="370">
        <v>1096890</v>
      </c>
      <c r="R45" s="370">
        <v>917929</v>
      </c>
      <c r="S45" s="370">
        <v>193025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76885</v>
      </c>
      <c r="AP45" s="370">
        <v>0</v>
      </c>
      <c r="AQ45" s="370">
        <v>119357</v>
      </c>
      <c r="AR45" s="370">
        <v>0</v>
      </c>
      <c r="AS45" s="370">
        <v>0</v>
      </c>
      <c r="AT45" s="370">
        <v>201843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4</v>
      </c>
      <c r="D46" s="370">
        <v>5</v>
      </c>
      <c r="E46" s="370">
        <v>9</v>
      </c>
      <c r="F46" s="370">
        <v>10740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3790</v>
      </c>
      <c r="AR46" s="370">
        <v>0</v>
      </c>
      <c r="AS46" s="370">
        <v>0</v>
      </c>
      <c r="AT46" s="370">
        <v>6950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4</v>
      </c>
      <c r="D47" s="370">
        <v>5</v>
      </c>
      <c r="E47" s="370">
        <v>10</v>
      </c>
      <c r="F47" s="370">
        <v>17177</v>
      </c>
      <c r="G47" s="370">
        <v>6100</v>
      </c>
      <c r="H47" s="370">
        <v>11077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4</v>
      </c>
      <c r="D48" s="370">
        <v>5</v>
      </c>
      <c r="E48" s="370">
        <v>11</v>
      </c>
      <c r="F48" s="370">
        <v>10236.594969705155</v>
      </c>
      <c r="G48" s="370">
        <v>6569.9283030384877</v>
      </c>
      <c r="H48" s="370">
        <v>3666.6666666666665</v>
      </c>
      <c r="I48" s="370">
        <v>0</v>
      </c>
      <c r="J48" s="370">
        <v>0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4</v>
      </c>
      <c r="D49" s="370">
        <v>6</v>
      </c>
      <c r="E49" s="370">
        <v>1</v>
      </c>
      <c r="F49" s="370">
        <v>113.9</v>
      </c>
      <c r="G49" s="370">
        <v>0</v>
      </c>
      <c r="H49" s="370">
        <v>0</v>
      </c>
      <c r="I49" s="370">
        <v>4</v>
      </c>
      <c r="J49" s="370">
        <v>2.4000000000000004</v>
      </c>
      <c r="K49" s="370">
        <v>0.9</v>
      </c>
      <c r="L49" s="370">
        <v>24.000000000000004</v>
      </c>
      <c r="M49" s="370">
        <v>0</v>
      </c>
      <c r="N49" s="370">
        <v>0</v>
      </c>
      <c r="O49" s="370">
        <v>0</v>
      </c>
      <c r="P49" s="370">
        <v>0</v>
      </c>
      <c r="Q49" s="370">
        <v>31.5</v>
      </c>
      <c r="R49" s="370">
        <v>25.6</v>
      </c>
      <c r="S49" s="370">
        <v>4.5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5</v>
      </c>
      <c r="AP49" s="370">
        <v>0</v>
      </c>
      <c r="AQ49" s="370">
        <v>5</v>
      </c>
      <c r="AR49" s="370">
        <v>0</v>
      </c>
      <c r="AS49" s="370">
        <v>0</v>
      </c>
      <c r="AT49" s="370">
        <v>11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4</v>
      </c>
      <c r="D50" s="370">
        <v>6</v>
      </c>
      <c r="E50" s="370">
        <v>2</v>
      </c>
      <c r="F50" s="370">
        <v>16640.849999999999</v>
      </c>
      <c r="G50" s="370">
        <v>0</v>
      </c>
      <c r="H50" s="370">
        <v>0</v>
      </c>
      <c r="I50" s="370">
        <v>672</v>
      </c>
      <c r="J50" s="370">
        <v>396.8</v>
      </c>
      <c r="K50" s="370">
        <v>158.4</v>
      </c>
      <c r="L50" s="370">
        <v>3796.4</v>
      </c>
      <c r="M50" s="370">
        <v>0</v>
      </c>
      <c r="N50" s="370">
        <v>0</v>
      </c>
      <c r="O50" s="370">
        <v>0</v>
      </c>
      <c r="P50" s="370">
        <v>0</v>
      </c>
      <c r="Q50" s="370">
        <v>4475.5</v>
      </c>
      <c r="R50" s="370">
        <v>3765.25</v>
      </c>
      <c r="S50" s="370">
        <v>671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523</v>
      </c>
      <c r="AP50" s="370">
        <v>0</v>
      </c>
      <c r="AQ50" s="370">
        <v>803</v>
      </c>
      <c r="AR50" s="370">
        <v>0</v>
      </c>
      <c r="AS50" s="370">
        <v>0</v>
      </c>
      <c r="AT50" s="370">
        <v>1379.5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4</v>
      </c>
      <c r="D51" s="370">
        <v>6</v>
      </c>
      <c r="E51" s="370">
        <v>3</v>
      </c>
      <c r="F51" s="370">
        <v>198</v>
      </c>
      <c r="G51" s="370">
        <v>0</v>
      </c>
      <c r="H51" s="370">
        <v>0</v>
      </c>
      <c r="I51" s="370">
        <v>0</v>
      </c>
      <c r="J51" s="370">
        <v>99.2</v>
      </c>
      <c r="K51" s="370">
        <v>17.600000000000001</v>
      </c>
      <c r="L51" s="370">
        <v>81.2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4</v>
      </c>
      <c r="D52" s="370">
        <v>6</v>
      </c>
      <c r="E52" s="370">
        <v>4</v>
      </c>
      <c r="F52" s="370">
        <v>859.8</v>
      </c>
      <c r="G52" s="370">
        <v>0</v>
      </c>
      <c r="H52" s="370">
        <v>0</v>
      </c>
      <c r="I52" s="370">
        <v>0</v>
      </c>
      <c r="J52" s="370">
        <v>74.2</v>
      </c>
      <c r="K52" s="370">
        <v>39.6</v>
      </c>
      <c r="L52" s="370">
        <v>746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4</v>
      </c>
      <c r="D53" s="370">
        <v>6</v>
      </c>
      <c r="E53" s="370">
        <v>5</v>
      </c>
      <c r="F53" s="370">
        <v>14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14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4</v>
      </c>
      <c r="D54" s="370">
        <v>6</v>
      </c>
      <c r="E54" s="370">
        <v>6</v>
      </c>
      <c r="F54" s="370">
        <v>5181197</v>
      </c>
      <c r="G54" s="370">
        <v>0</v>
      </c>
      <c r="H54" s="370">
        <v>0</v>
      </c>
      <c r="I54" s="370">
        <v>101744</v>
      </c>
      <c r="J54" s="370">
        <v>141321</v>
      </c>
      <c r="K54" s="370">
        <v>54780</v>
      </c>
      <c r="L54" s="370">
        <v>2424276</v>
      </c>
      <c r="M54" s="370">
        <v>0</v>
      </c>
      <c r="N54" s="370">
        <v>0</v>
      </c>
      <c r="O54" s="370">
        <v>0</v>
      </c>
      <c r="P54" s="370">
        <v>0</v>
      </c>
      <c r="Q54" s="370">
        <v>975670</v>
      </c>
      <c r="R54" s="370">
        <v>919797</v>
      </c>
      <c r="S54" s="370">
        <v>189719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66701</v>
      </c>
      <c r="AP54" s="370">
        <v>0</v>
      </c>
      <c r="AQ54" s="370">
        <v>108822</v>
      </c>
      <c r="AR54" s="370">
        <v>0</v>
      </c>
      <c r="AS54" s="370">
        <v>0</v>
      </c>
      <c r="AT54" s="370">
        <v>198367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4</v>
      </c>
      <c r="D55" s="370">
        <v>6</v>
      </c>
      <c r="E55" s="370">
        <v>11</v>
      </c>
      <c r="F55" s="370">
        <v>10236.594969705155</v>
      </c>
      <c r="G55" s="370">
        <v>6569.9283030384877</v>
      </c>
      <c r="H55" s="370">
        <v>3666.6666666666665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4</v>
      </c>
      <c r="D56" s="370">
        <v>7</v>
      </c>
      <c r="E56" s="370">
        <v>1</v>
      </c>
      <c r="F56" s="370">
        <v>113.6</v>
      </c>
      <c r="G56" s="370">
        <v>0</v>
      </c>
      <c r="H56" s="370">
        <v>0</v>
      </c>
      <c r="I56" s="370">
        <v>4</v>
      </c>
      <c r="J56" s="370">
        <v>2.4000000000000004</v>
      </c>
      <c r="K56" s="370">
        <v>0.9</v>
      </c>
      <c r="L56" s="370">
        <v>23.700000000000003</v>
      </c>
      <c r="M56" s="370">
        <v>0</v>
      </c>
      <c r="N56" s="370">
        <v>0</v>
      </c>
      <c r="O56" s="370">
        <v>0</v>
      </c>
      <c r="P56" s="370">
        <v>0</v>
      </c>
      <c r="Q56" s="370">
        <v>31.5</v>
      </c>
      <c r="R56" s="370">
        <v>25.6</v>
      </c>
      <c r="S56" s="370">
        <v>4.5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5</v>
      </c>
      <c r="AP56" s="370">
        <v>0</v>
      </c>
      <c r="AQ56" s="370">
        <v>5</v>
      </c>
      <c r="AR56" s="370">
        <v>0</v>
      </c>
      <c r="AS56" s="370">
        <v>0</v>
      </c>
      <c r="AT56" s="370">
        <v>11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4</v>
      </c>
      <c r="D57" s="370">
        <v>7</v>
      </c>
      <c r="E57" s="370">
        <v>2</v>
      </c>
      <c r="F57" s="370">
        <v>13941.1</v>
      </c>
      <c r="G57" s="370">
        <v>0</v>
      </c>
      <c r="H57" s="370">
        <v>0</v>
      </c>
      <c r="I57" s="370">
        <v>520</v>
      </c>
      <c r="J57" s="370">
        <v>275.20000000000005</v>
      </c>
      <c r="K57" s="370">
        <v>144</v>
      </c>
      <c r="L57" s="370">
        <v>2946.4</v>
      </c>
      <c r="M57" s="370">
        <v>0</v>
      </c>
      <c r="N57" s="370">
        <v>0</v>
      </c>
      <c r="O57" s="370">
        <v>0</v>
      </c>
      <c r="P57" s="370">
        <v>0</v>
      </c>
      <c r="Q57" s="370">
        <v>3823.75</v>
      </c>
      <c r="R57" s="370">
        <v>3233.25</v>
      </c>
      <c r="S57" s="370">
        <v>507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602.5</v>
      </c>
      <c r="AP57" s="370">
        <v>0</v>
      </c>
      <c r="AQ57" s="370">
        <v>690</v>
      </c>
      <c r="AR57" s="370">
        <v>0</v>
      </c>
      <c r="AS57" s="370">
        <v>0</v>
      </c>
      <c r="AT57" s="370">
        <v>1199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4</v>
      </c>
      <c r="D58" s="370">
        <v>7</v>
      </c>
      <c r="E58" s="370">
        <v>3</v>
      </c>
      <c r="F58" s="370">
        <v>115.30000000000001</v>
      </c>
      <c r="G58" s="370">
        <v>0</v>
      </c>
      <c r="H58" s="370">
        <v>0</v>
      </c>
      <c r="I58" s="370">
        <v>0</v>
      </c>
      <c r="J58" s="370">
        <v>68.800000000000011</v>
      </c>
      <c r="K58" s="370">
        <v>16</v>
      </c>
      <c r="L58" s="370">
        <v>30.5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4</v>
      </c>
      <c r="D59" s="370">
        <v>7</v>
      </c>
      <c r="E59" s="370">
        <v>4</v>
      </c>
      <c r="F59" s="370">
        <v>907.5</v>
      </c>
      <c r="G59" s="370">
        <v>0</v>
      </c>
      <c r="H59" s="370">
        <v>0</v>
      </c>
      <c r="I59" s="370">
        <v>0</v>
      </c>
      <c r="J59" s="370">
        <v>128</v>
      </c>
      <c r="K59" s="370">
        <v>29.5</v>
      </c>
      <c r="L59" s="370">
        <v>750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4</v>
      </c>
      <c r="D60" s="370">
        <v>7</v>
      </c>
      <c r="E60" s="370">
        <v>5</v>
      </c>
      <c r="F60" s="370">
        <v>14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370">
        <v>14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4</v>
      </c>
      <c r="D61" s="370">
        <v>7</v>
      </c>
      <c r="E61" s="370">
        <v>6</v>
      </c>
      <c r="F61" s="370">
        <v>7297451</v>
      </c>
      <c r="G61" s="370">
        <v>0</v>
      </c>
      <c r="H61" s="370">
        <v>0</v>
      </c>
      <c r="I61" s="370">
        <v>130948</v>
      </c>
      <c r="J61" s="370">
        <v>194873</v>
      </c>
      <c r="K61" s="370">
        <v>67781</v>
      </c>
      <c r="L61" s="370">
        <v>3552244</v>
      </c>
      <c r="M61" s="370">
        <v>0</v>
      </c>
      <c r="N61" s="370">
        <v>0</v>
      </c>
      <c r="O61" s="370">
        <v>0</v>
      </c>
      <c r="P61" s="370">
        <v>0</v>
      </c>
      <c r="Q61" s="370">
        <v>1320447</v>
      </c>
      <c r="R61" s="370">
        <v>1268431</v>
      </c>
      <c r="S61" s="370">
        <v>252173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97929</v>
      </c>
      <c r="AP61" s="370">
        <v>0</v>
      </c>
      <c r="AQ61" s="370">
        <v>146877</v>
      </c>
      <c r="AR61" s="370">
        <v>0</v>
      </c>
      <c r="AS61" s="370">
        <v>0</v>
      </c>
      <c r="AT61" s="370">
        <v>265748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4</v>
      </c>
      <c r="D62" s="370">
        <v>7</v>
      </c>
      <c r="E62" s="370">
        <v>9</v>
      </c>
      <c r="F62" s="370">
        <v>1884388</v>
      </c>
      <c r="G62" s="370">
        <v>0</v>
      </c>
      <c r="H62" s="370">
        <v>0</v>
      </c>
      <c r="I62" s="370">
        <v>29758</v>
      </c>
      <c r="J62" s="370">
        <v>27678</v>
      </c>
      <c r="K62" s="370">
        <v>11216</v>
      </c>
      <c r="L62" s="370">
        <v>1084513</v>
      </c>
      <c r="M62" s="370">
        <v>0</v>
      </c>
      <c r="N62" s="370">
        <v>0</v>
      </c>
      <c r="O62" s="370">
        <v>0</v>
      </c>
      <c r="P62" s="370">
        <v>0</v>
      </c>
      <c r="Q62" s="370">
        <v>252200</v>
      </c>
      <c r="R62" s="370">
        <v>292400</v>
      </c>
      <c r="S62" s="370">
        <v>83459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10900</v>
      </c>
      <c r="AP62" s="370">
        <v>0</v>
      </c>
      <c r="AQ62" s="370">
        <v>38100</v>
      </c>
      <c r="AR62" s="370">
        <v>0</v>
      </c>
      <c r="AS62" s="370">
        <v>0</v>
      </c>
      <c r="AT62" s="370">
        <v>54164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4</v>
      </c>
      <c r="D63" s="370">
        <v>7</v>
      </c>
      <c r="E63" s="370">
        <v>11</v>
      </c>
      <c r="F63" s="370">
        <v>10236.594969705155</v>
      </c>
      <c r="G63" s="370">
        <v>6569.9283030384877</v>
      </c>
      <c r="H63" s="370">
        <v>3666.6666666666665</v>
      </c>
      <c r="I63" s="370">
        <v>0</v>
      </c>
      <c r="J63" s="370">
        <v>0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4</v>
      </c>
      <c r="D64" s="370">
        <v>8</v>
      </c>
      <c r="E64" s="370">
        <v>11</v>
      </c>
      <c r="F64" s="370">
        <v>10236.594969705155</v>
      </c>
      <c r="G64" s="370">
        <v>6569.9283030384877</v>
      </c>
      <c r="H64" s="370">
        <v>3666.6666666666665</v>
      </c>
      <c r="I64" s="370">
        <v>0</v>
      </c>
      <c r="J64" s="370">
        <v>0</v>
      </c>
      <c r="K64" s="370">
        <v>0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5763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2854351.600000002</v>
      </c>
      <c r="C3" s="344">
        <f t="shared" ref="C3:Z3" si="0">SUBTOTAL(9,C6:C1048576)</f>
        <v>9</v>
      </c>
      <c r="D3" s="344"/>
      <c r="E3" s="344">
        <f>SUBTOTAL(9,E6:E1048576)/4</f>
        <v>3228282.3400000003</v>
      </c>
      <c r="F3" s="344"/>
      <c r="G3" s="344">
        <f t="shared" si="0"/>
        <v>9</v>
      </c>
      <c r="H3" s="344">
        <f>SUBTOTAL(9,H6:H1048576)/4</f>
        <v>3044309.600000001</v>
      </c>
      <c r="I3" s="347">
        <f>IF(B3&lt;&gt;0,H3/B3,"")</f>
        <v>1.0665503156653857</v>
      </c>
      <c r="J3" s="345">
        <f>IF(E3&lt;&gt;0,H3/E3,"")</f>
        <v>0.94301219019151861</v>
      </c>
      <c r="K3" s="346">
        <f t="shared" si="0"/>
        <v>32419.680000000004</v>
      </c>
      <c r="L3" s="346"/>
      <c r="M3" s="344">
        <f t="shared" si="0"/>
        <v>1.5694115665128217</v>
      </c>
      <c r="N3" s="344">
        <f t="shared" si="0"/>
        <v>41314.440000000017</v>
      </c>
      <c r="O3" s="344"/>
      <c r="P3" s="344">
        <f t="shared" si="0"/>
        <v>2</v>
      </c>
      <c r="Q3" s="344">
        <f t="shared" si="0"/>
        <v>27353.280000000013</v>
      </c>
      <c r="R3" s="347">
        <f>IF(K3&lt;&gt;0,Q3/K3,"")</f>
        <v>0.84372455249404099</v>
      </c>
      <c r="S3" s="347">
        <f>IF(N3&lt;&gt;0,Q3/N3,"")</f>
        <v>0.66207553581750112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268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299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299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299</v>
      </c>
      <c r="AB5" s="827" t="s">
        <v>2</v>
      </c>
    </row>
    <row r="6" spans="1:28" ht="14.4" customHeight="1" x14ac:dyDescent="0.3">
      <c r="A6" s="828" t="s">
        <v>5760</v>
      </c>
      <c r="B6" s="829">
        <v>2854351.6000000024</v>
      </c>
      <c r="C6" s="830">
        <v>1</v>
      </c>
      <c r="D6" s="830">
        <v>0.88417037278096378</v>
      </c>
      <c r="E6" s="829">
        <v>3228282.3400000003</v>
      </c>
      <c r="F6" s="830">
        <v>1.1310037417955088</v>
      </c>
      <c r="G6" s="830">
        <v>1</v>
      </c>
      <c r="H6" s="829">
        <v>3044309.6000000006</v>
      </c>
      <c r="I6" s="830">
        <v>1.0665503156653855</v>
      </c>
      <c r="J6" s="830">
        <v>0.9430121901915185</v>
      </c>
      <c r="K6" s="829">
        <v>16209.840000000002</v>
      </c>
      <c r="L6" s="830">
        <v>1</v>
      </c>
      <c r="M6" s="830">
        <v>0.78470578325641083</v>
      </c>
      <c r="N6" s="829">
        <v>20657.220000000008</v>
      </c>
      <c r="O6" s="830">
        <v>1.2743629795235489</v>
      </c>
      <c r="P6" s="830">
        <v>1</v>
      </c>
      <c r="Q6" s="829">
        <v>13676.640000000007</v>
      </c>
      <c r="R6" s="830">
        <v>0.84372455249404099</v>
      </c>
      <c r="S6" s="830">
        <v>0.66207553581750112</v>
      </c>
      <c r="T6" s="829"/>
      <c r="U6" s="830"/>
      <c r="V6" s="830"/>
      <c r="W6" s="829"/>
      <c r="X6" s="830"/>
      <c r="Y6" s="830"/>
      <c r="Z6" s="829"/>
      <c r="AA6" s="830"/>
      <c r="AB6" s="831"/>
    </row>
    <row r="7" spans="1:28" ht="14.4" customHeight="1" x14ac:dyDescent="0.3">
      <c r="A7" s="838" t="s">
        <v>5761</v>
      </c>
      <c r="B7" s="832">
        <v>2637112.9400000023</v>
      </c>
      <c r="C7" s="833">
        <v>1</v>
      </c>
      <c r="D7" s="833">
        <v>0.87627387594103645</v>
      </c>
      <c r="E7" s="832">
        <v>3009462.0100000002</v>
      </c>
      <c r="F7" s="833">
        <v>1.1411957236840973</v>
      </c>
      <c r="G7" s="833">
        <v>1</v>
      </c>
      <c r="H7" s="832">
        <v>2821222.6100000003</v>
      </c>
      <c r="I7" s="833">
        <v>1.069814859730656</v>
      </c>
      <c r="J7" s="833">
        <v>0.9374508136754981</v>
      </c>
      <c r="K7" s="832">
        <v>16209.840000000002</v>
      </c>
      <c r="L7" s="833">
        <v>1</v>
      </c>
      <c r="M7" s="833">
        <v>0.78470578325641083</v>
      </c>
      <c r="N7" s="832">
        <v>20657.220000000008</v>
      </c>
      <c r="O7" s="833">
        <v>1.2743629795235489</v>
      </c>
      <c r="P7" s="833">
        <v>1</v>
      </c>
      <c r="Q7" s="832">
        <v>13676.640000000007</v>
      </c>
      <c r="R7" s="833">
        <v>0.84372455249404099</v>
      </c>
      <c r="S7" s="833">
        <v>0.66207553581750112</v>
      </c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thickBot="1" x14ac:dyDescent="0.35">
      <c r="A8" s="839" t="s">
        <v>5762</v>
      </c>
      <c r="B8" s="835">
        <v>217238.66</v>
      </c>
      <c r="C8" s="836">
        <v>1</v>
      </c>
      <c r="D8" s="836">
        <v>0.99277183248923895</v>
      </c>
      <c r="E8" s="835">
        <v>218820.33000000002</v>
      </c>
      <c r="F8" s="836">
        <v>1.0072807943116571</v>
      </c>
      <c r="G8" s="836">
        <v>1</v>
      </c>
      <c r="H8" s="835">
        <v>223086.99</v>
      </c>
      <c r="I8" s="836">
        <v>1.0269212211123011</v>
      </c>
      <c r="J8" s="836">
        <v>1.0194984625057459</v>
      </c>
      <c r="K8" s="835"/>
      <c r="L8" s="836"/>
      <c r="M8" s="836"/>
      <c r="N8" s="835"/>
      <c r="O8" s="836"/>
      <c r="P8" s="836"/>
      <c r="Q8" s="835"/>
      <c r="R8" s="836"/>
      <c r="S8" s="836"/>
      <c r="T8" s="835"/>
      <c r="U8" s="836"/>
      <c r="V8" s="836"/>
      <c r="W8" s="835"/>
      <c r="X8" s="836"/>
      <c r="Y8" s="836"/>
      <c r="Z8" s="835"/>
      <c r="AA8" s="836"/>
      <c r="AB8" s="837"/>
    </row>
    <row r="9" spans="1:28" ht="14.4" customHeight="1" thickBot="1" x14ac:dyDescent="0.35"/>
    <row r="10" spans="1:28" ht="14.4" customHeight="1" x14ac:dyDescent="0.3">
      <c r="A10" s="828" t="s">
        <v>594</v>
      </c>
      <c r="B10" s="829">
        <v>2139701.2700000009</v>
      </c>
      <c r="C10" s="830">
        <v>1</v>
      </c>
      <c r="D10" s="830">
        <v>0.85636109099337709</v>
      </c>
      <c r="E10" s="829">
        <v>2498597.02</v>
      </c>
      <c r="F10" s="830">
        <v>1.1677317086417389</v>
      </c>
      <c r="G10" s="830">
        <v>1</v>
      </c>
      <c r="H10" s="829">
        <v>2476261.9500000002</v>
      </c>
      <c r="I10" s="830">
        <v>1.1572933029104568</v>
      </c>
      <c r="J10" s="831">
        <v>0.99106095547972761</v>
      </c>
    </row>
    <row r="11" spans="1:28" ht="14.4" customHeight="1" x14ac:dyDescent="0.3">
      <c r="A11" s="838" t="s">
        <v>5764</v>
      </c>
      <c r="B11" s="832">
        <v>107389.31000000001</v>
      </c>
      <c r="C11" s="833">
        <v>1</v>
      </c>
      <c r="D11" s="833">
        <v>3.1424272839000413</v>
      </c>
      <c r="E11" s="832">
        <v>34174</v>
      </c>
      <c r="F11" s="833">
        <v>0.31822534291355442</v>
      </c>
      <c r="G11" s="833">
        <v>1</v>
      </c>
      <c r="H11" s="832">
        <v>41667.32</v>
      </c>
      <c r="I11" s="833">
        <v>0.38800249298556805</v>
      </c>
      <c r="J11" s="834">
        <v>1.2192696201790836</v>
      </c>
    </row>
    <row r="12" spans="1:28" ht="14.4" customHeight="1" x14ac:dyDescent="0.3">
      <c r="A12" s="838" t="s">
        <v>5765</v>
      </c>
      <c r="B12" s="832">
        <v>2032311.9600000011</v>
      </c>
      <c r="C12" s="833">
        <v>1</v>
      </c>
      <c r="D12" s="833">
        <v>0.82466035396796489</v>
      </c>
      <c r="E12" s="832">
        <v>2464423.02</v>
      </c>
      <c r="F12" s="833">
        <v>1.2126204384488288</v>
      </c>
      <c r="G12" s="833">
        <v>1</v>
      </c>
      <c r="H12" s="832">
        <v>2434594.6300000004</v>
      </c>
      <c r="I12" s="833">
        <v>1.1979433659387602</v>
      </c>
      <c r="J12" s="834">
        <v>0.98789640018863334</v>
      </c>
    </row>
    <row r="13" spans="1:28" ht="14.4" customHeight="1" x14ac:dyDescent="0.3">
      <c r="A13" s="840" t="s">
        <v>603</v>
      </c>
      <c r="B13" s="841">
        <v>714650.33000000007</v>
      </c>
      <c r="C13" s="842">
        <v>1</v>
      </c>
      <c r="D13" s="842">
        <v>0.97939524122535471</v>
      </c>
      <c r="E13" s="841">
        <v>729685.32</v>
      </c>
      <c r="F13" s="842">
        <v>1.0210382467744747</v>
      </c>
      <c r="G13" s="842">
        <v>1</v>
      </c>
      <c r="H13" s="841">
        <v>568047.65</v>
      </c>
      <c r="I13" s="842">
        <v>0.79486096368275649</v>
      </c>
      <c r="J13" s="843">
        <v>0.77848304526669121</v>
      </c>
    </row>
    <row r="14" spans="1:28" ht="14.4" customHeight="1" x14ac:dyDescent="0.3">
      <c r="A14" s="838" t="s">
        <v>5764</v>
      </c>
      <c r="B14" s="832">
        <v>7131.33</v>
      </c>
      <c r="C14" s="833">
        <v>1</v>
      </c>
      <c r="D14" s="833">
        <v>2.7951311859650221</v>
      </c>
      <c r="E14" s="832">
        <v>2551.34</v>
      </c>
      <c r="F14" s="833">
        <v>0.35776496109421385</v>
      </c>
      <c r="G14" s="833">
        <v>1</v>
      </c>
      <c r="H14" s="832">
        <v>2608.67</v>
      </c>
      <c r="I14" s="833">
        <v>0.3658041347125992</v>
      </c>
      <c r="J14" s="834">
        <v>1.0224705448901361</v>
      </c>
    </row>
    <row r="15" spans="1:28" ht="14.4" customHeight="1" thickBot="1" x14ac:dyDescent="0.35">
      <c r="A15" s="839" t="s">
        <v>5765</v>
      </c>
      <c r="B15" s="835">
        <v>707519.00000000012</v>
      </c>
      <c r="C15" s="836">
        <v>1</v>
      </c>
      <c r="D15" s="836">
        <v>0.97302425613502497</v>
      </c>
      <c r="E15" s="835">
        <v>727133.98</v>
      </c>
      <c r="F15" s="836">
        <v>1.0277236088359463</v>
      </c>
      <c r="G15" s="836">
        <v>1</v>
      </c>
      <c r="H15" s="835">
        <v>565438.98</v>
      </c>
      <c r="I15" s="836">
        <v>0.79918557664175782</v>
      </c>
      <c r="J15" s="837">
        <v>0.77762695122568748</v>
      </c>
    </row>
    <row r="16" spans="1:28" ht="14.4" customHeight="1" x14ac:dyDescent="0.3">
      <c r="A16" s="783" t="s">
        <v>2302</v>
      </c>
    </row>
    <row r="17" spans="1:1" ht="14.4" customHeight="1" x14ac:dyDescent="0.3">
      <c r="A17" s="784" t="s">
        <v>2303</v>
      </c>
    </row>
    <row r="18" spans="1:1" ht="14.4" customHeight="1" x14ac:dyDescent="0.3">
      <c r="A18" s="783" t="s">
        <v>5766</v>
      </c>
    </row>
    <row r="19" spans="1:1" ht="14.4" customHeight="1" x14ac:dyDescent="0.3">
      <c r="A19" s="783" t="s">
        <v>5767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5789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23971</v>
      </c>
      <c r="C3" s="445">
        <f t="shared" si="0"/>
        <v>26330</v>
      </c>
      <c r="D3" s="481">
        <f t="shared" si="0"/>
        <v>25538</v>
      </c>
      <c r="E3" s="346">
        <f t="shared" si="0"/>
        <v>2854351.5999999996</v>
      </c>
      <c r="F3" s="344">
        <f t="shared" si="0"/>
        <v>3228282.3400000003</v>
      </c>
      <c r="G3" s="446">
        <f t="shared" si="0"/>
        <v>3044309.6000000006</v>
      </c>
    </row>
    <row r="4" spans="1:7" ht="14.4" customHeight="1" x14ac:dyDescent="0.3">
      <c r="A4" s="602" t="s">
        <v>167</v>
      </c>
      <c r="B4" s="607" t="s">
        <v>266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2305</v>
      </c>
      <c r="B6" s="225">
        <v>698</v>
      </c>
      <c r="C6" s="225">
        <v>991</v>
      </c>
      <c r="D6" s="225">
        <v>924</v>
      </c>
      <c r="E6" s="845">
        <v>159651.32999999999</v>
      </c>
      <c r="F6" s="845">
        <v>156593.00000000003</v>
      </c>
      <c r="G6" s="846">
        <v>154071.66</v>
      </c>
    </row>
    <row r="7" spans="1:7" ht="14.4" customHeight="1" x14ac:dyDescent="0.3">
      <c r="A7" s="755" t="s">
        <v>5768</v>
      </c>
      <c r="B7" s="731"/>
      <c r="C7" s="731">
        <v>3</v>
      </c>
      <c r="D7" s="731"/>
      <c r="E7" s="847"/>
      <c r="F7" s="847">
        <v>111</v>
      </c>
      <c r="G7" s="848"/>
    </row>
    <row r="8" spans="1:7" ht="14.4" customHeight="1" x14ac:dyDescent="0.3">
      <c r="A8" s="755" t="s">
        <v>2306</v>
      </c>
      <c r="B8" s="731">
        <v>751</v>
      </c>
      <c r="C8" s="731">
        <v>189</v>
      </c>
      <c r="D8" s="731">
        <v>47</v>
      </c>
      <c r="E8" s="847">
        <v>76995.67</v>
      </c>
      <c r="F8" s="847">
        <v>14711.67</v>
      </c>
      <c r="G8" s="848">
        <v>4162</v>
      </c>
    </row>
    <row r="9" spans="1:7" ht="14.4" customHeight="1" x14ac:dyDescent="0.3">
      <c r="A9" s="755" t="s">
        <v>5769</v>
      </c>
      <c r="B9" s="731"/>
      <c r="C9" s="731">
        <v>2</v>
      </c>
      <c r="D9" s="731"/>
      <c r="E9" s="847"/>
      <c r="F9" s="847">
        <v>284.33</v>
      </c>
      <c r="G9" s="848"/>
    </row>
    <row r="10" spans="1:7" ht="14.4" customHeight="1" x14ac:dyDescent="0.3">
      <c r="A10" s="755" t="s">
        <v>5764</v>
      </c>
      <c r="B10" s="731">
        <v>6510</v>
      </c>
      <c r="C10" s="731">
        <v>612</v>
      </c>
      <c r="D10" s="731">
        <v>698</v>
      </c>
      <c r="E10" s="847">
        <v>114520.64</v>
      </c>
      <c r="F10" s="847">
        <v>36725.339999999997</v>
      </c>
      <c r="G10" s="848">
        <v>44275.990000000005</v>
      </c>
    </row>
    <row r="11" spans="1:7" ht="14.4" customHeight="1" x14ac:dyDescent="0.3">
      <c r="A11" s="755" t="s">
        <v>2307</v>
      </c>
      <c r="B11" s="731"/>
      <c r="C11" s="731"/>
      <c r="D11" s="731">
        <v>6</v>
      </c>
      <c r="E11" s="847"/>
      <c r="F11" s="847"/>
      <c r="G11" s="848">
        <v>222</v>
      </c>
    </row>
    <row r="12" spans="1:7" ht="14.4" customHeight="1" x14ac:dyDescent="0.3">
      <c r="A12" s="755" t="s">
        <v>5770</v>
      </c>
      <c r="B12" s="731">
        <v>56</v>
      </c>
      <c r="C12" s="731"/>
      <c r="D12" s="731"/>
      <c r="E12" s="847">
        <v>5740.34</v>
      </c>
      <c r="F12" s="847"/>
      <c r="G12" s="848"/>
    </row>
    <row r="13" spans="1:7" ht="14.4" customHeight="1" x14ac:dyDescent="0.3">
      <c r="A13" s="755" t="s">
        <v>5771</v>
      </c>
      <c r="B13" s="731"/>
      <c r="C13" s="731">
        <v>2</v>
      </c>
      <c r="D13" s="731"/>
      <c r="E13" s="847"/>
      <c r="F13" s="847">
        <v>74</v>
      </c>
      <c r="G13" s="848"/>
    </row>
    <row r="14" spans="1:7" ht="14.4" customHeight="1" x14ac:dyDescent="0.3">
      <c r="A14" s="755" t="s">
        <v>2308</v>
      </c>
      <c r="B14" s="731">
        <v>47</v>
      </c>
      <c r="C14" s="731">
        <v>26</v>
      </c>
      <c r="D14" s="731">
        <v>22</v>
      </c>
      <c r="E14" s="847">
        <v>16944.990000000002</v>
      </c>
      <c r="F14" s="847">
        <v>3577.34</v>
      </c>
      <c r="G14" s="848">
        <v>2474.66</v>
      </c>
    </row>
    <row r="15" spans="1:7" ht="14.4" customHeight="1" x14ac:dyDescent="0.3">
      <c r="A15" s="755" t="s">
        <v>5772</v>
      </c>
      <c r="B15" s="731"/>
      <c r="C15" s="731">
        <v>5</v>
      </c>
      <c r="D15" s="731"/>
      <c r="E15" s="847"/>
      <c r="F15" s="847">
        <v>185</v>
      </c>
      <c r="G15" s="848"/>
    </row>
    <row r="16" spans="1:7" ht="14.4" customHeight="1" x14ac:dyDescent="0.3">
      <c r="A16" s="755" t="s">
        <v>2310</v>
      </c>
      <c r="B16" s="731">
        <v>24</v>
      </c>
      <c r="C16" s="731">
        <v>1474</v>
      </c>
      <c r="D16" s="731">
        <v>1718</v>
      </c>
      <c r="E16" s="847">
        <v>1920</v>
      </c>
      <c r="F16" s="847">
        <v>135925.66</v>
      </c>
      <c r="G16" s="848">
        <v>157692.33000000002</v>
      </c>
    </row>
    <row r="17" spans="1:7" ht="14.4" customHeight="1" x14ac:dyDescent="0.3">
      <c r="A17" s="755" t="s">
        <v>5773</v>
      </c>
      <c r="B17" s="731"/>
      <c r="C17" s="731">
        <v>6</v>
      </c>
      <c r="D17" s="731"/>
      <c r="E17" s="847"/>
      <c r="F17" s="847">
        <v>222</v>
      </c>
      <c r="G17" s="848"/>
    </row>
    <row r="18" spans="1:7" ht="14.4" customHeight="1" x14ac:dyDescent="0.3">
      <c r="A18" s="755" t="s">
        <v>2311</v>
      </c>
      <c r="B18" s="731">
        <v>956</v>
      </c>
      <c r="C18" s="731">
        <v>1174</v>
      </c>
      <c r="D18" s="731">
        <v>1094</v>
      </c>
      <c r="E18" s="847">
        <v>113954.66</v>
      </c>
      <c r="F18" s="847">
        <v>110807.65000000001</v>
      </c>
      <c r="G18" s="848">
        <v>104248.01</v>
      </c>
    </row>
    <row r="19" spans="1:7" ht="14.4" customHeight="1" x14ac:dyDescent="0.3">
      <c r="A19" s="755" t="s">
        <v>5774</v>
      </c>
      <c r="B19" s="731"/>
      <c r="C19" s="731"/>
      <c r="D19" s="731">
        <v>2</v>
      </c>
      <c r="E19" s="847"/>
      <c r="F19" s="847"/>
      <c r="G19" s="848">
        <v>74</v>
      </c>
    </row>
    <row r="20" spans="1:7" ht="14.4" customHeight="1" x14ac:dyDescent="0.3">
      <c r="A20" s="755" t="s">
        <v>2312</v>
      </c>
      <c r="B20" s="731">
        <v>932</v>
      </c>
      <c r="C20" s="731">
        <v>1100</v>
      </c>
      <c r="D20" s="731">
        <v>1088</v>
      </c>
      <c r="E20" s="847">
        <v>76228.67</v>
      </c>
      <c r="F20" s="847">
        <v>96690.33</v>
      </c>
      <c r="G20" s="848">
        <v>100402.33</v>
      </c>
    </row>
    <row r="21" spans="1:7" ht="14.4" customHeight="1" x14ac:dyDescent="0.3">
      <c r="A21" s="755" t="s">
        <v>2313</v>
      </c>
      <c r="B21" s="731">
        <v>32</v>
      </c>
      <c r="C21" s="731">
        <v>16</v>
      </c>
      <c r="D21" s="731">
        <v>18</v>
      </c>
      <c r="E21" s="847">
        <v>4558</v>
      </c>
      <c r="F21" s="847">
        <v>2995</v>
      </c>
      <c r="G21" s="848">
        <v>2414.66</v>
      </c>
    </row>
    <row r="22" spans="1:7" ht="14.4" customHeight="1" x14ac:dyDescent="0.3">
      <c r="A22" s="755" t="s">
        <v>5775</v>
      </c>
      <c r="B22" s="731">
        <v>6</v>
      </c>
      <c r="C22" s="731"/>
      <c r="D22" s="731"/>
      <c r="E22" s="847">
        <v>1260</v>
      </c>
      <c r="F22" s="847"/>
      <c r="G22" s="848"/>
    </row>
    <row r="23" spans="1:7" ht="14.4" customHeight="1" x14ac:dyDescent="0.3">
      <c r="A23" s="755" t="s">
        <v>2314</v>
      </c>
      <c r="B23" s="731"/>
      <c r="C23" s="731">
        <v>1820</v>
      </c>
      <c r="D23" s="731">
        <v>1114</v>
      </c>
      <c r="E23" s="847"/>
      <c r="F23" s="847">
        <v>156634.65999999997</v>
      </c>
      <c r="G23" s="848">
        <v>92318.34</v>
      </c>
    </row>
    <row r="24" spans="1:7" ht="14.4" customHeight="1" x14ac:dyDescent="0.3">
      <c r="A24" s="755" t="s">
        <v>2315</v>
      </c>
      <c r="B24" s="731"/>
      <c r="C24" s="731"/>
      <c r="D24" s="731">
        <v>9</v>
      </c>
      <c r="E24" s="847"/>
      <c r="F24" s="847"/>
      <c r="G24" s="848">
        <v>628.66</v>
      </c>
    </row>
    <row r="25" spans="1:7" ht="14.4" customHeight="1" x14ac:dyDescent="0.3">
      <c r="A25" s="755" t="s">
        <v>5776</v>
      </c>
      <c r="B25" s="731"/>
      <c r="C25" s="731">
        <v>1</v>
      </c>
      <c r="D25" s="731"/>
      <c r="E25" s="847"/>
      <c r="F25" s="847">
        <v>37</v>
      </c>
      <c r="G25" s="848"/>
    </row>
    <row r="26" spans="1:7" ht="14.4" customHeight="1" x14ac:dyDescent="0.3">
      <c r="A26" s="755" t="s">
        <v>2317</v>
      </c>
      <c r="B26" s="731">
        <v>243</v>
      </c>
      <c r="C26" s="731">
        <v>364</v>
      </c>
      <c r="D26" s="731">
        <v>552</v>
      </c>
      <c r="E26" s="847">
        <v>28628.660000000003</v>
      </c>
      <c r="F26" s="847">
        <v>44988</v>
      </c>
      <c r="G26" s="848">
        <v>62630.33</v>
      </c>
    </row>
    <row r="27" spans="1:7" ht="14.4" customHeight="1" x14ac:dyDescent="0.3">
      <c r="A27" s="755" t="s">
        <v>2319</v>
      </c>
      <c r="B27" s="731">
        <v>1960</v>
      </c>
      <c r="C27" s="731">
        <v>3101</v>
      </c>
      <c r="D27" s="731">
        <v>2248</v>
      </c>
      <c r="E27" s="847">
        <v>512527.66000000003</v>
      </c>
      <c r="F27" s="847">
        <v>644452.34000000008</v>
      </c>
      <c r="G27" s="848">
        <v>455060.66000000003</v>
      </c>
    </row>
    <row r="28" spans="1:7" ht="14.4" customHeight="1" x14ac:dyDescent="0.3">
      <c r="A28" s="755" t="s">
        <v>2321</v>
      </c>
      <c r="B28" s="731">
        <v>1009</v>
      </c>
      <c r="C28" s="731">
        <v>1363</v>
      </c>
      <c r="D28" s="731">
        <v>1408</v>
      </c>
      <c r="E28" s="847">
        <v>91923.33</v>
      </c>
      <c r="F28" s="847">
        <v>108404.34</v>
      </c>
      <c r="G28" s="848">
        <v>116517.34</v>
      </c>
    </row>
    <row r="29" spans="1:7" ht="14.4" customHeight="1" x14ac:dyDescent="0.3">
      <c r="A29" s="755" t="s">
        <v>2322</v>
      </c>
      <c r="B29" s="731">
        <v>259</v>
      </c>
      <c r="C29" s="731">
        <v>634</v>
      </c>
      <c r="D29" s="731">
        <v>671</v>
      </c>
      <c r="E29" s="847">
        <v>28106</v>
      </c>
      <c r="F29" s="847">
        <v>73825</v>
      </c>
      <c r="G29" s="848">
        <v>75336</v>
      </c>
    </row>
    <row r="30" spans="1:7" ht="14.4" customHeight="1" x14ac:dyDescent="0.3">
      <c r="A30" s="755" t="s">
        <v>5777</v>
      </c>
      <c r="B30" s="731"/>
      <c r="C30" s="731"/>
      <c r="D30" s="731">
        <v>6</v>
      </c>
      <c r="E30" s="847"/>
      <c r="F30" s="847"/>
      <c r="G30" s="848">
        <v>554.32999999999993</v>
      </c>
    </row>
    <row r="31" spans="1:7" ht="14.4" customHeight="1" x14ac:dyDescent="0.3">
      <c r="A31" s="755" t="s">
        <v>5778</v>
      </c>
      <c r="B31" s="731"/>
      <c r="C31" s="731">
        <v>1</v>
      </c>
      <c r="D31" s="731"/>
      <c r="E31" s="847"/>
      <c r="F31" s="847">
        <v>37</v>
      </c>
      <c r="G31" s="848"/>
    </row>
    <row r="32" spans="1:7" ht="14.4" customHeight="1" x14ac:dyDescent="0.3">
      <c r="A32" s="755" t="s">
        <v>2323</v>
      </c>
      <c r="B32" s="731"/>
      <c r="C32" s="731"/>
      <c r="D32" s="731">
        <v>29</v>
      </c>
      <c r="E32" s="847"/>
      <c r="F32" s="847"/>
      <c r="G32" s="848">
        <v>3084.99</v>
      </c>
    </row>
    <row r="33" spans="1:7" ht="14.4" customHeight="1" x14ac:dyDescent="0.3">
      <c r="A33" s="755" t="s">
        <v>5779</v>
      </c>
      <c r="B33" s="731"/>
      <c r="C33" s="731">
        <v>4</v>
      </c>
      <c r="D33" s="731"/>
      <c r="E33" s="847"/>
      <c r="F33" s="847">
        <v>318.65999999999997</v>
      </c>
      <c r="G33" s="848"/>
    </row>
    <row r="34" spans="1:7" ht="14.4" customHeight="1" x14ac:dyDescent="0.3">
      <c r="A34" s="755" t="s">
        <v>2324</v>
      </c>
      <c r="B34" s="731">
        <v>643</v>
      </c>
      <c r="C34" s="731">
        <v>808</v>
      </c>
      <c r="D34" s="731">
        <v>708</v>
      </c>
      <c r="E34" s="847">
        <v>117867.33</v>
      </c>
      <c r="F34" s="847">
        <v>148692.67000000001</v>
      </c>
      <c r="G34" s="848">
        <v>136133.31999999998</v>
      </c>
    </row>
    <row r="35" spans="1:7" ht="14.4" customHeight="1" x14ac:dyDescent="0.3">
      <c r="A35" s="755" t="s">
        <v>5780</v>
      </c>
      <c r="B35" s="731">
        <v>1</v>
      </c>
      <c r="C35" s="731"/>
      <c r="D35" s="731"/>
      <c r="E35" s="847">
        <v>349</v>
      </c>
      <c r="F35" s="847"/>
      <c r="G35" s="848"/>
    </row>
    <row r="36" spans="1:7" ht="14.4" customHeight="1" x14ac:dyDescent="0.3">
      <c r="A36" s="755" t="s">
        <v>2325</v>
      </c>
      <c r="B36" s="731">
        <v>378</v>
      </c>
      <c r="C36" s="731">
        <v>760</v>
      </c>
      <c r="D36" s="731">
        <v>795</v>
      </c>
      <c r="E36" s="847">
        <v>51664.67</v>
      </c>
      <c r="F36" s="847">
        <v>73299.66</v>
      </c>
      <c r="G36" s="848">
        <v>86506.32</v>
      </c>
    </row>
    <row r="37" spans="1:7" ht="14.4" customHeight="1" x14ac:dyDescent="0.3">
      <c r="A37" s="755" t="s">
        <v>2328</v>
      </c>
      <c r="B37" s="731">
        <v>610</v>
      </c>
      <c r="C37" s="731">
        <v>593</v>
      </c>
      <c r="D37" s="731">
        <v>647</v>
      </c>
      <c r="E37" s="847">
        <v>108976.99</v>
      </c>
      <c r="F37" s="847">
        <v>111791.33</v>
      </c>
      <c r="G37" s="848">
        <v>120138</v>
      </c>
    </row>
    <row r="38" spans="1:7" ht="14.4" customHeight="1" x14ac:dyDescent="0.3">
      <c r="A38" s="755" t="s">
        <v>5781</v>
      </c>
      <c r="B38" s="731">
        <v>2</v>
      </c>
      <c r="C38" s="731"/>
      <c r="D38" s="731"/>
      <c r="E38" s="847">
        <v>118</v>
      </c>
      <c r="F38" s="847"/>
      <c r="G38" s="848"/>
    </row>
    <row r="39" spans="1:7" ht="14.4" customHeight="1" x14ac:dyDescent="0.3">
      <c r="A39" s="755" t="s">
        <v>5782</v>
      </c>
      <c r="B39" s="731">
        <v>1</v>
      </c>
      <c r="C39" s="731"/>
      <c r="D39" s="731"/>
      <c r="E39" s="847">
        <v>349</v>
      </c>
      <c r="F39" s="847"/>
      <c r="G39" s="848"/>
    </row>
    <row r="40" spans="1:7" ht="14.4" customHeight="1" x14ac:dyDescent="0.3">
      <c r="A40" s="755" t="s">
        <v>2329</v>
      </c>
      <c r="B40" s="731">
        <v>15</v>
      </c>
      <c r="C40" s="731">
        <v>18</v>
      </c>
      <c r="D40" s="731">
        <v>25</v>
      </c>
      <c r="E40" s="847">
        <v>3663</v>
      </c>
      <c r="F40" s="847">
        <v>3405</v>
      </c>
      <c r="G40" s="848">
        <v>3215.3199999999997</v>
      </c>
    </row>
    <row r="41" spans="1:7" ht="14.4" customHeight="1" x14ac:dyDescent="0.3">
      <c r="A41" s="755" t="s">
        <v>2332</v>
      </c>
      <c r="B41" s="731"/>
      <c r="C41" s="731"/>
      <c r="D41" s="731">
        <v>6</v>
      </c>
      <c r="E41" s="847"/>
      <c r="F41" s="847"/>
      <c r="G41" s="848">
        <v>222</v>
      </c>
    </row>
    <row r="42" spans="1:7" ht="14.4" customHeight="1" x14ac:dyDescent="0.3">
      <c r="A42" s="755" t="s">
        <v>2334</v>
      </c>
      <c r="B42" s="731">
        <v>17</v>
      </c>
      <c r="C42" s="731">
        <v>1667</v>
      </c>
      <c r="D42" s="731">
        <v>793</v>
      </c>
      <c r="E42" s="847">
        <v>1211</v>
      </c>
      <c r="F42" s="847">
        <v>151930.97999999998</v>
      </c>
      <c r="G42" s="848">
        <v>67764.34</v>
      </c>
    </row>
    <row r="43" spans="1:7" ht="14.4" customHeight="1" x14ac:dyDescent="0.3">
      <c r="A43" s="755" t="s">
        <v>2335</v>
      </c>
      <c r="B43" s="731">
        <v>8</v>
      </c>
      <c r="C43" s="731">
        <v>67</v>
      </c>
      <c r="D43" s="731">
        <v>26</v>
      </c>
      <c r="E43" s="847">
        <v>975</v>
      </c>
      <c r="F43" s="847">
        <v>9524.67</v>
      </c>
      <c r="G43" s="848">
        <v>3201.67</v>
      </c>
    </row>
    <row r="44" spans="1:7" ht="14.4" customHeight="1" x14ac:dyDescent="0.3">
      <c r="A44" s="755" t="s">
        <v>2336</v>
      </c>
      <c r="B44" s="731">
        <v>650</v>
      </c>
      <c r="C44" s="731">
        <v>603</v>
      </c>
      <c r="D44" s="731">
        <v>863</v>
      </c>
      <c r="E44" s="847">
        <v>62166.320000000007</v>
      </c>
      <c r="F44" s="847">
        <v>51508.009999999995</v>
      </c>
      <c r="G44" s="848">
        <v>68406.349999999991</v>
      </c>
    </row>
    <row r="45" spans="1:7" ht="14.4" customHeight="1" x14ac:dyDescent="0.3">
      <c r="A45" s="755" t="s">
        <v>5783</v>
      </c>
      <c r="B45" s="731">
        <v>2</v>
      </c>
      <c r="C45" s="731"/>
      <c r="D45" s="731"/>
      <c r="E45" s="847">
        <v>70</v>
      </c>
      <c r="F45" s="847"/>
      <c r="G45" s="848"/>
    </row>
    <row r="46" spans="1:7" ht="14.4" customHeight="1" x14ac:dyDescent="0.3">
      <c r="A46" s="755" t="s">
        <v>2337</v>
      </c>
      <c r="B46" s="731">
        <v>308</v>
      </c>
      <c r="C46" s="731">
        <v>616</v>
      </c>
      <c r="D46" s="731">
        <v>578</v>
      </c>
      <c r="E46" s="847">
        <v>34977.679999999993</v>
      </c>
      <c r="F46" s="847">
        <v>52970.67</v>
      </c>
      <c r="G46" s="848">
        <v>47917.34</v>
      </c>
    </row>
    <row r="47" spans="1:7" ht="14.4" customHeight="1" x14ac:dyDescent="0.3">
      <c r="A47" s="755" t="s">
        <v>2338</v>
      </c>
      <c r="B47" s="731">
        <v>84</v>
      </c>
      <c r="C47" s="731">
        <v>120</v>
      </c>
      <c r="D47" s="731">
        <v>51</v>
      </c>
      <c r="E47" s="847">
        <v>10938</v>
      </c>
      <c r="F47" s="847">
        <v>14741.68</v>
      </c>
      <c r="G47" s="848">
        <v>5317.67</v>
      </c>
    </row>
    <row r="48" spans="1:7" ht="14.4" customHeight="1" x14ac:dyDescent="0.3">
      <c r="A48" s="755" t="s">
        <v>2339</v>
      </c>
      <c r="B48" s="731"/>
      <c r="C48" s="731"/>
      <c r="D48" s="731">
        <v>26</v>
      </c>
      <c r="E48" s="847"/>
      <c r="F48" s="847"/>
      <c r="G48" s="848">
        <v>1382.6599999999999</v>
      </c>
    </row>
    <row r="49" spans="1:7" ht="14.4" customHeight="1" x14ac:dyDescent="0.3">
      <c r="A49" s="755" t="s">
        <v>5784</v>
      </c>
      <c r="B49" s="731">
        <v>1</v>
      </c>
      <c r="C49" s="731"/>
      <c r="D49" s="731"/>
      <c r="E49" s="847">
        <v>118</v>
      </c>
      <c r="F49" s="847"/>
      <c r="G49" s="848"/>
    </row>
    <row r="50" spans="1:7" ht="14.4" customHeight="1" x14ac:dyDescent="0.3">
      <c r="A50" s="755" t="s">
        <v>5785</v>
      </c>
      <c r="B50" s="731">
        <v>1</v>
      </c>
      <c r="C50" s="731"/>
      <c r="D50" s="731"/>
      <c r="E50" s="847">
        <v>235</v>
      </c>
      <c r="F50" s="847"/>
      <c r="G50" s="848"/>
    </row>
    <row r="51" spans="1:7" ht="14.4" customHeight="1" x14ac:dyDescent="0.3">
      <c r="A51" s="755" t="s">
        <v>2340</v>
      </c>
      <c r="B51" s="731">
        <v>508</v>
      </c>
      <c r="C51" s="731">
        <v>923</v>
      </c>
      <c r="D51" s="731">
        <v>937</v>
      </c>
      <c r="E51" s="847">
        <v>54556.33</v>
      </c>
      <c r="F51" s="847">
        <v>72440</v>
      </c>
      <c r="G51" s="848">
        <v>72946.33</v>
      </c>
    </row>
    <row r="52" spans="1:7" ht="14.4" customHeight="1" x14ac:dyDescent="0.3">
      <c r="A52" s="755" t="s">
        <v>2341</v>
      </c>
      <c r="B52" s="731">
        <v>1829</v>
      </c>
      <c r="C52" s="731">
        <v>899</v>
      </c>
      <c r="D52" s="731">
        <v>1502</v>
      </c>
      <c r="E52" s="847">
        <v>416931.68</v>
      </c>
      <c r="F52" s="847">
        <v>198346.67000000004</v>
      </c>
      <c r="G52" s="848">
        <v>258411.66</v>
      </c>
    </row>
    <row r="53" spans="1:7" ht="14.4" customHeight="1" x14ac:dyDescent="0.3">
      <c r="A53" s="755" t="s">
        <v>2344</v>
      </c>
      <c r="B53" s="731">
        <v>205</v>
      </c>
      <c r="C53" s="731">
        <v>323</v>
      </c>
      <c r="D53" s="731">
        <v>249</v>
      </c>
      <c r="E53" s="847">
        <v>23596.339999999997</v>
      </c>
      <c r="F53" s="847">
        <v>32875.33</v>
      </c>
      <c r="G53" s="848">
        <v>27528.989999999998</v>
      </c>
    </row>
    <row r="54" spans="1:7" ht="14.4" customHeight="1" x14ac:dyDescent="0.3">
      <c r="A54" s="755" t="s">
        <v>5786</v>
      </c>
      <c r="B54" s="731"/>
      <c r="C54" s="731"/>
      <c r="D54" s="731">
        <v>8</v>
      </c>
      <c r="E54" s="847"/>
      <c r="F54" s="847"/>
      <c r="G54" s="848">
        <v>628.32999999999993</v>
      </c>
    </row>
    <row r="55" spans="1:7" ht="14.4" customHeight="1" x14ac:dyDescent="0.3">
      <c r="A55" s="755" t="s">
        <v>2345</v>
      </c>
      <c r="B55" s="731"/>
      <c r="C55" s="731"/>
      <c r="D55" s="731">
        <v>2</v>
      </c>
      <c r="E55" s="847"/>
      <c r="F55" s="847"/>
      <c r="G55" s="848">
        <v>74</v>
      </c>
    </row>
    <row r="56" spans="1:7" ht="14.4" customHeight="1" x14ac:dyDescent="0.3">
      <c r="A56" s="755" t="s">
        <v>2346</v>
      </c>
      <c r="B56" s="731">
        <v>640</v>
      </c>
      <c r="C56" s="731">
        <v>1156</v>
      </c>
      <c r="D56" s="731">
        <v>1262</v>
      </c>
      <c r="E56" s="847">
        <v>112194.67</v>
      </c>
      <c r="F56" s="847">
        <v>163009.35000000003</v>
      </c>
      <c r="G56" s="848">
        <v>178282.66999999998</v>
      </c>
    </row>
    <row r="57" spans="1:7" ht="14.4" customHeight="1" x14ac:dyDescent="0.3">
      <c r="A57" s="755" t="s">
        <v>2347</v>
      </c>
      <c r="B57" s="731">
        <v>1255</v>
      </c>
      <c r="C57" s="731">
        <v>292</v>
      </c>
      <c r="D57" s="731">
        <v>591</v>
      </c>
      <c r="E57" s="847">
        <v>95609</v>
      </c>
      <c r="F57" s="847">
        <v>29339.68</v>
      </c>
      <c r="G57" s="848">
        <v>50022.01</v>
      </c>
    </row>
    <row r="58" spans="1:7" ht="14.4" customHeight="1" x14ac:dyDescent="0.3">
      <c r="A58" s="755" t="s">
        <v>2348</v>
      </c>
      <c r="B58" s="731">
        <v>341</v>
      </c>
      <c r="C58" s="731">
        <v>113</v>
      </c>
      <c r="D58" s="731">
        <v>303</v>
      </c>
      <c r="E58" s="847">
        <v>48308.990000000005</v>
      </c>
      <c r="F58" s="847">
        <v>13935.66</v>
      </c>
      <c r="G58" s="848">
        <v>37562.339999999997</v>
      </c>
    </row>
    <row r="59" spans="1:7" ht="14.4" customHeight="1" x14ac:dyDescent="0.3">
      <c r="A59" s="755" t="s">
        <v>2349</v>
      </c>
      <c r="B59" s="731">
        <v>369</v>
      </c>
      <c r="C59" s="731">
        <v>561</v>
      </c>
      <c r="D59" s="731">
        <v>472</v>
      </c>
      <c r="E59" s="847">
        <v>55603.320000000007</v>
      </c>
      <c r="F59" s="847">
        <v>61766.33</v>
      </c>
      <c r="G59" s="848">
        <v>56990</v>
      </c>
    </row>
    <row r="60" spans="1:7" ht="14.4" customHeight="1" x14ac:dyDescent="0.3">
      <c r="A60" s="755" t="s">
        <v>5787</v>
      </c>
      <c r="B60" s="731"/>
      <c r="C60" s="731">
        <v>1</v>
      </c>
      <c r="D60" s="731"/>
      <c r="E60" s="847"/>
      <c r="F60" s="847">
        <v>37</v>
      </c>
      <c r="G60" s="848"/>
    </row>
    <row r="61" spans="1:7" ht="14.4" customHeight="1" x14ac:dyDescent="0.3">
      <c r="A61" s="755" t="s">
        <v>2350</v>
      </c>
      <c r="B61" s="731">
        <v>227</v>
      </c>
      <c r="C61" s="731">
        <v>478</v>
      </c>
      <c r="D61" s="731">
        <v>574</v>
      </c>
      <c r="E61" s="847">
        <v>24779.34</v>
      </c>
      <c r="F61" s="847">
        <v>38277</v>
      </c>
      <c r="G61" s="848">
        <v>45492.33</v>
      </c>
    </row>
    <row r="62" spans="1:7" ht="14.4" customHeight="1" x14ac:dyDescent="0.3">
      <c r="A62" s="755" t="s">
        <v>5788</v>
      </c>
      <c r="B62" s="731"/>
      <c r="C62" s="731">
        <v>1</v>
      </c>
      <c r="D62" s="731"/>
      <c r="E62" s="847"/>
      <c r="F62" s="847">
        <v>37</v>
      </c>
      <c r="G62" s="848"/>
    </row>
    <row r="63" spans="1:7" ht="14.4" customHeight="1" x14ac:dyDescent="0.3">
      <c r="A63" s="755" t="s">
        <v>2352</v>
      </c>
      <c r="B63" s="731">
        <v>1143</v>
      </c>
      <c r="C63" s="731">
        <v>1619</v>
      </c>
      <c r="D63" s="731">
        <v>1638</v>
      </c>
      <c r="E63" s="847">
        <v>250148.65</v>
      </c>
      <c r="F63" s="847">
        <v>257968.99999999997</v>
      </c>
      <c r="G63" s="848">
        <v>244351.67</v>
      </c>
    </row>
    <row r="64" spans="1:7" ht="14.4" customHeight="1" x14ac:dyDescent="0.3">
      <c r="A64" s="755" t="s">
        <v>2353</v>
      </c>
      <c r="B64" s="731">
        <v>32</v>
      </c>
      <c r="C64" s="731">
        <v>29</v>
      </c>
      <c r="D64" s="731">
        <v>14</v>
      </c>
      <c r="E64" s="847">
        <v>1120</v>
      </c>
      <c r="F64" s="847">
        <v>1073</v>
      </c>
      <c r="G64" s="848">
        <v>518</v>
      </c>
    </row>
    <row r="65" spans="1:7" ht="14.4" customHeight="1" thickBot="1" x14ac:dyDescent="0.35">
      <c r="A65" s="851" t="s">
        <v>2354</v>
      </c>
      <c r="B65" s="738">
        <v>1218</v>
      </c>
      <c r="C65" s="738">
        <v>1795</v>
      </c>
      <c r="D65" s="738">
        <v>1814</v>
      </c>
      <c r="E65" s="849">
        <v>144864.34</v>
      </c>
      <c r="F65" s="849">
        <v>153712.32999999999</v>
      </c>
      <c r="G65" s="850">
        <v>155127.99</v>
      </c>
    </row>
    <row r="66" spans="1:7" ht="14.4" customHeight="1" x14ac:dyDescent="0.3">
      <c r="A66" s="783" t="s">
        <v>2302</v>
      </c>
    </row>
    <row r="67" spans="1:7" ht="14.4" customHeight="1" x14ac:dyDescent="0.3">
      <c r="A67" s="784" t="s">
        <v>2303</v>
      </c>
    </row>
    <row r="68" spans="1:7" ht="14.4" customHeight="1" x14ac:dyDescent="0.3">
      <c r="A68" s="783" t="s">
        <v>5766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5940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24070.799999999996</v>
      </c>
      <c r="H3" s="208">
        <f t="shared" si="0"/>
        <v>2870561.4400000004</v>
      </c>
      <c r="I3" s="78"/>
      <c r="J3" s="78"/>
      <c r="K3" s="208">
        <f t="shared" si="0"/>
        <v>26461.800000000003</v>
      </c>
      <c r="L3" s="208">
        <f t="shared" si="0"/>
        <v>3248939.5600000005</v>
      </c>
      <c r="M3" s="78"/>
      <c r="N3" s="78"/>
      <c r="O3" s="208">
        <f t="shared" si="0"/>
        <v>25643.790000000005</v>
      </c>
      <c r="P3" s="208">
        <f t="shared" si="0"/>
        <v>3057986.2400000007</v>
      </c>
      <c r="Q3" s="79">
        <f>IF(L3=0,0,P3/L3)</f>
        <v>0.94122595496975026</v>
      </c>
      <c r="R3" s="209">
        <f>IF(O3=0,0,P3/O3)</f>
        <v>119.24860716766126</v>
      </c>
    </row>
    <row r="4" spans="1:18" ht="14.4" customHeight="1" x14ac:dyDescent="0.3">
      <c r="A4" s="609" t="s">
        <v>303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 t="s">
        <v>5790</v>
      </c>
      <c r="B6" s="804" t="s">
        <v>5791</v>
      </c>
      <c r="C6" s="804" t="s">
        <v>594</v>
      </c>
      <c r="D6" s="804" t="s">
        <v>5792</v>
      </c>
      <c r="E6" s="804" t="s">
        <v>5793</v>
      </c>
      <c r="F6" s="804" t="s">
        <v>4600</v>
      </c>
      <c r="G6" s="225">
        <v>6.6</v>
      </c>
      <c r="H6" s="225">
        <v>966.72</v>
      </c>
      <c r="I6" s="804">
        <v>0.54716799583420583</v>
      </c>
      <c r="J6" s="804">
        <v>146.4727272727273</v>
      </c>
      <c r="K6" s="225">
        <v>11.699999999999998</v>
      </c>
      <c r="L6" s="225">
        <v>1766.7700000000002</v>
      </c>
      <c r="M6" s="804">
        <v>1</v>
      </c>
      <c r="N6" s="804">
        <v>151.00598290598296</v>
      </c>
      <c r="O6" s="225">
        <v>12.099999999999994</v>
      </c>
      <c r="P6" s="225">
        <v>1680.8999999999999</v>
      </c>
      <c r="Q6" s="809">
        <v>0.9513971824289521</v>
      </c>
      <c r="R6" s="817">
        <v>138.91735537190087</v>
      </c>
    </row>
    <row r="7" spans="1:18" ht="14.4" customHeight="1" x14ac:dyDescent="0.3">
      <c r="A7" s="726" t="s">
        <v>5790</v>
      </c>
      <c r="B7" s="727" t="s">
        <v>5791</v>
      </c>
      <c r="C7" s="727" t="s">
        <v>594</v>
      </c>
      <c r="D7" s="727" t="s">
        <v>5792</v>
      </c>
      <c r="E7" s="727" t="s">
        <v>5794</v>
      </c>
      <c r="F7" s="727" t="s">
        <v>5795</v>
      </c>
      <c r="G7" s="731"/>
      <c r="H7" s="731"/>
      <c r="I7" s="727"/>
      <c r="J7" s="727"/>
      <c r="K7" s="731">
        <v>0.2</v>
      </c>
      <c r="L7" s="731">
        <v>50.71</v>
      </c>
      <c r="M7" s="727">
        <v>1</v>
      </c>
      <c r="N7" s="727">
        <v>253.54999999999998</v>
      </c>
      <c r="O7" s="731">
        <v>0.4</v>
      </c>
      <c r="P7" s="731">
        <v>101.42</v>
      </c>
      <c r="Q7" s="745">
        <v>2</v>
      </c>
      <c r="R7" s="732">
        <v>253.54999999999998</v>
      </c>
    </row>
    <row r="8" spans="1:18" ht="14.4" customHeight="1" x14ac:dyDescent="0.3">
      <c r="A8" s="726" t="s">
        <v>5790</v>
      </c>
      <c r="B8" s="727" t="s">
        <v>5791</v>
      </c>
      <c r="C8" s="727" t="s">
        <v>594</v>
      </c>
      <c r="D8" s="727" t="s">
        <v>5792</v>
      </c>
      <c r="E8" s="727" t="s">
        <v>5796</v>
      </c>
      <c r="F8" s="727" t="s">
        <v>1938</v>
      </c>
      <c r="G8" s="731"/>
      <c r="H8" s="731"/>
      <c r="I8" s="727"/>
      <c r="J8" s="727"/>
      <c r="K8" s="731">
        <v>0.1</v>
      </c>
      <c r="L8" s="731">
        <v>6.14</v>
      </c>
      <c r="M8" s="727">
        <v>1</v>
      </c>
      <c r="N8" s="727">
        <v>61.399999999999991</v>
      </c>
      <c r="O8" s="731">
        <v>0.1</v>
      </c>
      <c r="P8" s="731">
        <v>6.14</v>
      </c>
      <c r="Q8" s="745">
        <v>1</v>
      </c>
      <c r="R8" s="732">
        <v>61.399999999999991</v>
      </c>
    </row>
    <row r="9" spans="1:18" ht="14.4" customHeight="1" x14ac:dyDescent="0.3">
      <c r="A9" s="726" t="s">
        <v>5790</v>
      </c>
      <c r="B9" s="727" t="s">
        <v>5791</v>
      </c>
      <c r="C9" s="727" t="s">
        <v>594</v>
      </c>
      <c r="D9" s="727" t="s">
        <v>5792</v>
      </c>
      <c r="E9" s="727" t="s">
        <v>5797</v>
      </c>
      <c r="F9" s="727" t="s">
        <v>5798</v>
      </c>
      <c r="G9" s="731">
        <v>0.1</v>
      </c>
      <c r="H9" s="731">
        <v>9.3800000000000008</v>
      </c>
      <c r="I9" s="727"/>
      <c r="J9" s="727">
        <v>93.8</v>
      </c>
      <c r="K9" s="731"/>
      <c r="L9" s="731"/>
      <c r="M9" s="727"/>
      <c r="N9" s="727"/>
      <c r="O9" s="731"/>
      <c r="P9" s="731"/>
      <c r="Q9" s="745"/>
      <c r="R9" s="732"/>
    </row>
    <row r="10" spans="1:18" ht="14.4" customHeight="1" x14ac:dyDescent="0.3">
      <c r="A10" s="726" t="s">
        <v>5790</v>
      </c>
      <c r="B10" s="727" t="s">
        <v>5791</v>
      </c>
      <c r="C10" s="727" t="s">
        <v>594</v>
      </c>
      <c r="D10" s="727" t="s">
        <v>5792</v>
      </c>
      <c r="E10" s="727" t="s">
        <v>5799</v>
      </c>
      <c r="F10" s="727" t="s">
        <v>5800</v>
      </c>
      <c r="G10" s="731"/>
      <c r="H10" s="731"/>
      <c r="I10" s="727"/>
      <c r="J10" s="727"/>
      <c r="K10" s="731"/>
      <c r="L10" s="731"/>
      <c r="M10" s="727"/>
      <c r="N10" s="727"/>
      <c r="O10" s="731">
        <v>0.1</v>
      </c>
      <c r="P10" s="731">
        <v>17.7</v>
      </c>
      <c r="Q10" s="745"/>
      <c r="R10" s="732">
        <v>176.99999999999997</v>
      </c>
    </row>
    <row r="11" spans="1:18" ht="14.4" customHeight="1" x14ac:dyDescent="0.3">
      <c r="A11" s="726" t="s">
        <v>5790</v>
      </c>
      <c r="B11" s="727" t="s">
        <v>5791</v>
      </c>
      <c r="C11" s="727" t="s">
        <v>594</v>
      </c>
      <c r="D11" s="727" t="s">
        <v>5792</v>
      </c>
      <c r="E11" s="727" t="s">
        <v>5801</v>
      </c>
      <c r="F11" s="727" t="s">
        <v>679</v>
      </c>
      <c r="G11" s="731"/>
      <c r="H11" s="731"/>
      <c r="I11" s="727"/>
      <c r="J11" s="727"/>
      <c r="K11" s="731"/>
      <c r="L11" s="731"/>
      <c r="M11" s="727"/>
      <c r="N11" s="727"/>
      <c r="O11" s="731">
        <v>0.1</v>
      </c>
      <c r="P11" s="731">
        <v>7.07</v>
      </c>
      <c r="Q11" s="745"/>
      <c r="R11" s="732">
        <v>70.7</v>
      </c>
    </row>
    <row r="12" spans="1:18" ht="14.4" customHeight="1" x14ac:dyDescent="0.3">
      <c r="A12" s="726" t="s">
        <v>5790</v>
      </c>
      <c r="B12" s="727" t="s">
        <v>5791</v>
      </c>
      <c r="C12" s="727" t="s">
        <v>594</v>
      </c>
      <c r="D12" s="727" t="s">
        <v>5792</v>
      </c>
      <c r="E12" s="727" t="s">
        <v>5802</v>
      </c>
      <c r="F12" s="727" t="s">
        <v>5803</v>
      </c>
      <c r="G12" s="731">
        <v>9.6000000000000014</v>
      </c>
      <c r="H12" s="731">
        <v>493.49999999999994</v>
      </c>
      <c r="I12" s="727">
        <v>0.99864419127021065</v>
      </c>
      <c r="J12" s="727">
        <v>51.406249999999986</v>
      </c>
      <c r="K12" s="731">
        <v>9.6</v>
      </c>
      <c r="L12" s="731">
        <v>494.16999999999996</v>
      </c>
      <c r="M12" s="727">
        <v>1</v>
      </c>
      <c r="N12" s="727">
        <v>51.476041666666667</v>
      </c>
      <c r="O12" s="731">
        <v>4.5000000000000009</v>
      </c>
      <c r="P12" s="731">
        <v>245.02999999999997</v>
      </c>
      <c r="Q12" s="745">
        <v>0.49584151203027299</v>
      </c>
      <c r="R12" s="732">
        <v>54.451111111111096</v>
      </c>
    </row>
    <row r="13" spans="1:18" ht="14.4" customHeight="1" x14ac:dyDescent="0.3">
      <c r="A13" s="726" t="s">
        <v>5790</v>
      </c>
      <c r="B13" s="727" t="s">
        <v>5791</v>
      </c>
      <c r="C13" s="727" t="s">
        <v>594</v>
      </c>
      <c r="D13" s="727" t="s">
        <v>5792</v>
      </c>
      <c r="E13" s="727" t="s">
        <v>5804</v>
      </c>
      <c r="F13" s="727" t="s">
        <v>1657</v>
      </c>
      <c r="G13" s="731"/>
      <c r="H13" s="731"/>
      <c r="I13" s="727"/>
      <c r="J13" s="727"/>
      <c r="K13" s="731">
        <v>6.6000000000000005</v>
      </c>
      <c r="L13" s="731">
        <v>457.71</v>
      </c>
      <c r="M13" s="727">
        <v>1</v>
      </c>
      <c r="N13" s="727">
        <v>69.349999999999994</v>
      </c>
      <c r="O13" s="731">
        <v>4.5999999999999996</v>
      </c>
      <c r="P13" s="731">
        <v>319.01</v>
      </c>
      <c r="Q13" s="745">
        <v>0.69696969696969702</v>
      </c>
      <c r="R13" s="732">
        <v>69.350000000000009</v>
      </c>
    </row>
    <row r="14" spans="1:18" ht="14.4" customHeight="1" x14ac:dyDescent="0.3">
      <c r="A14" s="726" t="s">
        <v>5790</v>
      </c>
      <c r="B14" s="727" t="s">
        <v>5791</v>
      </c>
      <c r="C14" s="727" t="s">
        <v>594</v>
      </c>
      <c r="D14" s="727" t="s">
        <v>5792</v>
      </c>
      <c r="E14" s="727" t="s">
        <v>5805</v>
      </c>
      <c r="F14" s="727" t="s">
        <v>1510</v>
      </c>
      <c r="G14" s="731"/>
      <c r="H14" s="731"/>
      <c r="I14" s="727"/>
      <c r="J14" s="727"/>
      <c r="K14" s="731"/>
      <c r="L14" s="731"/>
      <c r="M14" s="727"/>
      <c r="N14" s="727"/>
      <c r="O14" s="731">
        <v>0.4</v>
      </c>
      <c r="P14" s="731">
        <v>84.02</v>
      </c>
      <c r="Q14" s="745"/>
      <c r="R14" s="732">
        <v>210.04999999999998</v>
      </c>
    </row>
    <row r="15" spans="1:18" ht="14.4" customHeight="1" x14ac:dyDescent="0.3">
      <c r="A15" s="726" t="s">
        <v>5790</v>
      </c>
      <c r="B15" s="727" t="s">
        <v>5791</v>
      </c>
      <c r="C15" s="727" t="s">
        <v>594</v>
      </c>
      <c r="D15" s="727" t="s">
        <v>5792</v>
      </c>
      <c r="E15" s="727" t="s">
        <v>5806</v>
      </c>
      <c r="F15" s="727" t="s">
        <v>5803</v>
      </c>
      <c r="G15" s="731">
        <v>0.60000000000000009</v>
      </c>
      <c r="H15" s="731">
        <v>30.839999999999996</v>
      </c>
      <c r="I15" s="727"/>
      <c r="J15" s="727">
        <v>51.399999999999984</v>
      </c>
      <c r="K15" s="731"/>
      <c r="L15" s="731"/>
      <c r="M15" s="727"/>
      <c r="N15" s="727"/>
      <c r="O15" s="731">
        <v>0.2</v>
      </c>
      <c r="P15" s="731">
        <v>10.89</v>
      </c>
      <c r="Q15" s="745"/>
      <c r="R15" s="732">
        <v>54.45</v>
      </c>
    </row>
    <row r="16" spans="1:18" ht="14.4" customHeight="1" x14ac:dyDescent="0.3">
      <c r="A16" s="726" t="s">
        <v>5790</v>
      </c>
      <c r="B16" s="727" t="s">
        <v>5791</v>
      </c>
      <c r="C16" s="727" t="s">
        <v>594</v>
      </c>
      <c r="D16" s="727" t="s">
        <v>5792</v>
      </c>
      <c r="E16" s="727" t="s">
        <v>5807</v>
      </c>
      <c r="F16" s="727" t="s">
        <v>4235</v>
      </c>
      <c r="G16" s="731">
        <v>0.2</v>
      </c>
      <c r="H16" s="731">
        <v>5.14</v>
      </c>
      <c r="I16" s="727"/>
      <c r="J16" s="727">
        <v>25.699999999999996</v>
      </c>
      <c r="K16" s="731"/>
      <c r="L16" s="731"/>
      <c r="M16" s="727"/>
      <c r="N16" s="727"/>
      <c r="O16" s="731"/>
      <c r="P16" s="731"/>
      <c r="Q16" s="745"/>
      <c r="R16" s="732"/>
    </row>
    <row r="17" spans="1:18" ht="14.4" customHeight="1" x14ac:dyDescent="0.3">
      <c r="A17" s="726" t="s">
        <v>5790</v>
      </c>
      <c r="B17" s="727" t="s">
        <v>5791</v>
      </c>
      <c r="C17" s="727" t="s">
        <v>594</v>
      </c>
      <c r="D17" s="727" t="s">
        <v>5792</v>
      </c>
      <c r="E17" s="727" t="s">
        <v>5808</v>
      </c>
      <c r="F17" s="727" t="s">
        <v>5809</v>
      </c>
      <c r="G17" s="731"/>
      <c r="H17" s="731"/>
      <c r="I17" s="727"/>
      <c r="J17" s="727"/>
      <c r="K17" s="731"/>
      <c r="L17" s="731"/>
      <c r="M17" s="727"/>
      <c r="N17" s="727"/>
      <c r="O17" s="731">
        <v>1</v>
      </c>
      <c r="P17" s="731">
        <v>267.31</v>
      </c>
      <c r="Q17" s="745"/>
      <c r="R17" s="732">
        <v>267.31</v>
      </c>
    </row>
    <row r="18" spans="1:18" ht="14.4" customHeight="1" x14ac:dyDescent="0.3">
      <c r="A18" s="726" t="s">
        <v>5790</v>
      </c>
      <c r="B18" s="727" t="s">
        <v>5791</v>
      </c>
      <c r="C18" s="727" t="s">
        <v>594</v>
      </c>
      <c r="D18" s="727" t="s">
        <v>5810</v>
      </c>
      <c r="E18" s="727" t="s">
        <v>5811</v>
      </c>
      <c r="F18" s="727" t="s">
        <v>5812</v>
      </c>
      <c r="G18" s="731">
        <v>61</v>
      </c>
      <c r="H18" s="731">
        <v>9930.7999999999993</v>
      </c>
      <c r="I18" s="727">
        <v>0.77215189873417711</v>
      </c>
      <c r="J18" s="727">
        <v>162.79999999999998</v>
      </c>
      <c r="K18" s="731">
        <v>79</v>
      </c>
      <c r="L18" s="731">
        <v>12861.2</v>
      </c>
      <c r="M18" s="727">
        <v>1</v>
      </c>
      <c r="N18" s="727">
        <v>162.80000000000001</v>
      </c>
      <c r="O18" s="731">
        <v>59</v>
      </c>
      <c r="P18" s="731">
        <v>9605.2000000000025</v>
      </c>
      <c r="Q18" s="745">
        <v>0.74683544303797489</v>
      </c>
      <c r="R18" s="732">
        <v>162.80000000000004</v>
      </c>
    </row>
    <row r="19" spans="1:18" ht="14.4" customHeight="1" x14ac:dyDescent="0.3">
      <c r="A19" s="726" t="s">
        <v>5790</v>
      </c>
      <c r="B19" s="727" t="s">
        <v>5791</v>
      </c>
      <c r="C19" s="727" t="s">
        <v>594</v>
      </c>
      <c r="D19" s="727" t="s">
        <v>5813</v>
      </c>
      <c r="E19" s="727" t="s">
        <v>5814</v>
      </c>
      <c r="F19" s="727" t="s">
        <v>5815</v>
      </c>
      <c r="G19" s="731"/>
      <c r="H19" s="731"/>
      <c r="I19" s="727"/>
      <c r="J19" s="727"/>
      <c r="K19" s="731">
        <v>1</v>
      </c>
      <c r="L19" s="731">
        <v>299</v>
      </c>
      <c r="M19" s="727">
        <v>1</v>
      </c>
      <c r="N19" s="727">
        <v>299</v>
      </c>
      <c r="O19" s="731">
        <v>1</v>
      </c>
      <c r="P19" s="731">
        <v>300</v>
      </c>
      <c r="Q19" s="745">
        <v>1.0033444816053512</v>
      </c>
      <c r="R19" s="732">
        <v>300</v>
      </c>
    </row>
    <row r="20" spans="1:18" ht="14.4" customHeight="1" x14ac:dyDescent="0.3">
      <c r="A20" s="726" t="s">
        <v>5790</v>
      </c>
      <c r="B20" s="727" t="s">
        <v>5791</v>
      </c>
      <c r="C20" s="727" t="s">
        <v>594</v>
      </c>
      <c r="D20" s="727" t="s">
        <v>5813</v>
      </c>
      <c r="E20" s="727" t="s">
        <v>5816</v>
      </c>
      <c r="F20" s="727" t="s">
        <v>5817</v>
      </c>
      <c r="G20" s="731">
        <v>9</v>
      </c>
      <c r="H20" s="731">
        <v>1296</v>
      </c>
      <c r="I20" s="727">
        <v>0.98630136986301364</v>
      </c>
      <c r="J20" s="727">
        <v>144</v>
      </c>
      <c r="K20" s="731">
        <v>9</v>
      </c>
      <c r="L20" s="731">
        <v>1314</v>
      </c>
      <c r="M20" s="727">
        <v>1</v>
      </c>
      <c r="N20" s="727">
        <v>146</v>
      </c>
      <c r="O20" s="731">
        <v>5</v>
      </c>
      <c r="P20" s="731">
        <v>735</v>
      </c>
      <c r="Q20" s="745">
        <v>0.55936073059360736</v>
      </c>
      <c r="R20" s="732">
        <v>147</v>
      </c>
    </row>
    <row r="21" spans="1:18" ht="14.4" customHeight="1" x14ac:dyDescent="0.3">
      <c r="A21" s="726" t="s">
        <v>5790</v>
      </c>
      <c r="B21" s="727" t="s">
        <v>5791</v>
      </c>
      <c r="C21" s="727" t="s">
        <v>594</v>
      </c>
      <c r="D21" s="727" t="s">
        <v>5813</v>
      </c>
      <c r="E21" s="727" t="s">
        <v>5818</v>
      </c>
      <c r="F21" s="727" t="s">
        <v>5819</v>
      </c>
      <c r="G21" s="731">
        <v>747</v>
      </c>
      <c r="H21" s="731">
        <v>60507</v>
      </c>
      <c r="I21" s="727">
        <v>0.45167286245353161</v>
      </c>
      <c r="J21" s="727">
        <v>81</v>
      </c>
      <c r="K21" s="731">
        <v>1614</v>
      </c>
      <c r="L21" s="731">
        <v>133962</v>
      </c>
      <c r="M21" s="727">
        <v>1</v>
      </c>
      <c r="N21" s="727">
        <v>83</v>
      </c>
      <c r="O21" s="731">
        <v>1342</v>
      </c>
      <c r="P21" s="731">
        <v>111386</v>
      </c>
      <c r="Q21" s="745">
        <v>0.83147459727385375</v>
      </c>
      <c r="R21" s="732">
        <v>83</v>
      </c>
    </row>
    <row r="22" spans="1:18" ht="14.4" customHeight="1" x14ac:dyDescent="0.3">
      <c r="A22" s="726" t="s">
        <v>5790</v>
      </c>
      <c r="B22" s="727" t="s">
        <v>5791</v>
      </c>
      <c r="C22" s="727" t="s">
        <v>594</v>
      </c>
      <c r="D22" s="727" t="s">
        <v>5813</v>
      </c>
      <c r="E22" s="727" t="s">
        <v>5820</v>
      </c>
      <c r="F22" s="727" t="s">
        <v>5821</v>
      </c>
      <c r="G22" s="731">
        <v>1855</v>
      </c>
      <c r="H22" s="731">
        <v>64925</v>
      </c>
      <c r="I22" s="727">
        <v>1.327329598887844</v>
      </c>
      <c r="J22" s="727">
        <v>35</v>
      </c>
      <c r="K22" s="731">
        <v>1322</v>
      </c>
      <c r="L22" s="731">
        <v>48914</v>
      </c>
      <c r="M22" s="727">
        <v>1</v>
      </c>
      <c r="N22" s="727">
        <v>37</v>
      </c>
      <c r="O22" s="731">
        <v>1291</v>
      </c>
      <c r="P22" s="731">
        <v>47767</v>
      </c>
      <c r="Q22" s="745">
        <v>0.97655068078668683</v>
      </c>
      <c r="R22" s="732">
        <v>37</v>
      </c>
    </row>
    <row r="23" spans="1:18" ht="14.4" customHeight="1" x14ac:dyDescent="0.3">
      <c r="A23" s="726" t="s">
        <v>5790</v>
      </c>
      <c r="B23" s="727" t="s">
        <v>5791</v>
      </c>
      <c r="C23" s="727" t="s">
        <v>594</v>
      </c>
      <c r="D23" s="727" t="s">
        <v>5813</v>
      </c>
      <c r="E23" s="727" t="s">
        <v>5822</v>
      </c>
      <c r="F23" s="727" t="s">
        <v>5823</v>
      </c>
      <c r="G23" s="731">
        <v>211</v>
      </c>
      <c r="H23" s="731">
        <v>2110</v>
      </c>
      <c r="I23" s="727">
        <v>0.42031872509960161</v>
      </c>
      <c r="J23" s="727">
        <v>10</v>
      </c>
      <c r="K23" s="731">
        <v>502</v>
      </c>
      <c r="L23" s="731">
        <v>5020</v>
      </c>
      <c r="M23" s="727">
        <v>1</v>
      </c>
      <c r="N23" s="727">
        <v>10</v>
      </c>
      <c r="O23" s="731">
        <v>486</v>
      </c>
      <c r="P23" s="731">
        <v>4860</v>
      </c>
      <c r="Q23" s="745">
        <v>0.96812749003984067</v>
      </c>
      <c r="R23" s="732">
        <v>10</v>
      </c>
    </row>
    <row r="24" spans="1:18" ht="14.4" customHeight="1" x14ac:dyDescent="0.3">
      <c r="A24" s="726" t="s">
        <v>5790</v>
      </c>
      <c r="B24" s="727" t="s">
        <v>5791</v>
      </c>
      <c r="C24" s="727" t="s">
        <v>594</v>
      </c>
      <c r="D24" s="727" t="s">
        <v>5813</v>
      </c>
      <c r="E24" s="727" t="s">
        <v>5824</v>
      </c>
      <c r="F24" s="727" t="s">
        <v>5825</v>
      </c>
      <c r="G24" s="731">
        <v>1</v>
      </c>
      <c r="H24" s="731">
        <v>5</v>
      </c>
      <c r="I24" s="727">
        <v>0.25</v>
      </c>
      <c r="J24" s="727">
        <v>5</v>
      </c>
      <c r="K24" s="731">
        <v>4</v>
      </c>
      <c r="L24" s="731">
        <v>20</v>
      </c>
      <c r="M24" s="727">
        <v>1</v>
      </c>
      <c r="N24" s="727">
        <v>5</v>
      </c>
      <c r="O24" s="731">
        <v>10</v>
      </c>
      <c r="P24" s="731">
        <v>50</v>
      </c>
      <c r="Q24" s="745">
        <v>2.5</v>
      </c>
      <c r="R24" s="732">
        <v>5</v>
      </c>
    </row>
    <row r="25" spans="1:18" ht="14.4" customHeight="1" x14ac:dyDescent="0.3">
      <c r="A25" s="726" t="s">
        <v>5790</v>
      </c>
      <c r="B25" s="727" t="s">
        <v>5791</v>
      </c>
      <c r="C25" s="727" t="s">
        <v>594</v>
      </c>
      <c r="D25" s="727" t="s">
        <v>5813</v>
      </c>
      <c r="E25" s="727" t="s">
        <v>5826</v>
      </c>
      <c r="F25" s="727" t="s">
        <v>5827</v>
      </c>
      <c r="G25" s="731"/>
      <c r="H25" s="731"/>
      <c r="I25" s="727"/>
      <c r="J25" s="727"/>
      <c r="K25" s="731">
        <v>1</v>
      </c>
      <c r="L25" s="731">
        <v>5</v>
      </c>
      <c r="M25" s="727">
        <v>1</v>
      </c>
      <c r="N25" s="727">
        <v>5</v>
      </c>
      <c r="O25" s="731">
        <v>1</v>
      </c>
      <c r="P25" s="731">
        <v>5</v>
      </c>
      <c r="Q25" s="745">
        <v>1</v>
      </c>
      <c r="R25" s="732">
        <v>5</v>
      </c>
    </row>
    <row r="26" spans="1:18" ht="14.4" customHeight="1" x14ac:dyDescent="0.3">
      <c r="A26" s="726" t="s">
        <v>5790</v>
      </c>
      <c r="B26" s="727" t="s">
        <v>5791</v>
      </c>
      <c r="C26" s="727" t="s">
        <v>594</v>
      </c>
      <c r="D26" s="727" t="s">
        <v>5813</v>
      </c>
      <c r="E26" s="727" t="s">
        <v>5828</v>
      </c>
      <c r="F26" s="727" t="s">
        <v>5829</v>
      </c>
      <c r="G26" s="731">
        <v>19</v>
      </c>
      <c r="H26" s="731">
        <v>1596</v>
      </c>
      <c r="I26" s="727">
        <v>1.0668449197860963</v>
      </c>
      <c r="J26" s="727">
        <v>84</v>
      </c>
      <c r="K26" s="731">
        <v>17</v>
      </c>
      <c r="L26" s="731">
        <v>1496</v>
      </c>
      <c r="M26" s="727">
        <v>1</v>
      </c>
      <c r="N26" s="727">
        <v>88</v>
      </c>
      <c r="O26" s="731">
        <v>16</v>
      </c>
      <c r="P26" s="731">
        <v>1408</v>
      </c>
      <c r="Q26" s="745">
        <v>0.94117647058823528</v>
      </c>
      <c r="R26" s="732">
        <v>88</v>
      </c>
    </row>
    <row r="27" spans="1:18" ht="14.4" customHeight="1" x14ac:dyDescent="0.3">
      <c r="A27" s="726" t="s">
        <v>5790</v>
      </c>
      <c r="B27" s="727" t="s">
        <v>5791</v>
      </c>
      <c r="C27" s="727" t="s">
        <v>594</v>
      </c>
      <c r="D27" s="727" t="s">
        <v>5813</v>
      </c>
      <c r="E27" s="727" t="s">
        <v>5830</v>
      </c>
      <c r="F27" s="727" t="s">
        <v>5831</v>
      </c>
      <c r="G27" s="731">
        <v>110</v>
      </c>
      <c r="H27" s="731">
        <v>67870</v>
      </c>
      <c r="I27" s="727">
        <v>0.97054197054197056</v>
      </c>
      <c r="J27" s="727">
        <v>617</v>
      </c>
      <c r="K27" s="731">
        <v>111</v>
      </c>
      <c r="L27" s="731">
        <v>69930</v>
      </c>
      <c r="M27" s="727">
        <v>1</v>
      </c>
      <c r="N27" s="727">
        <v>630</v>
      </c>
      <c r="O27" s="731">
        <v>104</v>
      </c>
      <c r="P27" s="731">
        <v>65520</v>
      </c>
      <c r="Q27" s="745">
        <v>0.93693693693693691</v>
      </c>
      <c r="R27" s="732">
        <v>630</v>
      </c>
    </row>
    <row r="28" spans="1:18" ht="14.4" customHeight="1" x14ac:dyDescent="0.3">
      <c r="A28" s="726" t="s">
        <v>5790</v>
      </c>
      <c r="B28" s="727" t="s">
        <v>5791</v>
      </c>
      <c r="C28" s="727" t="s">
        <v>594</v>
      </c>
      <c r="D28" s="727" t="s">
        <v>5813</v>
      </c>
      <c r="E28" s="727" t="s">
        <v>5832</v>
      </c>
      <c r="F28" s="727" t="s">
        <v>5833</v>
      </c>
      <c r="G28" s="731">
        <v>104</v>
      </c>
      <c r="H28" s="731">
        <v>40352</v>
      </c>
      <c r="I28" s="727">
        <v>1.1566154551708323</v>
      </c>
      <c r="J28" s="727">
        <v>388</v>
      </c>
      <c r="K28" s="731">
        <v>89</v>
      </c>
      <c r="L28" s="731">
        <v>34888</v>
      </c>
      <c r="M28" s="727">
        <v>1</v>
      </c>
      <c r="N28" s="727">
        <v>392</v>
      </c>
      <c r="O28" s="731">
        <v>83</v>
      </c>
      <c r="P28" s="731">
        <v>32536</v>
      </c>
      <c r="Q28" s="745">
        <v>0.93258426966292129</v>
      </c>
      <c r="R28" s="732">
        <v>392</v>
      </c>
    </row>
    <row r="29" spans="1:18" ht="14.4" customHeight="1" x14ac:dyDescent="0.3">
      <c r="A29" s="726" t="s">
        <v>5790</v>
      </c>
      <c r="B29" s="727" t="s">
        <v>5791</v>
      </c>
      <c r="C29" s="727" t="s">
        <v>594</v>
      </c>
      <c r="D29" s="727" t="s">
        <v>5813</v>
      </c>
      <c r="E29" s="727" t="s">
        <v>5834</v>
      </c>
      <c r="F29" s="727" t="s">
        <v>5835</v>
      </c>
      <c r="G29" s="731">
        <v>130</v>
      </c>
      <c r="H29" s="731">
        <v>5070</v>
      </c>
      <c r="I29" s="727">
        <v>1.1711711711711712</v>
      </c>
      <c r="J29" s="727">
        <v>39</v>
      </c>
      <c r="K29" s="731">
        <v>111</v>
      </c>
      <c r="L29" s="731">
        <v>4329</v>
      </c>
      <c r="M29" s="727">
        <v>1</v>
      </c>
      <c r="N29" s="727">
        <v>39</v>
      </c>
      <c r="O29" s="731">
        <v>97</v>
      </c>
      <c r="P29" s="731">
        <v>3783</v>
      </c>
      <c r="Q29" s="745">
        <v>0.87387387387387383</v>
      </c>
      <c r="R29" s="732">
        <v>39</v>
      </c>
    </row>
    <row r="30" spans="1:18" ht="14.4" customHeight="1" x14ac:dyDescent="0.3">
      <c r="A30" s="726" t="s">
        <v>5790</v>
      </c>
      <c r="B30" s="727" t="s">
        <v>5791</v>
      </c>
      <c r="C30" s="727" t="s">
        <v>594</v>
      </c>
      <c r="D30" s="727" t="s">
        <v>5813</v>
      </c>
      <c r="E30" s="727" t="s">
        <v>5836</v>
      </c>
      <c r="F30" s="727" t="s">
        <v>5837</v>
      </c>
      <c r="G30" s="731">
        <v>1</v>
      </c>
      <c r="H30" s="731">
        <v>17655</v>
      </c>
      <c r="I30" s="727"/>
      <c r="J30" s="727">
        <v>17655</v>
      </c>
      <c r="K30" s="731"/>
      <c r="L30" s="731"/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5790</v>
      </c>
      <c r="B31" s="727" t="s">
        <v>5791</v>
      </c>
      <c r="C31" s="727" t="s">
        <v>594</v>
      </c>
      <c r="D31" s="727" t="s">
        <v>5813</v>
      </c>
      <c r="E31" s="727" t="s">
        <v>5838</v>
      </c>
      <c r="F31" s="727" t="s">
        <v>5839</v>
      </c>
      <c r="G31" s="731"/>
      <c r="H31" s="731"/>
      <c r="I31" s="727"/>
      <c r="J31" s="727"/>
      <c r="K31" s="731"/>
      <c r="L31" s="731"/>
      <c r="M31" s="727"/>
      <c r="N31" s="727"/>
      <c r="O31" s="731">
        <v>1</v>
      </c>
      <c r="P31" s="731">
        <v>1701</v>
      </c>
      <c r="Q31" s="745"/>
      <c r="R31" s="732">
        <v>1701</v>
      </c>
    </row>
    <row r="32" spans="1:18" ht="14.4" customHeight="1" x14ac:dyDescent="0.3">
      <c r="A32" s="726" t="s">
        <v>5790</v>
      </c>
      <c r="B32" s="727" t="s">
        <v>5791</v>
      </c>
      <c r="C32" s="727" t="s">
        <v>594</v>
      </c>
      <c r="D32" s="727" t="s">
        <v>5813</v>
      </c>
      <c r="E32" s="727" t="s">
        <v>5840</v>
      </c>
      <c r="F32" s="727" t="s">
        <v>5841</v>
      </c>
      <c r="G32" s="731">
        <v>1</v>
      </c>
      <c r="H32" s="731">
        <v>680</v>
      </c>
      <c r="I32" s="727"/>
      <c r="J32" s="727">
        <v>680</v>
      </c>
      <c r="K32" s="731"/>
      <c r="L32" s="731"/>
      <c r="M32" s="727"/>
      <c r="N32" s="727"/>
      <c r="O32" s="731"/>
      <c r="P32" s="731"/>
      <c r="Q32" s="745"/>
      <c r="R32" s="732"/>
    </row>
    <row r="33" spans="1:18" ht="14.4" customHeight="1" x14ac:dyDescent="0.3">
      <c r="A33" s="726" t="s">
        <v>5790</v>
      </c>
      <c r="B33" s="727" t="s">
        <v>5791</v>
      </c>
      <c r="C33" s="727" t="s">
        <v>594</v>
      </c>
      <c r="D33" s="727" t="s">
        <v>5813</v>
      </c>
      <c r="E33" s="727" t="s">
        <v>5842</v>
      </c>
      <c r="F33" s="727" t="s">
        <v>5843</v>
      </c>
      <c r="G33" s="731">
        <v>16</v>
      </c>
      <c r="H33" s="731">
        <v>70864</v>
      </c>
      <c r="I33" s="727">
        <v>1.5953174245835209</v>
      </c>
      <c r="J33" s="727">
        <v>4429</v>
      </c>
      <c r="K33" s="731">
        <v>10</v>
      </c>
      <c r="L33" s="731">
        <v>44420</v>
      </c>
      <c r="M33" s="727">
        <v>1</v>
      </c>
      <c r="N33" s="727">
        <v>4442</v>
      </c>
      <c r="O33" s="731">
        <v>9</v>
      </c>
      <c r="P33" s="731">
        <v>39978</v>
      </c>
      <c r="Q33" s="745">
        <v>0.9</v>
      </c>
      <c r="R33" s="732">
        <v>4442</v>
      </c>
    </row>
    <row r="34" spans="1:18" ht="14.4" customHeight="1" x14ac:dyDescent="0.3">
      <c r="A34" s="726" t="s">
        <v>5790</v>
      </c>
      <c r="B34" s="727" t="s">
        <v>5791</v>
      </c>
      <c r="C34" s="727" t="s">
        <v>594</v>
      </c>
      <c r="D34" s="727" t="s">
        <v>5813</v>
      </c>
      <c r="E34" s="727" t="s">
        <v>5844</v>
      </c>
      <c r="F34" s="727" t="s">
        <v>5845</v>
      </c>
      <c r="G34" s="731">
        <v>1</v>
      </c>
      <c r="H34" s="731">
        <v>695</v>
      </c>
      <c r="I34" s="727"/>
      <c r="J34" s="727">
        <v>695</v>
      </c>
      <c r="K34" s="731"/>
      <c r="L34" s="731"/>
      <c r="M34" s="727"/>
      <c r="N34" s="727"/>
      <c r="O34" s="731"/>
      <c r="P34" s="731"/>
      <c r="Q34" s="745"/>
      <c r="R34" s="732"/>
    </row>
    <row r="35" spans="1:18" ht="14.4" customHeight="1" x14ac:dyDescent="0.3">
      <c r="A35" s="726" t="s">
        <v>5790</v>
      </c>
      <c r="B35" s="727" t="s">
        <v>5791</v>
      </c>
      <c r="C35" s="727" t="s">
        <v>594</v>
      </c>
      <c r="D35" s="727" t="s">
        <v>5813</v>
      </c>
      <c r="E35" s="727" t="s">
        <v>5846</v>
      </c>
      <c r="F35" s="727" t="s">
        <v>5847</v>
      </c>
      <c r="G35" s="731">
        <v>2049</v>
      </c>
      <c r="H35" s="731">
        <v>481515</v>
      </c>
      <c r="I35" s="727">
        <v>0.83082999314996397</v>
      </c>
      <c r="J35" s="727">
        <v>235</v>
      </c>
      <c r="K35" s="731">
        <v>2309</v>
      </c>
      <c r="L35" s="731">
        <v>579559</v>
      </c>
      <c r="M35" s="727">
        <v>1</v>
      </c>
      <c r="N35" s="727">
        <v>251</v>
      </c>
      <c r="O35" s="731">
        <v>2556</v>
      </c>
      <c r="P35" s="731">
        <v>641556</v>
      </c>
      <c r="Q35" s="745">
        <v>1.1069727154612385</v>
      </c>
      <c r="R35" s="732">
        <v>251</v>
      </c>
    </row>
    <row r="36" spans="1:18" ht="14.4" customHeight="1" x14ac:dyDescent="0.3">
      <c r="A36" s="726" t="s">
        <v>5790</v>
      </c>
      <c r="B36" s="727" t="s">
        <v>5791</v>
      </c>
      <c r="C36" s="727" t="s">
        <v>594</v>
      </c>
      <c r="D36" s="727" t="s">
        <v>5813</v>
      </c>
      <c r="E36" s="727" t="s">
        <v>5848</v>
      </c>
      <c r="F36" s="727" t="s">
        <v>5849</v>
      </c>
      <c r="G36" s="731">
        <v>5773</v>
      </c>
      <c r="H36" s="731">
        <v>681214</v>
      </c>
      <c r="I36" s="727">
        <v>0.85074119865622622</v>
      </c>
      <c r="J36" s="727">
        <v>118</v>
      </c>
      <c r="K36" s="731">
        <v>6355</v>
      </c>
      <c r="L36" s="731">
        <v>800730</v>
      </c>
      <c r="M36" s="727">
        <v>1</v>
      </c>
      <c r="N36" s="727">
        <v>126</v>
      </c>
      <c r="O36" s="731">
        <v>6181</v>
      </c>
      <c r="P36" s="731">
        <v>778806</v>
      </c>
      <c r="Q36" s="745">
        <v>0.97261998426435881</v>
      </c>
      <c r="R36" s="732">
        <v>126</v>
      </c>
    </row>
    <row r="37" spans="1:18" ht="14.4" customHeight="1" x14ac:dyDescent="0.3">
      <c r="A37" s="726" t="s">
        <v>5790</v>
      </c>
      <c r="B37" s="727" t="s">
        <v>5791</v>
      </c>
      <c r="C37" s="727" t="s">
        <v>594</v>
      </c>
      <c r="D37" s="727" t="s">
        <v>5813</v>
      </c>
      <c r="E37" s="727" t="s">
        <v>5850</v>
      </c>
      <c r="F37" s="727" t="s">
        <v>5851</v>
      </c>
      <c r="G37" s="731"/>
      <c r="H37" s="731"/>
      <c r="I37" s="727"/>
      <c r="J37" s="727"/>
      <c r="K37" s="731">
        <v>1</v>
      </c>
      <c r="L37" s="731">
        <v>614</v>
      </c>
      <c r="M37" s="727">
        <v>1</v>
      </c>
      <c r="N37" s="727">
        <v>614</v>
      </c>
      <c r="O37" s="731"/>
      <c r="P37" s="731"/>
      <c r="Q37" s="745"/>
      <c r="R37" s="732"/>
    </row>
    <row r="38" spans="1:18" ht="14.4" customHeight="1" x14ac:dyDescent="0.3">
      <c r="A38" s="726" t="s">
        <v>5790</v>
      </c>
      <c r="B38" s="727" t="s">
        <v>5791</v>
      </c>
      <c r="C38" s="727" t="s">
        <v>594</v>
      </c>
      <c r="D38" s="727" t="s">
        <v>5813</v>
      </c>
      <c r="E38" s="727" t="s">
        <v>5852</v>
      </c>
      <c r="F38" s="727" t="s">
        <v>5853</v>
      </c>
      <c r="G38" s="731">
        <v>10</v>
      </c>
      <c r="H38" s="731">
        <v>6920</v>
      </c>
      <c r="I38" s="727">
        <v>0.64342166434216641</v>
      </c>
      <c r="J38" s="727">
        <v>692</v>
      </c>
      <c r="K38" s="731">
        <v>15</v>
      </c>
      <c r="L38" s="731">
        <v>10755</v>
      </c>
      <c r="M38" s="727">
        <v>1</v>
      </c>
      <c r="N38" s="727">
        <v>717</v>
      </c>
      <c r="O38" s="731">
        <v>4</v>
      </c>
      <c r="P38" s="731">
        <v>2872</v>
      </c>
      <c r="Q38" s="745">
        <v>0.26703858670385866</v>
      </c>
      <c r="R38" s="732">
        <v>718</v>
      </c>
    </row>
    <row r="39" spans="1:18" ht="14.4" customHeight="1" x14ac:dyDescent="0.3">
      <c r="A39" s="726" t="s">
        <v>5790</v>
      </c>
      <c r="B39" s="727" t="s">
        <v>5791</v>
      </c>
      <c r="C39" s="727" t="s">
        <v>594</v>
      </c>
      <c r="D39" s="727" t="s">
        <v>5813</v>
      </c>
      <c r="E39" s="727" t="s">
        <v>5854</v>
      </c>
      <c r="F39" s="727" t="s">
        <v>5855</v>
      </c>
      <c r="G39" s="731">
        <v>1</v>
      </c>
      <c r="H39" s="731">
        <v>92</v>
      </c>
      <c r="I39" s="727">
        <v>0.95833333333333337</v>
      </c>
      <c r="J39" s="727">
        <v>92</v>
      </c>
      <c r="K39" s="731">
        <v>1</v>
      </c>
      <c r="L39" s="731">
        <v>96</v>
      </c>
      <c r="M39" s="727">
        <v>1</v>
      </c>
      <c r="N39" s="727">
        <v>96</v>
      </c>
      <c r="O39" s="731">
        <v>1</v>
      </c>
      <c r="P39" s="731">
        <v>96</v>
      </c>
      <c r="Q39" s="745">
        <v>1</v>
      </c>
      <c r="R39" s="732">
        <v>96</v>
      </c>
    </row>
    <row r="40" spans="1:18" ht="14.4" customHeight="1" x14ac:dyDescent="0.3">
      <c r="A40" s="726" t="s">
        <v>5790</v>
      </c>
      <c r="B40" s="727" t="s">
        <v>5791</v>
      </c>
      <c r="C40" s="727" t="s">
        <v>594</v>
      </c>
      <c r="D40" s="727" t="s">
        <v>5813</v>
      </c>
      <c r="E40" s="727" t="s">
        <v>5856</v>
      </c>
      <c r="F40" s="727" t="s">
        <v>5857</v>
      </c>
      <c r="G40" s="731"/>
      <c r="H40" s="731"/>
      <c r="I40" s="727"/>
      <c r="J40" s="727"/>
      <c r="K40" s="731"/>
      <c r="L40" s="731"/>
      <c r="M40" s="727"/>
      <c r="N40" s="727"/>
      <c r="O40" s="731">
        <v>8</v>
      </c>
      <c r="P40" s="731">
        <v>1592</v>
      </c>
      <c r="Q40" s="745"/>
      <c r="R40" s="732">
        <v>199</v>
      </c>
    </row>
    <row r="41" spans="1:18" ht="14.4" customHeight="1" x14ac:dyDescent="0.3">
      <c r="A41" s="726" t="s">
        <v>5790</v>
      </c>
      <c r="B41" s="727" t="s">
        <v>5791</v>
      </c>
      <c r="C41" s="727" t="s">
        <v>594</v>
      </c>
      <c r="D41" s="727" t="s">
        <v>5813</v>
      </c>
      <c r="E41" s="727" t="s">
        <v>5858</v>
      </c>
      <c r="F41" s="727" t="s">
        <v>5859</v>
      </c>
      <c r="G41" s="731"/>
      <c r="H41" s="731"/>
      <c r="I41" s="727"/>
      <c r="J41" s="727"/>
      <c r="K41" s="731">
        <v>1</v>
      </c>
      <c r="L41" s="731">
        <v>540</v>
      </c>
      <c r="M41" s="727">
        <v>1</v>
      </c>
      <c r="N41" s="727">
        <v>540</v>
      </c>
      <c r="O41" s="731"/>
      <c r="P41" s="731"/>
      <c r="Q41" s="745"/>
      <c r="R41" s="732"/>
    </row>
    <row r="42" spans="1:18" ht="14.4" customHeight="1" x14ac:dyDescent="0.3">
      <c r="A42" s="726" t="s">
        <v>5790</v>
      </c>
      <c r="B42" s="727" t="s">
        <v>5791</v>
      </c>
      <c r="C42" s="727" t="s">
        <v>594</v>
      </c>
      <c r="D42" s="727" t="s">
        <v>5813</v>
      </c>
      <c r="E42" s="727" t="s">
        <v>5860</v>
      </c>
      <c r="F42" s="727" t="s">
        <v>5861</v>
      </c>
      <c r="G42" s="731">
        <v>1</v>
      </c>
      <c r="H42" s="731">
        <v>486</v>
      </c>
      <c r="I42" s="727">
        <v>0.19439999999999999</v>
      </c>
      <c r="J42" s="727">
        <v>486</v>
      </c>
      <c r="K42" s="731">
        <v>5</v>
      </c>
      <c r="L42" s="731">
        <v>2500</v>
      </c>
      <c r="M42" s="727">
        <v>1</v>
      </c>
      <c r="N42" s="727">
        <v>500</v>
      </c>
      <c r="O42" s="731">
        <v>1</v>
      </c>
      <c r="P42" s="731">
        <v>501</v>
      </c>
      <c r="Q42" s="745">
        <v>0.20039999999999999</v>
      </c>
      <c r="R42" s="732">
        <v>501</v>
      </c>
    </row>
    <row r="43" spans="1:18" ht="14.4" customHeight="1" x14ac:dyDescent="0.3">
      <c r="A43" s="726" t="s">
        <v>5790</v>
      </c>
      <c r="B43" s="727" t="s">
        <v>5791</v>
      </c>
      <c r="C43" s="727" t="s">
        <v>594</v>
      </c>
      <c r="D43" s="727" t="s">
        <v>5813</v>
      </c>
      <c r="E43" s="727" t="s">
        <v>5862</v>
      </c>
      <c r="F43" s="727" t="s">
        <v>5863</v>
      </c>
      <c r="G43" s="731">
        <v>50</v>
      </c>
      <c r="H43" s="731">
        <v>33300</v>
      </c>
      <c r="I43" s="727">
        <v>0.98085419734904267</v>
      </c>
      <c r="J43" s="727">
        <v>666</v>
      </c>
      <c r="K43" s="731">
        <v>50</v>
      </c>
      <c r="L43" s="731">
        <v>33950</v>
      </c>
      <c r="M43" s="727">
        <v>1</v>
      </c>
      <c r="N43" s="727">
        <v>679</v>
      </c>
      <c r="O43" s="731">
        <v>45</v>
      </c>
      <c r="P43" s="731">
        <v>30555</v>
      </c>
      <c r="Q43" s="745">
        <v>0.9</v>
      </c>
      <c r="R43" s="732">
        <v>679</v>
      </c>
    </row>
    <row r="44" spans="1:18" ht="14.4" customHeight="1" x14ac:dyDescent="0.3">
      <c r="A44" s="726" t="s">
        <v>5790</v>
      </c>
      <c r="B44" s="727" t="s">
        <v>5791</v>
      </c>
      <c r="C44" s="727" t="s">
        <v>594</v>
      </c>
      <c r="D44" s="727" t="s">
        <v>5813</v>
      </c>
      <c r="E44" s="727" t="s">
        <v>5864</v>
      </c>
      <c r="F44" s="727" t="s">
        <v>5865</v>
      </c>
      <c r="G44" s="731">
        <v>8</v>
      </c>
      <c r="H44" s="731">
        <v>8016</v>
      </c>
      <c r="I44" s="727">
        <v>1.5610516066212268</v>
      </c>
      <c r="J44" s="727">
        <v>1002</v>
      </c>
      <c r="K44" s="731">
        <v>5</v>
      </c>
      <c r="L44" s="731">
        <v>5135</v>
      </c>
      <c r="M44" s="727">
        <v>1</v>
      </c>
      <c r="N44" s="727">
        <v>1027</v>
      </c>
      <c r="O44" s="731">
        <v>7</v>
      </c>
      <c r="P44" s="731">
        <v>7196</v>
      </c>
      <c r="Q44" s="745">
        <v>1.4013631937682571</v>
      </c>
      <c r="R44" s="732">
        <v>1028</v>
      </c>
    </row>
    <row r="45" spans="1:18" ht="14.4" customHeight="1" x14ac:dyDescent="0.3">
      <c r="A45" s="726" t="s">
        <v>5790</v>
      </c>
      <c r="B45" s="727" t="s">
        <v>5791</v>
      </c>
      <c r="C45" s="727" t="s">
        <v>594</v>
      </c>
      <c r="D45" s="727" t="s">
        <v>5813</v>
      </c>
      <c r="E45" s="727" t="s">
        <v>5866</v>
      </c>
      <c r="F45" s="727" t="s">
        <v>5867</v>
      </c>
      <c r="G45" s="731"/>
      <c r="H45" s="731"/>
      <c r="I45" s="727"/>
      <c r="J45" s="727"/>
      <c r="K45" s="731">
        <v>1</v>
      </c>
      <c r="L45" s="731">
        <v>163</v>
      </c>
      <c r="M45" s="727">
        <v>1</v>
      </c>
      <c r="N45" s="727">
        <v>163</v>
      </c>
      <c r="O45" s="731">
        <v>1</v>
      </c>
      <c r="P45" s="731">
        <v>163</v>
      </c>
      <c r="Q45" s="745">
        <v>1</v>
      </c>
      <c r="R45" s="732">
        <v>163</v>
      </c>
    </row>
    <row r="46" spans="1:18" ht="14.4" customHeight="1" x14ac:dyDescent="0.3">
      <c r="A46" s="726" t="s">
        <v>5790</v>
      </c>
      <c r="B46" s="727" t="s">
        <v>5791</v>
      </c>
      <c r="C46" s="727" t="s">
        <v>594</v>
      </c>
      <c r="D46" s="727" t="s">
        <v>5813</v>
      </c>
      <c r="E46" s="727" t="s">
        <v>5868</v>
      </c>
      <c r="F46" s="727" t="s">
        <v>5869</v>
      </c>
      <c r="G46" s="731">
        <v>7697</v>
      </c>
      <c r="H46" s="731">
        <v>123966.61000000003</v>
      </c>
      <c r="I46" s="727">
        <v>0.44342410750007438</v>
      </c>
      <c r="J46" s="727">
        <v>16.10583474080811</v>
      </c>
      <c r="K46" s="731">
        <v>8387</v>
      </c>
      <c r="L46" s="731">
        <v>279566.69000000012</v>
      </c>
      <c r="M46" s="727">
        <v>1</v>
      </c>
      <c r="N46" s="727">
        <v>33.333336115416728</v>
      </c>
      <c r="O46" s="731">
        <v>8556</v>
      </c>
      <c r="P46" s="731">
        <v>285199.96000000008</v>
      </c>
      <c r="Q46" s="745">
        <v>1.0201500042798373</v>
      </c>
      <c r="R46" s="732">
        <v>33.333328658251531</v>
      </c>
    </row>
    <row r="47" spans="1:18" ht="14.4" customHeight="1" x14ac:dyDescent="0.3">
      <c r="A47" s="726" t="s">
        <v>5790</v>
      </c>
      <c r="B47" s="727" t="s">
        <v>5791</v>
      </c>
      <c r="C47" s="727" t="s">
        <v>594</v>
      </c>
      <c r="D47" s="727" t="s">
        <v>5813</v>
      </c>
      <c r="E47" s="727" t="s">
        <v>5870</v>
      </c>
      <c r="F47" s="727" t="s">
        <v>5871</v>
      </c>
      <c r="G47" s="731">
        <v>72</v>
      </c>
      <c r="H47" s="731">
        <v>68832</v>
      </c>
      <c r="I47" s="727">
        <v>1.4334027488546439</v>
      </c>
      <c r="J47" s="727">
        <v>956</v>
      </c>
      <c r="K47" s="731">
        <v>49</v>
      </c>
      <c r="L47" s="731">
        <v>48020</v>
      </c>
      <c r="M47" s="727">
        <v>1</v>
      </c>
      <c r="N47" s="727">
        <v>980</v>
      </c>
      <c r="O47" s="731">
        <v>39</v>
      </c>
      <c r="P47" s="731">
        <v>38220</v>
      </c>
      <c r="Q47" s="745">
        <v>0.79591836734693877</v>
      </c>
      <c r="R47" s="732">
        <v>980</v>
      </c>
    </row>
    <row r="48" spans="1:18" ht="14.4" customHeight="1" x14ac:dyDescent="0.3">
      <c r="A48" s="726" t="s">
        <v>5790</v>
      </c>
      <c r="B48" s="727" t="s">
        <v>5791</v>
      </c>
      <c r="C48" s="727" t="s">
        <v>594</v>
      </c>
      <c r="D48" s="727" t="s">
        <v>5813</v>
      </c>
      <c r="E48" s="727" t="s">
        <v>5872</v>
      </c>
      <c r="F48" s="727" t="s">
        <v>5873</v>
      </c>
      <c r="G48" s="731">
        <v>174</v>
      </c>
      <c r="H48" s="731">
        <v>29406</v>
      </c>
      <c r="I48" s="727">
        <v>1.0488657440433728</v>
      </c>
      <c r="J48" s="727">
        <v>169</v>
      </c>
      <c r="K48" s="731">
        <v>163</v>
      </c>
      <c r="L48" s="731">
        <v>28036</v>
      </c>
      <c r="M48" s="727">
        <v>1</v>
      </c>
      <c r="N48" s="727">
        <v>172</v>
      </c>
      <c r="O48" s="731">
        <v>106</v>
      </c>
      <c r="P48" s="731">
        <v>18232</v>
      </c>
      <c r="Q48" s="745">
        <v>0.65030674846625769</v>
      </c>
      <c r="R48" s="732">
        <v>172</v>
      </c>
    </row>
    <row r="49" spans="1:18" ht="14.4" customHeight="1" x14ac:dyDescent="0.3">
      <c r="A49" s="726" t="s">
        <v>5790</v>
      </c>
      <c r="B49" s="727" t="s">
        <v>5791</v>
      </c>
      <c r="C49" s="727" t="s">
        <v>594</v>
      </c>
      <c r="D49" s="727" t="s">
        <v>5813</v>
      </c>
      <c r="E49" s="727" t="s">
        <v>5874</v>
      </c>
      <c r="F49" s="727" t="s">
        <v>5875</v>
      </c>
      <c r="G49" s="731">
        <v>270</v>
      </c>
      <c r="H49" s="731">
        <v>9720</v>
      </c>
      <c r="I49" s="727">
        <v>0.5673924464421225</v>
      </c>
      <c r="J49" s="727">
        <v>36</v>
      </c>
      <c r="K49" s="731">
        <v>463</v>
      </c>
      <c r="L49" s="731">
        <v>17131</v>
      </c>
      <c r="M49" s="727">
        <v>1</v>
      </c>
      <c r="N49" s="727">
        <v>37</v>
      </c>
      <c r="O49" s="731">
        <v>448</v>
      </c>
      <c r="P49" s="731">
        <v>16576</v>
      </c>
      <c r="Q49" s="745">
        <v>0.96760259179265662</v>
      </c>
      <c r="R49" s="732">
        <v>37</v>
      </c>
    </row>
    <row r="50" spans="1:18" ht="14.4" customHeight="1" x14ac:dyDescent="0.3">
      <c r="A50" s="726" t="s">
        <v>5790</v>
      </c>
      <c r="B50" s="727" t="s">
        <v>5791</v>
      </c>
      <c r="C50" s="727" t="s">
        <v>594</v>
      </c>
      <c r="D50" s="727" t="s">
        <v>5813</v>
      </c>
      <c r="E50" s="727" t="s">
        <v>5876</v>
      </c>
      <c r="F50" s="727" t="s">
        <v>5877</v>
      </c>
      <c r="G50" s="731">
        <v>179</v>
      </c>
      <c r="H50" s="731">
        <v>14678</v>
      </c>
      <c r="I50" s="727">
        <v>1.1610504666983072</v>
      </c>
      <c r="J50" s="727">
        <v>82</v>
      </c>
      <c r="K50" s="731">
        <v>147</v>
      </c>
      <c r="L50" s="731">
        <v>12642</v>
      </c>
      <c r="M50" s="727">
        <v>1</v>
      </c>
      <c r="N50" s="727">
        <v>86</v>
      </c>
      <c r="O50" s="731">
        <v>148</v>
      </c>
      <c r="P50" s="731">
        <v>12728</v>
      </c>
      <c r="Q50" s="745">
        <v>1.0068027210884354</v>
      </c>
      <c r="R50" s="732">
        <v>86</v>
      </c>
    </row>
    <row r="51" spans="1:18" ht="14.4" customHeight="1" x14ac:dyDescent="0.3">
      <c r="A51" s="726" t="s">
        <v>5790</v>
      </c>
      <c r="B51" s="727" t="s">
        <v>5791</v>
      </c>
      <c r="C51" s="727" t="s">
        <v>594</v>
      </c>
      <c r="D51" s="727" t="s">
        <v>5813</v>
      </c>
      <c r="E51" s="727" t="s">
        <v>5878</v>
      </c>
      <c r="F51" s="727" t="s">
        <v>5879</v>
      </c>
      <c r="G51" s="731">
        <v>2</v>
      </c>
      <c r="H51" s="731">
        <v>62</v>
      </c>
      <c r="I51" s="727">
        <v>0.64583333333333337</v>
      </c>
      <c r="J51" s="727">
        <v>31</v>
      </c>
      <c r="K51" s="731">
        <v>3</v>
      </c>
      <c r="L51" s="731">
        <v>96</v>
      </c>
      <c r="M51" s="727">
        <v>1</v>
      </c>
      <c r="N51" s="727">
        <v>32</v>
      </c>
      <c r="O51" s="731">
        <v>6</v>
      </c>
      <c r="P51" s="731">
        <v>192</v>
      </c>
      <c r="Q51" s="745">
        <v>2</v>
      </c>
      <c r="R51" s="732">
        <v>32</v>
      </c>
    </row>
    <row r="52" spans="1:18" ht="14.4" customHeight="1" x14ac:dyDescent="0.3">
      <c r="A52" s="726" t="s">
        <v>5790</v>
      </c>
      <c r="B52" s="727" t="s">
        <v>5791</v>
      </c>
      <c r="C52" s="727" t="s">
        <v>594</v>
      </c>
      <c r="D52" s="727" t="s">
        <v>5813</v>
      </c>
      <c r="E52" s="727" t="s">
        <v>5880</v>
      </c>
      <c r="F52" s="727" t="s">
        <v>5881</v>
      </c>
      <c r="G52" s="731">
        <v>2</v>
      </c>
      <c r="H52" s="731">
        <v>0</v>
      </c>
      <c r="I52" s="727"/>
      <c r="J52" s="727">
        <v>0</v>
      </c>
      <c r="K52" s="731"/>
      <c r="L52" s="731"/>
      <c r="M52" s="727"/>
      <c r="N52" s="727"/>
      <c r="O52" s="731"/>
      <c r="P52" s="731"/>
      <c r="Q52" s="745"/>
      <c r="R52" s="732"/>
    </row>
    <row r="53" spans="1:18" ht="14.4" customHeight="1" x14ac:dyDescent="0.3">
      <c r="A53" s="726" t="s">
        <v>5790</v>
      </c>
      <c r="B53" s="727" t="s">
        <v>5791</v>
      </c>
      <c r="C53" s="727" t="s">
        <v>594</v>
      </c>
      <c r="D53" s="727" t="s">
        <v>5813</v>
      </c>
      <c r="E53" s="727" t="s">
        <v>5882</v>
      </c>
      <c r="F53" s="727" t="s">
        <v>5883</v>
      </c>
      <c r="G53" s="731">
        <v>6</v>
      </c>
      <c r="H53" s="731">
        <v>774</v>
      </c>
      <c r="I53" s="727">
        <v>2.9541984732824429</v>
      </c>
      <c r="J53" s="727">
        <v>129</v>
      </c>
      <c r="K53" s="731">
        <v>2</v>
      </c>
      <c r="L53" s="731">
        <v>262</v>
      </c>
      <c r="M53" s="727">
        <v>1</v>
      </c>
      <c r="N53" s="727">
        <v>131</v>
      </c>
      <c r="O53" s="731">
        <v>3</v>
      </c>
      <c r="P53" s="731">
        <v>396</v>
      </c>
      <c r="Q53" s="745">
        <v>1.5114503816793894</v>
      </c>
      <c r="R53" s="732">
        <v>132</v>
      </c>
    </row>
    <row r="54" spans="1:18" ht="14.4" customHeight="1" x14ac:dyDescent="0.3">
      <c r="A54" s="726" t="s">
        <v>5790</v>
      </c>
      <c r="B54" s="727" t="s">
        <v>5791</v>
      </c>
      <c r="C54" s="727" t="s">
        <v>594</v>
      </c>
      <c r="D54" s="727" t="s">
        <v>5813</v>
      </c>
      <c r="E54" s="727" t="s">
        <v>5884</v>
      </c>
      <c r="F54" s="727" t="s">
        <v>5859</v>
      </c>
      <c r="G54" s="731"/>
      <c r="H54" s="731"/>
      <c r="I54" s="727"/>
      <c r="J54" s="727"/>
      <c r="K54" s="731">
        <v>1</v>
      </c>
      <c r="L54" s="731">
        <v>688</v>
      </c>
      <c r="M54" s="727">
        <v>1</v>
      </c>
      <c r="N54" s="727">
        <v>688</v>
      </c>
      <c r="O54" s="731"/>
      <c r="P54" s="731"/>
      <c r="Q54" s="745"/>
      <c r="R54" s="732"/>
    </row>
    <row r="55" spans="1:18" ht="14.4" customHeight="1" x14ac:dyDescent="0.3">
      <c r="A55" s="726" t="s">
        <v>5790</v>
      </c>
      <c r="B55" s="727" t="s">
        <v>5791</v>
      </c>
      <c r="C55" s="727" t="s">
        <v>594</v>
      </c>
      <c r="D55" s="727" t="s">
        <v>5813</v>
      </c>
      <c r="E55" s="727" t="s">
        <v>5885</v>
      </c>
      <c r="F55" s="727" t="s">
        <v>5886</v>
      </c>
      <c r="G55" s="731">
        <v>22</v>
      </c>
      <c r="H55" s="731">
        <v>4620</v>
      </c>
      <c r="I55" s="727">
        <v>2.0810810810810811</v>
      </c>
      <c r="J55" s="727">
        <v>210</v>
      </c>
      <c r="K55" s="731">
        <v>10</v>
      </c>
      <c r="L55" s="731">
        <v>2220</v>
      </c>
      <c r="M55" s="727">
        <v>1</v>
      </c>
      <c r="N55" s="727">
        <v>222</v>
      </c>
      <c r="O55" s="731">
        <v>8</v>
      </c>
      <c r="P55" s="731">
        <v>1784</v>
      </c>
      <c r="Q55" s="745">
        <v>0.80360360360360361</v>
      </c>
      <c r="R55" s="732">
        <v>223</v>
      </c>
    </row>
    <row r="56" spans="1:18" ht="14.4" customHeight="1" x14ac:dyDescent="0.3">
      <c r="A56" s="726" t="s">
        <v>5790</v>
      </c>
      <c r="B56" s="727" t="s">
        <v>5791</v>
      </c>
      <c r="C56" s="727" t="s">
        <v>594</v>
      </c>
      <c r="D56" s="727" t="s">
        <v>5813</v>
      </c>
      <c r="E56" s="727" t="s">
        <v>5887</v>
      </c>
      <c r="F56" s="727" t="s">
        <v>5888</v>
      </c>
      <c r="G56" s="731">
        <v>1</v>
      </c>
      <c r="H56" s="731">
        <v>77</v>
      </c>
      <c r="I56" s="727"/>
      <c r="J56" s="727">
        <v>77</v>
      </c>
      <c r="K56" s="731"/>
      <c r="L56" s="731"/>
      <c r="M56" s="727"/>
      <c r="N56" s="727"/>
      <c r="O56" s="731"/>
      <c r="P56" s="731"/>
      <c r="Q56" s="745"/>
      <c r="R56" s="732"/>
    </row>
    <row r="57" spans="1:18" ht="14.4" customHeight="1" x14ac:dyDescent="0.3">
      <c r="A57" s="726" t="s">
        <v>5790</v>
      </c>
      <c r="B57" s="727" t="s">
        <v>5791</v>
      </c>
      <c r="C57" s="727" t="s">
        <v>594</v>
      </c>
      <c r="D57" s="727" t="s">
        <v>5813</v>
      </c>
      <c r="E57" s="727" t="s">
        <v>5889</v>
      </c>
      <c r="F57" s="727" t="s">
        <v>5890</v>
      </c>
      <c r="G57" s="731">
        <v>11</v>
      </c>
      <c r="H57" s="731">
        <v>8140</v>
      </c>
      <c r="I57" s="727">
        <v>0.9008410801239487</v>
      </c>
      <c r="J57" s="727">
        <v>740</v>
      </c>
      <c r="K57" s="731">
        <v>12</v>
      </c>
      <c r="L57" s="731">
        <v>9036</v>
      </c>
      <c r="M57" s="727">
        <v>1</v>
      </c>
      <c r="N57" s="727">
        <v>753</v>
      </c>
      <c r="O57" s="731">
        <v>6</v>
      </c>
      <c r="P57" s="731">
        <v>4518</v>
      </c>
      <c r="Q57" s="745">
        <v>0.5</v>
      </c>
      <c r="R57" s="732">
        <v>753</v>
      </c>
    </row>
    <row r="58" spans="1:18" ht="14.4" customHeight="1" x14ac:dyDescent="0.3">
      <c r="A58" s="726" t="s">
        <v>5790</v>
      </c>
      <c r="B58" s="727" t="s">
        <v>5791</v>
      </c>
      <c r="C58" s="727" t="s">
        <v>594</v>
      </c>
      <c r="D58" s="727" t="s">
        <v>5813</v>
      </c>
      <c r="E58" s="727" t="s">
        <v>5891</v>
      </c>
      <c r="F58" s="727" t="s">
        <v>5892</v>
      </c>
      <c r="G58" s="731">
        <v>1</v>
      </c>
      <c r="H58" s="731">
        <v>436</v>
      </c>
      <c r="I58" s="727"/>
      <c r="J58" s="727">
        <v>436</v>
      </c>
      <c r="K58" s="731"/>
      <c r="L58" s="731"/>
      <c r="M58" s="727"/>
      <c r="N58" s="727"/>
      <c r="O58" s="731"/>
      <c r="P58" s="731"/>
      <c r="Q58" s="745"/>
      <c r="R58" s="732"/>
    </row>
    <row r="59" spans="1:18" ht="14.4" customHeight="1" x14ac:dyDescent="0.3">
      <c r="A59" s="726" t="s">
        <v>5790</v>
      </c>
      <c r="B59" s="727" t="s">
        <v>5791</v>
      </c>
      <c r="C59" s="727" t="s">
        <v>594</v>
      </c>
      <c r="D59" s="727" t="s">
        <v>5813</v>
      </c>
      <c r="E59" s="727" t="s">
        <v>5893</v>
      </c>
      <c r="F59" s="727" t="s">
        <v>5894</v>
      </c>
      <c r="G59" s="731">
        <v>45</v>
      </c>
      <c r="H59" s="731">
        <v>47250</v>
      </c>
      <c r="I59" s="727">
        <v>1.4338603465541833</v>
      </c>
      <c r="J59" s="727">
        <v>1050</v>
      </c>
      <c r="K59" s="731">
        <v>31</v>
      </c>
      <c r="L59" s="731">
        <v>32953</v>
      </c>
      <c r="M59" s="727">
        <v>1</v>
      </c>
      <c r="N59" s="727">
        <v>1063</v>
      </c>
      <c r="O59" s="731">
        <v>34</v>
      </c>
      <c r="P59" s="731">
        <v>36142</v>
      </c>
      <c r="Q59" s="745">
        <v>1.096774193548387</v>
      </c>
      <c r="R59" s="732">
        <v>1063</v>
      </c>
    </row>
    <row r="60" spans="1:18" ht="14.4" customHeight="1" x14ac:dyDescent="0.3">
      <c r="A60" s="726" t="s">
        <v>5790</v>
      </c>
      <c r="B60" s="727" t="s">
        <v>5791</v>
      </c>
      <c r="C60" s="727" t="s">
        <v>594</v>
      </c>
      <c r="D60" s="727" t="s">
        <v>5813</v>
      </c>
      <c r="E60" s="727" t="s">
        <v>5895</v>
      </c>
      <c r="F60" s="727" t="s">
        <v>5896</v>
      </c>
      <c r="G60" s="731">
        <v>28</v>
      </c>
      <c r="H60" s="731">
        <v>9772</v>
      </c>
      <c r="I60" s="727">
        <v>5.2537634408602152</v>
      </c>
      <c r="J60" s="727">
        <v>349</v>
      </c>
      <c r="K60" s="731">
        <v>5</v>
      </c>
      <c r="L60" s="731">
        <v>1860</v>
      </c>
      <c r="M60" s="727">
        <v>1</v>
      </c>
      <c r="N60" s="727">
        <v>372</v>
      </c>
      <c r="O60" s="731">
        <v>14</v>
      </c>
      <c r="P60" s="731">
        <v>5222</v>
      </c>
      <c r="Q60" s="745">
        <v>2.8075268817204302</v>
      </c>
      <c r="R60" s="732">
        <v>373</v>
      </c>
    </row>
    <row r="61" spans="1:18" ht="14.4" customHeight="1" x14ac:dyDescent="0.3">
      <c r="A61" s="726" t="s">
        <v>5790</v>
      </c>
      <c r="B61" s="727" t="s">
        <v>5791</v>
      </c>
      <c r="C61" s="727" t="s">
        <v>594</v>
      </c>
      <c r="D61" s="727" t="s">
        <v>5813</v>
      </c>
      <c r="E61" s="727" t="s">
        <v>5897</v>
      </c>
      <c r="F61" s="727" t="s">
        <v>5898</v>
      </c>
      <c r="G61" s="731">
        <v>2</v>
      </c>
      <c r="H61" s="731">
        <v>114</v>
      </c>
      <c r="I61" s="727">
        <v>8.400884303610906E-2</v>
      </c>
      <c r="J61" s="727">
        <v>57</v>
      </c>
      <c r="K61" s="731">
        <v>23</v>
      </c>
      <c r="L61" s="731">
        <v>1357</v>
      </c>
      <c r="M61" s="727">
        <v>1</v>
      </c>
      <c r="N61" s="727">
        <v>59</v>
      </c>
      <c r="O61" s="731">
        <v>21</v>
      </c>
      <c r="P61" s="731">
        <v>1239</v>
      </c>
      <c r="Q61" s="745">
        <v>0.91304347826086951</v>
      </c>
      <c r="R61" s="732">
        <v>59</v>
      </c>
    </row>
    <row r="62" spans="1:18" ht="14.4" customHeight="1" x14ac:dyDescent="0.3">
      <c r="A62" s="726" t="s">
        <v>5790</v>
      </c>
      <c r="B62" s="727" t="s">
        <v>5791</v>
      </c>
      <c r="C62" s="727" t="s">
        <v>594</v>
      </c>
      <c r="D62" s="727" t="s">
        <v>5813</v>
      </c>
      <c r="E62" s="727" t="s">
        <v>5899</v>
      </c>
      <c r="F62" s="727" t="s">
        <v>5900</v>
      </c>
      <c r="G62" s="731">
        <v>216</v>
      </c>
      <c r="H62" s="731">
        <v>24624</v>
      </c>
      <c r="I62" s="727">
        <v>0.90105386416861821</v>
      </c>
      <c r="J62" s="727">
        <v>114</v>
      </c>
      <c r="K62" s="731">
        <v>224</v>
      </c>
      <c r="L62" s="731">
        <v>27328</v>
      </c>
      <c r="M62" s="727">
        <v>1</v>
      </c>
      <c r="N62" s="727">
        <v>122</v>
      </c>
      <c r="O62" s="731">
        <v>191</v>
      </c>
      <c r="P62" s="731">
        <v>22156</v>
      </c>
      <c r="Q62" s="745">
        <v>0.81074355971896961</v>
      </c>
      <c r="R62" s="732">
        <v>116</v>
      </c>
    </row>
    <row r="63" spans="1:18" ht="14.4" customHeight="1" x14ac:dyDescent="0.3">
      <c r="A63" s="726" t="s">
        <v>5790</v>
      </c>
      <c r="B63" s="727" t="s">
        <v>5791</v>
      </c>
      <c r="C63" s="727" t="s">
        <v>594</v>
      </c>
      <c r="D63" s="727" t="s">
        <v>5813</v>
      </c>
      <c r="E63" s="727" t="s">
        <v>5901</v>
      </c>
      <c r="F63" s="727" t="s">
        <v>5902</v>
      </c>
      <c r="G63" s="731">
        <v>2</v>
      </c>
      <c r="H63" s="731">
        <v>178</v>
      </c>
      <c r="I63" s="727">
        <v>1.956043956043956</v>
      </c>
      <c r="J63" s="727">
        <v>89</v>
      </c>
      <c r="K63" s="731">
        <v>1</v>
      </c>
      <c r="L63" s="731">
        <v>91</v>
      </c>
      <c r="M63" s="727">
        <v>1</v>
      </c>
      <c r="N63" s="727">
        <v>91</v>
      </c>
      <c r="O63" s="731">
        <v>4</v>
      </c>
      <c r="P63" s="731">
        <v>364</v>
      </c>
      <c r="Q63" s="745">
        <v>4</v>
      </c>
      <c r="R63" s="732">
        <v>91</v>
      </c>
    </row>
    <row r="64" spans="1:18" ht="14.4" customHeight="1" x14ac:dyDescent="0.3">
      <c r="A64" s="726" t="s">
        <v>5790</v>
      </c>
      <c r="B64" s="727" t="s">
        <v>5791</v>
      </c>
      <c r="C64" s="727" t="s">
        <v>594</v>
      </c>
      <c r="D64" s="727" t="s">
        <v>5813</v>
      </c>
      <c r="E64" s="727" t="s">
        <v>5903</v>
      </c>
      <c r="F64" s="727" t="s">
        <v>5904</v>
      </c>
      <c r="G64" s="731">
        <v>37</v>
      </c>
      <c r="H64" s="731">
        <v>6623</v>
      </c>
      <c r="I64" s="727">
        <v>1.2925448868071818</v>
      </c>
      <c r="J64" s="727">
        <v>179</v>
      </c>
      <c r="K64" s="731">
        <v>28</v>
      </c>
      <c r="L64" s="731">
        <v>5124</v>
      </c>
      <c r="M64" s="727">
        <v>1</v>
      </c>
      <c r="N64" s="727">
        <v>183</v>
      </c>
      <c r="O64" s="731">
        <v>30</v>
      </c>
      <c r="P64" s="731">
        <v>5490</v>
      </c>
      <c r="Q64" s="745">
        <v>1.0714285714285714</v>
      </c>
      <c r="R64" s="732">
        <v>183</v>
      </c>
    </row>
    <row r="65" spans="1:18" ht="14.4" customHeight="1" x14ac:dyDescent="0.3">
      <c r="A65" s="726" t="s">
        <v>5790</v>
      </c>
      <c r="B65" s="727" t="s">
        <v>5791</v>
      </c>
      <c r="C65" s="727" t="s">
        <v>594</v>
      </c>
      <c r="D65" s="727" t="s">
        <v>5813</v>
      </c>
      <c r="E65" s="727" t="s">
        <v>5905</v>
      </c>
      <c r="F65" s="727" t="s">
        <v>5906</v>
      </c>
      <c r="G65" s="731">
        <v>1</v>
      </c>
      <c r="H65" s="731">
        <v>635</v>
      </c>
      <c r="I65" s="727">
        <v>0.24498456790123457</v>
      </c>
      <c r="J65" s="727">
        <v>635</v>
      </c>
      <c r="K65" s="731">
        <v>4</v>
      </c>
      <c r="L65" s="731">
        <v>2592</v>
      </c>
      <c r="M65" s="727">
        <v>1</v>
      </c>
      <c r="N65" s="727">
        <v>648</v>
      </c>
      <c r="O65" s="731">
        <v>2</v>
      </c>
      <c r="P65" s="731">
        <v>1296</v>
      </c>
      <c r="Q65" s="745">
        <v>0.5</v>
      </c>
      <c r="R65" s="732">
        <v>648</v>
      </c>
    </row>
    <row r="66" spans="1:18" ht="14.4" customHeight="1" x14ac:dyDescent="0.3">
      <c r="A66" s="726" t="s">
        <v>5790</v>
      </c>
      <c r="B66" s="727" t="s">
        <v>5791</v>
      </c>
      <c r="C66" s="727" t="s">
        <v>594</v>
      </c>
      <c r="D66" s="727" t="s">
        <v>5813</v>
      </c>
      <c r="E66" s="727" t="s">
        <v>5907</v>
      </c>
      <c r="F66" s="727" t="s">
        <v>5908</v>
      </c>
      <c r="G66" s="731">
        <v>2</v>
      </c>
      <c r="H66" s="731">
        <v>2576</v>
      </c>
      <c r="I66" s="727">
        <v>0.65697526141290485</v>
      </c>
      <c r="J66" s="727">
        <v>1288</v>
      </c>
      <c r="K66" s="731">
        <v>3</v>
      </c>
      <c r="L66" s="731">
        <v>3921</v>
      </c>
      <c r="M66" s="727">
        <v>1</v>
      </c>
      <c r="N66" s="727">
        <v>1307</v>
      </c>
      <c r="O66" s="731">
        <v>4</v>
      </c>
      <c r="P66" s="731">
        <v>5232</v>
      </c>
      <c r="Q66" s="745">
        <v>1.3343534812547819</v>
      </c>
      <c r="R66" s="732">
        <v>1308</v>
      </c>
    </row>
    <row r="67" spans="1:18" ht="14.4" customHeight="1" x14ac:dyDescent="0.3">
      <c r="A67" s="726" t="s">
        <v>5790</v>
      </c>
      <c r="B67" s="727" t="s">
        <v>5791</v>
      </c>
      <c r="C67" s="727" t="s">
        <v>594</v>
      </c>
      <c r="D67" s="727" t="s">
        <v>5813</v>
      </c>
      <c r="E67" s="727" t="s">
        <v>5909</v>
      </c>
      <c r="F67" s="727" t="s">
        <v>5910</v>
      </c>
      <c r="G67" s="731"/>
      <c r="H67" s="731"/>
      <c r="I67" s="727"/>
      <c r="J67" s="727"/>
      <c r="K67" s="731">
        <v>2</v>
      </c>
      <c r="L67" s="731">
        <v>728</v>
      </c>
      <c r="M67" s="727">
        <v>1</v>
      </c>
      <c r="N67" s="727">
        <v>364</v>
      </c>
      <c r="O67" s="731">
        <v>2</v>
      </c>
      <c r="P67" s="731">
        <v>780</v>
      </c>
      <c r="Q67" s="745">
        <v>1.0714285714285714</v>
      </c>
      <c r="R67" s="732">
        <v>390</v>
      </c>
    </row>
    <row r="68" spans="1:18" ht="14.4" customHeight="1" x14ac:dyDescent="0.3">
      <c r="A68" s="726" t="s">
        <v>5790</v>
      </c>
      <c r="B68" s="727" t="s">
        <v>5791</v>
      </c>
      <c r="C68" s="727" t="s">
        <v>594</v>
      </c>
      <c r="D68" s="727" t="s">
        <v>5813</v>
      </c>
      <c r="E68" s="727" t="s">
        <v>5911</v>
      </c>
      <c r="F68" s="727" t="s">
        <v>5912</v>
      </c>
      <c r="G68" s="731"/>
      <c r="H68" s="731"/>
      <c r="I68" s="727"/>
      <c r="J68" s="727"/>
      <c r="K68" s="731"/>
      <c r="L68" s="731"/>
      <c r="M68" s="727"/>
      <c r="N68" s="727"/>
      <c r="O68" s="731">
        <v>1</v>
      </c>
      <c r="P68" s="731">
        <v>500</v>
      </c>
      <c r="Q68" s="745"/>
      <c r="R68" s="732">
        <v>500</v>
      </c>
    </row>
    <row r="69" spans="1:18" ht="14.4" customHeight="1" x14ac:dyDescent="0.3">
      <c r="A69" s="726" t="s">
        <v>5790</v>
      </c>
      <c r="B69" s="727" t="s">
        <v>5791</v>
      </c>
      <c r="C69" s="727" t="s">
        <v>594</v>
      </c>
      <c r="D69" s="727" t="s">
        <v>5813</v>
      </c>
      <c r="E69" s="727" t="s">
        <v>5913</v>
      </c>
      <c r="F69" s="727" t="s">
        <v>5914</v>
      </c>
      <c r="G69" s="731">
        <v>30</v>
      </c>
      <c r="H69" s="731">
        <v>7800</v>
      </c>
      <c r="I69" s="727">
        <v>1.164179104477612</v>
      </c>
      <c r="J69" s="727">
        <v>260</v>
      </c>
      <c r="K69" s="731">
        <v>25</v>
      </c>
      <c r="L69" s="731">
        <v>6700</v>
      </c>
      <c r="M69" s="727">
        <v>1</v>
      </c>
      <c r="N69" s="727">
        <v>268</v>
      </c>
      <c r="O69" s="731">
        <v>26</v>
      </c>
      <c r="P69" s="731">
        <v>6994</v>
      </c>
      <c r="Q69" s="745">
        <v>1.0438805970149254</v>
      </c>
      <c r="R69" s="732">
        <v>269</v>
      </c>
    </row>
    <row r="70" spans="1:18" ht="14.4" customHeight="1" x14ac:dyDescent="0.3">
      <c r="A70" s="726" t="s">
        <v>5790</v>
      </c>
      <c r="B70" s="727" t="s">
        <v>5791</v>
      </c>
      <c r="C70" s="727" t="s">
        <v>594</v>
      </c>
      <c r="D70" s="727" t="s">
        <v>5813</v>
      </c>
      <c r="E70" s="727" t="s">
        <v>5915</v>
      </c>
      <c r="F70" s="727" t="s">
        <v>5916</v>
      </c>
      <c r="G70" s="731">
        <v>30</v>
      </c>
      <c r="H70" s="731">
        <v>3480</v>
      </c>
      <c r="I70" s="727">
        <v>1.0740740740740742</v>
      </c>
      <c r="J70" s="727">
        <v>116</v>
      </c>
      <c r="K70" s="731">
        <v>27</v>
      </c>
      <c r="L70" s="731">
        <v>3240</v>
      </c>
      <c r="M70" s="727">
        <v>1</v>
      </c>
      <c r="N70" s="727">
        <v>120</v>
      </c>
      <c r="O70" s="731">
        <v>25</v>
      </c>
      <c r="P70" s="731">
        <v>3000</v>
      </c>
      <c r="Q70" s="745">
        <v>0.92592592592592593</v>
      </c>
      <c r="R70" s="732">
        <v>120</v>
      </c>
    </row>
    <row r="71" spans="1:18" ht="14.4" customHeight="1" x14ac:dyDescent="0.3">
      <c r="A71" s="726" t="s">
        <v>5790</v>
      </c>
      <c r="B71" s="727" t="s">
        <v>5791</v>
      </c>
      <c r="C71" s="727" t="s">
        <v>594</v>
      </c>
      <c r="D71" s="727" t="s">
        <v>5813</v>
      </c>
      <c r="E71" s="727" t="s">
        <v>5917</v>
      </c>
      <c r="F71" s="727" t="s">
        <v>5918</v>
      </c>
      <c r="G71" s="731">
        <v>1</v>
      </c>
      <c r="H71" s="731">
        <v>935</v>
      </c>
      <c r="I71" s="727">
        <v>0.98628691983122363</v>
      </c>
      <c r="J71" s="727">
        <v>935</v>
      </c>
      <c r="K71" s="731">
        <v>1</v>
      </c>
      <c r="L71" s="731">
        <v>948</v>
      </c>
      <c r="M71" s="727">
        <v>1</v>
      </c>
      <c r="N71" s="727">
        <v>948</v>
      </c>
      <c r="O71" s="731">
        <v>1</v>
      </c>
      <c r="P71" s="731">
        <v>948</v>
      </c>
      <c r="Q71" s="745">
        <v>1</v>
      </c>
      <c r="R71" s="732">
        <v>948</v>
      </c>
    </row>
    <row r="72" spans="1:18" ht="14.4" customHeight="1" x14ac:dyDescent="0.3">
      <c r="A72" s="726" t="s">
        <v>5790</v>
      </c>
      <c r="B72" s="727" t="s">
        <v>5791</v>
      </c>
      <c r="C72" s="727" t="s">
        <v>594</v>
      </c>
      <c r="D72" s="727" t="s">
        <v>5813</v>
      </c>
      <c r="E72" s="727" t="s">
        <v>5919</v>
      </c>
      <c r="F72" s="727" t="s">
        <v>5920</v>
      </c>
      <c r="G72" s="731">
        <v>67</v>
      </c>
      <c r="H72" s="731">
        <v>12596</v>
      </c>
      <c r="I72" s="727">
        <v>0.78725000000000001</v>
      </c>
      <c r="J72" s="727">
        <v>188</v>
      </c>
      <c r="K72" s="731">
        <v>80</v>
      </c>
      <c r="L72" s="731">
        <v>16000</v>
      </c>
      <c r="M72" s="727">
        <v>1</v>
      </c>
      <c r="N72" s="727">
        <v>200</v>
      </c>
      <c r="O72" s="731">
        <v>62</v>
      </c>
      <c r="P72" s="731">
        <v>12400</v>
      </c>
      <c r="Q72" s="745">
        <v>0.77500000000000002</v>
      </c>
      <c r="R72" s="732">
        <v>200</v>
      </c>
    </row>
    <row r="73" spans="1:18" ht="14.4" customHeight="1" x14ac:dyDescent="0.3">
      <c r="A73" s="726" t="s">
        <v>5790</v>
      </c>
      <c r="B73" s="727" t="s">
        <v>5791</v>
      </c>
      <c r="C73" s="727" t="s">
        <v>594</v>
      </c>
      <c r="D73" s="727" t="s">
        <v>5813</v>
      </c>
      <c r="E73" s="727" t="s">
        <v>5921</v>
      </c>
      <c r="F73" s="727" t="s">
        <v>5922</v>
      </c>
      <c r="G73" s="731"/>
      <c r="H73" s="731"/>
      <c r="I73" s="727"/>
      <c r="J73" s="727"/>
      <c r="K73" s="731">
        <v>1</v>
      </c>
      <c r="L73" s="731">
        <v>98</v>
      </c>
      <c r="M73" s="727">
        <v>1</v>
      </c>
      <c r="N73" s="727">
        <v>98</v>
      </c>
      <c r="O73" s="731"/>
      <c r="P73" s="731"/>
      <c r="Q73" s="745"/>
      <c r="R73" s="732"/>
    </row>
    <row r="74" spans="1:18" ht="14.4" customHeight="1" x14ac:dyDescent="0.3">
      <c r="A74" s="726" t="s">
        <v>5790</v>
      </c>
      <c r="B74" s="727" t="s">
        <v>5791</v>
      </c>
      <c r="C74" s="727" t="s">
        <v>594</v>
      </c>
      <c r="D74" s="727" t="s">
        <v>5813</v>
      </c>
      <c r="E74" s="727" t="s">
        <v>5923</v>
      </c>
      <c r="F74" s="727" t="s">
        <v>5924</v>
      </c>
      <c r="G74" s="731"/>
      <c r="H74" s="731"/>
      <c r="I74" s="727"/>
      <c r="J74" s="727"/>
      <c r="K74" s="731">
        <v>5</v>
      </c>
      <c r="L74" s="731">
        <v>500</v>
      </c>
      <c r="M74" s="727">
        <v>1</v>
      </c>
      <c r="N74" s="727">
        <v>100</v>
      </c>
      <c r="O74" s="731">
        <v>2</v>
      </c>
      <c r="P74" s="731">
        <v>200</v>
      </c>
      <c r="Q74" s="745">
        <v>0.4</v>
      </c>
      <c r="R74" s="732">
        <v>100</v>
      </c>
    </row>
    <row r="75" spans="1:18" ht="14.4" customHeight="1" x14ac:dyDescent="0.3">
      <c r="A75" s="726" t="s">
        <v>5790</v>
      </c>
      <c r="B75" s="727" t="s">
        <v>5791</v>
      </c>
      <c r="C75" s="727" t="s">
        <v>603</v>
      </c>
      <c r="D75" s="727" t="s">
        <v>5792</v>
      </c>
      <c r="E75" s="727" t="s">
        <v>5925</v>
      </c>
      <c r="F75" s="727" t="s">
        <v>4534</v>
      </c>
      <c r="G75" s="731">
        <v>0.2</v>
      </c>
      <c r="H75" s="731">
        <v>10.82</v>
      </c>
      <c r="I75" s="727"/>
      <c r="J75" s="727">
        <v>54.1</v>
      </c>
      <c r="K75" s="731"/>
      <c r="L75" s="731"/>
      <c r="M75" s="727"/>
      <c r="N75" s="727"/>
      <c r="O75" s="731"/>
      <c r="P75" s="731"/>
      <c r="Q75" s="745"/>
      <c r="R75" s="732"/>
    </row>
    <row r="76" spans="1:18" ht="14.4" customHeight="1" x14ac:dyDescent="0.3">
      <c r="A76" s="726" t="s">
        <v>5790</v>
      </c>
      <c r="B76" s="727" t="s">
        <v>5791</v>
      </c>
      <c r="C76" s="727" t="s">
        <v>603</v>
      </c>
      <c r="D76" s="727" t="s">
        <v>5792</v>
      </c>
      <c r="E76" s="727" t="s">
        <v>5793</v>
      </c>
      <c r="F76" s="727" t="s">
        <v>4600</v>
      </c>
      <c r="G76" s="731"/>
      <c r="H76" s="731"/>
      <c r="I76" s="727"/>
      <c r="J76" s="727"/>
      <c r="K76" s="731">
        <v>0.4</v>
      </c>
      <c r="L76" s="731">
        <v>60.4</v>
      </c>
      <c r="M76" s="727">
        <v>1</v>
      </c>
      <c r="N76" s="727">
        <v>151</v>
      </c>
      <c r="O76" s="731"/>
      <c r="P76" s="731"/>
      <c r="Q76" s="745"/>
      <c r="R76" s="732"/>
    </row>
    <row r="77" spans="1:18" ht="14.4" customHeight="1" x14ac:dyDescent="0.3">
      <c r="A77" s="726" t="s">
        <v>5790</v>
      </c>
      <c r="B77" s="727" t="s">
        <v>5791</v>
      </c>
      <c r="C77" s="727" t="s">
        <v>603</v>
      </c>
      <c r="D77" s="727" t="s">
        <v>5792</v>
      </c>
      <c r="E77" s="727" t="s">
        <v>5926</v>
      </c>
      <c r="F77" s="727" t="s">
        <v>4235</v>
      </c>
      <c r="G77" s="731"/>
      <c r="H77" s="731"/>
      <c r="I77" s="727"/>
      <c r="J77" s="727"/>
      <c r="K77" s="731"/>
      <c r="L77" s="731"/>
      <c r="M77" s="727"/>
      <c r="N77" s="727"/>
      <c r="O77" s="731">
        <v>0.2</v>
      </c>
      <c r="P77" s="731">
        <v>5.44</v>
      </c>
      <c r="Q77" s="745"/>
      <c r="R77" s="732">
        <v>27.2</v>
      </c>
    </row>
    <row r="78" spans="1:18" ht="14.4" customHeight="1" x14ac:dyDescent="0.3">
      <c r="A78" s="726" t="s">
        <v>5790</v>
      </c>
      <c r="B78" s="727" t="s">
        <v>5791</v>
      </c>
      <c r="C78" s="727" t="s">
        <v>603</v>
      </c>
      <c r="D78" s="727" t="s">
        <v>5792</v>
      </c>
      <c r="E78" s="727" t="s">
        <v>5797</v>
      </c>
      <c r="F78" s="727" t="s">
        <v>5798</v>
      </c>
      <c r="G78" s="731">
        <v>0.1</v>
      </c>
      <c r="H78" s="731">
        <v>9.3800000000000008</v>
      </c>
      <c r="I78" s="727"/>
      <c r="J78" s="727">
        <v>93.8</v>
      </c>
      <c r="K78" s="731"/>
      <c r="L78" s="731"/>
      <c r="M78" s="727"/>
      <c r="N78" s="727"/>
      <c r="O78" s="731"/>
      <c r="P78" s="731"/>
      <c r="Q78" s="745"/>
      <c r="R78" s="732"/>
    </row>
    <row r="79" spans="1:18" ht="14.4" customHeight="1" x14ac:dyDescent="0.3">
      <c r="A79" s="726" t="s">
        <v>5790</v>
      </c>
      <c r="B79" s="727" t="s">
        <v>5791</v>
      </c>
      <c r="C79" s="727" t="s">
        <v>603</v>
      </c>
      <c r="D79" s="727" t="s">
        <v>5792</v>
      </c>
      <c r="E79" s="727" t="s">
        <v>5802</v>
      </c>
      <c r="F79" s="727" t="s">
        <v>5803</v>
      </c>
      <c r="G79" s="731">
        <v>15.6</v>
      </c>
      <c r="H79" s="731">
        <v>801.86999999999978</v>
      </c>
      <c r="I79" s="727">
        <v>0.9094280562076823</v>
      </c>
      <c r="J79" s="727">
        <v>51.401923076923062</v>
      </c>
      <c r="K79" s="731">
        <v>17</v>
      </c>
      <c r="L79" s="731">
        <v>881.73</v>
      </c>
      <c r="M79" s="727">
        <v>1</v>
      </c>
      <c r="N79" s="727">
        <v>51.866470588235295</v>
      </c>
      <c r="O79" s="731">
        <v>13.2</v>
      </c>
      <c r="P79" s="731">
        <v>718.74</v>
      </c>
      <c r="Q79" s="745">
        <v>0.81514749413085641</v>
      </c>
      <c r="R79" s="732">
        <v>54.45</v>
      </c>
    </row>
    <row r="80" spans="1:18" ht="14.4" customHeight="1" x14ac:dyDescent="0.3">
      <c r="A80" s="726" t="s">
        <v>5790</v>
      </c>
      <c r="B80" s="727" t="s">
        <v>5791</v>
      </c>
      <c r="C80" s="727" t="s">
        <v>603</v>
      </c>
      <c r="D80" s="727" t="s">
        <v>5792</v>
      </c>
      <c r="E80" s="727" t="s">
        <v>5804</v>
      </c>
      <c r="F80" s="727" t="s">
        <v>1657</v>
      </c>
      <c r="G80" s="731"/>
      <c r="H80" s="731"/>
      <c r="I80" s="727"/>
      <c r="J80" s="727"/>
      <c r="K80" s="731">
        <v>2</v>
      </c>
      <c r="L80" s="731">
        <v>138.69999999999999</v>
      </c>
      <c r="M80" s="727">
        <v>1</v>
      </c>
      <c r="N80" s="727">
        <v>69.349999999999994</v>
      </c>
      <c r="O80" s="731">
        <v>4.6500000000000004</v>
      </c>
      <c r="P80" s="731">
        <v>322.46999999999997</v>
      </c>
      <c r="Q80" s="745">
        <v>2.3249459264599857</v>
      </c>
      <c r="R80" s="732">
        <v>69.348387096774175</v>
      </c>
    </row>
    <row r="81" spans="1:18" ht="14.4" customHeight="1" x14ac:dyDescent="0.3">
      <c r="A81" s="726" t="s">
        <v>5790</v>
      </c>
      <c r="B81" s="727" t="s">
        <v>5791</v>
      </c>
      <c r="C81" s="727" t="s">
        <v>603</v>
      </c>
      <c r="D81" s="727" t="s">
        <v>5792</v>
      </c>
      <c r="E81" s="727" t="s">
        <v>5805</v>
      </c>
      <c r="F81" s="727" t="s">
        <v>1510</v>
      </c>
      <c r="G81" s="731"/>
      <c r="H81" s="731"/>
      <c r="I81" s="727"/>
      <c r="J81" s="727"/>
      <c r="K81" s="731">
        <v>0.2</v>
      </c>
      <c r="L81" s="731">
        <v>52.81</v>
      </c>
      <c r="M81" s="727">
        <v>1</v>
      </c>
      <c r="N81" s="727">
        <v>264.05</v>
      </c>
      <c r="O81" s="731"/>
      <c r="P81" s="731"/>
      <c r="Q81" s="745"/>
      <c r="R81" s="732"/>
    </row>
    <row r="82" spans="1:18" ht="14.4" customHeight="1" x14ac:dyDescent="0.3">
      <c r="A82" s="726" t="s">
        <v>5790</v>
      </c>
      <c r="B82" s="727" t="s">
        <v>5791</v>
      </c>
      <c r="C82" s="727" t="s">
        <v>603</v>
      </c>
      <c r="D82" s="727" t="s">
        <v>5792</v>
      </c>
      <c r="E82" s="727" t="s">
        <v>5806</v>
      </c>
      <c r="F82" s="727" t="s">
        <v>5803</v>
      </c>
      <c r="G82" s="731">
        <v>3.2</v>
      </c>
      <c r="H82" s="731">
        <v>164.48</v>
      </c>
      <c r="I82" s="727">
        <v>1.2087007642563199</v>
      </c>
      <c r="J82" s="727">
        <v>51.399999999999991</v>
      </c>
      <c r="K82" s="731">
        <v>2.6</v>
      </c>
      <c r="L82" s="731">
        <v>136.07999999999998</v>
      </c>
      <c r="M82" s="727">
        <v>1</v>
      </c>
      <c r="N82" s="727">
        <v>52.33846153846153</v>
      </c>
      <c r="O82" s="731">
        <v>0.02</v>
      </c>
      <c r="P82" s="731">
        <v>1.08</v>
      </c>
      <c r="Q82" s="745">
        <v>7.9365079365079378E-3</v>
      </c>
      <c r="R82" s="732">
        <v>54</v>
      </c>
    </row>
    <row r="83" spans="1:18" ht="14.4" customHeight="1" x14ac:dyDescent="0.3">
      <c r="A83" s="726" t="s">
        <v>5790</v>
      </c>
      <c r="B83" s="727" t="s">
        <v>5791</v>
      </c>
      <c r="C83" s="727" t="s">
        <v>603</v>
      </c>
      <c r="D83" s="727" t="s">
        <v>5792</v>
      </c>
      <c r="E83" s="727" t="s">
        <v>5807</v>
      </c>
      <c r="F83" s="727" t="s">
        <v>4235</v>
      </c>
      <c r="G83" s="731">
        <v>0.60000000000000009</v>
      </c>
      <c r="H83" s="731">
        <v>15.419999999999998</v>
      </c>
      <c r="I83" s="727">
        <v>0.4215418261344997</v>
      </c>
      <c r="J83" s="727">
        <v>25.699999999999992</v>
      </c>
      <c r="K83" s="731">
        <v>1.4</v>
      </c>
      <c r="L83" s="731">
        <v>36.58</v>
      </c>
      <c r="M83" s="727">
        <v>1</v>
      </c>
      <c r="N83" s="727">
        <v>26.12857142857143</v>
      </c>
      <c r="O83" s="731"/>
      <c r="P83" s="731"/>
      <c r="Q83" s="745"/>
      <c r="R83" s="732"/>
    </row>
    <row r="84" spans="1:18" ht="14.4" customHeight="1" x14ac:dyDescent="0.3">
      <c r="A84" s="726" t="s">
        <v>5790</v>
      </c>
      <c r="B84" s="727" t="s">
        <v>5791</v>
      </c>
      <c r="C84" s="727" t="s">
        <v>603</v>
      </c>
      <c r="D84" s="727" t="s">
        <v>5792</v>
      </c>
      <c r="E84" s="727" t="s">
        <v>5927</v>
      </c>
      <c r="F84" s="727" t="s">
        <v>5928</v>
      </c>
      <c r="G84" s="731">
        <v>1</v>
      </c>
      <c r="H84" s="731">
        <v>57.27</v>
      </c>
      <c r="I84" s="727"/>
      <c r="J84" s="727">
        <v>57.27</v>
      </c>
      <c r="K84" s="731"/>
      <c r="L84" s="731"/>
      <c r="M84" s="727"/>
      <c r="N84" s="727"/>
      <c r="O84" s="731"/>
      <c r="P84" s="731"/>
      <c r="Q84" s="745"/>
      <c r="R84" s="732"/>
    </row>
    <row r="85" spans="1:18" ht="14.4" customHeight="1" x14ac:dyDescent="0.3">
      <c r="A85" s="726" t="s">
        <v>5790</v>
      </c>
      <c r="B85" s="727" t="s">
        <v>5791</v>
      </c>
      <c r="C85" s="727" t="s">
        <v>603</v>
      </c>
      <c r="D85" s="727" t="s">
        <v>5792</v>
      </c>
      <c r="E85" s="727" t="s">
        <v>5929</v>
      </c>
      <c r="F85" s="727" t="s">
        <v>810</v>
      </c>
      <c r="G85" s="731"/>
      <c r="H85" s="731"/>
      <c r="I85" s="727"/>
      <c r="J85" s="727"/>
      <c r="K85" s="731"/>
      <c r="L85" s="731"/>
      <c r="M85" s="727"/>
      <c r="N85" s="727"/>
      <c r="O85" s="731">
        <v>5.2200000000000006</v>
      </c>
      <c r="P85" s="731">
        <v>284.22000000000003</v>
      </c>
      <c r="Q85" s="745"/>
      <c r="R85" s="732">
        <v>54.448275862068961</v>
      </c>
    </row>
    <row r="86" spans="1:18" ht="14.4" customHeight="1" x14ac:dyDescent="0.3">
      <c r="A86" s="726" t="s">
        <v>5790</v>
      </c>
      <c r="B86" s="727" t="s">
        <v>5791</v>
      </c>
      <c r="C86" s="727" t="s">
        <v>603</v>
      </c>
      <c r="D86" s="727" t="s">
        <v>5810</v>
      </c>
      <c r="E86" s="727" t="s">
        <v>5930</v>
      </c>
      <c r="F86" s="727" t="s">
        <v>5931</v>
      </c>
      <c r="G86" s="731">
        <v>1</v>
      </c>
      <c r="H86" s="731">
        <v>3714.22</v>
      </c>
      <c r="I86" s="727">
        <v>1</v>
      </c>
      <c r="J86" s="727">
        <v>3714.22</v>
      </c>
      <c r="K86" s="731">
        <v>1</v>
      </c>
      <c r="L86" s="731">
        <v>3714.22</v>
      </c>
      <c r="M86" s="727">
        <v>1</v>
      </c>
      <c r="N86" s="727">
        <v>3714.22</v>
      </c>
      <c r="O86" s="731"/>
      <c r="P86" s="731"/>
      <c r="Q86" s="745"/>
      <c r="R86" s="732"/>
    </row>
    <row r="87" spans="1:18" ht="14.4" customHeight="1" x14ac:dyDescent="0.3">
      <c r="A87" s="726" t="s">
        <v>5790</v>
      </c>
      <c r="B87" s="727" t="s">
        <v>5791</v>
      </c>
      <c r="C87" s="727" t="s">
        <v>603</v>
      </c>
      <c r="D87" s="727" t="s">
        <v>5813</v>
      </c>
      <c r="E87" s="727" t="s">
        <v>5816</v>
      </c>
      <c r="F87" s="727" t="s">
        <v>5817</v>
      </c>
      <c r="G87" s="731">
        <v>101</v>
      </c>
      <c r="H87" s="731">
        <v>14544</v>
      </c>
      <c r="I87" s="727">
        <v>0.95785036880927288</v>
      </c>
      <c r="J87" s="727">
        <v>144</v>
      </c>
      <c r="K87" s="731">
        <v>104</v>
      </c>
      <c r="L87" s="731">
        <v>15184</v>
      </c>
      <c r="M87" s="727">
        <v>1</v>
      </c>
      <c r="N87" s="727">
        <v>146</v>
      </c>
      <c r="O87" s="731">
        <v>124</v>
      </c>
      <c r="P87" s="731">
        <v>18228</v>
      </c>
      <c r="Q87" s="745">
        <v>1.2004741833508956</v>
      </c>
      <c r="R87" s="732">
        <v>147</v>
      </c>
    </row>
    <row r="88" spans="1:18" ht="14.4" customHeight="1" x14ac:dyDescent="0.3">
      <c r="A88" s="726" t="s">
        <v>5790</v>
      </c>
      <c r="B88" s="727" t="s">
        <v>5791</v>
      </c>
      <c r="C88" s="727" t="s">
        <v>603</v>
      </c>
      <c r="D88" s="727" t="s">
        <v>5813</v>
      </c>
      <c r="E88" s="727" t="s">
        <v>5820</v>
      </c>
      <c r="F88" s="727" t="s">
        <v>5821</v>
      </c>
      <c r="G88" s="731">
        <v>46</v>
      </c>
      <c r="H88" s="731">
        <v>1610</v>
      </c>
      <c r="I88" s="727">
        <v>1.2432432432432432</v>
      </c>
      <c r="J88" s="727">
        <v>35</v>
      </c>
      <c r="K88" s="731">
        <v>35</v>
      </c>
      <c r="L88" s="731">
        <v>1295</v>
      </c>
      <c r="M88" s="727">
        <v>1</v>
      </c>
      <c r="N88" s="727">
        <v>37</v>
      </c>
      <c r="O88" s="731">
        <v>56</v>
      </c>
      <c r="P88" s="731">
        <v>2072</v>
      </c>
      <c r="Q88" s="745">
        <v>1.6</v>
      </c>
      <c r="R88" s="732">
        <v>37</v>
      </c>
    </row>
    <row r="89" spans="1:18" ht="14.4" customHeight="1" x14ac:dyDescent="0.3">
      <c r="A89" s="726" t="s">
        <v>5790</v>
      </c>
      <c r="B89" s="727" t="s">
        <v>5791</v>
      </c>
      <c r="C89" s="727" t="s">
        <v>603</v>
      </c>
      <c r="D89" s="727" t="s">
        <v>5813</v>
      </c>
      <c r="E89" s="727" t="s">
        <v>5822</v>
      </c>
      <c r="F89" s="727" t="s">
        <v>5823</v>
      </c>
      <c r="G89" s="731">
        <v>67</v>
      </c>
      <c r="H89" s="731">
        <v>670</v>
      </c>
      <c r="I89" s="727">
        <v>0.80722891566265065</v>
      </c>
      <c r="J89" s="727">
        <v>10</v>
      </c>
      <c r="K89" s="731">
        <v>83</v>
      </c>
      <c r="L89" s="731">
        <v>830</v>
      </c>
      <c r="M89" s="727">
        <v>1</v>
      </c>
      <c r="N89" s="727">
        <v>10</v>
      </c>
      <c r="O89" s="731">
        <v>60</v>
      </c>
      <c r="P89" s="731">
        <v>600</v>
      </c>
      <c r="Q89" s="745">
        <v>0.72289156626506024</v>
      </c>
      <c r="R89" s="732">
        <v>10</v>
      </c>
    </row>
    <row r="90" spans="1:18" ht="14.4" customHeight="1" x14ac:dyDescent="0.3">
      <c r="A90" s="726" t="s">
        <v>5790</v>
      </c>
      <c r="B90" s="727" t="s">
        <v>5791</v>
      </c>
      <c r="C90" s="727" t="s">
        <v>603</v>
      </c>
      <c r="D90" s="727" t="s">
        <v>5813</v>
      </c>
      <c r="E90" s="727" t="s">
        <v>5828</v>
      </c>
      <c r="F90" s="727" t="s">
        <v>5829</v>
      </c>
      <c r="G90" s="731">
        <v>96</v>
      </c>
      <c r="H90" s="731">
        <v>8064</v>
      </c>
      <c r="I90" s="727">
        <v>0.97485493230174081</v>
      </c>
      <c r="J90" s="727">
        <v>84</v>
      </c>
      <c r="K90" s="731">
        <v>94</v>
      </c>
      <c r="L90" s="731">
        <v>8272</v>
      </c>
      <c r="M90" s="727">
        <v>1</v>
      </c>
      <c r="N90" s="727">
        <v>88</v>
      </c>
      <c r="O90" s="731">
        <v>77</v>
      </c>
      <c r="P90" s="731">
        <v>6776</v>
      </c>
      <c r="Q90" s="745">
        <v>0.81914893617021278</v>
      </c>
      <c r="R90" s="732">
        <v>88</v>
      </c>
    </row>
    <row r="91" spans="1:18" ht="14.4" customHeight="1" x14ac:dyDescent="0.3">
      <c r="A91" s="726" t="s">
        <v>5790</v>
      </c>
      <c r="B91" s="727" t="s">
        <v>5791</v>
      </c>
      <c r="C91" s="727" t="s">
        <v>603</v>
      </c>
      <c r="D91" s="727" t="s">
        <v>5813</v>
      </c>
      <c r="E91" s="727" t="s">
        <v>5830</v>
      </c>
      <c r="F91" s="727" t="s">
        <v>5831</v>
      </c>
      <c r="G91" s="731">
        <v>114</v>
      </c>
      <c r="H91" s="731">
        <v>70338</v>
      </c>
      <c r="I91" s="727">
        <v>1.0532794249775381</v>
      </c>
      <c r="J91" s="727">
        <v>617</v>
      </c>
      <c r="K91" s="731">
        <v>106</v>
      </c>
      <c r="L91" s="731">
        <v>66780</v>
      </c>
      <c r="M91" s="727">
        <v>1</v>
      </c>
      <c r="N91" s="727">
        <v>630</v>
      </c>
      <c r="O91" s="731">
        <v>85</v>
      </c>
      <c r="P91" s="731">
        <v>53550</v>
      </c>
      <c r="Q91" s="745">
        <v>0.80188679245283023</v>
      </c>
      <c r="R91" s="732">
        <v>630</v>
      </c>
    </row>
    <row r="92" spans="1:18" ht="14.4" customHeight="1" x14ac:dyDescent="0.3">
      <c r="A92" s="726" t="s">
        <v>5790</v>
      </c>
      <c r="B92" s="727" t="s">
        <v>5791</v>
      </c>
      <c r="C92" s="727" t="s">
        <v>603</v>
      </c>
      <c r="D92" s="727" t="s">
        <v>5813</v>
      </c>
      <c r="E92" s="727" t="s">
        <v>5832</v>
      </c>
      <c r="F92" s="727" t="s">
        <v>5833</v>
      </c>
      <c r="G92" s="731">
        <v>151</v>
      </c>
      <c r="H92" s="731">
        <v>58588</v>
      </c>
      <c r="I92" s="727">
        <v>1.2151153144184503</v>
      </c>
      <c r="J92" s="727">
        <v>388</v>
      </c>
      <c r="K92" s="731">
        <v>123</v>
      </c>
      <c r="L92" s="731">
        <v>48216</v>
      </c>
      <c r="M92" s="727">
        <v>1</v>
      </c>
      <c r="N92" s="727">
        <v>392</v>
      </c>
      <c r="O92" s="731">
        <v>108</v>
      </c>
      <c r="P92" s="731">
        <v>42336</v>
      </c>
      <c r="Q92" s="745">
        <v>0.87804878048780488</v>
      </c>
      <c r="R92" s="732">
        <v>392</v>
      </c>
    </row>
    <row r="93" spans="1:18" ht="14.4" customHeight="1" x14ac:dyDescent="0.3">
      <c r="A93" s="726" t="s">
        <v>5790</v>
      </c>
      <c r="B93" s="727" t="s">
        <v>5791</v>
      </c>
      <c r="C93" s="727" t="s">
        <v>603</v>
      </c>
      <c r="D93" s="727" t="s">
        <v>5813</v>
      </c>
      <c r="E93" s="727" t="s">
        <v>5834</v>
      </c>
      <c r="F93" s="727" t="s">
        <v>5835</v>
      </c>
      <c r="G93" s="731">
        <v>687</v>
      </c>
      <c r="H93" s="731">
        <v>26793</v>
      </c>
      <c r="I93" s="727">
        <v>1.0887480190174326</v>
      </c>
      <c r="J93" s="727">
        <v>39</v>
      </c>
      <c r="K93" s="731">
        <v>631</v>
      </c>
      <c r="L93" s="731">
        <v>24609</v>
      </c>
      <c r="M93" s="727">
        <v>1</v>
      </c>
      <c r="N93" s="727">
        <v>39</v>
      </c>
      <c r="O93" s="731">
        <v>580</v>
      </c>
      <c r="P93" s="731">
        <v>22620</v>
      </c>
      <c r="Q93" s="745">
        <v>0.91917591125198095</v>
      </c>
      <c r="R93" s="732">
        <v>39</v>
      </c>
    </row>
    <row r="94" spans="1:18" ht="14.4" customHeight="1" x14ac:dyDescent="0.3">
      <c r="A94" s="726" t="s">
        <v>5790</v>
      </c>
      <c r="B94" s="727" t="s">
        <v>5791</v>
      </c>
      <c r="C94" s="727" t="s">
        <v>603</v>
      </c>
      <c r="D94" s="727" t="s">
        <v>5813</v>
      </c>
      <c r="E94" s="727" t="s">
        <v>5836</v>
      </c>
      <c r="F94" s="727" t="s">
        <v>5837</v>
      </c>
      <c r="G94" s="731">
        <v>5</v>
      </c>
      <c r="H94" s="731">
        <v>88275</v>
      </c>
      <c r="I94" s="727">
        <v>2.4922360248447206</v>
      </c>
      <c r="J94" s="727">
        <v>17655</v>
      </c>
      <c r="K94" s="731">
        <v>2</v>
      </c>
      <c r="L94" s="731">
        <v>35420</v>
      </c>
      <c r="M94" s="727">
        <v>1</v>
      </c>
      <c r="N94" s="727">
        <v>17710</v>
      </c>
      <c r="O94" s="731">
        <v>1</v>
      </c>
      <c r="P94" s="731">
        <v>17711</v>
      </c>
      <c r="Q94" s="745">
        <v>0.5000282326369283</v>
      </c>
      <c r="R94" s="732">
        <v>17711</v>
      </c>
    </row>
    <row r="95" spans="1:18" ht="14.4" customHeight="1" x14ac:dyDescent="0.3">
      <c r="A95" s="726" t="s">
        <v>5790</v>
      </c>
      <c r="B95" s="727" t="s">
        <v>5791</v>
      </c>
      <c r="C95" s="727" t="s">
        <v>603</v>
      </c>
      <c r="D95" s="727" t="s">
        <v>5813</v>
      </c>
      <c r="E95" s="727" t="s">
        <v>5932</v>
      </c>
      <c r="F95" s="727" t="s">
        <v>5933</v>
      </c>
      <c r="G95" s="731"/>
      <c r="H95" s="731"/>
      <c r="I95" s="727"/>
      <c r="J95" s="727"/>
      <c r="K95" s="731">
        <v>1</v>
      </c>
      <c r="L95" s="731">
        <v>586</v>
      </c>
      <c r="M95" s="727">
        <v>1</v>
      </c>
      <c r="N95" s="727">
        <v>586</v>
      </c>
      <c r="O95" s="731"/>
      <c r="P95" s="731"/>
      <c r="Q95" s="745"/>
      <c r="R95" s="732"/>
    </row>
    <row r="96" spans="1:18" ht="14.4" customHeight="1" x14ac:dyDescent="0.3">
      <c r="A96" s="726" t="s">
        <v>5790</v>
      </c>
      <c r="B96" s="727" t="s">
        <v>5791</v>
      </c>
      <c r="C96" s="727" t="s">
        <v>603</v>
      </c>
      <c r="D96" s="727" t="s">
        <v>5813</v>
      </c>
      <c r="E96" s="727" t="s">
        <v>5838</v>
      </c>
      <c r="F96" s="727" t="s">
        <v>5839</v>
      </c>
      <c r="G96" s="731">
        <v>1</v>
      </c>
      <c r="H96" s="731">
        <v>1689</v>
      </c>
      <c r="I96" s="727">
        <v>0.2482363315696649</v>
      </c>
      <c r="J96" s="727">
        <v>1689</v>
      </c>
      <c r="K96" s="731">
        <v>4</v>
      </c>
      <c r="L96" s="731">
        <v>6804</v>
      </c>
      <c r="M96" s="727">
        <v>1</v>
      </c>
      <c r="N96" s="727">
        <v>1701</v>
      </c>
      <c r="O96" s="731"/>
      <c r="P96" s="731"/>
      <c r="Q96" s="745"/>
      <c r="R96" s="732"/>
    </row>
    <row r="97" spans="1:18" ht="14.4" customHeight="1" x14ac:dyDescent="0.3">
      <c r="A97" s="726" t="s">
        <v>5790</v>
      </c>
      <c r="B97" s="727" t="s">
        <v>5791</v>
      </c>
      <c r="C97" s="727" t="s">
        <v>603</v>
      </c>
      <c r="D97" s="727" t="s">
        <v>5813</v>
      </c>
      <c r="E97" s="727" t="s">
        <v>5840</v>
      </c>
      <c r="F97" s="727" t="s">
        <v>5841</v>
      </c>
      <c r="G97" s="731">
        <v>3</v>
      </c>
      <c r="H97" s="731">
        <v>2040</v>
      </c>
      <c r="I97" s="727">
        <v>1.4488636363636365</v>
      </c>
      <c r="J97" s="727">
        <v>680</v>
      </c>
      <c r="K97" s="731">
        <v>2</v>
      </c>
      <c r="L97" s="731">
        <v>1408</v>
      </c>
      <c r="M97" s="727">
        <v>1</v>
      </c>
      <c r="N97" s="727">
        <v>704</v>
      </c>
      <c r="O97" s="731"/>
      <c r="P97" s="731"/>
      <c r="Q97" s="745"/>
      <c r="R97" s="732"/>
    </row>
    <row r="98" spans="1:18" ht="14.4" customHeight="1" x14ac:dyDescent="0.3">
      <c r="A98" s="726" t="s">
        <v>5790</v>
      </c>
      <c r="B98" s="727" t="s">
        <v>5791</v>
      </c>
      <c r="C98" s="727" t="s">
        <v>603</v>
      </c>
      <c r="D98" s="727" t="s">
        <v>5813</v>
      </c>
      <c r="E98" s="727" t="s">
        <v>5842</v>
      </c>
      <c r="F98" s="727" t="s">
        <v>5843</v>
      </c>
      <c r="G98" s="731">
        <v>34</v>
      </c>
      <c r="H98" s="731">
        <v>150586</v>
      </c>
      <c r="I98" s="727">
        <v>0.89211829664210052</v>
      </c>
      <c r="J98" s="727">
        <v>4429</v>
      </c>
      <c r="K98" s="731">
        <v>38</v>
      </c>
      <c r="L98" s="731">
        <v>168796</v>
      </c>
      <c r="M98" s="727">
        <v>1</v>
      </c>
      <c r="N98" s="727">
        <v>4442</v>
      </c>
      <c r="O98" s="731">
        <v>25</v>
      </c>
      <c r="P98" s="731">
        <v>111050</v>
      </c>
      <c r="Q98" s="745">
        <v>0.65789473684210531</v>
      </c>
      <c r="R98" s="732">
        <v>4442</v>
      </c>
    </row>
    <row r="99" spans="1:18" ht="14.4" customHeight="1" x14ac:dyDescent="0.3">
      <c r="A99" s="726" t="s">
        <v>5790</v>
      </c>
      <c r="B99" s="727" t="s">
        <v>5791</v>
      </c>
      <c r="C99" s="727" t="s">
        <v>603</v>
      </c>
      <c r="D99" s="727" t="s">
        <v>5813</v>
      </c>
      <c r="E99" s="727" t="s">
        <v>5844</v>
      </c>
      <c r="F99" s="727" t="s">
        <v>5845</v>
      </c>
      <c r="G99" s="731">
        <v>2</v>
      </c>
      <c r="H99" s="731">
        <v>1390</v>
      </c>
      <c r="I99" s="727">
        <v>1.933240611961057</v>
      </c>
      <c r="J99" s="727">
        <v>695</v>
      </c>
      <c r="K99" s="731">
        <v>1</v>
      </c>
      <c r="L99" s="731">
        <v>719</v>
      </c>
      <c r="M99" s="727">
        <v>1</v>
      </c>
      <c r="N99" s="727">
        <v>719</v>
      </c>
      <c r="O99" s="731">
        <v>1</v>
      </c>
      <c r="P99" s="731">
        <v>719</v>
      </c>
      <c r="Q99" s="745">
        <v>1</v>
      </c>
      <c r="R99" s="732">
        <v>719</v>
      </c>
    </row>
    <row r="100" spans="1:18" ht="14.4" customHeight="1" x14ac:dyDescent="0.3">
      <c r="A100" s="726" t="s">
        <v>5790</v>
      </c>
      <c r="B100" s="727" t="s">
        <v>5791</v>
      </c>
      <c r="C100" s="727" t="s">
        <v>603</v>
      </c>
      <c r="D100" s="727" t="s">
        <v>5813</v>
      </c>
      <c r="E100" s="727" t="s">
        <v>5846</v>
      </c>
      <c r="F100" s="727" t="s">
        <v>5847</v>
      </c>
      <c r="G100" s="731">
        <v>87</v>
      </c>
      <c r="H100" s="731">
        <v>20445</v>
      </c>
      <c r="I100" s="727">
        <v>0.26532307253072401</v>
      </c>
      <c r="J100" s="727">
        <v>235</v>
      </c>
      <c r="K100" s="731">
        <v>307</v>
      </c>
      <c r="L100" s="731">
        <v>77057</v>
      </c>
      <c r="M100" s="727">
        <v>1</v>
      </c>
      <c r="N100" s="727">
        <v>251</v>
      </c>
      <c r="O100" s="731">
        <v>202</v>
      </c>
      <c r="P100" s="731">
        <v>50702</v>
      </c>
      <c r="Q100" s="745">
        <v>0.65798045602605859</v>
      </c>
      <c r="R100" s="732">
        <v>251</v>
      </c>
    </row>
    <row r="101" spans="1:18" ht="14.4" customHeight="1" x14ac:dyDescent="0.3">
      <c r="A101" s="726" t="s">
        <v>5790</v>
      </c>
      <c r="B101" s="727" t="s">
        <v>5791</v>
      </c>
      <c r="C101" s="727" t="s">
        <v>603</v>
      </c>
      <c r="D101" s="727" t="s">
        <v>5813</v>
      </c>
      <c r="E101" s="727" t="s">
        <v>5848</v>
      </c>
      <c r="F101" s="727" t="s">
        <v>5849</v>
      </c>
      <c r="G101" s="731">
        <v>477</v>
      </c>
      <c r="H101" s="731">
        <v>56286</v>
      </c>
      <c r="I101" s="727">
        <v>1.1309222423146474</v>
      </c>
      <c r="J101" s="727">
        <v>118</v>
      </c>
      <c r="K101" s="731">
        <v>395</v>
      </c>
      <c r="L101" s="731">
        <v>49770</v>
      </c>
      <c r="M101" s="727">
        <v>1</v>
      </c>
      <c r="N101" s="727">
        <v>126</v>
      </c>
      <c r="O101" s="731">
        <v>289</v>
      </c>
      <c r="P101" s="731">
        <v>36414</v>
      </c>
      <c r="Q101" s="745">
        <v>0.73164556962025318</v>
      </c>
      <c r="R101" s="732">
        <v>126</v>
      </c>
    </row>
    <row r="102" spans="1:18" ht="14.4" customHeight="1" x14ac:dyDescent="0.3">
      <c r="A102" s="726" t="s">
        <v>5790</v>
      </c>
      <c r="B102" s="727" t="s">
        <v>5791</v>
      </c>
      <c r="C102" s="727" t="s">
        <v>603</v>
      </c>
      <c r="D102" s="727" t="s">
        <v>5813</v>
      </c>
      <c r="E102" s="727" t="s">
        <v>5868</v>
      </c>
      <c r="F102" s="727" t="s">
        <v>5869</v>
      </c>
      <c r="G102" s="731">
        <v>560</v>
      </c>
      <c r="H102" s="731">
        <v>9433.33</v>
      </c>
      <c r="I102" s="727">
        <v>0.40602591450554637</v>
      </c>
      <c r="J102" s="727">
        <v>16.845232142857142</v>
      </c>
      <c r="K102" s="731">
        <v>697</v>
      </c>
      <c r="L102" s="731">
        <v>23233.32</v>
      </c>
      <c r="M102" s="727">
        <v>1</v>
      </c>
      <c r="N102" s="727">
        <v>33.333314203730275</v>
      </c>
      <c r="O102" s="731">
        <v>491</v>
      </c>
      <c r="P102" s="731">
        <v>16366.65</v>
      </c>
      <c r="Q102" s="745">
        <v>0.7044473196254345</v>
      </c>
      <c r="R102" s="732">
        <v>33.333299389002036</v>
      </c>
    </row>
    <row r="103" spans="1:18" ht="14.4" customHeight="1" x14ac:dyDescent="0.3">
      <c r="A103" s="726" t="s">
        <v>5790</v>
      </c>
      <c r="B103" s="727" t="s">
        <v>5791</v>
      </c>
      <c r="C103" s="727" t="s">
        <v>603</v>
      </c>
      <c r="D103" s="727" t="s">
        <v>5813</v>
      </c>
      <c r="E103" s="727" t="s">
        <v>5870</v>
      </c>
      <c r="F103" s="727" t="s">
        <v>5871</v>
      </c>
      <c r="G103" s="731">
        <v>172</v>
      </c>
      <c r="H103" s="731">
        <v>164432</v>
      </c>
      <c r="I103" s="727">
        <v>1.0047170964194061</v>
      </c>
      <c r="J103" s="727">
        <v>956</v>
      </c>
      <c r="K103" s="731">
        <v>167</v>
      </c>
      <c r="L103" s="731">
        <v>163660</v>
      </c>
      <c r="M103" s="727">
        <v>1</v>
      </c>
      <c r="N103" s="727">
        <v>980</v>
      </c>
      <c r="O103" s="731">
        <v>152</v>
      </c>
      <c r="P103" s="731">
        <v>148960</v>
      </c>
      <c r="Q103" s="745">
        <v>0.91017964071856283</v>
      </c>
      <c r="R103" s="732">
        <v>980</v>
      </c>
    </row>
    <row r="104" spans="1:18" ht="14.4" customHeight="1" x14ac:dyDescent="0.3">
      <c r="A104" s="726" t="s">
        <v>5790</v>
      </c>
      <c r="B104" s="727" t="s">
        <v>5791</v>
      </c>
      <c r="C104" s="727" t="s">
        <v>603</v>
      </c>
      <c r="D104" s="727" t="s">
        <v>5813</v>
      </c>
      <c r="E104" s="727" t="s">
        <v>5872</v>
      </c>
      <c r="F104" s="727" t="s">
        <v>5873</v>
      </c>
      <c r="G104" s="731">
        <v>165</v>
      </c>
      <c r="H104" s="731">
        <v>27885</v>
      </c>
      <c r="I104" s="727">
        <v>1.0132630813953489</v>
      </c>
      <c r="J104" s="727">
        <v>169</v>
      </c>
      <c r="K104" s="731">
        <v>160</v>
      </c>
      <c r="L104" s="731">
        <v>27520</v>
      </c>
      <c r="M104" s="727">
        <v>1</v>
      </c>
      <c r="N104" s="727">
        <v>172</v>
      </c>
      <c r="O104" s="731">
        <v>150</v>
      </c>
      <c r="P104" s="731">
        <v>25800</v>
      </c>
      <c r="Q104" s="745">
        <v>0.9375</v>
      </c>
      <c r="R104" s="732">
        <v>172</v>
      </c>
    </row>
    <row r="105" spans="1:18" ht="14.4" customHeight="1" x14ac:dyDescent="0.3">
      <c r="A105" s="726" t="s">
        <v>5790</v>
      </c>
      <c r="B105" s="727" t="s">
        <v>5791</v>
      </c>
      <c r="C105" s="727" t="s">
        <v>603</v>
      </c>
      <c r="D105" s="727" t="s">
        <v>5813</v>
      </c>
      <c r="E105" s="727" t="s">
        <v>5874</v>
      </c>
      <c r="F105" s="727" t="s">
        <v>5875</v>
      </c>
      <c r="G105" s="731">
        <v>2</v>
      </c>
      <c r="H105" s="731">
        <v>72</v>
      </c>
      <c r="I105" s="727">
        <v>0.12162162162162163</v>
      </c>
      <c r="J105" s="727">
        <v>36</v>
      </c>
      <c r="K105" s="731">
        <v>16</v>
      </c>
      <c r="L105" s="731">
        <v>592</v>
      </c>
      <c r="M105" s="727">
        <v>1</v>
      </c>
      <c r="N105" s="727">
        <v>37</v>
      </c>
      <c r="O105" s="731">
        <v>12</v>
      </c>
      <c r="P105" s="731">
        <v>444</v>
      </c>
      <c r="Q105" s="745">
        <v>0.75</v>
      </c>
      <c r="R105" s="732">
        <v>37</v>
      </c>
    </row>
    <row r="106" spans="1:18" ht="14.4" customHeight="1" x14ac:dyDescent="0.3">
      <c r="A106" s="726" t="s">
        <v>5790</v>
      </c>
      <c r="B106" s="727" t="s">
        <v>5791</v>
      </c>
      <c r="C106" s="727" t="s">
        <v>603</v>
      </c>
      <c r="D106" s="727" t="s">
        <v>5813</v>
      </c>
      <c r="E106" s="727" t="s">
        <v>5876</v>
      </c>
      <c r="F106" s="727" t="s">
        <v>5877</v>
      </c>
      <c r="G106" s="731">
        <v>5</v>
      </c>
      <c r="H106" s="731">
        <v>410</v>
      </c>
      <c r="I106" s="727">
        <v>0.43340380549682878</v>
      </c>
      <c r="J106" s="727">
        <v>82</v>
      </c>
      <c r="K106" s="731">
        <v>11</v>
      </c>
      <c r="L106" s="731">
        <v>946</v>
      </c>
      <c r="M106" s="727">
        <v>1</v>
      </c>
      <c r="N106" s="727">
        <v>86</v>
      </c>
      <c r="O106" s="731">
        <v>1</v>
      </c>
      <c r="P106" s="731">
        <v>86</v>
      </c>
      <c r="Q106" s="745">
        <v>9.0909090909090912E-2</v>
      </c>
      <c r="R106" s="732">
        <v>86</v>
      </c>
    </row>
    <row r="107" spans="1:18" ht="14.4" customHeight="1" x14ac:dyDescent="0.3">
      <c r="A107" s="726" t="s">
        <v>5790</v>
      </c>
      <c r="B107" s="727" t="s">
        <v>5791</v>
      </c>
      <c r="C107" s="727" t="s">
        <v>603</v>
      </c>
      <c r="D107" s="727" t="s">
        <v>5813</v>
      </c>
      <c r="E107" s="727" t="s">
        <v>5889</v>
      </c>
      <c r="F107" s="727" t="s">
        <v>5890</v>
      </c>
      <c r="G107" s="731">
        <v>15</v>
      </c>
      <c r="H107" s="731">
        <v>11100</v>
      </c>
      <c r="I107" s="727">
        <v>1.6378928729526339</v>
      </c>
      <c r="J107" s="727">
        <v>740</v>
      </c>
      <c r="K107" s="731">
        <v>9</v>
      </c>
      <c r="L107" s="731">
        <v>6777</v>
      </c>
      <c r="M107" s="727">
        <v>1</v>
      </c>
      <c r="N107" s="727">
        <v>753</v>
      </c>
      <c r="O107" s="731">
        <v>18</v>
      </c>
      <c r="P107" s="731">
        <v>13554</v>
      </c>
      <c r="Q107" s="745">
        <v>2</v>
      </c>
      <c r="R107" s="732">
        <v>753</v>
      </c>
    </row>
    <row r="108" spans="1:18" ht="14.4" customHeight="1" x14ac:dyDescent="0.3">
      <c r="A108" s="726" t="s">
        <v>5790</v>
      </c>
      <c r="B108" s="727" t="s">
        <v>5791</v>
      </c>
      <c r="C108" s="727" t="s">
        <v>603</v>
      </c>
      <c r="D108" s="727" t="s">
        <v>5813</v>
      </c>
      <c r="E108" s="727" t="s">
        <v>5897</v>
      </c>
      <c r="F108" s="727" t="s">
        <v>5898</v>
      </c>
      <c r="G108" s="731"/>
      <c r="H108" s="731"/>
      <c r="I108" s="727"/>
      <c r="J108" s="727"/>
      <c r="K108" s="731">
        <v>5</v>
      </c>
      <c r="L108" s="731">
        <v>295</v>
      </c>
      <c r="M108" s="727">
        <v>1</v>
      </c>
      <c r="N108" s="727">
        <v>59</v>
      </c>
      <c r="O108" s="731">
        <v>1</v>
      </c>
      <c r="P108" s="731">
        <v>59</v>
      </c>
      <c r="Q108" s="745">
        <v>0.2</v>
      </c>
      <c r="R108" s="732">
        <v>59</v>
      </c>
    </row>
    <row r="109" spans="1:18" ht="14.4" customHeight="1" x14ac:dyDescent="0.3">
      <c r="A109" s="726" t="s">
        <v>5790</v>
      </c>
      <c r="B109" s="727" t="s">
        <v>5791</v>
      </c>
      <c r="C109" s="727" t="s">
        <v>603</v>
      </c>
      <c r="D109" s="727" t="s">
        <v>5813</v>
      </c>
      <c r="E109" s="727" t="s">
        <v>5905</v>
      </c>
      <c r="F109" s="727" t="s">
        <v>5906</v>
      </c>
      <c r="G109" s="731"/>
      <c r="H109" s="731"/>
      <c r="I109" s="727"/>
      <c r="J109" s="727"/>
      <c r="K109" s="731">
        <v>1</v>
      </c>
      <c r="L109" s="731">
        <v>648</v>
      </c>
      <c r="M109" s="727">
        <v>1</v>
      </c>
      <c r="N109" s="727">
        <v>648</v>
      </c>
      <c r="O109" s="731"/>
      <c r="P109" s="731"/>
      <c r="Q109" s="745"/>
      <c r="R109" s="732"/>
    </row>
    <row r="110" spans="1:18" ht="14.4" customHeight="1" x14ac:dyDescent="0.3">
      <c r="A110" s="726" t="s">
        <v>5790</v>
      </c>
      <c r="B110" s="727" t="s">
        <v>5791</v>
      </c>
      <c r="C110" s="727" t="s">
        <v>603</v>
      </c>
      <c r="D110" s="727" t="s">
        <v>5813</v>
      </c>
      <c r="E110" s="727" t="s">
        <v>5913</v>
      </c>
      <c r="F110" s="727" t="s">
        <v>5914</v>
      </c>
      <c r="G110" s="731"/>
      <c r="H110" s="731"/>
      <c r="I110" s="727"/>
      <c r="J110" s="727"/>
      <c r="K110" s="731">
        <v>1</v>
      </c>
      <c r="L110" s="731">
        <v>268</v>
      </c>
      <c r="M110" s="727">
        <v>1</v>
      </c>
      <c r="N110" s="727">
        <v>268</v>
      </c>
      <c r="O110" s="731"/>
      <c r="P110" s="731"/>
      <c r="Q110" s="745"/>
      <c r="R110" s="732"/>
    </row>
    <row r="111" spans="1:18" ht="14.4" customHeight="1" x14ac:dyDescent="0.3">
      <c r="A111" s="726" t="s">
        <v>5790</v>
      </c>
      <c r="B111" s="727" t="s">
        <v>4599</v>
      </c>
      <c r="C111" s="727" t="s">
        <v>594</v>
      </c>
      <c r="D111" s="727" t="s">
        <v>5813</v>
      </c>
      <c r="E111" s="727" t="s">
        <v>5934</v>
      </c>
      <c r="F111" s="727" t="s">
        <v>5935</v>
      </c>
      <c r="G111" s="731">
        <v>710</v>
      </c>
      <c r="H111" s="731">
        <v>166850</v>
      </c>
      <c r="I111" s="727">
        <v>0.98772813648822244</v>
      </c>
      <c r="J111" s="727">
        <v>235</v>
      </c>
      <c r="K111" s="731">
        <v>673</v>
      </c>
      <c r="L111" s="731">
        <v>168923</v>
      </c>
      <c r="M111" s="727">
        <v>1</v>
      </c>
      <c r="N111" s="727">
        <v>251</v>
      </c>
      <c r="O111" s="731">
        <v>699</v>
      </c>
      <c r="P111" s="731">
        <v>175449</v>
      </c>
      <c r="Q111" s="745">
        <v>1.0386329866270432</v>
      </c>
      <c r="R111" s="732">
        <v>251</v>
      </c>
    </row>
    <row r="112" spans="1:18" ht="14.4" customHeight="1" x14ac:dyDescent="0.3">
      <c r="A112" s="726" t="s">
        <v>5790</v>
      </c>
      <c r="B112" s="727" t="s">
        <v>4599</v>
      </c>
      <c r="C112" s="727" t="s">
        <v>594</v>
      </c>
      <c r="D112" s="727" t="s">
        <v>5813</v>
      </c>
      <c r="E112" s="727" t="s">
        <v>5936</v>
      </c>
      <c r="F112" s="727" t="s">
        <v>5937</v>
      </c>
      <c r="G112" s="731">
        <v>1</v>
      </c>
      <c r="H112" s="731">
        <v>118</v>
      </c>
      <c r="I112" s="727"/>
      <c r="J112" s="727">
        <v>118</v>
      </c>
      <c r="K112" s="731"/>
      <c r="L112" s="731"/>
      <c r="M112" s="727"/>
      <c r="N112" s="727"/>
      <c r="O112" s="731">
        <v>1</v>
      </c>
      <c r="P112" s="731">
        <v>126</v>
      </c>
      <c r="Q112" s="745"/>
      <c r="R112" s="732">
        <v>126</v>
      </c>
    </row>
    <row r="113" spans="1:18" ht="14.4" customHeight="1" x14ac:dyDescent="0.3">
      <c r="A113" s="726" t="s">
        <v>5790</v>
      </c>
      <c r="B113" s="727" t="s">
        <v>4599</v>
      </c>
      <c r="C113" s="727" t="s">
        <v>594</v>
      </c>
      <c r="D113" s="727" t="s">
        <v>5813</v>
      </c>
      <c r="E113" s="727" t="s">
        <v>5868</v>
      </c>
      <c r="F113" s="727" t="s">
        <v>5869</v>
      </c>
      <c r="G113" s="731">
        <v>12</v>
      </c>
      <c r="H113" s="731">
        <v>266.66000000000003</v>
      </c>
      <c r="I113" s="727">
        <v>2.0000000000000004</v>
      </c>
      <c r="J113" s="727">
        <v>22.221666666666668</v>
      </c>
      <c r="K113" s="731">
        <v>4</v>
      </c>
      <c r="L113" s="731">
        <v>133.32999999999998</v>
      </c>
      <c r="M113" s="727">
        <v>1</v>
      </c>
      <c r="N113" s="727">
        <v>33.332499999999996</v>
      </c>
      <c r="O113" s="731">
        <v>9</v>
      </c>
      <c r="P113" s="731">
        <v>299.98999999999995</v>
      </c>
      <c r="Q113" s="745">
        <v>2.2499812495312383</v>
      </c>
      <c r="R113" s="732">
        <v>33.332222222222214</v>
      </c>
    </row>
    <row r="114" spans="1:18" ht="14.4" customHeight="1" thickBot="1" x14ac:dyDescent="0.35">
      <c r="A114" s="733" t="s">
        <v>5790</v>
      </c>
      <c r="B114" s="734" t="s">
        <v>4599</v>
      </c>
      <c r="C114" s="734" t="s">
        <v>594</v>
      </c>
      <c r="D114" s="734" t="s">
        <v>5813</v>
      </c>
      <c r="E114" s="734" t="s">
        <v>5938</v>
      </c>
      <c r="F114" s="734" t="s">
        <v>5939</v>
      </c>
      <c r="G114" s="738">
        <v>463</v>
      </c>
      <c r="H114" s="738">
        <v>50004</v>
      </c>
      <c r="I114" s="734">
        <v>1.004822763443453</v>
      </c>
      <c r="J114" s="734">
        <v>108</v>
      </c>
      <c r="K114" s="738">
        <v>429</v>
      </c>
      <c r="L114" s="738">
        <v>49764</v>
      </c>
      <c r="M114" s="734">
        <v>1</v>
      </c>
      <c r="N114" s="734">
        <v>116</v>
      </c>
      <c r="O114" s="738">
        <v>407</v>
      </c>
      <c r="P114" s="738">
        <v>47212</v>
      </c>
      <c r="Q114" s="746">
        <v>0.94871794871794868</v>
      </c>
      <c r="R114" s="739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5941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24070.799999999999</v>
      </c>
      <c r="I3" s="208">
        <f t="shared" si="0"/>
        <v>2870561.44</v>
      </c>
      <c r="J3" s="78"/>
      <c r="K3" s="78"/>
      <c r="L3" s="208">
        <f t="shared" si="0"/>
        <v>26461.800000000003</v>
      </c>
      <c r="M3" s="208">
        <f t="shared" si="0"/>
        <v>3248939.560000001</v>
      </c>
      <c r="N3" s="78"/>
      <c r="O3" s="78"/>
      <c r="P3" s="208">
        <f t="shared" si="0"/>
        <v>25643.79</v>
      </c>
      <c r="Q3" s="208">
        <f t="shared" si="0"/>
        <v>3057986.2400000021</v>
      </c>
      <c r="R3" s="79">
        <f>IF(M3=0,0,Q3/M3)</f>
        <v>0.94122595496975059</v>
      </c>
      <c r="S3" s="209">
        <f>IF(P3=0,0,Q3/P3)</f>
        <v>119.24860716766133</v>
      </c>
    </row>
    <row r="4" spans="1:19" ht="14.4" customHeight="1" x14ac:dyDescent="0.3">
      <c r="A4" s="609" t="s">
        <v>303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 t="s">
        <v>5790</v>
      </c>
      <c r="B6" s="804" t="s">
        <v>5791</v>
      </c>
      <c r="C6" s="804" t="s">
        <v>594</v>
      </c>
      <c r="D6" s="804" t="s">
        <v>2305</v>
      </c>
      <c r="E6" s="804" t="s">
        <v>5792</v>
      </c>
      <c r="F6" s="804" t="s">
        <v>5793</v>
      </c>
      <c r="G6" s="804" t="s">
        <v>4600</v>
      </c>
      <c r="H6" s="225"/>
      <c r="I6" s="225"/>
      <c r="J6" s="804"/>
      <c r="K6" s="804"/>
      <c r="L6" s="225">
        <v>0.1</v>
      </c>
      <c r="M6" s="225">
        <v>15.1</v>
      </c>
      <c r="N6" s="804">
        <v>1</v>
      </c>
      <c r="O6" s="804">
        <v>151</v>
      </c>
      <c r="P6" s="225">
        <v>0.1</v>
      </c>
      <c r="Q6" s="225">
        <v>15.1</v>
      </c>
      <c r="R6" s="809">
        <v>1</v>
      </c>
      <c r="S6" s="817">
        <v>151</v>
      </c>
    </row>
    <row r="7" spans="1:19" ht="14.4" customHeight="1" x14ac:dyDescent="0.3">
      <c r="A7" s="726" t="s">
        <v>5790</v>
      </c>
      <c r="B7" s="727" t="s">
        <v>5791</v>
      </c>
      <c r="C7" s="727" t="s">
        <v>594</v>
      </c>
      <c r="D7" s="727" t="s">
        <v>2305</v>
      </c>
      <c r="E7" s="727" t="s">
        <v>5813</v>
      </c>
      <c r="F7" s="727" t="s">
        <v>5814</v>
      </c>
      <c r="G7" s="727" t="s">
        <v>5815</v>
      </c>
      <c r="H7" s="731"/>
      <c r="I7" s="731"/>
      <c r="J7" s="727"/>
      <c r="K7" s="727"/>
      <c r="L7" s="731">
        <v>1</v>
      </c>
      <c r="M7" s="731">
        <v>299</v>
      </c>
      <c r="N7" s="727">
        <v>1</v>
      </c>
      <c r="O7" s="727">
        <v>299</v>
      </c>
      <c r="P7" s="731"/>
      <c r="Q7" s="731"/>
      <c r="R7" s="745"/>
      <c r="S7" s="732"/>
    </row>
    <row r="8" spans="1:19" ht="14.4" customHeight="1" x14ac:dyDescent="0.3">
      <c r="A8" s="726" t="s">
        <v>5790</v>
      </c>
      <c r="B8" s="727" t="s">
        <v>5791</v>
      </c>
      <c r="C8" s="727" t="s">
        <v>594</v>
      </c>
      <c r="D8" s="727" t="s">
        <v>2305</v>
      </c>
      <c r="E8" s="727" t="s">
        <v>5813</v>
      </c>
      <c r="F8" s="727" t="s">
        <v>5818</v>
      </c>
      <c r="G8" s="727" t="s">
        <v>5819</v>
      </c>
      <c r="H8" s="731"/>
      <c r="I8" s="731"/>
      <c r="J8" s="727"/>
      <c r="K8" s="727"/>
      <c r="L8" s="731">
        <v>1</v>
      </c>
      <c r="M8" s="731">
        <v>83</v>
      </c>
      <c r="N8" s="727">
        <v>1</v>
      </c>
      <c r="O8" s="727">
        <v>83</v>
      </c>
      <c r="P8" s="731">
        <v>3</v>
      </c>
      <c r="Q8" s="731">
        <v>249</v>
      </c>
      <c r="R8" s="745">
        <v>3</v>
      </c>
      <c r="S8" s="732">
        <v>83</v>
      </c>
    </row>
    <row r="9" spans="1:19" ht="14.4" customHeight="1" x14ac:dyDescent="0.3">
      <c r="A9" s="726" t="s">
        <v>5790</v>
      </c>
      <c r="B9" s="727" t="s">
        <v>5791</v>
      </c>
      <c r="C9" s="727" t="s">
        <v>594</v>
      </c>
      <c r="D9" s="727" t="s">
        <v>2305</v>
      </c>
      <c r="E9" s="727" t="s">
        <v>5813</v>
      </c>
      <c r="F9" s="727" t="s">
        <v>5820</v>
      </c>
      <c r="G9" s="727" t="s">
        <v>5821</v>
      </c>
      <c r="H9" s="731">
        <v>12</v>
      </c>
      <c r="I9" s="731">
        <v>420</v>
      </c>
      <c r="J9" s="727">
        <v>0.81081081081081086</v>
      </c>
      <c r="K9" s="727">
        <v>35</v>
      </c>
      <c r="L9" s="731">
        <v>14</v>
      </c>
      <c r="M9" s="731">
        <v>518</v>
      </c>
      <c r="N9" s="727">
        <v>1</v>
      </c>
      <c r="O9" s="727">
        <v>37</v>
      </c>
      <c r="P9" s="731">
        <v>12</v>
      </c>
      <c r="Q9" s="731">
        <v>444</v>
      </c>
      <c r="R9" s="745">
        <v>0.8571428571428571</v>
      </c>
      <c r="S9" s="732">
        <v>37</v>
      </c>
    </row>
    <row r="10" spans="1:19" ht="14.4" customHeight="1" x14ac:dyDescent="0.3">
      <c r="A10" s="726" t="s">
        <v>5790</v>
      </c>
      <c r="B10" s="727" t="s">
        <v>5791</v>
      </c>
      <c r="C10" s="727" t="s">
        <v>594</v>
      </c>
      <c r="D10" s="727" t="s">
        <v>2305</v>
      </c>
      <c r="E10" s="727" t="s">
        <v>5813</v>
      </c>
      <c r="F10" s="727" t="s">
        <v>5822</v>
      </c>
      <c r="G10" s="727" t="s">
        <v>5823</v>
      </c>
      <c r="H10" s="731"/>
      <c r="I10" s="731"/>
      <c r="J10" s="727"/>
      <c r="K10" s="727"/>
      <c r="L10" s="731"/>
      <c r="M10" s="731"/>
      <c r="N10" s="727"/>
      <c r="O10" s="727"/>
      <c r="P10" s="731">
        <v>9</v>
      </c>
      <c r="Q10" s="731">
        <v>90</v>
      </c>
      <c r="R10" s="745"/>
      <c r="S10" s="732">
        <v>10</v>
      </c>
    </row>
    <row r="11" spans="1:19" ht="14.4" customHeight="1" x14ac:dyDescent="0.3">
      <c r="A11" s="726" t="s">
        <v>5790</v>
      </c>
      <c r="B11" s="727" t="s">
        <v>5791</v>
      </c>
      <c r="C11" s="727" t="s">
        <v>594</v>
      </c>
      <c r="D11" s="727" t="s">
        <v>2305</v>
      </c>
      <c r="E11" s="727" t="s">
        <v>5813</v>
      </c>
      <c r="F11" s="727" t="s">
        <v>5828</v>
      </c>
      <c r="G11" s="727" t="s">
        <v>5829</v>
      </c>
      <c r="H11" s="731">
        <v>16</v>
      </c>
      <c r="I11" s="731">
        <v>1344</v>
      </c>
      <c r="J11" s="727">
        <v>0.89839572192513373</v>
      </c>
      <c r="K11" s="727">
        <v>84</v>
      </c>
      <c r="L11" s="731">
        <v>17</v>
      </c>
      <c r="M11" s="731">
        <v>1496</v>
      </c>
      <c r="N11" s="727">
        <v>1</v>
      </c>
      <c r="O11" s="727">
        <v>88</v>
      </c>
      <c r="P11" s="731">
        <v>14</v>
      </c>
      <c r="Q11" s="731">
        <v>1232</v>
      </c>
      <c r="R11" s="745">
        <v>0.82352941176470584</v>
      </c>
      <c r="S11" s="732">
        <v>88</v>
      </c>
    </row>
    <row r="12" spans="1:19" ht="14.4" customHeight="1" x14ac:dyDescent="0.3">
      <c r="A12" s="726" t="s">
        <v>5790</v>
      </c>
      <c r="B12" s="727" t="s">
        <v>5791</v>
      </c>
      <c r="C12" s="727" t="s">
        <v>594</v>
      </c>
      <c r="D12" s="727" t="s">
        <v>2305</v>
      </c>
      <c r="E12" s="727" t="s">
        <v>5813</v>
      </c>
      <c r="F12" s="727" t="s">
        <v>5830</v>
      </c>
      <c r="G12" s="727" t="s">
        <v>5831</v>
      </c>
      <c r="H12" s="731">
        <v>85</v>
      </c>
      <c r="I12" s="731">
        <v>52445</v>
      </c>
      <c r="J12" s="727">
        <v>0.92495590828924157</v>
      </c>
      <c r="K12" s="727">
        <v>617</v>
      </c>
      <c r="L12" s="731">
        <v>90</v>
      </c>
      <c r="M12" s="731">
        <v>56700</v>
      </c>
      <c r="N12" s="727">
        <v>1</v>
      </c>
      <c r="O12" s="727">
        <v>630</v>
      </c>
      <c r="P12" s="731">
        <v>86</v>
      </c>
      <c r="Q12" s="731">
        <v>54180</v>
      </c>
      <c r="R12" s="745">
        <v>0.9555555555555556</v>
      </c>
      <c r="S12" s="732">
        <v>630</v>
      </c>
    </row>
    <row r="13" spans="1:19" ht="14.4" customHeight="1" x14ac:dyDescent="0.3">
      <c r="A13" s="726" t="s">
        <v>5790</v>
      </c>
      <c r="B13" s="727" t="s">
        <v>5791</v>
      </c>
      <c r="C13" s="727" t="s">
        <v>594</v>
      </c>
      <c r="D13" s="727" t="s">
        <v>2305</v>
      </c>
      <c r="E13" s="727" t="s">
        <v>5813</v>
      </c>
      <c r="F13" s="727" t="s">
        <v>5832</v>
      </c>
      <c r="G13" s="727" t="s">
        <v>5833</v>
      </c>
      <c r="H13" s="731">
        <v>68</v>
      </c>
      <c r="I13" s="731">
        <v>26384</v>
      </c>
      <c r="J13" s="727">
        <v>1.1033790565406489</v>
      </c>
      <c r="K13" s="727">
        <v>388</v>
      </c>
      <c r="L13" s="731">
        <v>61</v>
      </c>
      <c r="M13" s="731">
        <v>23912</v>
      </c>
      <c r="N13" s="727">
        <v>1</v>
      </c>
      <c r="O13" s="727">
        <v>392</v>
      </c>
      <c r="P13" s="731">
        <v>62</v>
      </c>
      <c r="Q13" s="731">
        <v>24304</v>
      </c>
      <c r="R13" s="745">
        <v>1.0163934426229508</v>
      </c>
      <c r="S13" s="732">
        <v>392</v>
      </c>
    </row>
    <row r="14" spans="1:19" ht="14.4" customHeight="1" x14ac:dyDescent="0.3">
      <c r="A14" s="726" t="s">
        <v>5790</v>
      </c>
      <c r="B14" s="727" t="s">
        <v>5791</v>
      </c>
      <c r="C14" s="727" t="s">
        <v>594</v>
      </c>
      <c r="D14" s="727" t="s">
        <v>2305</v>
      </c>
      <c r="E14" s="727" t="s">
        <v>5813</v>
      </c>
      <c r="F14" s="727" t="s">
        <v>5834</v>
      </c>
      <c r="G14" s="727" t="s">
        <v>5835</v>
      </c>
      <c r="H14" s="731">
        <v>86</v>
      </c>
      <c r="I14" s="731">
        <v>3354</v>
      </c>
      <c r="J14" s="727">
        <v>0.94505494505494503</v>
      </c>
      <c r="K14" s="727">
        <v>39</v>
      </c>
      <c r="L14" s="731">
        <v>91</v>
      </c>
      <c r="M14" s="731">
        <v>3549</v>
      </c>
      <c r="N14" s="727">
        <v>1</v>
      </c>
      <c r="O14" s="727">
        <v>39</v>
      </c>
      <c r="P14" s="731">
        <v>85</v>
      </c>
      <c r="Q14" s="731">
        <v>3315</v>
      </c>
      <c r="R14" s="745">
        <v>0.93406593406593408</v>
      </c>
      <c r="S14" s="732">
        <v>39</v>
      </c>
    </row>
    <row r="15" spans="1:19" ht="14.4" customHeight="1" x14ac:dyDescent="0.3">
      <c r="A15" s="726" t="s">
        <v>5790</v>
      </c>
      <c r="B15" s="727" t="s">
        <v>5791</v>
      </c>
      <c r="C15" s="727" t="s">
        <v>594</v>
      </c>
      <c r="D15" s="727" t="s">
        <v>2305</v>
      </c>
      <c r="E15" s="727" t="s">
        <v>5813</v>
      </c>
      <c r="F15" s="727" t="s">
        <v>5836</v>
      </c>
      <c r="G15" s="727" t="s">
        <v>5837</v>
      </c>
      <c r="H15" s="731">
        <v>1</v>
      </c>
      <c r="I15" s="731">
        <v>17655</v>
      </c>
      <c r="J15" s="727"/>
      <c r="K15" s="727">
        <v>17655</v>
      </c>
      <c r="L15" s="731"/>
      <c r="M15" s="731"/>
      <c r="N15" s="727"/>
      <c r="O15" s="727"/>
      <c r="P15" s="731"/>
      <c r="Q15" s="731"/>
      <c r="R15" s="745"/>
      <c r="S15" s="732"/>
    </row>
    <row r="16" spans="1:19" ht="14.4" customHeight="1" x14ac:dyDescent="0.3">
      <c r="A16" s="726" t="s">
        <v>5790</v>
      </c>
      <c r="B16" s="727" t="s">
        <v>5791</v>
      </c>
      <c r="C16" s="727" t="s">
        <v>594</v>
      </c>
      <c r="D16" s="727" t="s">
        <v>2305</v>
      </c>
      <c r="E16" s="727" t="s">
        <v>5813</v>
      </c>
      <c r="F16" s="727" t="s">
        <v>5846</v>
      </c>
      <c r="G16" s="727" t="s">
        <v>5847</v>
      </c>
      <c r="H16" s="731">
        <v>117</v>
      </c>
      <c r="I16" s="731">
        <v>27495</v>
      </c>
      <c r="J16" s="727">
        <v>1.073939535973752</v>
      </c>
      <c r="K16" s="727">
        <v>235</v>
      </c>
      <c r="L16" s="731">
        <v>102</v>
      </c>
      <c r="M16" s="731">
        <v>25602</v>
      </c>
      <c r="N16" s="727">
        <v>1</v>
      </c>
      <c r="O16" s="727">
        <v>251</v>
      </c>
      <c r="P16" s="731">
        <v>107</v>
      </c>
      <c r="Q16" s="731">
        <v>26857</v>
      </c>
      <c r="R16" s="745">
        <v>1.0490196078431373</v>
      </c>
      <c r="S16" s="732">
        <v>251</v>
      </c>
    </row>
    <row r="17" spans="1:19" ht="14.4" customHeight="1" x14ac:dyDescent="0.3">
      <c r="A17" s="726" t="s">
        <v>5790</v>
      </c>
      <c r="B17" s="727" t="s">
        <v>5791</v>
      </c>
      <c r="C17" s="727" t="s">
        <v>594</v>
      </c>
      <c r="D17" s="727" t="s">
        <v>2305</v>
      </c>
      <c r="E17" s="727" t="s">
        <v>5813</v>
      </c>
      <c r="F17" s="727" t="s">
        <v>5848</v>
      </c>
      <c r="G17" s="727" t="s">
        <v>5849</v>
      </c>
      <c r="H17" s="731">
        <v>239</v>
      </c>
      <c r="I17" s="731">
        <v>28202</v>
      </c>
      <c r="J17" s="727">
        <v>0.88120234970628675</v>
      </c>
      <c r="K17" s="727">
        <v>118</v>
      </c>
      <c r="L17" s="731">
        <v>254</v>
      </c>
      <c r="M17" s="731">
        <v>32004</v>
      </c>
      <c r="N17" s="727">
        <v>1</v>
      </c>
      <c r="O17" s="727">
        <v>126</v>
      </c>
      <c r="P17" s="731">
        <v>211</v>
      </c>
      <c r="Q17" s="731">
        <v>26586</v>
      </c>
      <c r="R17" s="745">
        <v>0.8307086614173228</v>
      </c>
      <c r="S17" s="732">
        <v>126</v>
      </c>
    </row>
    <row r="18" spans="1:19" ht="14.4" customHeight="1" x14ac:dyDescent="0.3">
      <c r="A18" s="726" t="s">
        <v>5790</v>
      </c>
      <c r="B18" s="727" t="s">
        <v>5791</v>
      </c>
      <c r="C18" s="727" t="s">
        <v>594</v>
      </c>
      <c r="D18" s="727" t="s">
        <v>2305</v>
      </c>
      <c r="E18" s="727" t="s">
        <v>5813</v>
      </c>
      <c r="F18" s="727" t="s">
        <v>5864</v>
      </c>
      <c r="G18" s="727" t="s">
        <v>5865</v>
      </c>
      <c r="H18" s="731"/>
      <c r="I18" s="731"/>
      <c r="J18" s="727"/>
      <c r="K18" s="727"/>
      <c r="L18" s="731"/>
      <c r="M18" s="731"/>
      <c r="N18" s="727"/>
      <c r="O18" s="727"/>
      <c r="P18" s="731">
        <v>1</v>
      </c>
      <c r="Q18" s="731">
        <v>1028</v>
      </c>
      <c r="R18" s="745"/>
      <c r="S18" s="732">
        <v>1028</v>
      </c>
    </row>
    <row r="19" spans="1:19" ht="14.4" customHeight="1" x14ac:dyDescent="0.3">
      <c r="A19" s="726" t="s">
        <v>5790</v>
      </c>
      <c r="B19" s="727" t="s">
        <v>5791</v>
      </c>
      <c r="C19" s="727" t="s">
        <v>594</v>
      </c>
      <c r="D19" s="727" t="s">
        <v>2305</v>
      </c>
      <c r="E19" s="727" t="s">
        <v>5813</v>
      </c>
      <c r="F19" s="727" t="s">
        <v>5868</v>
      </c>
      <c r="G19" s="727" t="s">
        <v>5869</v>
      </c>
      <c r="H19" s="731">
        <v>70</v>
      </c>
      <c r="I19" s="731">
        <v>1633.33</v>
      </c>
      <c r="J19" s="727">
        <v>0.13725462184873949</v>
      </c>
      <c r="K19" s="727">
        <v>23.333285714285712</v>
      </c>
      <c r="L19" s="731">
        <v>357</v>
      </c>
      <c r="M19" s="731">
        <v>11900</v>
      </c>
      <c r="N19" s="727">
        <v>1</v>
      </c>
      <c r="O19" s="727">
        <v>33.333333333333336</v>
      </c>
      <c r="P19" s="731">
        <v>316</v>
      </c>
      <c r="Q19" s="731">
        <v>10533.33</v>
      </c>
      <c r="R19" s="745">
        <v>0.88515378151260504</v>
      </c>
      <c r="S19" s="732">
        <v>33.333322784810129</v>
      </c>
    </row>
    <row r="20" spans="1:19" ht="14.4" customHeight="1" x14ac:dyDescent="0.3">
      <c r="A20" s="726" t="s">
        <v>5790</v>
      </c>
      <c r="B20" s="727" t="s">
        <v>5791</v>
      </c>
      <c r="C20" s="727" t="s">
        <v>594</v>
      </c>
      <c r="D20" s="727" t="s">
        <v>2305</v>
      </c>
      <c r="E20" s="727" t="s">
        <v>5813</v>
      </c>
      <c r="F20" s="727" t="s">
        <v>5876</v>
      </c>
      <c r="G20" s="727" t="s">
        <v>5877</v>
      </c>
      <c r="H20" s="731"/>
      <c r="I20" s="731"/>
      <c r="J20" s="727"/>
      <c r="K20" s="727"/>
      <c r="L20" s="731">
        <v>1</v>
      </c>
      <c r="M20" s="731">
        <v>86</v>
      </c>
      <c r="N20" s="727">
        <v>1</v>
      </c>
      <c r="O20" s="727">
        <v>86</v>
      </c>
      <c r="P20" s="731">
        <v>3</v>
      </c>
      <c r="Q20" s="731">
        <v>258</v>
      </c>
      <c r="R20" s="745">
        <v>3</v>
      </c>
      <c r="S20" s="732">
        <v>86</v>
      </c>
    </row>
    <row r="21" spans="1:19" ht="14.4" customHeight="1" x14ac:dyDescent="0.3">
      <c r="A21" s="726" t="s">
        <v>5790</v>
      </c>
      <c r="B21" s="727" t="s">
        <v>5791</v>
      </c>
      <c r="C21" s="727" t="s">
        <v>594</v>
      </c>
      <c r="D21" s="727" t="s">
        <v>2305</v>
      </c>
      <c r="E21" s="727" t="s">
        <v>5813</v>
      </c>
      <c r="F21" s="727" t="s">
        <v>5885</v>
      </c>
      <c r="G21" s="727" t="s">
        <v>5886</v>
      </c>
      <c r="H21" s="731">
        <v>3</v>
      </c>
      <c r="I21" s="731">
        <v>630</v>
      </c>
      <c r="J21" s="727">
        <v>1.4189189189189189</v>
      </c>
      <c r="K21" s="727">
        <v>210</v>
      </c>
      <c r="L21" s="731">
        <v>2</v>
      </c>
      <c r="M21" s="731">
        <v>444</v>
      </c>
      <c r="N21" s="727">
        <v>1</v>
      </c>
      <c r="O21" s="727">
        <v>222</v>
      </c>
      <c r="P21" s="731">
        <v>7</v>
      </c>
      <c r="Q21" s="731">
        <v>1561</v>
      </c>
      <c r="R21" s="745">
        <v>3.5157657657657659</v>
      </c>
      <c r="S21" s="732">
        <v>223</v>
      </c>
    </row>
    <row r="22" spans="1:19" ht="14.4" customHeight="1" x14ac:dyDescent="0.3">
      <c r="A22" s="726" t="s">
        <v>5790</v>
      </c>
      <c r="B22" s="727" t="s">
        <v>5791</v>
      </c>
      <c r="C22" s="727" t="s">
        <v>594</v>
      </c>
      <c r="D22" s="727" t="s">
        <v>2305</v>
      </c>
      <c r="E22" s="727" t="s">
        <v>5813</v>
      </c>
      <c r="F22" s="727" t="s">
        <v>5893</v>
      </c>
      <c r="G22" s="727" t="s">
        <v>5894</v>
      </c>
      <c r="H22" s="731"/>
      <c r="I22" s="731"/>
      <c r="J22" s="727"/>
      <c r="K22" s="727"/>
      <c r="L22" s="731"/>
      <c r="M22" s="731"/>
      <c r="N22" s="727"/>
      <c r="O22" s="727"/>
      <c r="P22" s="731">
        <v>2</v>
      </c>
      <c r="Q22" s="731">
        <v>2126</v>
      </c>
      <c r="R22" s="745"/>
      <c r="S22" s="732">
        <v>1063</v>
      </c>
    </row>
    <row r="23" spans="1:19" ht="14.4" customHeight="1" x14ac:dyDescent="0.3">
      <c r="A23" s="726" t="s">
        <v>5790</v>
      </c>
      <c r="B23" s="727" t="s">
        <v>5791</v>
      </c>
      <c r="C23" s="727" t="s">
        <v>594</v>
      </c>
      <c r="D23" s="727" t="s">
        <v>2305</v>
      </c>
      <c r="E23" s="727" t="s">
        <v>5813</v>
      </c>
      <c r="F23" s="727" t="s">
        <v>5901</v>
      </c>
      <c r="G23" s="727" t="s">
        <v>5902</v>
      </c>
      <c r="H23" s="731">
        <v>1</v>
      </c>
      <c r="I23" s="731">
        <v>89</v>
      </c>
      <c r="J23" s="727"/>
      <c r="K23" s="727">
        <v>89</v>
      </c>
      <c r="L23" s="731"/>
      <c r="M23" s="731"/>
      <c r="N23" s="727"/>
      <c r="O23" s="727"/>
      <c r="P23" s="731"/>
      <c r="Q23" s="731"/>
      <c r="R23" s="745"/>
      <c r="S23" s="732"/>
    </row>
    <row r="24" spans="1:19" ht="14.4" customHeight="1" x14ac:dyDescent="0.3">
      <c r="A24" s="726" t="s">
        <v>5790</v>
      </c>
      <c r="B24" s="727" t="s">
        <v>5791</v>
      </c>
      <c r="C24" s="727" t="s">
        <v>594</v>
      </c>
      <c r="D24" s="727" t="s">
        <v>5768</v>
      </c>
      <c r="E24" s="727" t="s">
        <v>5813</v>
      </c>
      <c r="F24" s="727" t="s">
        <v>5820</v>
      </c>
      <c r="G24" s="727" t="s">
        <v>5821</v>
      </c>
      <c r="H24" s="731"/>
      <c r="I24" s="731"/>
      <c r="J24" s="727"/>
      <c r="K24" s="727"/>
      <c r="L24" s="731">
        <v>2</v>
      </c>
      <c r="M24" s="731">
        <v>74</v>
      </c>
      <c r="N24" s="727">
        <v>1</v>
      </c>
      <c r="O24" s="727">
        <v>37</v>
      </c>
      <c r="P24" s="731"/>
      <c r="Q24" s="731"/>
      <c r="R24" s="745"/>
      <c r="S24" s="732"/>
    </row>
    <row r="25" spans="1:19" ht="14.4" customHeight="1" x14ac:dyDescent="0.3">
      <c r="A25" s="726" t="s">
        <v>5790</v>
      </c>
      <c r="B25" s="727" t="s">
        <v>5791</v>
      </c>
      <c r="C25" s="727" t="s">
        <v>594</v>
      </c>
      <c r="D25" s="727" t="s">
        <v>5768</v>
      </c>
      <c r="E25" s="727" t="s">
        <v>5813</v>
      </c>
      <c r="F25" s="727" t="s">
        <v>5874</v>
      </c>
      <c r="G25" s="727" t="s">
        <v>5875</v>
      </c>
      <c r="H25" s="731"/>
      <c r="I25" s="731"/>
      <c r="J25" s="727"/>
      <c r="K25" s="727"/>
      <c r="L25" s="731">
        <v>1</v>
      </c>
      <c r="M25" s="731">
        <v>37</v>
      </c>
      <c r="N25" s="727">
        <v>1</v>
      </c>
      <c r="O25" s="727">
        <v>37</v>
      </c>
      <c r="P25" s="731"/>
      <c r="Q25" s="731"/>
      <c r="R25" s="745"/>
      <c r="S25" s="732"/>
    </row>
    <row r="26" spans="1:19" ht="14.4" customHeight="1" x14ac:dyDescent="0.3">
      <c r="A26" s="726" t="s">
        <v>5790</v>
      </c>
      <c r="B26" s="727" t="s">
        <v>5791</v>
      </c>
      <c r="C26" s="727" t="s">
        <v>594</v>
      </c>
      <c r="D26" s="727" t="s">
        <v>2306</v>
      </c>
      <c r="E26" s="727" t="s">
        <v>5792</v>
      </c>
      <c r="F26" s="727" t="s">
        <v>5793</v>
      </c>
      <c r="G26" s="727" t="s">
        <v>4600</v>
      </c>
      <c r="H26" s="731"/>
      <c r="I26" s="731"/>
      <c r="J26" s="727"/>
      <c r="K26" s="727"/>
      <c r="L26" s="731"/>
      <c r="M26" s="731"/>
      <c r="N26" s="727"/>
      <c r="O26" s="727"/>
      <c r="P26" s="731">
        <v>0.30000000000000004</v>
      </c>
      <c r="Q26" s="731">
        <v>45.31</v>
      </c>
      <c r="R26" s="745"/>
      <c r="S26" s="732">
        <v>151.03333333333333</v>
      </c>
    </row>
    <row r="27" spans="1:19" ht="14.4" customHeight="1" x14ac:dyDescent="0.3">
      <c r="A27" s="726" t="s">
        <v>5790</v>
      </c>
      <c r="B27" s="727" t="s">
        <v>5791</v>
      </c>
      <c r="C27" s="727" t="s">
        <v>594</v>
      </c>
      <c r="D27" s="727" t="s">
        <v>2306</v>
      </c>
      <c r="E27" s="727" t="s">
        <v>5813</v>
      </c>
      <c r="F27" s="727" t="s">
        <v>5818</v>
      </c>
      <c r="G27" s="727" t="s">
        <v>5819</v>
      </c>
      <c r="H27" s="731">
        <v>19</v>
      </c>
      <c r="I27" s="731">
        <v>1539</v>
      </c>
      <c r="J27" s="727">
        <v>0.37841160560609788</v>
      </c>
      <c r="K27" s="727">
        <v>81</v>
      </c>
      <c r="L27" s="731">
        <v>49</v>
      </c>
      <c r="M27" s="731">
        <v>4067</v>
      </c>
      <c r="N27" s="727">
        <v>1</v>
      </c>
      <c r="O27" s="727">
        <v>83</v>
      </c>
      <c r="P27" s="731">
        <v>2</v>
      </c>
      <c r="Q27" s="731">
        <v>166</v>
      </c>
      <c r="R27" s="745">
        <v>4.0816326530612242E-2</v>
      </c>
      <c r="S27" s="732">
        <v>83</v>
      </c>
    </row>
    <row r="28" spans="1:19" ht="14.4" customHeight="1" x14ac:dyDescent="0.3">
      <c r="A28" s="726" t="s">
        <v>5790</v>
      </c>
      <c r="B28" s="727" t="s">
        <v>5791</v>
      </c>
      <c r="C28" s="727" t="s">
        <v>594</v>
      </c>
      <c r="D28" s="727" t="s">
        <v>2306</v>
      </c>
      <c r="E28" s="727" t="s">
        <v>5813</v>
      </c>
      <c r="F28" s="727" t="s">
        <v>5820</v>
      </c>
      <c r="G28" s="727" t="s">
        <v>5821</v>
      </c>
      <c r="H28" s="731">
        <v>90</v>
      </c>
      <c r="I28" s="731">
        <v>3150</v>
      </c>
      <c r="J28" s="727">
        <v>6.0810810810810807</v>
      </c>
      <c r="K28" s="727">
        <v>35</v>
      </c>
      <c r="L28" s="731">
        <v>14</v>
      </c>
      <c r="M28" s="731">
        <v>518</v>
      </c>
      <c r="N28" s="727">
        <v>1</v>
      </c>
      <c r="O28" s="727">
        <v>37</v>
      </c>
      <c r="P28" s="731">
        <v>9</v>
      </c>
      <c r="Q28" s="731">
        <v>333</v>
      </c>
      <c r="R28" s="745">
        <v>0.6428571428571429</v>
      </c>
      <c r="S28" s="732">
        <v>37</v>
      </c>
    </row>
    <row r="29" spans="1:19" ht="14.4" customHeight="1" x14ac:dyDescent="0.3">
      <c r="A29" s="726" t="s">
        <v>5790</v>
      </c>
      <c r="B29" s="727" t="s">
        <v>5791</v>
      </c>
      <c r="C29" s="727" t="s">
        <v>594</v>
      </c>
      <c r="D29" s="727" t="s">
        <v>2306</v>
      </c>
      <c r="E29" s="727" t="s">
        <v>5813</v>
      </c>
      <c r="F29" s="727" t="s">
        <v>5846</v>
      </c>
      <c r="G29" s="727" t="s">
        <v>5847</v>
      </c>
      <c r="H29" s="731">
        <v>22</v>
      </c>
      <c r="I29" s="731">
        <v>5170</v>
      </c>
      <c r="J29" s="727">
        <v>20.597609561752989</v>
      </c>
      <c r="K29" s="727">
        <v>235</v>
      </c>
      <c r="L29" s="731">
        <v>1</v>
      </c>
      <c r="M29" s="731">
        <v>251</v>
      </c>
      <c r="N29" s="727">
        <v>1</v>
      </c>
      <c r="O29" s="727">
        <v>251</v>
      </c>
      <c r="P29" s="731">
        <v>1</v>
      </c>
      <c r="Q29" s="731">
        <v>251</v>
      </c>
      <c r="R29" s="745">
        <v>1</v>
      </c>
      <c r="S29" s="732">
        <v>251</v>
      </c>
    </row>
    <row r="30" spans="1:19" ht="14.4" customHeight="1" x14ac:dyDescent="0.3">
      <c r="A30" s="726" t="s">
        <v>5790</v>
      </c>
      <c r="B30" s="727" t="s">
        <v>5791</v>
      </c>
      <c r="C30" s="727" t="s">
        <v>594</v>
      </c>
      <c r="D30" s="727" t="s">
        <v>2306</v>
      </c>
      <c r="E30" s="727" t="s">
        <v>5813</v>
      </c>
      <c r="F30" s="727" t="s">
        <v>5848</v>
      </c>
      <c r="G30" s="727" t="s">
        <v>5849</v>
      </c>
      <c r="H30" s="731">
        <v>463</v>
      </c>
      <c r="I30" s="731">
        <v>54634</v>
      </c>
      <c r="J30" s="727">
        <v>7.1082487639864693</v>
      </c>
      <c r="K30" s="727">
        <v>118</v>
      </c>
      <c r="L30" s="731">
        <v>61</v>
      </c>
      <c r="M30" s="731">
        <v>7686</v>
      </c>
      <c r="N30" s="727">
        <v>1</v>
      </c>
      <c r="O30" s="727">
        <v>126</v>
      </c>
      <c r="P30" s="731">
        <v>14</v>
      </c>
      <c r="Q30" s="731">
        <v>1764</v>
      </c>
      <c r="R30" s="745">
        <v>0.22950819672131148</v>
      </c>
      <c r="S30" s="732">
        <v>126</v>
      </c>
    </row>
    <row r="31" spans="1:19" ht="14.4" customHeight="1" x14ac:dyDescent="0.3">
      <c r="A31" s="726" t="s">
        <v>5790</v>
      </c>
      <c r="B31" s="727" t="s">
        <v>5791</v>
      </c>
      <c r="C31" s="727" t="s">
        <v>594</v>
      </c>
      <c r="D31" s="727" t="s">
        <v>2306</v>
      </c>
      <c r="E31" s="727" t="s">
        <v>5813</v>
      </c>
      <c r="F31" s="727" t="s">
        <v>5862</v>
      </c>
      <c r="G31" s="727" t="s">
        <v>5863</v>
      </c>
      <c r="H31" s="731">
        <v>3</v>
      </c>
      <c r="I31" s="731">
        <v>1998</v>
      </c>
      <c r="J31" s="727"/>
      <c r="K31" s="727">
        <v>666</v>
      </c>
      <c r="L31" s="731"/>
      <c r="M31" s="731"/>
      <c r="N31" s="727"/>
      <c r="O31" s="727"/>
      <c r="P31" s="731">
        <v>1</v>
      </c>
      <c r="Q31" s="731">
        <v>679</v>
      </c>
      <c r="R31" s="745"/>
      <c r="S31" s="732">
        <v>679</v>
      </c>
    </row>
    <row r="32" spans="1:19" ht="14.4" customHeight="1" x14ac:dyDescent="0.3">
      <c r="A32" s="726" t="s">
        <v>5790</v>
      </c>
      <c r="B32" s="727" t="s">
        <v>5791</v>
      </c>
      <c r="C32" s="727" t="s">
        <v>594</v>
      </c>
      <c r="D32" s="727" t="s">
        <v>2306</v>
      </c>
      <c r="E32" s="727" t="s">
        <v>5813</v>
      </c>
      <c r="F32" s="727" t="s">
        <v>5868</v>
      </c>
      <c r="G32" s="727" t="s">
        <v>5869</v>
      </c>
      <c r="H32" s="731">
        <v>94</v>
      </c>
      <c r="I32" s="731">
        <v>2966.6699999999996</v>
      </c>
      <c r="J32" s="727">
        <v>1.4354831685755343</v>
      </c>
      <c r="K32" s="727">
        <v>31.560319148936166</v>
      </c>
      <c r="L32" s="731">
        <v>62</v>
      </c>
      <c r="M32" s="731">
        <v>2066.67</v>
      </c>
      <c r="N32" s="727">
        <v>1</v>
      </c>
      <c r="O32" s="727">
        <v>33.333387096774196</v>
      </c>
      <c r="P32" s="731">
        <v>15</v>
      </c>
      <c r="Q32" s="731">
        <v>500</v>
      </c>
      <c r="R32" s="745">
        <v>0.24193509365307475</v>
      </c>
      <c r="S32" s="732">
        <v>33.333333333333336</v>
      </c>
    </row>
    <row r="33" spans="1:19" ht="14.4" customHeight="1" x14ac:dyDescent="0.3">
      <c r="A33" s="726" t="s">
        <v>5790</v>
      </c>
      <c r="B33" s="727" t="s">
        <v>5791</v>
      </c>
      <c r="C33" s="727" t="s">
        <v>594</v>
      </c>
      <c r="D33" s="727" t="s">
        <v>2306</v>
      </c>
      <c r="E33" s="727" t="s">
        <v>5813</v>
      </c>
      <c r="F33" s="727" t="s">
        <v>5874</v>
      </c>
      <c r="G33" s="727" t="s">
        <v>5875</v>
      </c>
      <c r="H33" s="731"/>
      <c r="I33" s="731"/>
      <c r="J33" s="727"/>
      <c r="K33" s="727"/>
      <c r="L33" s="731">
        <v>1</v>
      </c>
      <c r="M33" s="731">
        <v>37</v>
      </c>
      <c r="N33" s="727">
        <v>1</v>
      </c>
      <c r="O33" s="727">
        <v>37</v>
      </c>
      <c r="P33" s="731"/>
      <c r="Q33" s="731"/>
      <c r="R33" s="745"/>
      <c r="S33" s="732"/>
    </row>
    <row r="34" spans="1:19" ht="14.4" customHeight="1" x14ac:dyDescent="0.3">
      <c r="A34" s="726" t="s">
        <v>5790</v>
      </c>
      <c r="B34" s="727" t="s">
        <v>5791</v>
      </c>
      <c r="C34" s="727" t="s">
        <v>594</v>
      </c>
      <c r="D34" s="727" t="s">
        <v>2306</v>
      </c>
      <c r="E34" s="727" t="s">
        <v>5813</v>
      </c>
      <c r="F34" s="727" t="s">
        <v>5876</v>
      </c>
      <c r="G34" s="727" t="s">
        <v>5877</v>
      </c>
      <c r="H34" s="731">
        <v>16</v>
      </c>
      <c r="I34" s="731">
        <v>1312</v>
      </c>
      <c r="J34" s="727">
        <v>15.255813953488373</v>
      </c>
      <c r="K34" s="727">
        <v>82</v>
      </c>
      <c r="L34" s="731">
        <v>1</v>
      </c>
      <c r="M34" s="731">
        <v>86</v>
      </c>
      <c r="N34" s="727">
        <v>1</v>
      </c>
      <c r="O34" s="727">
        <v>86</v>
      </c>
      <c r="P34" s="731">
        <v>3</v>
      </c>
      <c r="Q34" s="731">
        <v>258</v>
      </c>
      <c r="R34" s="745">
        <v>3</v>
      </c>
      <c r="S34" s="732">
        <v>86</v>
      </c>
    </row>
    <row r="35" spans="1:19" ht="14.4" customHeight="1" x14ac:dyDescent="0.3">
      <c r="A35" s="726" t="s">
        <v>5790</v>
      </c>
      <c r="B35" s="727" t="s">
        <v>5791</v>
      </c>
      <c r="C35" s="727" t="s">
        <v>594</v>
      </c>
      <c r="D35" s="727" t="s">
        <v>2306</v>
      </c>
      <c r="E35" s="727" t="s">
        <v>5813</v>
      </c>
      <c r="F35" s="727" t="s">
        <v>5893</v>
      </c>
      <c r="G35" s="727" t="s">
        <v>5894</v>
      </c>
      <c r="H35" s="731">
        <v>1</v>
      </c>
      <c r="I35" s="731">
        <v>1050</v>
      </c>
      <c r="J35" s="727"/>
      <c r="K35" s="727">
        <v>1050</v>
      </c>
      <c r="L35" s="731"/>
      <c r="M35" s="731"/>
      <c r="N35" s="727"/>
      <c r="O35" s="727"/>
      <c r="P35" s="731"/>
      <c r="Q35" s="731"/>
      <c r="R35" s="745"/>
      <c r="S35" s="732"/>
    </row>
    <row r="36" spans="1:19" ht="14.4" customHeight="1" x14ac:dyDescent="0.3">
      <c r="A36" s="726" t="s">
        <v>5790</v>
      </c>
      <c r="B36" s="727" t="s">
        <v>5791</v>
      </c>
      <c r="C36" s="727" t="s">
        <v>594</v>
      </c>
      <c r="D36" s="727" t="s">
        <v>2306</v>
      </c>
      <c r="E36" s="727" t="s">
        <v>5813</v>
      </c>
      <c r="F36" s="727" t="s">
        <v>5899</v>
      </c>
      <c r="G36" s="727" t="s">
        <v>5900</v>
      </c>
      <c r="H36" s="731">
        <v>32</v>
      </c>
      <c r="I36" s="731">
        <v>3648</v>
      </c>
      <c r="J36" s="727"/>
      <c r="K36" s="727">
        <v>114</v>
      </c>
      <c r="L36" s="731"/>
      <c r="M36" s="731"/>
      <c r="N36" s="727"/>
      <c r="O36" s="727"/>
      <c r="P36" s="731"/>
      <c r="Q36" s="731"/>
      <c r="R36" s="745"/>
      <c r="S36" s="732"/>
    </row>
    <row r="37" spans="1:19" ht="14.4" customHeight="1" x14ac:dyDescent="0.3">
      <c r="A37" s="726" t="s">
        <v>5790</v>
      </c>
      <c r="B37" s="727" t="s">
        <v>5791</v>
      </c>
      <c r="C37" s="727" t="s">
        <v>594</v>
      </c>
      <c r="D37" s="727" t="s">
        <v>2306</v>
      </c>
      <c r="E37" s="727" t="s">
        <v>5813</v>
      </c>
      <c r="F37" s="727" t="s">
        <v>5901</v>
      </c>
      <c r="G37" s="727" t="s">
        <v>5902</v>
      </c>
      <c r="H37" s="731"/>
      <c r="I37" s="731"/>
      <c r="J37" s="727"/>
      <c r="K37" s="727"/>
      <c r="L37" s="731"/>
      <c r="M37" s="731"/>
      <c r="N37" s="727"/>
      <c r="O37" s="727"/>
      <c r="P37" s="731">
        <v>1</v>
      </c>
      <c r="Q37" s="731">
        <v>91</v>
      </c>
      <c r="R37" s="745"/>
      <c r="S37" s="732">
        <v>91</v>
      </c>
    </row>
    <row r="38" spans="1:19" ht="14.4" customHeight="1" x14ac:dyDescent="0.3">
      <c r="A38" s="726" t="s">
        <v>5790</v>
      </c>
      <c r="B38" s="727" t="s">
        <v>5791</v>
      </c>
      <c r="C38" s="727" t="s">
        <v>594</v>
      </c>
      <c r="D38" s="727" t="s">
        <v>2306</v>
      </c>
      <c r="E38" s="727" t="s">
        <v>5813</v>
      </c>
      <c r="F38" s="727" t="s">
        <v>5903</v>
      </c>
      <c r="G38" s="727" t="s">
        <v>5904</v>
      </c>
      <c r="H38" s="731">
        <v>4</v>
      </c>
      <c r="I38" s="731">
        <v>716</v>
      </c>
      <c r="J38" s="727"/>
      <c r="K38" s="727">
        <v>179</v>
      </c>
      <c r="L38" s="731"/>
      <c r="M38" s="731"/>
      <c r="N38" s="727"/>
      <c r="O38" s="727"/>
      <c r="P38" s="731"/>
      <c r="Q38" s="731"/>
      <c r="R38" s="745"/>
      <c r="S38" s="732"/>
    </row>
    <row r="39" spans="1:19" ht="14.4" customHeight="1" x14ac:dyDescent="0.3">
      <c r="A39" s="726" t="s">
        <v>5790</v>
      </c>
      <c r="B39" s="727" t="s">
        <v>5791</v>
      </c>
      <c r="C39" s="727" t="s">
        <v>594</v>
      </c>
      <c r="D39" s="727" t="s">
        <v>2306</v>
      </c>
      <c r="E39" s="727" t="s">
        <v>5813</v>
      </c>
      <c r="F39" s="727" t="s">
        <v>5915</v>
      </c>
      <c r="G39" s="727" t="s">
        <v>5916</v>
      </c>
      <c r="H39" s="731">
        <v>7</v>
      </c>
      <c r="I39" s="731">
        <v>812</v>
      </c>
      <c r="J39" s="727"/>
      <c r="K39" s="727">
        <v>116</v>
      </c>
      <c r="L39" s="731"/>
      <c r="M39" s="731"/>
      <c r="N39" s="727"/>
      <c r="O39" s="727"/>
      <c r="P39" s="731">
        <v>1</v>
      </c>
      <c r="Q39" s="731">
        <v>120</v>
      </c>
      <c r="R39" s="745"/>
      <c r="S39" s="732">
        <v>120</v>
      </c>
    </row>
    <row r="40" spans="1:19" ht="14.4" customHeight="1" x14ac:dyDescent="0.3">
      <c r="A40" s="726" t="s">
        <v>5790</v>
      </c>
      <c r="B40" s="727" t="s">
        <v>5791</v>
      </c>
      <c r="C40" s="727" t="s">
        <v>594</v>
      </c>
      <c r="D40" s="727" t="s">
        <v>5769</v>
      </c>
      <c r="E40" s="727" t="s">
        <v>5813</v>
      </c>
      <c r="F40" s="727" t="s">
        <v>5846</v>
      </c>
      <c r="G40" s="727" t="s">
        <v>5847</v>
      </c>
      <c r="H40" s="731"/>
      <c r="I40" s="731"/>
      <c r="J40" s="727"/>
      <c r="K40" s="727"/>
      <c r="L40" s="731">
        <v>1</v>
      </c>
      <c r="M40" s="731">
        <v>251</v>
      </c>
      <c r="N40" s="727">
        <v>1</v>
      </c>
      <c r="O40" s="727">
        <v>251</v>
      </c>
      <c r="P40" s="731"/>
      <c r="Q40" s="731"/>
      <c r="R40" s="745"/>
      <c r="S40" s="732"/>
    </row>
    <row r="41" spans="1:19" ht="14.4" customHeight="1" x14ac:dyDescent="0.3">
      <c r="A41" s="726" t="s">
        <v>5790</v>
      </c>
      <c r="B41" s="727" t="s">
        <v>5791</v>
      </c>
      <c r="C41" s="727" t="s">
        <v>594</v>
      </c>
      <c r="D41" s="727" t="s">
        <v>5769</v>
      </c>
      <c r="E41" s="727" t="s">
        <v>5813</v>
      </c>
      <c r="F41" s="727" t="s">
        <v>5868</v>
      </c>
      <c r="G41" s="727" t="s">
        <v>5869</v>
      </c>
      <c r="H41" s="731"/>
      <c r="I41" s="731"/>
      <c r="J41" s="727"/>
      <c r="K41" s="727"/>
      <c r="L41" s="731">
        <v>1</v>
      </c>
      <c r="M41" s="731">
        <v>33.33</v>
      </c>
      <c r="N41" s="727">
        <v>1</v>
      </c>
      <c r="O41" s="727">
        <v>33.33</v>
      </c>
      <c r="P41" s="731"/>
      <c r="Q41" s="731"/>
      <c r="R41" s="745"/>
      <c r="S41" s="732"/>
    </row>
    <row r="42" spans="1:19" ht="14.4" customHeight="1" x14ac:dyDescent="0.3">
      <c r="A42" s="726" t="s">
        <v>5790</v>
      </c>
      <c r="B42" s="727" t="s">
        <v>5791</v>
      </c>
      <c r="C42" s="727" t="s">
        <v>594</v>
      </c>
      <c r="D42" s="727" t="s">
        <v>5764</v>
      </c>
      <c r="E42" s="727" t="s">
        <v>5792</v>
      </c>
      <c r="F42" s="727" t="s">
        <v>5793</v>
      </c>
      <c r="G42" s="727" t="s">
        <v>4600</v>
      </c>
      <c r="H42" s="731"/>
      <c r="I42" s="731"/>
      <c r="J42" s="727"/>
      <c r="K42" s="727"/>
      <c r="L42" s="731"/>
      <c r="M42" s="731"/>
      <c r="N42" s="727"/>
      <c r="O42" s="727"/>
      <c r="P42" s="731">
        <v>0.1</v>
      </c>
      <c r="Q42" s="731">
        <v>15.1</v>
      </c>
      <c r="R42" s="745"/>
      <c r="S42" s="732">
        <v>151</v>
      </c>
    </row>
    <row r="43" spans="1:19" ht="14.4" customHeight="1" x14ac:dyDescent="0.3">
      <c r="A43" s="726" t="s">
        <v>5790</v>
      </c>
      <c r="B43" s="727" t="s">
        <v>5791</v>
      </c>
      <c r="C43" s="727" t="s">
        <v>594</v>
      </c>
      <c r="D43" s="727" t="s">
        <v>5764</v>
      </c>
      <c r="E43" s="727" t="s">
        <v>5813</v>
      </c>
      <c r="F43" s="727" t="s">
        <v>5818</v>
      </c>
      <c r="G43" s="727" t="s">
        <v>5819</v>
      </c>
      <c r="H43" s="731">
        <v>3</v>
      </c>
      <c r="I43" s="731">
        <v>243</v>
      </c>
      <c r="J43" s="727">
        <v>0.24397590361445784</v>
      </c>
      <c r="K43" s="727">
        <v>81</v>
      </c>
      <c r="L43" s="731">
        <v>12</v>
      </c>
      <c r="M43" s="731">
        <v>996</v>
      </c>
      <c r="N43" s="727">
        <v>1</v>
      </c>
      <c r="O43" s="727">
        <v>83</v>
      </c>
      <c r="P43" s="731">
        <v>18</v>
      </c>
      <c r="Q43" s="731">
        <v>1494</v>
      </c>
      <c r="R43" s="745">
        <v>1.5</v>
      </c>
      <c r="S43" s="732">
        <v>83</v>
      </c>
    </row>
    <row r="44" spans="1:19" ht="14.4" customHeight="1" x14ac:dyDescent="0.3">
      <c r="A44" s="726" t="s">
        <v>5790</v>
      </c>
      <c r="B44" s="727" t="s">
        <v>5791</v>
      </c>
      <c r="C44" s="727" t="s">
        <v>594</v>
      </c>
      <c r="D44" s="727" t="s">
        <v>5764</v>
      </c>
      <c r="E44" s="727" t="s">
        <v>5813</v>
      </c>
      <c r="F44" s="727" t="s">
        <v>5820</v>
      </c>
      <c r="G44" s="727" t="s">
        <v>5821</v>
      </c>
      <c r="H44" s="731">
        <v>329</v>
      </c>
      <c r="I44" s="731">
        <v>11515</v>
      </c>
      <c r="J44" s="727">
        <v>0.76465900790225116</v>
      </c>
      <c r="K44" s="727">
        <v>35</v>
      </c>
      <c r="L44" s="731">
        <v>407</v>
      </c>
      <c r="M44" s="731">
        <v>15059</v>
      </c>
      <c r="N44" s="727">
        <v>1</v>
      </c>
      <c r="O44" s="727">
        <v>37</v>
      </c>
      <c r="P44" s="731">
        <v>476</v>
      </c>
      <c r="Q44" s="731">
        <v>17612</v>
      </c>
      <c r="R44" s="745">
        <v>1.1695331695331694</v>
      </c>
      <c r="S44" s="732">
        <v>37</v>
      </c>
    </row>
    <row r="45" spans="1:19" ht="14.4" customHeight="1" x14ac:dyDescent="0.3">
      <c r="A45" s="726" t="s">
        <v>5790</v>
      </c>
      <c r="B45" s="727" t="s">
        <v>5791</v>
      </c>
      <c r="C45" s="727" t="s">
        <v>594</v>
      </c>
      <c r="D45" s="727" t="s">
        <v>5764</v>
      </c>
      <c r="E45" s="727" t="s">
        <v>5813</v>
      </c>
      <c r="F45" s="727" t="s">
        <v>5822</v>
      </c>
      <c r="G45" s="727" t="s">
        <v>5823</v>
      </c>
      <c r="H45" s="731">
        <v>1</v>
      </c>
      <c r="I45" s="731">
        <v>10</v>
      </c>
      <c r="J45" s="727">
        <v>1</v>
      </c>
      <c r="K45" s="727">
        <v>10</v>
      </c>
      <c r="L45" s="731">
        <v>1</v>
      </c>
      <c r="M45" s="731">
        <v>10</v>
      </c>
      <c r="N45" s="727">
        <v>1</v>
      </c>
      <c r="O45" s="727">
        <v>10</v>
      </c>
      <c r="P45" s="731">
        <v>1</v>
      </c>
      <c r="Q45" s="731">
        <v>10</v>
      </c>
      <c r="R45" s="745">
        <v>1</v>
      </c>
      <c r="S45" s="732">
        <v>10</v>
      </c>
    </row>
    <row r="46" spans="1:19" ht="14.4" customHeight="1" x14ac:dyDescent="0.3">
      <c r="A46" s="726" t="s">
        <v>5790</v>
      </c>
      <c r="B46" s="727" t="s">
        <v>5791</v>
      </c>
      <c r="C46" s="727" t="s">
        <v>594</v>
      </c>
      <c r="D46" s="727" t="s">
        <v>5764</v>
      </c>
      <c r="E46" s="727" t="s">
        <v>5813</v>
      </c>
      <c r="F46" s="727" t="s">
        <v>5830</v>
      </c>
      <c r="G46" s="727" t="s">
        <v>5831</v>
      </c>
      <c r="H46" s="731">
        <v>2</v>
      </c>
      <c r="I46" s="731">
        <v>1234</v>
      </c>
      <c r="J46" s="727">
        <v>1.9587301587301587</v>
      </c>
      <c r="K46" s="727">
        <v>617</v>
      </c>
      <c r="L46" s="731">
        <v>1</v>
      </c>
      <c r="M46" s="731">
        <v>630</v>
      </c>
      <c r="N46" s="727">
        <v>1</v>
      </c>
      <c r="O46" s="727">
        <v>630</v>
      </c>
      <c r="P46" s="731">
        <v>2</v>
      </c>
      <c r="Q46" s="731">
        <v>1260</v>
      </c>
      <c r="R46" s="745">
        <v>2</v>
      </c>
      <c r="S46" s="732">
        <v>630</v>
      </c>
    </row>
    <row r="47" spans="1:19" ht="14.4" customHeight="1" x14ac:dyDescent="0.3">
      <c r="A47" s="726" t="s">
        <v>5790</v>
      </c>
      <c r="B47" s="727" t="s">
        <v>5791</v>
      </c>
      <c r="C47" s="727" t="s">
        <v>594</v>
      </c>
      <c r="D47" s="727" t="s">
        <v>5764</v>
      </c>
      <c r="E47" s="727" t="s">
        <v>5813</v>
      </c>
      <c r="F47" s="727" t="s">
        <v>5832</v>
      </c>
      <c r="G47" s="727" t="s">
        <v>5833</v>
      </c>
      <c r="H47" s="731">
        <v>2</v>
      </c>
      <c r="I47" s="731">
        <v>776</v>
      </c>
      <c r="J47" s="727"/>
      <c r="K47" s="727">
        <v>388</v>
      </c>
      <c r="L47" s="731"/>
      <c r="M47" s="731"/>
      <c r="N47" s="727"/>
      <c r="O47" s="727"/>
      <c r="P47" s="731">
        <v>1</v>
      </c>
      <c r="Q47" s="731">
        <v>392</v>
      </c>
      <c r="R47" s="745"/>
      <c r="S47" s="732">
        <v>392</v>
      </c>
    </row>
    <row r="48" spans="1:19" ht="14.4" customHeight="1" x14ac:dyDescent="0.3">
      <c r="A48" s="726" t="s">
        <v>5790</v>
      </c>
      <c r="B48" s="727" t="s">
        <v>5791</v>
      </c>
      <c r="C48" s="727" t="s">
        <v>594</v>
      </c>
      <c r="D48" s="727" t="s">
        <v>5764</v>
      </c>
      <c r="E48" s="727" t="s">
        <v>5813</v>
      </c>
      <c r="F48" s="727" t="s">
        <v>5834</v>
      </c>
      <c r="G48" s="727" t="s">
        <v>5835</v>
      </c>
      <c r="H48" s="731"/>
      <c r="I48" s="731"/>
      <c r="J48" s="727"/>
      <c r="K48" s="727"/>
      <c r="L48" s="731"/>
      <c r="M48" s="731"/>
      <c r="N48" s="727"/>
      <c r="O48" s="727"/>
      <c r="P48" s="731">
        <v>1</v>
      </c>
      <c r="Q48" s="731">
        <v>39</v>
      </c>
      <c r="R48" s="745"/>
      <c r="S48" s="732">
        <v>39</v>
      </c>
    </row>
    <row r="49" spans="1:19" ht="14.4" customHeight="1" x14ac:dyDescent="0.3">
      <c r="A49" s="726" t="s">
        <v>5790</v>
      </c>
      <c r="B49" s="727" t="s">
        <v>5791</v>
      </c>
      <c r="C49" s="727" t="s">
        <v>594</v>
      </c>
      <c r="D49" s="727" t="s">
        <v>5764</v>
      </c>
      <c r="E49" s="727" t="s">
        <v>5813</v>
      </c>
      <c r="F49" s="727" t="s">
        <v>5846</v>
      </c>
      <c r="G49" s="727" t="s">
        <v>5847</v>
      </c>
      <c r="H49" s="731">
        <v>13</v>
      </c>
      <c r="I49" s="731">
        <v>3055</v>
      </c>
      <c r="J49" s="727">
        <v>0.48685258964143424</v>
      </c>
      <c r="K49" s="727">
        <v>235</v>
      </c>
      <c r="L49" s="731">
        <v>25</v>
      </c>
      <c r="M49" s="731">
        <v>6275</v>
      </c>
      <c r="N49" s="727">
        <v>1</v>
      </c>
      <c r="O49" s="727">
        <v>251</v>
      </c>
      <c r="P49" s="731">
        <v>24</v>
      </c>
      <c r="Q49" s="731">
        <v>6024</v>
      </c>
      <c r="R49" s="745">
        <v>0.96</v>
      </c>
      <c r="S49" s="732">
        <v>251</v>
      </c>
    </row>
    <row r="50" spans="1:19" ht="14.4" customHeight="1" x14ac:dyDescent="0.3">
      <c r="A50" s="726" t="s">
        <v>5790</v>
      </c>
      <c r="B50" s="727" t="s">
        <v>5791</v>
      </c>
      <c r="C50" s="727" t="s">
        <v>594</v>
      </c>
      <c r="D50" s="727" t="s">
        <v>5764</v>
      </c>
      <c r="E50" s="727" t="s">
        <v>5813</v>
      </c>
      <c r="F50" s="727" t="s">
        <v>5848</v>
      </c>
      <c r="G50" s="727" t="s">
        <v>5849</v>
      </c>
      <c r="H50" s="731">
        <v>42</v>
      </c>
      <c r="I50" s="731">
        <v>4956</v>
      </c>
      <c r="J50" s="727">
        <v>0.87407407407407411</v>
      </c>
      <c r="K50" s="727">
        <v>118</v>
      </c>
      <c r="L50" s="731">
        <v>45</v>
      </c>
      <c r="M50" s="731">
        <v>5670</v>
      </c>
      <c r="N50" s="727">
        <v>1</v>
      </c>
      <c r="O50" s="727">
        <v>126</v>
      </c>
      <c r="P50" s="731">
        <v>47</v>
      </c>
      <c r="Q50" s="731">
        <v>5922</v>
      </c>
      <c r="R50" s="745">
        <v>1.0444444444444445</v>
      </c>
      <c r="S50" s="732">
        <v>126</v>
      </c>
    </row>
    <row r="51" spans="1:19" ht="14.4" customHeight="1" x14ac:dyDescent="0.3">
      <c r="A51" s="726" t="s">
        <v>5790</v>
      </c>
      <c r="B51" s="727" t="s">
        <v>5791</v>
      </c>
      <c r="C51" s="727" t="s">
        <v>594</v>
      </c>
      <c r="D51" s="727" t="s">
        <v>5764</v>
      </c>
      <c r="E51" s="727" t="s">
        <v>5813</v>
      </c>
      <c r="F51" s="727" t="s">
        <v>5862</v>
      </c>
      <c r="G51" s="727" t="s">
        <v>5863</v>
      </c>
      <c r="H51" s="731">
        <v>1</v>
      </c>
      <c r="I51" s="731">
        <v>666</v>
      </c>
      <c r="J51" s="727"/>
      <c r="K51" s="727">
        <v>666</v>
      </c>
      <c r="L51" s="731"/>
      <c r="M51" s="731"/>
      <c r="N51" s="727"/>
      <c r="O51" s="727"/>
      <c r="P51" s="731">
        <v>4</v>
      </c>
      <c r="Q51" s="731">
        <v>2716</v>
      </c>
      <c r="R51" s="745"/>
      <c r="S51" s="732">
        <v>679</v>
      </c>
    </row>
    <row r="52" spans="1:19" ht="14.4" customHeight="1" x14ac:dyDescent="0.3">
      <c r="A52" s="726" t="s">
        <v>5790</v>
      </c>
      <c r="B52" s="727" t="s">
        <v>5791</v>
      </c>
      <c r="C52" s="727" t="s">
        <v>594</v>
      </c>
      <c r="D52" s="727" t="s">
        <v>5764</v>
      </c>
      <c r="E52" s="727" t="s">
        <v>5813</v>
      </c>
      <c r="F52" s="727" t="s">
        <v>5864</v>
      </c>
      <c r="G52" s="727" t="s">
        <v>5865</v>
      </c>
      <c r="H52" s="731">
        <v>1</v>
      </c>
      <c r="I52" s="731">
        <v>1002</v>
      </c>
      <c r="J52" s="727"/>
      <c r="K52" s="727">
        <v>1002</v>
      </c>
      <c r="L52" s="731"/>
      <c r="M52" s="731"/>
      <c r="N52" s="727"/>
      <c r="O52" s="727"/>
      <c r="P52" s="731"/>
      <c r="Q52" s="731"/>
      <c r="R52" s="745"/>
      <c r="S52" s="732"/>
    </row>
    <row r="53" spans="1:19" ht="14.4" customHeight="1" x14ac:dyDescent="0.3">
      <c r="A53" s="726" t="s">
        <v>5790</v>
      </c>
      <c r="B53" s="727" t="s">
        <v>5791</v>
      </c>
      <c r="C53" s="727" t="s">
        <v>594</v>
      </c>
      <c r="D53" s="727" t="s">
        <v>5764</v>
      </c>
      <c r="E53" s="727" t="s">
        <v>5813</v>
      </c>
      <c r="F53" s="727" t="s">
        <v>5868</v>
      </c>
      <c r="G53" s="727" t="s">
        <v>5869</v>
      </c>
      <c r="H53" s="731">
        <v>5640</v>
      </c>
      <c r="I53" s="731">
        <v>79033.310000000012</v>
      </c>
      <c r="J53" s="727">
        <v>35.924231818181823</v>
      </c>
      <c r="K53" s="727">
        <v>14.012998226950357</v>
      </c>
      <c r="L53" s="731">
        <v>66</v>
      </c>
      <c r="M53" s="731">
        <v>2200</v>
      </c>
      <c r="N53" s="727">
        <v>1</v>
      </c>
      <c r="O53" s="727">
        <v>33.333333333333336</v>
      </c>
      <c r="P53" s="731">
        <v>73</v>
      </c>
      <c r="Q53" s="731">
        <v>2433.3199999999997</v>
      </c>
      <c r="R53" s="745">
        <v>1.1060545454545454</v>
      </c>
      <c r="S53" s="732">
        <v>33.333150684931503</v>
      </c>
    </row>
    <row r="54" spans="1:19" ht="14.4" customHeight="1" x14ac:dyDescent="0.3">
      <c r="A54" s="726" t="s">
        <v>5790</v>
      </c>
      <c r="B54" s="727" t="s">
        <v>5791</v>
      </c>
      <c r="C54" s="727" t="s">
        <v>594</v>
      </c>
      <c r="D54" s="727" t="s">
        <v>5764</v>
      </c>
      <c r="E54" s="727" t="s">
        <v>5813</v>
      </c>
      <c r="F54" s="727" t="s">
        <v>5874</v>
      </c>
      <c r="G54" s="727" t="s">
        <v>5875</v>
      </c>
      <c r="H54" s="731">
        <v>4</v>
      </c>
      <c r="I54" s="731">
        <v>144</v>
      </c>
      <c r="J54" s="727">
        <v>0.77837837837837842</v>
      </c>
      <c r="K54" s="727">
        <v>36</v>
      </c>
      <c r="L54" s="731">
        <v>5</v>
      </c>
      <c r="M54" s="731">
        <v>185</v>
      </c>
      <c r="N54" s="727">
        <v>1</v>
      </c>
      <c r="O54" s="727">
        <v>37</v>
      </c>
      <c r="P54" s="731">
        <v>2</v>
      </c>
      <c r="Q54" s="731">
        <v>74</v>
      </c>
      <c r="R54" s="745">
        <v>0.4</v>
      </c>
      <c r="S54" s="732">
        <v>37</v>
      </c>
    </row>
    <row r="55" spans="1:19" ht="14.4" customHeight="1" x14ac:dyDescent="0.3">
      <c r="A55" s="726" t="s">
        <v>5790</v>
      </c>
      <c r="B55" s="727" t="s">
        <v>5791</v>
      </c>
      <c r="C55" s="727" t="s">
        <v>594</v>
      </c>
      <c r="D55" s="727" t="s">
        <v>5764</v>
      </c>
      <c r="E55" s="727" t="s">
        <v>5813</v>
      </c>
      <c r="F55" s="727" t="s">
        <v>5876</v>
      </c>
      <c r="G55" s="727" t="s">
        <v>5877</v>
      </c>
      <c r="H55" s="731">
        <v>3</v>
      </c>
      <c r="I55" s="731">
        <v>246</v>
      </c>
      <c r="J55" s="727">
        <v>1.430232558139535</v>
      </c>
      <c r="K55" s="727">
        <v>82</v>
      </c>
      <c r="L55" s="731">
        <v>2</v>
      </c>
      <c r="M55" s="731">
        <v>172</v>
      </c>
      <c r="N55" s="727">
        <v>1</v>
      </c>
      <c r="O55" s="727">
        <v>86</v>
      </c>
      <c r="P55" s="731">
        <v>3</v>
      </c>
      <c r="Q55" s="731">
        <v>258</v>
      </c>
      <c r="R55" s="745">
        <v>1.5</v>
      </c>
      <c r="S55" s="732">
        <v>86</v>
      </c>
    </row>
    <row r="56" spans="1:19" ht="14.4" customHeight="1" x14ac:dyDescent="0.3">
      <c r="A56" s="726" t="s">
        <v>5790</v>
      </c>
      <c r="B56" s="727" t="s">
        <v>5791</v>
      </c>
      <c r="C56" s="727" t="s">
        <v>594</v>
      </c>
      <c r="D56" s="727" t="s">
        <v>5764</v>
      </c>
      <c r="E56" s="727" t="s">
        <v>5813</v>
      </c>
      <c r="F56" s="727" t="s">
        <v>5885</v>
      </c>
      <c r="G56" s="727" t="s">
        <v>5886</v>
      </c>
      <c r="H56" s="731">
        <v>1</v>
      </c>
      <c r="I56" s="731">
        <v>210</v>
      </c>
      <c r="J56" s="727"/>
      <c r="K56" s="727">
        <v>210</v>
      </c>
      <c r="L56" s="731"/>
      <c r="M56" s="731"/>
      <c r="N56" s="727"/>
      <c r="O56" s="727"/>
      <c r="P56" s="731"/>
      <c r="Q56" s="731"/>
      <c r="R56" s="745"/>
      <c r="S56" s="732"/>
    </row>
    <row r="57" spans="1:19" ht="14.4" customHeight="1" x14ac:dyDescent="0.3">
      <c r="A57" s="726" t="s">
        <v>5790</v>
      </c>
      <c r="B57" s="727" t="s">
        <v>5791</v>
      </c>
      <c r="C57" s="727" t="s">
        <v>594</v>
      </c>
      <c r="D57" s="727" t="s">
        <v>5764</v>
      </c>
      <c r="E57" s="727" t="s">
        <v>5813</v>
      </c>
      <c r="F57" s="727" t="s">
        <v>5893</v>
      </c>
      <c r="G57" s="727" t="s">
        <v>5894</v>
      </c>
      <c r="H57" s="731">
        <v>1</v>
      </c>
      <c r="I57" s="731">
        <v>1050</v>
      </c>
      <c r="J57" s="727"/>
      <c r="K57" s="727">
        <v>1050</v>
      </c>
      <c r="L57" s="731"/>
      <c r="M57" s="731"/>
      <c r="N57" s="727"/>
      <c r="O57" s="727"/>
      <c r="P57" s="731">
        <v>1</v>
      </c>
      <c r="Q57" s="731">
        <v>1063</v>
      </c>
      <c r="R57" s="745"/>
      <c r="S57" s="732">
        <v>1063</v>
      </c>
    </row>
    <row r="58" spans="1:19" ht="14.4" customHeight="1" x14ac:dyDescent="0.3">
      <c r="A58" s="726" t="s">
        <v>5790</v>
      </c>
      <c r="B58" s="727" t="s">
        <v>5791</v>
      </c>
      <c r="C58" s="727" t="s">
        <v>594</v>
      </c>
      <c r="D58" s="727" t="s">
        <v>5764</v>
      </c>
      <c r="E58" s="727" t="s">
        <v>5813</v>
      </c>
      <c r="F58" s="727" t="s">
        <v>5895</v>
      </c>
      <c r="G58" s="727" t="s">
        <v>5896</v>
      </c>
      <c r="H58" s="731">
        <v>1</v>
      </c>
      <c r="I58" s="731">
        <v>349</v>
      </c>
      <c r="J58" s="727"/>
      <c r="K58" s="727">
        <v>349</v>
      </c>
      <c r="L58" s="731"/>
      <c r="M58" s="731"/>
      <c r="N58" s="727"/>
      <c r="O58" s="727"/>
      <c r="P58" s="731">
        <v>2</v>
      </c>
      <c r="Q58" s="731">
        <v>746</v>
      </c>
      <c r="R58" s="745"/>
      <c r="S58" s="732">
        <v>373</v>
      </c>
    </row>
    <row r="59" spans="1:19" ht="14.4" customHeight="1" x14ac:dyDescent="0.3">
      <c r="A59" s="726" t="s">
        <v>5790</v>
      </c>
      <c r="B59" s="727" t="s">
        <v>5791</v>
      </c>
      <c r="C59" s="727" t="s">
        <v>594</v>
      </c>
      <c r="D59" s="727" t="s">
        <v>5764</v>
      </c>
      <c r="E59" s="727" t="s">
        <v>5813</v>
      </c>
      <c r="F59" s="727" t="s">
        <v>5897</v>
      </c>
      <c r="G59" s="727" t="s">
        <v>5898</v>
      </c>
      <c r="H59" s="731"/>
      <c r="I59" s="731"/>
      <c r="J59" s="727"/>
      <c r="K59" s="727"/>
      <c r="L59" s="731">
        <v>1</v>
      </c>
      <c r="M59" s="731">
        <v>59</v>
      </c>
      <c r="N59" s="727">
        <v>1</v>
      </c>
      <c r="O59" s="727">
        <v>59</v>
      </c>
      <c r="P59" s="731"/>
      <c r="Q59" s="731"/>
      <c r="R59" s="745"/>
      <c r="S59" s="732"/>
    </row>
    <row r="60" spans="1:19" ht="14.4" customHeight="1" x14ac:dyDescent="0.3">
      <c r="A60" s="726" t="s">
        <v>5790</v>
      </c>
      <c r="B60" s="727" t="s">
        <v>5791</v>
      </c>
      <c r="C60" s="727" t="s">
        <v>594</v>
      </c>
      <c r="D60" s="727" t="s">
        <v>5764</v>
      </c>
      <c r="E60" s="727" t="s">
        <v>5813</v>
      </c>
      <c r="F60" s="727" t="s">
        <v>5903</v>
      </c>
      <c r="G60" s="727" t="s">
        <v>5904</v>
      </c>
      <c r="H60" s="731"/>
      <c r="I60" s="731"/>
      <c r="J60" s="727"/>
      <c r="K60" s="727"/>
      <c r="L60" s="731">
        <v>2</v>
      </c>
      <c r="M60" s="731">
        <v>366</v>
      </c>
      <c r="N60" s="727">
        <v>1</v>
      </c>
      <c r="O60" s="727">
        <v>183</v>
      </c>
      <c r="P60" s="731"/>
      <c r="Q60" s="731"/>
      <c r="R60" s="745"/>
      <c r="S60" s="732"/>
    </row>
    <row r="61" spans="1:19" ht="14.4" customHeight="1" x14ac:dyDescent="0.3">
      <c r="A61" s="726" t="s">
        <v>5790</v>
      </c>
      <c r="B61" s="727" t="s">
        <v>5791</v>
      </c>
      <c r="C61" s="727" t="s">
        <v>594</v>
      </c>
      <c r="D61" s="727" t="s">
        <v>2307</v>
      </c>
      <c r="E61" s="727" t="s">
        <v>5813</v>
      </c>
      <c r="F61" s="727" t="s">
        <v>5820</v>
      </c>
      <c r="G61" s="727" t="s">
        <v>5821</v>
      </c>
      <c r="H61" s="731"/>
      <c r="I61" s="731"/>
      <c r="J61" s="727"/>
      <c r="K61" s="727"/>
      <c r="L61" s="731"/>
      <c r="M61" s="731"/>
      <c r="N61" s="727"/>
      <c r="O61" s="727"/>
      <c r="P61" s="731">
        <v>5</v>
      </c>
      <c r="Q61" s="731">
        <v>185</v>
      </c>
      <c r="R61" s="745"/>
      <c r="S61" s="732">
        <v>37</v>
      </c>
    </row>
    <row r="62" spans="1:19" ht="14.4" customHeight="1" x14ac:dyDescent="0.3">
      <c r="A62" s="726" t="s">
        <v>5790</v>
      </c>
      <c r="B62" s="727" t="s">
        <v>5791</v>
      </c>
      <c r="C62" s="727" t="s">
        <v>594</v>
      </c>
      <c r="D62" s="727" t="s">
        <v>2307</v>
      </c>
      <c r="E62" s="727" t="s">
        <v>5813</v>
      </c>
      <c r="F62" s="727" t="s">
        <v>5874</v>
      </c>
      <c r="G62" s="727" t="s">
        <v>5875</v>
      </c>
      <c r="H62" s="731"/>
      <c r="I62" s="731"/>
      <c r="J62" s="727"/>
      <c r="K62" s="727"/>
      <c r="L62" s="731"/>
      <c r="M62" s="731"/>
      <c r="N62" s="727"/>
      <c r="O62" s="727"/>
      <c r="P62" s="731">
        <v>1</v>
      </c>
      <c r="Q62" s="731">
        <v>37</v>
      </c>
      <c r="R62" s="745"/>
      <c r="S62" s="732">
        <v>37</v>
      </c>
    </row>
    <row r="63" spans="1:19" ht="14.4" customHeight="1" x14ac:dyDescent="0.3">
      <c r="A63" s="726" t="s">
        <v>5790</v>
      </c>
      <c r="B63" s="727" t="s">
        <v>5791</v>
      </c>
      <c r="C63" s="727" t="s">
        <v>594</v>
      </c>
      <c r="D63" s="727" t="s">
        <v>5770</v>
      </c>
      <c r="E63" s="727" t="s">
        <v>5813</v>
      </c>
      <c r="F63" s="727" t="s">
        <v>5820</v>
      </c>
      <c r="G63" s="727" t="s">
        <v>5821</v>
      </c>
      <c r="H63" s="731">
        <v>16</v>
      </c>
      <c r="I63" s="731">
        <v>560</v>
      </c>
      <c r="J63" s="727"/>
      <c r="K63" s="727">
        <v>35</v>
      </c>
      <c r="L63" s="731"/>
      <c r="M63" s="731"/>
      <c r="N63" s="727"/>
      <c r="O63" s="727"/>
      <c r="P63" s="731"/>
      <c r="Q63" s="731"/>
      <c r="R63" s="745"/>
      <c r="S63" s="732"/>
    </row>
    <row r="64" spans="1:19" ht="14.4" customHeight="1" x14ac:dyDescent="0.3">
      <c r="A64" s="726" t="s">
        <v>5790</v>
      </c>
      <c r="B64" s="727" t="s">
        <v>5791</v>
      </c>
      <c r="C64" s="727" t="s">
        <v>594</v>
      </c>
      <c r="D64" s="727" t="s">
        <v>5770</v>
      </c>
      <c r="E64" s="727" t="s">
        <v>5813</v>
      </c>
      <c r="F64" s="727" t="s">
        <v>5846</v>
      </c>
      <c r="G64" s="727" t="s">
        <v>5847</v>
      </c>
      <c r="H64" s="731">
        <v>9</v>
      </c>
      <c r="I64" s="731">
        <v>2115</v>
      </c>
      <c r="J64" s="727"/>
      <c r="K64" s="727">
        <v>235</v>
      </c>
      <c r="L64" s="731"/>
      <c r="M64" s="731"/>
      <c r="N64" s="727"/>
      <c r="O64" s="727"/>
      <c r="P64" s="731"/>
      <c r="Q64" s="731"/>
      <c r="R64" s="745"/>
      <c r="S64" s="732"/>
    </row>
    <row r="65" spans="1:19" ht="14.4" customHeight="1" x14ac:dyDescent="0.3">
      <c r="A65" s="726" t="s">
        <v>5790</v>
      </c>
      <c r="B65" s="727" t="s">
        <v>5791</v>
      </c>
      <c r="C65" s="727" t="s">
        <v>594</v>
      </c>
      <c r="D65" s="727" t="s">
        <v>5770</v>
      </c>
      <c r="E65" s="727" t="s">
        <v>5813</v>
      </c>
      <c r="F65" s="727" t="s">
        <v>5848</v>
      </c>
      <c r="G65" s="727" t="s">
        <v>5849</v>
      </c>
      <c r="H65" s="731">
        <v>24</v>
      </c>
      <c r="I65" s="731">
        <v>2832</v>
      </c>
      <c r="J65" s="727"/>
      <c r="K65" s="727">
        <v>118</v>
      </c>
      <c r="L65" s="731"/>
      <c r="M65" s="731"/>
      <c r="N65" s="727"/>
      <c r="O65" s="727"/>
      <c r="P65" s="731"/>
      <c r="Q65" s="731"/>
      <c r="R65" s="745"/>
      <c r="S65" s="732"/>
    </row>
    <row r="66" spans="1:19" ht="14.4" customHeight="1" x14ac:dyDescent="0.3">
      <c r="A66" s="726" t="s">
        <v>5790</v>
      </c>
      <c r="B66" s="727" t="s">
        <v>5791</v>
      </c>
      <c r="C66" s="727" t="s">
        <v>594</v>
      </c>
      <c r="D66" s="727" t="s">
        <v>5770</v>
      </c>
      <c r="E66" s="727" t="s">
        <v>5813</v>
      </c>
      <c r="F66" s="727" t="s">
        <v>5868</v>
      </c>
      <c r="G66" s="727" t="s">
        <v>5869</v>
      </c>
      <c r="H66" s="731">
        <v>7</v>
      </c>
      <c r="I66" s="731">
        <v>233.33999999999997</v>
      </c>
      <c r="J66" s="727"/>
      <c r="K66" s="727">
        <v>33.334285714285713</v>
      </c>
      <c r="L66" s="731"/>
      <c r="M66" s="731"/>
      <c r="N66" s="727"/>
      <c r="O66" s="727"/>
      <c r="P66" s="731"/>
      <c r="Q66" s="731"/>
      <c r="R66" s="745"/>
      <c r="S66" s="732"/>
    </row>
    <row r="67" spans="1:19" ht="14.4" customHeight="1" x14ac:dyDescent="0.3">
      <c r="A67" s="726" t="s">
        <v>5790</v>
      </c>
      <c r="B67" s="727" t="s">
        <v>5791</v>
      </c>
      <c r="C67" s="727" t="s">
        <v>594</v>
      </c>
      <c r="D67" s="727" t="s">
        <v>5771</v>
      </c>
      <c r="E67" s="727" t="s">
        <v>5813</v>
      </c>
      <c r="F67" s="727" t="s">
        <v>5820</v>
      </c>
      <c r="G67" s="727" t="s">
        <v>5821</v>
      </c>
      <c r="H67" s="731"/>
      <c r="I67" s="731"/>
      <c r="J67" s="727"/>
      <c r="K67" s="727"/>
      <c r="L67" s="731">
        <v>2</v>
      </c>
      <c r="M67" s="731">
        <v>74</v>
      </c>
      <c r="N67" s="727">
        <v>1</v>
      </c>
      <c r="O67" s="727">
        <v>37</v>
      </c>
      <c r="P67" s="731"/>
      <c r="Q67" s="731"/>
      <c r="R67" s="745"/>
      <c r="S67" s="732"/>
    </row>
    <row r="68" spans="1:19" ht="14.4" customHeight="1" x14ac:dyDescent="0.3">
      <c r="A68" s="726" t="s">
        <v>5790</v>
      </c>
      <c r="B68" s="727" t="s">
        <v>5791</v>
      </c>
      <c r="C68" s="727" t="s">
        <v>594</v>
      </c>
      <c r="D68" s="727" t="s">
        <v>2308</v>
      </c>
      <c r="E68" s="727" t="s">
        <v>5792</v>
      </c>
      <c r="F68" s="727" t="s">
        <v>5793</v>
      </c>
      <c r="G68" s="727" t="s">
        <v>4600</v>
      </c>
      <c r="H68" s="731"/>
      <c r="I68" s="731"/>
      <c r="J68" s="727"/>
      <c r="K68" s="727"/>
      <c r="L68" s="731">
        <v>0.1</v>
      </c>
      <c r="M68" s="731">
        <v>15.1</v>
      </c>
      <c r="N68" s="727">
        <v>1</v>
      </c>
      <c r="O68" s="727">
        <v>151</v>
      </c>
      <c r="P68" s="731">
        <v>0.1</v>
      </c>
      <c r="Q68" s="731">
        <v>15.1</v>
      </c>
      <c r="R68" s="745">
        <v>1</v>
      </c>
      <c r="S68" s="732">
        <v>151</v>
      </c>
    </row>
    <row r="69" spans="1:19" ht="14.4" customHeight="1" x14ac:dyDescent="0.3">
      <c r="A69" s="726" t="s">
        <v>5790</v>
      </c>
      <c r="B69" s="727" t="s">
        <v>5791</v>
      </c>
      <c r="C69" s="727" t="s">
        <v>594</v>
      </c>
      <c r="D69" s="727" t="s">
        <v>2308</v>
      </c>
      <c r="E69" s="727" t="s">
        <v>5813</v>
      </c>
      <c r="F69" s="727" t="s">
        <v>5820</v>
      </c>
      <c r="G69" s="727" t="s">
        <v>5821</v>
      </c>
      <c r="H69" s="731">
        <v>1</v>
      </c>
      <c r="I69" s="731">
        <v>35</v>
      </c>
      <c r="J69" s="727">
        <v>0.23648648648648649</v>
      </c>
      <c r="K69" s="727">
        <v>35</v>
      </c>
      <c r="L69" s="731">
        <v>4</v>
      </c>
      <c r="M69" s="731">
        <v>148</v>
      </c>
      <c r="N69" s="727">
        <v>1</v>
      </c>
      <c r="O69" s="727">
        <v>37</v>
      </c>
      <c r="P69" s="731">
        <v>4</v>
      </c>
      <c r="Q69" s="731">
        <v>148</v>
      </c>
      <c r="R69" s="745">
        <v>1</v>
      </c>
      <c r="S69" s="732">
        <v>37</v>
      </c>
    </row>
    <row r="70" spans="1:19" ht="14.4" customHeight="1" x14ac:dyDescent="0.3">
      <c r="A70" s="726" t="s">
        <v>5790</v>
      </c>
      <c r="B70" s="727" t="s">
        <v>5791</v>
      </c>
      <c r="C70" s="727" t="s">
        <v>594</v>
      </c>
      <c r="D70" s="727" t="s">
        <v>2308</v>
      </c>
      <c r="E70" s="727" t="s">
        <v>5813</v>
      </c>
      <c r="F70" s="727" t="s">
        <v>5828</v>
      </c>
      <c r="G70" s="727" t="s">
        <v>5829</v>
      </c>
      <c r="H70" s="731">
        <v>1</v>
      </c>
      <c r="I70" s="731">
        <v>84</v>
      </c>
      <c r="J70" s="727"/>
      <c r="K70" s="727">
        <v>84</v>
      </c>
      <c r="L70" s="731"/>
      <c r="M70" s="731"/>
      <c r="N70" s="727"/>
      <c r="O70" s="727"/>
      <c r="P70" s="731"/>
      <c r="Q70" s="731"/>
      <c r="R70" s="745"/>
      <c r="S70" s="732"/>
    </row>
    <row r="71" spans="1:19" ht="14.4" customHeight="1" x14ac:dyDescent="0.3">
      <c r="A71" s="726" t="s">
        <v>5790</v>
      </c>
      <c r="B71" s="727" t="s">
        <v>5791</v>
      </c>
      <c r="C71" s="727" t="s">
        <v>594</v>
      </c>
      <c r="D71" s="727" t="s">
        <v>2308</v>
      </c>
      <c r="E71" s="727" t="s">
        <v>5813</v>
      </c>
      <c r="F71" s="727" t="s">
        <v>5830</v>
      </c>
      <c r="G71" s="727" t="s">
        <v>5831</v>
      </c>
      <c r="H71" s="731">
        <v>2</v>
      </c>
      <c r="I71" s="731">
        <v>1234</v>
      </c>
      <c r="J71" s="727"/>
      <c r="K71" s="727">
        <v>617</v>
      </c>
      <c r="L71" s="731"/>
      <c r="M71" s="731"/>
      <c r="N71" s="727"/>
      <c r="O71" s="727"/>
      <c r="P71" s="731"/>
      <c r="Q71" s="731"/>
      <c r="R71" s="745"/>
      <c r="S71" s="732"/>
    </row>
    <row r="72" spans="1:19" ht="14.4" customHeight="1" x14ac:dyDescent="0.3">
      <c r="A72" s="726" t="s">
        <v>5790</v>
      </c>
      <c r="B72" s="727" t="s">
        <v>5791</v>
      </c>
      <c r="C72" s="727" t="s">
        <v>594</v>
      </c>
      <c r="D72" s="727" t="s">
        <v>2308</v>
      </c>
      <c r="E72" s="727" t="s">
        <v>5813</v>
      </c>
      <c r="F72" s="727" t="s">
        <v>5832</v>
      </c>
      <c r="G72" s="727" t="s">
        <v>5833</v>
      </c>
      <c r="H72" s="731">
        <v>2</v>
      </c>
      <c r="I72" s="731">
        <v>776</v>
      </c>
      <c r="J72" s="727"/>
      <c r="K72" s="727">
        <v>388</v>
      </c>
      <c r="L72" s="731"/>
      <c r="M72" s="731"/>
      <c r="N72" s="727"/>
      <c r="O72" s="727"/>
      <c r="P72" s="731"/>
      <c r="Q72" s="731"/>
      <c r="R72" s="745"/>
      <c r="S72" s="732"/>
    </row>
    <row r="73" spans="1:19" ht="14.4" customHeight="1" x14ac:dyDescent="0.3">
      <c r="A73" s="726" t="s">
        <v>5790</v>
      </c>
      <c r="B73" s="727" t="s">
        <v>5791</v>
      </c>
      <c r="C73" s="727" t="s">
        <v>594</v>
      </c>
      <c r="D73" s="727" t="s">
        <v>2308</v>
      </c>
      <c r="E73" s="727" t="s">
        <v>5813</v>
      </c>
      <c r="F73" s="727" t="s">
        <v>5834</v>
      </c>
      <c r="G73" s="727" t="s">
        <v>5835</v>
      </c>
      <c r="H73" s="731">
        <v>3</v>
      </c>
      <c r="I73" s="731">
        <v>117</v>
      </c>
      <c r="J73" s="727"/>
      <c r="K73" s="727">
        <v>39</v>
      </c>
      <c r="L73" s="731"/>
      <c r="M73" s="731"/>
      <c r="N73" s="727"/>
      <c r="O73" s="727"/>
      <c r="P73" s="731"/>
      <c r="Q73" s="731"/>
      <c r="R73" s="745"/>
      <c r="S73" s="732"/>
    </row>
    <row r="74" spans="1:19" ht="14.4" customHeight="1" x14ac:dyDescent="0.3">
      <c r="A74" s="726" t="s">
        <v>5790</v>
      </c>
      <c r="B74" s="727" t="s">
        <v>5791</v>
      </c>
      <c r="C74" s="727" t="s">
        <v>594</v>
      </c>
      <c r="D74" s="727" t="s">
        <v>2308</v>
      </c>
      <c r="E74" s="727" t="s">
        <v>5813</v>
      </c>
      <c r="F74" s="727" t="s">
        <v>5842</v>
      </c>
      <c r="G74" s="727" t="s">
        <v>5843</v>
      </c>
      <c r="H74" s="731">
        <v>2</v>
      </c>
      <c r="I74" s="731">
        <v>8858</v>
      </c>
      <c r="J74" s="727"/>
      <c r="K74" s="727">
        <v>4429</v>
      </c>
      <c r="L74" s="731"/>
      <c r="M74" s="731"/>
      <c r="N74" s="727"/>
      <c r="O74" s="727"/>
      <c r="P74" s="731"/>
      <c r="Q74" s="731"/>
      <c r="R74" s="745"/>
      <c r="S74" s="732"/>
    </row>
    <row r="75" spans="1:19" ht="14.4" customHeight="1" x14ac:dyDescent="0.3">
      <c r="A75" s="726" t="s">
        <v>5790</v>
      </c>
      <c r="B75" s="727" t="s">
        <v>5791</v>
      </c>
      <c r="C75" s="727" t="s">
        <v>594</v>
      </c>
      <c r="D75" s="727" t="s">
        <v>2308</v>
      </c>
      <c r="E75" s="727" t="s">
        <v>5813</v>
      </c>
      <c r="F75" s="727" t="s">
        <v>5846</v>
      </c>
      <c r="G75" s="727" t="s">
        <v>5847</v>
      </c>
      <c r="H75" s="731"/>
      <c r="I75" s="731"/>
      <c r="J75" s="727"/>
      <c r="K75" s="727"/>
      <c r="L75" s="731">
        <v>10</v>
      </c>
      <c r="M75" s="731">
        <v>2510</v>
      </c>
      <c r="N75" s="727">
        <v>1</v>
      </c>
      <c r="O75" s="727">
        <v>251</v>
      </c>
      <c r="P75" s="731">
        <v>7</v>
      </c>
      <c r="Q75" s="731">
        <v>1757</v>
      </c>
      <c r="R75" s="745">
        <v>0.7</v>
      </c>
      <c r="S75" s="732">
        <v>251</v>
      </c>
    </row>
    <row r="76" spans="1:19" ht="14.4" customHeight="1" x14ac:dyDescent="0.3">
      <c r="A76" s="726" t="s">
        <v>5790</v>
      </c>
      <c r="B76" s="727" t="s">
        <v>5791</v>
      </c>
      <c r="C76" s="727" t="s">
        <v>594</v>
      </c>
      <c r="D76" s="727" t="s">
        <v>2308</v>
      </c>
      <c r="E76" s="727" t="s">
        <v>5813</v>
      </c>
      <c r="F76" s="727" t="s">
        <v>5848</v>
      </c>
      <c r="G76" s="727" t="s">
        <v>5849</v>
      </c>
      <c r="H76" s="731">
        <v>16</v>
      </c>
      <c r="I76" s="731">
        <v>1888</v>
      </c>
      <c r="J76" s="727"/>
      <c r="K76" s="727">
        <v>118</v>
      </c>
      <c r="L76" s="731"/>
      <c r="M76" s="731"/>
      <c r="N76" s="727"/>
      <c r="O76" s="727"/>
      <c r="P76" s="731">
        <v>1</v>
      </c>
      <c r="Q76" s="731">
        <v>126</v>
      </c>
      <c r="R76" s="745"/>
      <c r="S76" s="732">
        <v>126</v>
      </c>
    </row>
    <row r="77" spans="1:19" ht="14.4" customHeight="1" x14ac:dyDescent="0.3">
      <c r="A77" s="726" t="s">
        <v>5790</v>
      </c>
      <c r="B77" s="727" t="s">
        <v>5791</v>
      </c>
      <c r="C77" s="727" t="s">
        <v>594</v>
      </c>
      <c r="D77" s="727" t="s">
        <v>2308</v>
      </c>
      <c r="E77" s="727" t="s">
        <v>5813</v>
      </c>
      <c r="F77" s="727" t="s">
        <v>5860</v>
      </c>
      <c r="G77" s="727" t="s">
        <v>5861</v>
      </c>
      <c r="H77" s="731"/>
      <c r="I77" s="731"/>
      <c r="J77" s="727"/>
      <c r="K77" s="727"/>
      <c r="L77" s="731">
        <v>1</v>
      </c>
      <c r="M77" s="731">
        <v>500</v>
      </c>
      <c r="N77" s="727">
        <v>1</v>
      </c>
      <c r="O77" s="727">
        <v>500</v>
      </c>
      <c r="P77" s="731"/>
      <c r="Q77" s="731"/>
      <c r="R77" s="745"/>
      <c r="S77" s="732"/>
    </row>
    <row r="78" spans="1:19" ht="14.4" customHeight="1" x14ac:dyDescent="0.3">
      <c r="A78" s="726" t="s">
        <v>5790</v>
      </c>
      <c r="B78" s="727" t="s">
        <v>5791</v>
      </c>
      <c r="C78" s="727" t="s">
        <v>594</v>
      </c>
      <c r="D78" s="727" t="s">
        <v>2308</v>
      </c>
      <c r="E78" s="727" t="s">
        <v>5813</v>
      </c>
      <c r="F78" s="727" t="s">
        <v>5868</v>
      </c>
      <c r="G78" s="727" t="s">
        <v>5869</v>
      </c>
      <c r="H78" s="731">
        <v>4</v>
      </c>
      <c r="I78" s="731">
        <v>66.66</v>
      </c>
      <c r="J78" s="727">
        <v>0.19997600047999037</v>
      </c>
      <c r="K78" s="727">
        <v>16.664999999999999</v>
      </c>
      <c r="L78" s="731">
        <v>10</v>
      </c>
      <c r="M78" s="731">
        <v>333.34000000000003</v>
      </c>
      <c r="N78" s="727">
        <v>1</v>
      </c>
      <c r="O78" s="727">
        <v>33.334000000000003</v>
      </c>
      <c r="P78" s="731">
        <v>8</v>
      </c>
      <c r="Q78" s="731">
        <v>266.65999999999997</v>
      </c>
      <c r="R78" s="745">
        <v>0.79996400071998541</v>
      </c>
      <c r="S78" s="732">
        <v>33.332499999999996</v>
      </c>
    </row>
    <row r="79" spans="1:19" ht="14.4" customHeight="1" x14ac:dyDescent="0.3">
      <c r="A79" s="726" t="s">
        <v>5790</v>
      </c>
      <c r="B79" s="727" t="s">
        <v>5791</v>
      </c>
      <c r="C79" s="727" t="s">
        <v>594</v>
      </c>
      <c r="D79" s="727" t="s">
        <v>2308</v>
      </c>
      <c r="E79" s="727" t="s">
        <v>5813</v>
      </c>
      <c r="F79" s="727" t="s">
        <v>5870</v>
      </c>
      <c r="G79" s="727" t="s">
        <v>5871</v>
      </c>
      <c r="H79" s="731">
        <v>1</v>
      </c>
      <c r="I79" s="731">
        <v>956</v>
      </c>
      <c r="J79" s="727"/>
      <c r="K79" s="727">
        <v>956</v>
      </c>
      <c r="L79" s="731"/>
      <c r="M79" s="731"/>
      <c r="N79" s="727"/>
      <c r="O79" s="727"/>
      <c r="P79" s="731"/>
      <c r="Q79" s="731"/>
      <c r="R79" s="745"/>
      <c r="S79" s="732"/>
    </row>
    <row r="80" spans="1:19" ht="14.4" customHeight="1" x14ac:dyDescent="0.3">
      <c r="A80" s="726" t="s">
        <v>5790</v>
      </c>
      <c r="B80" s="727" t="s">
        <v>5791</v>
      </c>
      <c r="C80" s="727" t="s">
        <v>594</v>
      </c>
      <c r="D80" s="727" t="s">
        <v>2308</v>
      </c>
      <c r="E80" s="727" t="s">
        <v>5813</v>
      </c>
      <c r="F80" s="727" t="s">
        <v>5872</v>
      </c>
      <c r="G80" s="727" t="s">
        <v>5873</v>
      </c>
      <c r="H80" s="731">
        <v>1</v>
      </c>
      <c r="I80" s="731">
        <v>169</v>
      </c>
      <c r="J80" s="727"/>
      <c r="K80" s="727">
        <v>169</v>
      </c>
      <c r="L80" s="731"/>
      <c r="M80" s="731"/>
      <c r="N80" s="727"/>
      <c r="O80" s="727"/>
      <c r="P80" s="731"/>
      <c r="Q80" s="731"/>
      <c r="R80" s="745"/>
      <c r="S80" s="732"/>
    </row>
    <row r="81" spans="1:19" ht="14.4" customHeight="1" x14ac:dyDescent="0.3">
      <c r="A81" s="726" t="s">
        <v>5790</v>
      </c>
      <c r="B81" s="727" t="s">
        <v>5791</v>
      </c>
      <c r="C81" s="727" t="s">
        <v>594</v>
      </c>
      <c r="D81" s="727" t="s">
        <v>2308</v>
      </c>
      <c r="E81" s="727" t="s">
        <v>5813</v>
      </c>
      <c r="F81" s="727" t="s">
        <v>5876</v>
      </c>
      <c r="G81" s="727" t="s">
        <v>5877</v>
      </c>
      <c r="H81" s="731"/>
      <c r="I81" s="731"/>
      <c r="J81" s="727"/>
      <c r="K81" s="727"/>
      <c r="L81" s="731">
        <v>1</v>
      </c>
      <c r="M81" s="731">
        <v>86</v>
      </c>
      <c r="N81" s="727">
        <v>1</v>
      </c>
      <c r="O81" s="727">
        <v>86</v>
      </c>
      <c r="P81" s="731">
        <v>1</v>
      </c>
      <c r="Q81" s="731">
        <v>86</v>
      </c>
      <c r="R81" s="745">
        <v>1</v>
      </c>
      <c r="S81" s="732">
        <v>86</v>
      </c>
    </row>
    <row r="82" spans="1:19" ht="14.4" customHeight="1" x14ac:dyDescent="0.3">
      <c r="A82" s="726" t="s">
        <v>5790</v>
      </c>
      <c r="B82" s="727" t="s">
        <v>5791</v>
      </c>
      <c r="C82" s="727" t="s">
        <v>594</v>
      </c>
      <c r="D82" s="727" t="s">
        <v>2308</v>
      </c>
      <c r="E82" s="727" t="s">
        <v>5813</v>
      </c>
      <c r="F82" s="727" t="s">
        <v>5901</v>
      </c>
      <c r="G82" s="727" t="s">
        <v>5902</v>
      </c>
      <c r="H82" s="731"/>
      <c r="I82" s="731"/>
      <c r="J82" s="727"/>
      <c r="K82" s="727"/>
      <c r="L82" s="731"/>
      <c r="M82" s="731"/>
      <c r="N82" s="727"/>
      <c r="O82" s="727"/>
      <c r="P82" s="731">
        <v>1</v>
      </c>
      <c r="Q82" s="731">
        <v>91</v>
      </c>
      <c r="R82" s="745"/>
      <c r="S82" s="732">
        <v>91</v>
      </c>
    </row>
    <row r="83" spans="1:19" ht="14.4" customHeight="1" x14ac:dyDescent="0.3">
      <c r="A83" s="726" t="s">
        <v>5790</v>
      </c>
      <c r="B83" s="727" t="s">
        <v>5791</v>
      </c>
      <c r="C83" s="727" t="s">
        <v>594</v>
      </c>
      <c r="D83" s="727" t="s">
        <v>5772</v>
      </c>
      <c r="E83" s="727" t="s">
        <v>5813</v>
      </c>
      <c r="F83" s="727" t="s">
        <v>5820</v>
      </c>
      <c r="G83" s="727" t="s">
        <v>5821</v>
      </c>
      <c r="H83" s="731"/>
      <c r="I83" s="731"/>
      <c r="J83" s="727"/>
      <c r="K83" s="727"/>
      <c r="L83" s="731">
        <v>5</v>
      </c>
      <c r="M83" s="731">
        <v>185</v>
      </c>
      <c r="N83" s="727">
        <v>1</v>
      </c>
      <c r="O83" s="727">
        <v>37</v>
      </c>
      <c r="P83" s="731"/>
      <c r="Q83" s="731"/>
      <c r="R83" s="745"/>
      <c r="S83" s="732"/>
    </row>
    <row r="84" spans="1:19" ht="14.4" customHeight="1" x14ac:dyDescent="0.3">
      <c r="A84" s="726" t="s">
        <v>5790</v>
      </c>
      <c r="B84" s="727" t="s">
        <v>5791</v>
      </c>
      <c r="C84" s="727" t="s">
        <v>594</v>
      </c>
      <c r="D84" s="727" t="s">
        <v>2310</v>
      </c>
      <c r="E84" s="727" t="s">
        <v>5792</v>
      </c>
      <c r="F84" s="727" t="s">
        <v>5793</v>
      </c>
      <c r="G84" s="727" t="s">
        <v>4600</v>
      </c>
      <c r="H84" s="731"/>
      <c r="I84" s="731"/>
      <c r="J84" s="727"/>
      <c r="K84" s="727"/>
      <c r="L84" s="731">
        <v>1.4</v>
      </c>
      <c r="M84" s="731">
        <v>211.4</v>
      </c>
      <c r="N84" s="727">
        <v>1</v>
      </c>
      <c r="O84" s="727">
        <v>151</v>
      </c>
      <c r="P84" s="731">
        <v>1.7</v>
      </c>
      <c r="Q84" s="731">
        <v>256.7</v>
      </c>
      <c r="R84" s="745">
        <v>1.2142857142857142</v>
      </c>
      <c r="S84" s="732">
        <v>151</v>
      </c>
    </row>
    <row r="85" spans="1:19" ht="14.4" customHeight="1" x14ac:dyDescent="0.3">
      <c r="A85" s="726" t="s">
        <v>5790</v>
      </c>
      <c r="B85" s="727" t="s">
        <v>5791</v>
      </c>
      <c r="C85" s="727" t="s">
        <v>594</v>
      </c>
      <c r="D85" s="727" t="s">
        <v>2310</v>
      </c>
      <c r="E85" s="727" t="s">
        <v>5792</v>
      </c>
      <c r="F85" s="727" t="s">
        <v>5794</v>
      </c>
      <c r="G85" s="727" t="s">
        <v>5795</v>
      </c>
      <c r="H85" s="731"/>
      <c r="I85" s="731"/>
      <c r="J85" s="727"/>
      <c r="K85" s="727"/>
      <c r="L85" s="731"/>
      <c r="M85" s="731"/>
      <c r="N85" s="727"/>
      <c r="O85" s="727"/>
      <c r="P85" s="731">
        <v>0.2</v>
      </c>
      <c r="Q85" s="731">
        <v>50.71</v>
      </c>
      <c r="R85" s="745"/>
      <c r="S85" s="732">
        <v>253.54999999999998</v>
      </c>
    </row>
    <row r="86" spans="1:19" ht="14.4" customHeight="1" x14ac:dyDescent="0.3">
      <c r="A86" s="726" t="s">
        <v>5790</v>
      </c>
      <c r="B86" s="727" t="s">
        <v>5791</v>
      </c>
      <c r="C86" s="727" t="s">
        <v>594</v>
      </c>
      <c r="D86" s="727" t="s">
        <v>2310</v>
      </c>
      <c r="E86" s="727" t="s">
        <v>5792</v>
      </c>
      <c r="F86" s="727" t="s">
        <v>5805</v>
      </c>
      <c r="G86" s="727" t="s">
        <v>1510</v>
      </c>
      <c r="H86" s="731"/>
      <c r="I86" s="731"/>
      <c r="J86" s="727"/>
      <c r="K86" s="727"/>
      <c r="L86" s="731"/>
      <c r="M86" s="731"/>
      <c r="N86" s="727"/>
      <c r="O86" s="727"/>
      <c r="P86" s="731">
        <v>0.2</v>
      </c>
      <c r="Q86" s="731">
        <v>42.01</v>
      </c>
      <c r="R86" s="745"/>
      <c r="S86" s="732">
        <v>210.04999999999998</v>
      </c>
    </row>
    <row r="87" spans="1:19" ht="14.4" customHeight="1" x14ac:dyDescent="0.3">
      <c r="A87" s="726" t="s">
        <v>5790</v>
      </c>
      <c r="B87" s="727" t="s">
        <v>5791</v>
      </c>
      <c r="C87" s="727" t="s">
        <v>594</v>
      </c>
      <c r="D87" s="727" t="s">
        <v>2310</v>
      </c>
      <c r="E87" s="727" t="s">
        <v>5813</v>
      </c>
      <c r="F87" s="727" t="s">
        <v>5818</v>
      </c>
      <c r="G87" s="727" t="s">
        <v>5819</v>
      </c>
      <c r="H87" s="731"/>
      <c r="I87" s="731"/>
      <c r="J87" s="727"/>
      <c r="K87" s="727"/>
      <c r="L87" s="731">
        <v>248</v>
      </c>
      <c r="M87" s="731">
        <v>20584</v>
      </c>
      <c r="N87" s="727">
        <v>1</v>
      </c>
      <c r="O87" s="727">
        <v>83</v>
      </c>
      <c r="P87" s="731">
        <v>369</v>
      </c>
      <c r="Q87" s="731">
        <v>30627</v>
      </c>
      <c r="R87" s="745">
        <v>1.4879032258064515</v>
      </c>
      <c r="S87" s="732">
        <v>83</v>
      </c>
    </row>
    <row r="88" spans="1:19" ht="14.4" customHeight="1" x14ac:dyDescent="0.3">
      <c r="A88" s="726" t="s">
        <v>5790</v>
      </c>
      <c r="B88" s="727" t="s">
        <v>5791</v>
      </c>
      <c r="C88" s="727" t="s">
        <v>594</v>
      </c>
      <c r="D88" s="727" t="s">
        <v>2310</v>
      </c>
      <c r="E88" s="727" t="s">
        <v>5813</v>
      </c>
      <c r="F88" s="727" t="s">
        <v>5820</v>
      </c>
      <c r="G88" s="727" t="s">
        <v>5821</v>
      </c>
      <c r="H88" s="731"/>
      <c r="I88" s="731"/>
      <c r="J88" s="727"/>
      <c r="K88" s="727"/>
      <c r="L88" s="731">
        <v>77</v>
      </c>
      <c r="M88" s="731">
        <v>2849</v>
      </c>
      <c r="N88" s="727">
        <v>1</v>
      </c>
      <c r="O88" s="727">
        <v>37</v>
      </c>
      <c r="P88" s="731">
        <v>107</v>
      </c>
      <c r="Q88" s="731">
        <v>3959</v>
      </c>
      <c r="R88" s="745">
        <v>1.3896103896103895</v>
      </c>
      <c r="S88" s="732">
        <v>37</v>
      </c>
    </row>
    <row r="89" spans="1:19" ht="14.4" customHeight="1" x14ac:dyDescent="0.3">
      <c r="A89" s="726" t="s">
        <v>5790</v>
      </c>
      <c r="B89" s="727" t="s">
        <v>5791</v>
      </c>
      <c r="C89" s="727" t="s">
        <v>594</v>
      </c>
      <c r="D89" s="727" t="s">
        <v>2310</v>
      </c>
      <c r="E89" s="727" t="s">
        <v>5813</v>
      </c>
      <c r="F89" s="727" t="s">
        <v>5824</v>
      </c>
      <c r="G89" s="727" t="s">
        <v>5825</v>
      </c>
      <c r="H89" s="731"/>
      <c r="I89" s="731"/>
      <c r="J89" s="727"/>
      <c r="K89" s="727"/>
      <c r="L89" s="731">
        <v>1</v>
      </c>
      <c r="M89" s="731">
        <v>5</v>
      </c>
      <c r="N89" s="727">
        <v>1</v>
      </c>
      <c r="O89" s="727">
        <v>5</v>
      </c>
      <c r="P89" s="731"/>
      <c r="Q89" s="731"/>
      <c r="R89" s="745"/>
      <c r="S89" s="732"/>
    </row>
    <row r="90" spans="1:19" ht="14.4" customHeight="1" x14ac:dyDescent="0.3">
      <c r="A90" s="726" t="s">
        <v>5790</v>
      </c>
      <c r="B90" s="727" t="s">
        <v>5791</v>
      </c>
      <c r="C90" s="727" t="s">
        <v>594</v>
      </c>
      <c r="D90" s="727" t="s">
        <v>2310</v>
      </c>
      <c r="E90" s="727" t="s">
        <v>5813</v>
      </c>
      <c r="F90" s="727" t="s">
        <v>5846</v>
      </c>
      <c r="G90" s="727" t="s">
        <v>5847</v>
      </c>
      <c r="H90" s="731">
        <v>4</v>
      </c>
      <c r="I90" s="731">
        <v>940</v>
      </c>
      <c r="J90" s="727">
        <v>4.4059057886102648E-2</v>
      </c>
      <c r="K90" s="727">
        <v>235</v>
      </c>
      <c r="L90" s="731">
        <v>85</v>
      </c>
      <c r="M90" s="731">
        <v>21335</v>
      </c>
      <c r="N90" s="727">
        <v>1</v>
      </c>
      <c r="O90" s="727">
        <v>251</v>
      </c>
      <c r="P90" s="731">
        <v>117</v>
      </c>
      <c r="Q90" s="731">
        <v>29367</v>
      </c>
      <c r="R90" s="745">
        <v>1.3764705882352941</v>
      </c>
      <c r="S90" s="732">
        <v>251</v>
      </c>
    </row>
    <row r="91" spans="1:19" ht="14.4" customHeight="1" x14ac:dyDescent="0.3">
      <c r="A91" s="726" t="s">
        <v>5790</v>
      </c>
      <c r="B91" s="727" t="s">
        <v>5791</v>
      </c>
      <c r="C91" s="727" t="s">
        <v>594</v>
      </c>
      <c r="D91" s="727" t="s">
        <v>2310</v>
      </c>
      <c r="E91" s="727" t="s">
        <v>5813</v>
      </c>
      <c r="F91" s="727" t="s">
        <v>5848</v>
      </c>
      <c r="G91" s="727" t="s">
        <v>5849</v>
      </c>
      <c r="H91" s="731">
        <v>8</v>
      </c>
      <c r="I91" s="731">
        <v>944</v>
      </c>
      <c r="J91" s="727">
        <v>1.5044304200930707E-2</v>
      </c>
      <c r="K91" s="727">
        <v>118</v>
      </c>
      <c r="L91" s="731">
        <v>498</v>
      </c>
      <c r="M91" s="731">
        <v>62748</v>
      </c>
      <c r="N91" s="727">
        <v>1</v>
      </c>
      <c r="O91" s="727">
        <v>126</v>
      </c>
      <c r="P91" s="731">
        <v>486</v>
      </c>
      <c r="Q91" s="731">
        <v>61236</v>
      </c>
      <c r="R91" s="745">
        <v>0.97590361445783136</v>
      </c>
      <c r="S91" s="732">
        <v>126</v>
      </c>
    </row>
    <row r="92" spans="1:19" ht="14.4" customHeight="1" x14ac:dyDescent="0.3">
      <c r="A92" s="726" t="s">
        <v>5790</v>
      </c>
      <c r="B92" s="727" t="s">
        <v>5791</v>
      </c>
      <c r="C92" s="727" t="s">
        <v>594</v>
      </c>
      <c r="D92" s="727" t="s">
        <v>2310</v>
      </c>
      <c r="E92" s="727" t="s">
        <v>5813</v>
      </c>
      <c r="F92" s="727" t="s">
        <v>5858</v>
      </c>
      <c r="G92" s="727" t="s">
        <v>5859</v>
      </c>
      <c r="H92" s="731"/>
      <c r="I92" s="731"/>
      <c r="J92" s="727"/>
      <c r="K92" s="727"/>
      <c r="L92" s="731">
        <v>1</v>
      </c>
      <c r="M92" s="731">
        <v>540</v>
      </c>
      <c r="N92" s="727">
        <v>1</v>
      </c>
      <c r="O92" s="727">
        <v>540</v>
      </c>
      <c r="P92" s="731"/>
      <c r="Q92" s="731"/>
      <c r="R92" s="745"/>
      <c r="S92" s="732"/>
    </row>
    <row r="93" spans="1:19" ht="14.4" customHeight="1" x14ac:dyDescent="0.3">
      <c r="A93" s="726" t="s">
        <v>5790</v>
      </c>
      <c r="B93" s="727" t="s">
        <v>5791</v>
      </c>
      <c r="C93" s="727" t="s">
        <v>594</v>
      </c>
      <c r="D93" s="727" t="s">
        <v>2310</v>
      </c>
      <c r="E93" s="727" t="s">
        <v>5813</v>
      </c>
      <c r="F93" s="727" t="s">
        <v>5862</v>
      </c>
      <c r="G93" s="727" t="s">
        <v>5863</v>
      </c>
      <c r="H93" s="731"/>
      <c r="I93" s="731"/>
      <c r="J93" s="727"/>
      <c r="K93" s="727"/>
      <c r="L93" s="731">
        <v>5</v>
      </c>
      <c r="M93" s="731">
        <v>3395</v>
      </c>
      <c r="N93" s="727">
        <v>1</v>
      </c>
      <c r="O93" s="727">
        <v>679</v>
      </c>
      <c r="P93" s="731">
        <v>6</v>
      </c>
      <c r="Q93" s="731">
        <v>4074</v>
      </c>
      <c r="R93" s="745">
        <v>1.2</v>
      </c>
      <c r="S93" s="732">
        <v>679</v>
      </c>
    </row>
    <row r="94" spans="1:19" ht="14.4" customHeight="1" x14ac:dyDescent="0.3">
      <c r="A94" s="726" t="s">
        <v>5790</v>
      </c>
      <c r="B94" s="727" t="s">
        <v>5791</v>
      </c>
      <c r="C94" s="727" t="s">
        <v>594</v>
      </c>
      <c r="D94" s="727" t="s">
        <v>2310</v>
      </c>
      <c r="E94" s="727" t="s">
        <v>5813</v>
      </c>
      <c r="F94" s="727" t="s">
        <v>5868</v>
      </c>
      <c r="G94" s="727" t="s">
        <v>5869</v>
      </c>
      <c r="H94" s="731">
        <v>11</v>
      </c>
      <c r="I94" s="731">
        <v>0</v>
      </c>
      <c r="J94" s="727">
        <v>0</v>
      </c>
      <c r="K94" s="727">
        <v>0</v>
      </c>
      <c r="L94" s="731">
        <v>533</v>
      </c>
      <c r="M94" s="731">
        <v>17766.66</v>
      </c>
      <c r="N94" s="727">
        <v>1</v>
      </c>
      <c r="O94" s="727">
        <v>33.333320825515948</v>
      </c>
      <c r="P94" s="731">
        <v>580</v>
      </c>
      <c r="Q94" s="731">
        <v>19333.330000000002</v>
      </c>
      <c r="R94" s="745">
        <v>1.0881803332759226</v>
      </c>
      <c r="S94" s="732">
        <v>33.333327586206899</v>
      </c>
    </row>
    <row r="95" spans="1:19" ht="14.4" customHeight="1" x14ac:dyDescent="0.3">
      <c r="A95" s="726" t="s">
        <v>5790</v>
      </c>
      <c r="B95" s="727" t="s">
        <v>5791</v>
      </c>
      <c r="C95" s="727" t="s">
        <v>594</v>
      </c>
      <c r="D95" s="727" t="s">
        <v>2310</v>
      </c>
      <c r="E95" s="727" t="s">
        <v>5813</v>
      </c>
      <c r="F95" s="727" t="s">
        <v>5874</v>
      </c>
      <c r="G95" s="727" t="s">
        <v>5875</v>
      </c>
      <c r="H95" s="731">
        <v>1</v>
      </c>
      <c r="I95" s="731">
        <v>36</v>
      </c>
      <c r="J95" s="727">
        <v>0.97297297297297303</v>
      </c>
      <c r="K95" s="727">
        <v>36</v>
      </c>
      <c r="L95" s="731">
        <v>1</v>
      </c>
      <c r="M95" s="731">
        <v>37</v>
      </c>
      <c r="N95" s="727">
        <v>1</v>
      </c>
      <c r="O95" s="727">
        <v>37</v>
      </c>
      <c r="P95" s="731">
        <v>10</v>
      </c>
      <c r="Q95" s="731">
        <v>370</v>
      </c>
      <c r="R95" s="745">
        <v>10</v>
      </c>
      <c r="S95" s="732">
        <v>37</v>
      </c>
    </row>
    <row r="96" spans="1:19" ht="14.4" customHeight="1" x14ac:dyDescent="0.3">
      <c r="A96" s="726" t="s">
        <v>5790</v>
      </c>
      <c r="B96" s="727" t="s">
        <v>5791</v>
      </c>
      <c r="C96" s="727" t="s">
        <v>594</v>
      </c>
      <c r="D96" s="727" t="s">
        <v>2310</v>
      </c>
      <c r="E96" s="727" t="s">
        <v>5813</v>
      </c>
      <c r="F96" s="727" t="s">
        <v>5876</v>
      </c>
      <c r="G96" s="727" t="s">
        <v>5877</v>
      </c>
      <c r="H96" s="731"/>
      <c r="I96" s="731"/>
      <c r="J96" s="727"/>
      <c r="K96" s="727"/>
      <c r="L96" s="731">
        <v>14</v>
      </c>
      <c r="M96" s="731">
        <v>1204</v>
      </c>
      <c r="N96" s="727">
        <v>1</v>
      </c>
      <c r="O96" s="727">
        <v>86</v>
      </c>
      <c r="P96" s="731">
        <v>19</v>
      </c>
      <c r="Q96" s="731">
        <v>1634</v>
      </c>
      <c r="R96" s="745">
        <v>1.3571428571428572</v>
      </c>
      <c r="S96" s="732">
        <v>86</v>
      </c>
    </row>
    <row r="97" spans="1:19" ht="14.4" customHeight="1" x14ac:dyDescent="0.3">
      <c r="A97" s="726" t="s">
        <v>5790</v>
      </c>
      <c r="B97" s="727" t="s">
        <v>5791</v>
      </c>
      <c r="C97" s="727" t="s">
        <v>594</v>
      </c>
      <c r="D97" s="727" t="s">
        <v>2310</v>
      </c>
      <c r="E97" s="727" t="s">
        <v>5813</v>
      </c>
      <c r="F97" s="727" t="s">
        <v>5893</v>
      </c>
      <c r="G97" s="727" t="s">
        <v>5894</v>
      </c>
      <c r="H97" s="731"/>
      <c r="I97" s="731"/>
      <c r="J97" s="727"/>
      <c r="K97" s="727"/>
      <c r="L97" s="731">
        <v>3</v>
      </c>
      <c r="M97" s="731">
        <v>3189</v>
      </c>
      <c r="N97" s="727">
        <v>1</v>
      </c>
      <c r="O97" s="727">
        <v>1063</v>
      </c>
      <c r="P97" s="731">
        <v>4</v>
      </c>
      <c r="Q97" s="731">
        <v>4252</v>
      </c>
      <c r="R97" s="745">
        <v>1.3333333333333333</v>
      </c>
      <c r="S97" s="732">
        <v>1063</v>
      </c>
    </row>
    <row r="98" spans="1:19" ht="14.4" customHeight="1" x14ac:dyDescent="0.3">
      <c r="A98" s="726" t="s">
        <v>5790</v>
      </c>
      <c r="B98" s="727" t="s">
        <v>5791</v>
      </c>
      <c r="C98" s="727" t="s">
        <v>594</v>
      </c>
      <c r="D98" s="727" t="s">
        <v>2310</v>
      </c>
      <c r="E98" s="727" t="s">
        <v>5813</v>
      </c>
      <c r="F98" s="727" t="s">
        <v>5895</v>
      </c>
      <c r="G98" s="727" t="s">
        <v>5896</v>
      </c>
      <c r="H98" s="731"/>
      <c r="I98" s="731"/>
      <c r="J98" s="727"/>
      <c r="K98" s="727"/>
      <c r="L98" s="731"/>
      <c r="M98" s="731"/>
      <c r="N98" s="727"/>
      <c r="O98" s="727"/>
      <c r="P98" s="731">
        <v>3</v>
      </c>
      <c r="Q98" s="731">
        <v>1119</v>
      </c>
      <c r="R98" s="745"/>
      <c r="S98" s="732">
        <v>373</v>
      </c>
    </row>
    <row r="99" spans="1:19" ht="14.4" customHeight="1" x14ac:dyDescent="0.3">
      <c r="A99" s="726" t="s">
        <v>5790</v>
      </c>
      <c r="B99" s="727" t="s">
        <v>5791</v>
      </c>
      <c r="C99" s="727" t="s">
        <v>594</v>
      </c>
      <c r="D99" s="727" t="s">
        <v>2310</v>
      </c>
      <c r="E99" s="727" t="s">
        <v>5813</v>
      </c>
      <c r="F99" s="727" t="s">
        <v>5897</v>
      </c>
      <c r="G99" s="727" t="s">
        <v>5898</v>
      </c>
      <c r="H99" s="731"/>
      <c r="I99" s="731"/>
      <c r="J99" s="727"/>
      <c r="K99" s="727"/>
      <c r="L99" s="731"/>
      <c r="M99" s="731"/>
      <c r="N99" s="727"/>
      <c r="O99" s="727"/>
      <c r="P99" s="731">
        <v>8</v>
      </c>
      <c r="Q99" s="731">
        <v>472</v>
      </c>
      <c r="R99" s="745"/>
      <c r="S99" s="732">
        <v>59</v>
      </c>
    </row>
    <row r="100" spans="1:19" ht="14.4" customHeight="1" x14ac:dyDescent="0.3">
      <c r="A100" s="726" t="s">
        <v>5790</v>
      </c>
      <c r="B100" s="727" t="s">
        <v>5791</v>
      </c>
      <c r="C100" s="727" t="s">
        <v>594</v>
      </c>
      <c r="D100" s="727" t="s">
        <v>2310</v>
      </c>
      <c r="E100" s="727" t="s">
        <v>5813</v>
      </c>
      <c r="F100" s="727" t="s">
        <v>5903</v>
      </c>
      <c r="G100" s="727" t="s">
        <v>5904</v>
      </c>
      <c r="H100" s="731"/>
      <c r="I100" s="731"/>
      <c r="J100" s="727"/>
      <c r="K100" s="727"/>
      <c r="L100" s="731">
        <v>2</v>
      </c>
      <c r="M100" s="731">
        <v>366</v>
      </c>
      <c r="N100" s="727">
        <v>1</v>
      </c>
      <c r="O100" s="727">
        <v>183</v>
      </c>
      <c r="P100" s="731">
        <v>3</v>
      </c>
      <c r="Q100" s="731">
        <v>549</v>
      </c>
      <c r="R100" s="745">
        <v>1.5</v>
      </c>
      <c r="S100" s="732">
        <v>183</v>
      </c>
    </row>
    <row r="101" spans="1:19" ht="14.4" customHeight="1" x14ac:dyDescent="0.3">
      <c r="A101" s="726" t="s">
        <v>5790</v>
      </c>
      <c r="B101" s="727" t="s">
        <v>5791</v>
      </c>
      <c r="C101" s="727" t="s">
        <v>594</v>
      </c>
      <c r="D101" s="727" t="s">
        <v>2310</v>
      </c>
      <c r="E101" s="727" t="s">
        <v>5813</v>
      </c>
      <c r="F101" s="727" t="s">
        <v>5907</v>
      </c>
      <c r="G101" s="727" t="s">
        <v>5908</v>
      </c>
      <c r="H101" s="731"/>
      <c r="I101" s="731"/>
      <c r="J101" s="727"/>
      <c r="K101" s="727"/>
      <c r="L101" s="731">
        <v>1</v>
      </c>
      <c r="M101" s="731">
        <v>1307</v>
      </c>
      <c r="N101" s="727">
        <v>1</v>
      </c>
      <c r="O101" s="727">
        <v>1307</v>
      </c>
      <c r="P101" s="731"/>
      <c r="Q101" s="731"/>
      <c r="R101" s="745"/>
      <c r="S101" s="732"/>
    </row>
    <row r="102" spans="1:19" ht="14.4" customHeight="1" x14ac:dyDescent="0.3">
      <c r="A102" s="726" t="s">
        <v>5790</v>
      </c>
      <c r="B102" s="727" t="s">
        <v>5791</v>
      </c>
      <c r="C102" s="727" t="s">
        <v>594</v>
      </c>
      <c r="D102" s="727" t="s">
        <v>2310</v>
      </c>
      <c r="E102" s="727" t="s">
        <v>5813</v>
      </c>
      <c r="F102" s="727" t="s">
        <v>5915</v>
      </c>
      <c r="G102" s="727" t="s">
        <v>5916</v>
      </c>
      <c r="H102" s="731"/>
      <c r="I102" s="731"/>
      <c r="J102" s="727"/>
      <c r="K102" s="727"/>
      <c r="L102" s="731">
        <v>5</v>
      </c>
      <c r="M102" s="731">
        <v>600</v>
      </c>
      <c r="N102" s="727">
        <v>1</v>
      </c>
      <c r="O102" s="727">
        <v>120</v>
      </c>
      <c r="P102" s="731">
        <v>5</v>
      </c>
      <c r="Q102" s="731">
        <v>600</v>
      </c>
      <c r="R102" s="745">
        <v>1</v>
      </c>
      <c r="S102" s="732">
        <v>120</v>
      </c>
    </row>
    <row r="103" spans="1:19" ht="14.4" customHeight="1" x14ac:dyDescent="0.3">
      <c r="A103" s="726" t="s">
        <v>5790</v>
      </c>
      <c r="B103" s="727" t="s">
        <v>5791</v>
      </c>
      <c r="C103" s="727" t="s">
        <v>594</v>
      </c>
      <c r="D103" s="727" t="s">
        <v>2310</v>
      </c>
      <c r="E103" s="727" t="s">
        <v>5813</v>
      </c>
      <c r="F103" s="727" t="s">
        <v>5923</v>
      </c>
      <c r="G103" s="727" t="s">
        <v>5924</v>
      </c>
      <c r="H103" s="731"/>
      <c r="I103" s="731"/>
      <c r="J103" s="727"/>
      <c r="K103" s="727"/>
      <c r="L103" s="731"/>
      <c r="M103" s="731"/>
      <c r="N103" s="727"/>
      <c r="O103" s="727"/>
      <c r="P103" s="731">
        <v>1</v>
      </c>
      <c r="Q103" s="731">
        <v>100</v>
      </c>
      <c r="R103" s="745"/>
      <c r="S103" s="732">
        <v>100</v>
      </c>
    </row>
    <row r="104" spans="1:19" ht="14.4" customHeight="1" x14ac:dyDescent="0.3">
      <c r="A104" s="726" t="s">
        <v>5790</v>
      </c>
      <c r="B104" s="727" t="s">
        <v>5791</v>
      </c>
      <c r="C104" s="727" t="s">
        <v>594</v>
      </c>
      <c r="D104" s="727" t="s">
        <v>5773</v>
      </c>
      <c r="E104" s="727" t="s">
        <v>5813</v>
      </c>
      <c r="F104" s="727" t="s">
        <v>5820</v>
      </c>
      <c r="G104" s="727" t="s">
        <v>5821</v>
      </c>
      <c r="H104" s="731"/>
      <c r="I104" s="731"/>
      <c r="J104" s="727"/>
      <c r="K104" s="727"/>
      <c r="L104" s="731">
        <v>5</v>
      </c>
      <c r="M104" s="731">
        <v>185</v>
      </c>
      <c r="N104" s="727">
        <v>1</v>
      </c>
      <c r="O104" s="727">
        <v>37</v>
      </c>
      <c r="P104" s="731"/>
      <c r="Q104" s="731"/>
      <c r="R104" s="745"/>
      <c r="S104" s="732"/>
    </row>
    <row r="105" spans="1:19" ht="14.4" customHeight="1" x14ac:dyDescent="0.3">
      <c r="A105" s="726" t="s">
        <v>5790</v>
      </c>
      <c r="B105" s="727" t="s">
        <v>5791</v>
      </c>
      <c r="C105" s="727" t="s">
        <v>594</v>
      </c>
      <c r="D105" s="727" t="s">
        <v>5773</v>
      </c>
      <c r="E105" s="727" t="s">
        <v>5813</v>
      </c>
      <c r="F105" s="727" t="s">
        <v>5874</v>
      </c>
      <c r="G105" s="727" t="s">
        <v>5875</v>
      </c>
      <c r="H105" s="731"/>
      <c r="I105" s="731"/>
      <c r="J105" s="727"/>
      <c r="K105" s="727"/>
      <c r="L105" s="731">
        <v>1</v>
      </c>
      <c r="M105" s="731">
        <v>37</v>
      </c>
      <c r="N105" s="727">
        <v>1</v>
      </c>
      <c r="O105" s="727">
        <v>37</v>
      </c>
      <c r="P105" s="731"/>
      <c r="Q105" s="731"/>
      <c r="R105" s="745"/>
      <c r="S105" s="732"/>
    </row>
    <row r="106" spans="1:19" ht="14.4" customHeight="1" x14ac:dyDescent="0.3">
      <c r="A106" s="726" t="s">
        <v>5790</v>
      </c>
      <c r="B106" s="727" t="s">
        <v>5791</v>
      </c>
      <c r="C106" s="727" t="s">
        <v>594</v>
      </c>
      <c r="D106" s="727" t="s">
        <v>2311</v>
      </c>
      <c r="E106" s="727" t="s">
        <v>5813</v>
      </c>
      <c r="F106" s="727" t="s">
        <v>5818</v>
      </c>
      <c r="G106" s="727" t="s">
        <v>5819</v>
      </c>
      <c r="H106" s="731">
        <v>2</v>
      </c>
      <c r="I106" s="731">
        <v>162</v>
      </c>
      <c r="J106" s="727">
        <v>0.39036144578313253</v>
      </c>
      <c r="K106" s="727">
        <v>81</v>
      </c>
      <c r="L106" s="731">
        <v>5</v>
      </c>
      <c r="M106" s="731">
        <v>415</v>
      </c>
      <c r="N106" s="727">
        <v>1</v>
      </c>
      <c r="O106" s="727">
        <v>83</v>
      </c>
      <c r="P106" s="731">
        <v>9</v>
      </c>
      <c r="Q106" s="731">
        <v>747</v>
      </c>
      <c r="R106" s="745">
        <v>1.8</v>
      </c>
      <c r="S106" s="732">
        <v>83</v>
      </c>
    </row>
    <row r="107" spans="1:19" ht="14.4" customHeight="1" x14ac:dyDescent="0.3">
      <c r="A107" s="726" t="s">
        <v>5790</v>
      </c>
      <c r="B107" s="727" t="s">
        <v>5791</v>
      </c>
      <c r="C107" s="727" t="s">
        <v>594</v>
      </c>
      <c r="D107" s="727" t="s">
        <v>2311</v>
      </c>
      <c r="E107" s="727" t="s">
        <v>5813</v>
      </c>
      <c r="F107" s="727" t="s">
        <v>5820</v>
      </c>
      <c r="G107" s="727" t="s">
        <v>5821</v>
      </c>
      <c r="H107" s="731">
        <v>16</v>
      </c>
      <c r="I107" s="731">
        <v>560</v>
      </c>
      <c r="J107" s="727">
        <v>2.5225225225225225</v>
      </c>
      <c r="K107" s="727">
        <v>35</v>
      </c>
      <c r="L107" s="731">
        <v>6</v>
      </c>
      <c r="M107" s="731">
        <v>222</v>
      </c>
      <c r="N107" s="727">
        <v>1</v>
      </c>
      <c r="O107" s="727">
        <v>37</v>
      </c>
      <c r="P107" s="731">
        <v>4</v>
      </c>
      <c r="Q107" s="731">
        <v>148</v>
      </c>
      <c r="R107" s="745">
        <v>0.66666666666666663</v>
      </c>
      <c r="S107" s="732">
        <v>37</v>
      </c>
    </row>
    <row r="108" spans="1:19" ht="14.4" customHeight="1" x14ac:dyDescent="0.3">
      <c r="A108" s="726" t="s">
        <v>5790</v>
      </c>
      <c r="B108" s="727" t="s">
        <v>5791</v>
      </c>
      <c r="C108" s="727" t="s">
        <v>594</v>
      </c>
      <c r="D108" s="727" t="s">
        <v>2311</v>
      </c>
      <c r="E108" s="727" t="s">
        <v>5813</v>
      </c>
      <c r="F108" s="727" t="s">
        <v>5822</v>
      </c>
      <c r="G108" s="727" t="s">
        <v>5823</v>
      </c>
      <c r="H108" s="731">
        <v>46</v>
      </c>
      <c r="I108" s="731">
        <v>460</v>
      </c>
      <c r="J108" s="727">
        <v>0.71875</v>
      </c>
      <c r="K108" s="727">
        <v>10</v>
      </c>
      <c r="L108" s="731">
        <v>64</v>
      </c>
      <c r="M108" s="731">
        <v>640</v>
      </c>
      <c r="N108" s="727">
        <v>1</v>
      </c>
      <c r="O108" s="727">
        <v>10</v>
      </c>
      <c r="P108" s="731">
        <v>66</v>
      </c>
      <c r="Q108" s="731">
        <v>660</v>
      </c>
      <c r="R108" s="745">
        <v>1.03125</v>
      </c>
      <c r="S108" s="732">
        <v>10</v>
      </c>
    </row>
    <row r="109" spans="1:19" ht="14.4" customHeight="1" x14ac:dyDescent="0.3">
      <c r="A109" s="726" t="s">
        <v>5790</v>
      </c>
      <c r="B109" s="727" t="s">
        <v>5791</v>
      </c>
      <c r="C109" s="727" t="s">
        <v>594</v>
      </c>
      <c r="D109" s="727" t="s">
        <v>2311</v>
      </c>
      <c r="E109" s="727" t="s">
        <v>5813</v>
      </c>
      <c r="F109" s="727" t="s">
        <v>5830</v>
      </c>
      <c r="G109" s="727" t="s">
        <v>5831</v>
      </c>
      <c r="H109" s="731">
        <v>1</v>
      </c>
      <c r="I109" s="731">
        <v>617</v>
      </c>
      <c r="J109" s="727"/>
      <c r="K109" s="727">
        <v>617</v>
      </c>
      <c r="L109" s="731"/>
      <c r="M109" s="731"/>
      <c r="N109" s="727"/>
      <c r="O109" s="727"/>
      <c r="P109" s="731"/>
      <c r="Q109" s="731"/>
      <c r="R109" s="745"/>
      <c r="S109" s="732"/>
    </row>
    <row r="110" spans="1:19" ht="14.4" customHeight="1" x14ac:dyDescent="0.3">
      <c r="A110" s="726" t="s">
        <v>5790</v>
      </c>
      <c r="B110" s="727" t="s">
        <v>5791</v>
      </c>
      <c r="C110" s="727" t="s">
        <v>594</v>
      </c>
      <c r="D110" s="727" t="s">
        <v>2311</v>
      </c>
      <c r="E110" s="727" t="s">
        <v>5813</v>
      </c>
      <c r="F110" s="727" t="s">
        <v>5832</v>
      </c>
      <c r="G110" s="727" t="s">
        <v>5833</v>
      </c>
      <c r="H110" s="731">
        <v>8</v>
      </c>
      <c r="I110" s="731">
        <v>3104</v>
      </c>
      <c r="J110" s="727">
        <v>0.8798185941043084</v>
      </c>
      <c r="K110" s="727">
        <v>388</v>
      </c>
      <c r="L110" s="731">
        <v>9</v>
      </c>
      <c r="M110" s="731">
        <v>3528</v>
      </c>
      <c r="N110" s="727">
        <v>1</v>
      </c>
      <c r="O110" s="727">
        <v>392</v>
      </c>
      <c r="P110" s="731">
        <v>1</v>
      </c>
      <c r="Q110" s="731">
        <v>392</v>
      </c>
      <c r="R110" s="745">
        <v>0.1111111111111111</v>
      </c>
      <c r="S110" s="732">
        <v>392</v>
      </c>
    </row>
    <row r="111" spans="1:19" ht="14.4" customHeight="1" x14ac:dyDescent="0.3">
      <c r="A111" s="726" t="s">
        <v>5790</v>
      </c>
      <c r="B111" s="727" t="s">
        <v>5791</v>
      </c>
      <c r="C111" s="727" t="s">
        <v>594</v>
      </c>
      <c r="D111" s="727" t="s">
        <v>2311</v>
      </c>
      <c r="E111" s="727" t="s">
        <v>5813</v>
      </c>
      <c r="F111" s="727" t="s">
        <v>5846</v>
      </c>
      <c r="G111" s="727" t="s">
        <v>5847</v>
      </c>
      <c r="H111" s="731">
        <v>157</v>
      </c>
      <c r="I111" s="731">
        <v>36895</v>
      </c>
      <c r="J111" s="727">
        <v>1.3124288560045532</v>
      </c>
      <c r="K111" s="727">
        <v>235</v>
      </c>
      <c r="L111" s="731">
        <v>112</v>
      </c>
      <c r="M111" s="731">
        <v>28112</v>
      </c>
      <c r="N111" s="727">
        <v>1</v>
      </c>
      <c r="O111" s="727">
        <v>251</v>
      </c>
      <c r="P111" s="731">
        <v>162</v>
      </c>
      <c r="Q111" s="731">
        <v>40662</v>
      </c>
      <c r="R111" s="745">
        <v>1.4464285714285714</v>
      </c>
      <c r="S111" s="732">
        <v>251</v>
      </c>
    </row>
    <row r="112" spans="1:19" ht="14.4" customHeight="1" x14ac:dyDescent="0.3">
      <c r="A112" s="726" t="s">
        <v>5790</v>
      </c>
      <c r="B112" s="727" t="s">
        <v>5791</v>
      </c>
      <c r="C112" s="727" t="s">
        <v>594</v>
      </c>
      <c r="D112" s="727" t="s">
        <v>2311</v>
      </c>
      <c r="E112" s="727" t="s">
        <v>5813</v>
      </c>
      <c r="F112" s="727" t="s">
        <v>5848</v>
      </c>
      <c r="G112" s="727" t="s">
        <v>5849</v>
      </c>
      <c r="H112" s="731">
        <v>454</v>
      </c>
      <c r="I112" s="731">
        <v>53572</v>
      </c>
      <c r="J112" s="727">
        <v>1.1368304897716663</v>
      </c>
      <c r="K112" s="727">
        <v>118</v>
      </c>
      <c r="L112" s="731">
        <v>374</v>
      </c>
      <c r="M112" s="731">
        <v>47124</v>
      </c>
      <c r="N112" s="727">
        <v>1</v>
      </c>
      <c r="O112" s="727">
        <v>126</v>
      </c>
      <c r="P112" s="731">
        <v>297</v>
      </c>
      <c r="Q112" s="731">
        <v>37422</v>
      </c>
      <c r="R112" s="745">
        <v>0.79411764705882348</v>
      </c>
      <c r="S112" s="732">
        <v>126</v>
      </c>
    </row>
    <row r="113" spans="1:19" ht="14.4" customHeight="1" x14ac:dyDescent="0.3">
      <c r="A113" s="726" t="s">
        <v>5790</v>
      </c>
      <c r="B113" s="727" t="s">
        <v>5791</v>
      </c>
      <c r="C113" s="727" t="s">
        <v>594</v>
      </c>
      <c r="D113" s="727" t="s">
        <v>2311</v>
      </c>
      <c r="E113" s="727" t="s">
        <v>5813</v>
      </c>
      <c r="F113" s="727" t="s">
        <v>5856</v>
      </c>
      <c r="G113" s="727" t="s">
        <v>5857</v>
      </c>
      <c r="H113" s="731"/>
      <c r="I113" s="731"/>
      <c r="J113" s="727"/>
      <c r="K113" s="727"/>
      <c r="L113" s="731"/>
      <c r="M113" s="731"/>
      <c r="N113" s="727"/>
      <c r="O113" s="727"/>
      <c r="P113" s="731">
        <v>2</v>
      </c>
      <c r="Q113" s="731">
        <v>398</v>
      </c>
      <c r="R113" s="745"/>
      <c r="S113" s="732">
        <v>199</v>
      </c>
    </row>
    <row r="114" spans="1:19" ht="14.4" customHeight="1" x14ac:dyDescent="0.3">
      <c r="A114" s="726" t="s">
        <v>5790</v>
      </c>
      <c r="B114" s="727" t="s">
        <v>5791</v>
      </c>
      <c r="C114" s="727" t="s">
        <v>594</v>
      </c>
      <c r="D114" s="727" t="s">
        <v>2311</v>
      </c>
      <c r="E114" s="727" t="s">
        <v>5813</v>
      </c>
      <c r="F114" s="727" t="s">
        <v>5862</v>
      </c>
      <c r="G114" s="727" t="s">
        <v>5863</v>
      </c>
      <c r="H114" s="731">
        <v>1</v>
      </c>
      <c r="I114" s="731">
        <v>666</v>
      </c>
      <c r="J114" s="727">
        <v>0.98085419734904267</v>
      </c>
      <c r="K114" s="727">
        <v>666</v>
      </c>
      <c r="L114" s="731">
        <v>1</v>
      </c>
      <c r="M114" s="731">
        <v>679</v>
      </c>
      <c r="N114" s="727">
        <v>1</v>
      </c>
      <c r="O114" s="727">
        <v>679</v>
      </c>
      <c r="P114" s="731"/>
      <c r="Q114" s="731"/>
      <c r="R114" s="745"/>
      <c r="S114" s="732"/>
    </row>
    <row r="115" spans="1:19" ht="14.4" customHeight="1" x14ac:dyDescent="0.3">
      <c r="A115" s="726" t="s">
        <v>5790</v>
      </c>
      <c r="B115" s="727" t="s">
        <v>5791</v>
      </c>
      <c r="C115" s="727" t="s">
        <v>594</v>
      </c>
      <c r="D115" s="727" t="s">
        <v>2311</v>
      </c>
      <c r="E115" s="727" t="s">
        <v>5813</v>
      </c>
      <c r="F115" s="727" t="s">
        <v>5866</v>
      </c>
      <c r="G115" s="727" t="s">
        <v>5867</v>
      </c>
      <c r="H115" s="731"/>
      <c r="I115" s="731"/>
      <c r="J115" s="727"/>
      <c r="K115" s="727"/>
      <c r="L115" s="731"/>
      <c r="M115" s="731"/>
      <c r="N115" s="727"/>
      <c r="O115" s="727"/>
      <c r="P115" s="731">
        <v>1</v>
      </c>
      <c r="Q115" s="731">
        <v>163</v>
      </c>
      <c r="R115" s="745"/>
      <c r="S115" s="732">
        <v>163</v>
      </c>
    </row>
    <row r="116" spans="1:19" ht="14.4" customHeight="1" x14ac:dyDescent="0.3">
      <c r="A116" s="726" t="s">
        <v>5790</v>
      </c>
      <c r="B116" s="727" t="s">
        <v>5791</v>
      </c>
      <c r="C116" s="727" t="s">
        <v>594</v>
      </c>
      <c r="D116" s="727" t="s">
        <v>2311</v>
      </c>
      <c r="E116" s="727" t="s">
        <v>5813</v>
      </c>
      <c r="F116" s="727" t="s">
        <v>5868</v>
      </c>
      <c r="G116" s="727" t="s">
        <v>5869</v>
      </c>
      <c r="H116" s="731">
        <v>150</v>
      </c>
      <c r="I116" s="731">
        <v>3066.66</v>
      </c>
      <c r="J116" s="727">
        <v>0.18969050483557198</v>
      </c>
      <c r="K116" s="727">
        <v>20.444399999999998</v>
      </c>
      <c r="L116" s="731">
        <v>485</v>
      </c>
      <c r="M116" s="731">
        <v>16166.65</v>
      </c>
      <c r="N116" s="727">
        <v>1</v>
      </c>
      <c r="O116" s="727">
        <v>33.333298969072167</v>
      </c>
      <c r="P116" s="731">
        <v>459</v>
      </c>
      <c r="Q116" s="731">
        <v>15300.01</v>
      </c>
      <c r="R116" s="745">
        <v>0.94639334679726472</v>
      </c>
      <c r="S116" s="732">
        <v>33.333355119825711</v>
      </c>
    </row>
    <row r="117" spans="1:19" ht="14.4" customHeight="1" x14ac:dyDescent="0.3">
      <c r="A117" s="726" t="s">
        <v>5790</v>
      </c>
      <c r="B117" s="727" t="s">
        <v>5791</v>
      </c>
      <c r="C117" s="727" t="s">
        <v>594</v>
      </c>
      <c r="D117" s="727" t="s">
        <v>2311</v>
      </c>
      <c r="E117" s="727" t="s">
        <v>5813</v>
      </c>
      <c r="F117" s="727" t="s">
        <v>5872</v>
      </c>
      <c r="G117" s="727" t="s">
        <v>5873</v>
      </c>
      <c r="H117" s="731">
        <v>58</v>
      </c>
      <c r="I117" s="731">
        <v>9802</v>
      </c>
      <c r="J117" s="727">
        <v>1.2951902748414377</v>
      </c>
      <c r="K117" s="727">
        <v>169</v>
      </c>
      <c r="L117" s="731">
        <v>44</v>
      </c>
      <c r="M117" s="731">
        <v>7568</v>
      </c>
      <c r="N117" s="727">
        <v>1</v>
      </c>
      <c r="O117" s="727">
        <v>172</v>
      </c>
      <c r="P117" s="731">
        <v>27</v>
      </c>
      <c r="Q117" s="731">
        <v>4644</v>
      </c>
      <c r="R117" s="745">
        <v>0.61363636363636365</v>
      </c>
      <c r="S117" s="732">
        <v>172</v>
      </c>
    </row>
    <row r="118" spans="1:19" ht="14.4" customHeight="1" x14ac:dyDescent="0.3">
      <c r="A118" s="726" t="s">
        <v>5790</v>
      </c>
      <c r="B118" s="727" t="s">
        <v>5791</v>
      </c>
      <c r="C118" s="727" t="s">
        <v>594</v>
      </c>
      <c r="D118" s="727" t="s">
        <v>2311</v>
      </c>
      <c r="E118" s="727" t="s">
        <v>5813</v>
      </c>
      <c r="F118" s="727" t="s">
        <v>5874</v>
      </c>
      <c r="G118" s="727" t="s">
        <v>5875</v>
      </c>
      <c r="H118" s="731">
        <v>47</v>
      </c>
      <c r="I118" s="731">
        <v>1692</v>
      </c>
      <c r="J118" s="727">
        <v>0.71452702702702697</v>
      </c>
      <c r="K118" s="727">
        <v>36</v>
      </c>
      <c r="L118" s="731">
        <v>64</v>
      </c>
      <c r="M118" s="731">
        <v>2368</v>
      </c>
      <c r="N118" s="727">
        <v>1</v>
      </c>
      <c r="O118" s="727">
        <v>37</v>
      </c>
      <c r="P118" s="731">
        <v>62</v>
      </c>
      <c r="Q118" s="731">
        <v>2294</v>
      </c>
      <c r="R118" s="745">
        <v>0.96875</v>
      </c>
      <c r="S118" s="732">
        <v>37</v>
      </c>
    </row>
    <row r="119" spans="1:19" ht="14.4" customHeight="1" x14ac:dyDescent="0.3">
      <c r="A119" s="726" t="s">
        <v>5790</v>
      </c>
      <c r="B119" s="727" t="s">
        <v>5791</v>
      </c>
      <c r="C119" s="727" t="s">
        <v>594</v>
      </c>
      <c r="D119" s="727" t="s">
        <v>2311</v>
      </c>
      <c r="E119" s="727" t="s">
        <v>5813</v>
      </c>
      <c r="F119" s="727" t="s">
        <v>5876</v>
      </c>
      <c r="G119" s="727" t="s">
        <v>5877</v>
      </c>
      <c r="H119" s="731">
        <v>6</v>
      </c>
      <c r="I119" s="731">
        <v>492</v>
      </c>
      <c r="J119" s="727">
        <v>1.1441860465116278</v>
      </c>
      <c r="K119" s="727">
        <v>82</v>
      </c>
      <c r="L119" s="731">
        <v>5</v>
      </c>
      <c r="M119" s="731">
        <v>430</v>
      </c>
      <c r="N119" s="727">
        <v>1</v>
      </c>
      <c r="O119" s="727">
        <v>86</v>
      </c>
      <c r="P119" s="731">
        <v>2</v>
      </c>
      <c r="Q119" s="731">
        <v>172</v>
      </c>
      <c r="R119" s="745">
        <v>0.4</v>
      </c>
      <c r="S119" s="732">
        <v>86</v>
      </c>
    </row>
    <row r="120" spans="1:19" ht="14.4" customHeight="1" x14ac:dyDescent="0.3">
      <c r="A120" s="726" t="s">
        <v>5790</v>
      </c>
      <c r="B120" s="727" t="s">
        <v>5791</v>
      </c>
      <c r="C120" s="727" t="s">
        <v>594</v>
      </c>
      <c r="D120" s="727" t="s">
        <v>2311</v>
      </c>
      <c r="E120" s="727" t="s">
        <v>5813</v>
      </c>
      <c r="F120" s="727" t="s">
        <v>5880</v>
      </c>
      <c r="G120" s="727" t="s">
        <v>5881</v>
      </c>
      <c r="H120" s="731">
        <v>1</v>
      </c>
      <c r="I120" s="731">
        <v>0</v>
      </c>
      <c r="J120" s="727"/>
      <c r="K120" s="727">
        <v>0</v>
      </c>
      <c r="L120" s="731"/>
      <c r="M120" s="731"/>
      <c r="N120" s="727"/>
      <c r="O120" s="727"/>
      <c r="P120" s="731"/>
      <c r="Q120" s="731"/>
      <c r="R120" s="745"/>
      <c r="S120" s="732"/>
    </row>
    <row r="121" spans="1:19" ht="14.4" customHeight="1" x14ac:dyDescent="0.3">
      <c r="A121" s="726" t="s">
        <v>5790</v>
      </c>
      <c r="B121" s="727" t="s">
        <v>5791</v>
      </c>
      <c r="C121" s="727" t="s">
        <v>594</v>
      </c>
      <c r="D121" s="727" t="s">
        <v>2311</v>
      </c>
      <c r="E121" s="727" t="s">
        <v>5813</v>
      </c>
      <c r="F121" s="727" t="s">
        <v>5885</v>
      </c>
      <c r="G121" s="727" t="s">
        <v>5886</v>
      </c>
      <c r="H121" s="731">
        <v>1</v>
      </c>
      <c r="I121" s="731">
        <v>210</v>
      </c>
      <c r="J121" s="727"/>
      <c r="K121" s="727">
        <v>210</v>
      </c>
      <c r="L121" s="731"/>
      <c r="M121" s="731"/>
      <c r="N121" s="727"/>
      <c r="O121" s="727"/>
      <c r="P121" s="731"/>
      <c r="Q121" s="731"/>
      <c r="R121" s="745"/>
      <c r="S121" s="732"/>
    </row>
    <row r="122" spans="1:19" ht="14.4" customHeight="1" x14ac:dyDescent="0.3">
      <c r="A122" s="726" t="s">
        <v>5790</v>
      </c>
      <c r="B122" s="727" t="s">
        <v>5791</v>
      </c>
      <c r="C122" s="727" t="s">
        <v>594</v>
      </c>
      <c r="D122" s="727" t="s">
        <v>2311</v>
      </c>
      <c r="E122" s="727" t="s">
        <v>5813</v>
      </c>
      <c r="F122" s="727" t="s">
        <v>5891</v>
      </c>
      <c r="G122" s="727" t="s">
        <v>5892</v>
      </c>
      <c r="H122" s="731">
        <v>1</v>
      </c>
      <c r="I122" s="731">
        <v>436</v>
      </c>
      <c r="J122" s="727"/>
      <c r="K122" s="727">
        <v>436</v>
      </c>
      <c r="L122" s="731"/>
      <c r="M122" s="731"/>
      <c r="N122" s="727"/>
      <c r="O122" s="727"/>
      <c r="P122" s="731"/>
      <c r="Q122" s="731"/>
      <c r="R122" s="745"/>
      <c r="S122" s="732"/>
    </row>
    <row r="123" spans="1:19" ht="14.4" customHeight="1" x14ac:dyDescent="0.3">
      <c r="A123" s="726" t="s">
        <v>5790</v>
      </c>
      <c r="B123" s="727" t="s">
        <v>5791</v>
      </c>
      <c r="C123" s="727" t="s">
        <v>594</v>
      </c>
      <c r="D123" s="727" t="s">
        <v>2311</v>
      </c>
      <c r="E123" s="727" t="s">
        <v>5813</v>
      </c>
      <c r="F123" s="727" t="s">
        <v>5893</v>
      </c>
      <c r="G123" s="727" t="s">
        <v>5894</v>
      </c>
      <c r="H123" s="731">
        <v>1</v>
      </c>
      <c r="I123" s="731">
        <v>1050</v>
      </c>
      <c r="J123" s="727">
        <v>0.32925682031984949</v>
      </c>
      <c r="K123" s="727">
        <v>1050</v>
      </c>
      <c r="L123" s="731">
        <v>3</v>
      </c>
      <c r="M123" s="731">
        <v>3189</v>
      </c>
      <c r="N123" s="727">
        <v>1</v>
      </c>
      <c r="O123" s="727">
        <v>1063</v>
      </c>
      <c r="P123" s="731">
        <v>1</v>
      </c>
      <c r="Q123" s="731">
        <v>1063</v>
      </c>
      <c r="R123" s="745">
        <v>0.33333333333333331</v>
      </c>
      <c r="S123" s="732">
        <v>1063</v>
      </c>
    </row>
    <row r="124" spans="1:19" ht="14.4" customHeight="1" x14ac:dyDescent="0.3">
      <c r="A124" s="726" t="s">
        <v>5790</v>
      </c>
      <c r="B124" s="727" t="s">
        <v>5791</v>
      </c>
      <c r="C124" s="727" t="s">
        <v>594</v>
      </c>
      <c r="D124" s="727" t="s">
        <v>2311</v>
      </c>
      <c r="E124" s="727" t="s">
        <v>5813</v>
      </c>
      <c r="F124" s="727" t="s">
        <v>5897</v>
      </c>
      <c r="G124" s="727" t="s">
        <v>5898</v>
      </c>
      <c r="H124" s="731">
        <v>1</v>
      </c>
      <c r="I124" s="731">
        <v>57</v>
      </c>
      <c r="J124" s="727"/>
      <c r="K124" s="727">
        <v>57</v>
      </c>
      <c r="L124" s="731"/>
      <c r="M124" s="731"/>
      <c r="N124" s="727"/>
      <c r="O124" s="727"/>
      <c r="P124" s="731"/>
      <c r="Q124" s="731"/>
      <c r="R124" s="745"/>
      <c r="S124" s="732"/>
    </row>
    <row r="125" spans="1:19" ht="14.4" customHeight="1" x14ac:dyDescent="0.3">
      <c r="A125" s="726" t="s">
        <v>5790</v>
      </c>
      <c r="B125" s="727" t="s">
        <v>5791</v>
      </c>
      <c r="C125" s="727" t="s">
        <v>594</v>
      </c>
      <c r="D125" s="727" t="s">
        <v>2311</v>
      </c>
      <c r="E125" s="727" t="s">
        <v>5813</v>
      </c>
      <c r="F125" s="727" t="s">
        <v>5903</v>
      </c>
      <c r="G125" s="727" t="s">
        <v>5904</v>
      </c>
      <c r="H125" s="731">
        <v>2</v>
      </c>
      <c r="I125" s="731">
        <v>358</v>
      </c>
      <c r="J125" s="727">
        <v>0.97814207650273222</v>
      </c>
      <c r="K125" s="727">
        <v>179</v>
      </c>
      <c r="L125" s="731">
        <v>2</v>
      </c>
      <c r="M125" s="731">
        <v>366</v>
      </c>
      <c r="N125" s="727">
        <v>1</v>
      </c>
      <c r="O125" s="727">
        <v>183</v>
      </c>
      <c r="P125" s="731">
        <v>1</v>
      </c>
      <c r="Q125" s="731">
        <v>183</v>
      </c>
      <c r="R125" s="745">
        <v>0.5</v>
      </c>
      <c r="S125" s="732">
        <v>183</v>
      </c>
    </row>
    <row r="126" spans="1:19" ht="14.4" customHeight="1" x14ac:dyDescent="0.3">
      <c r="A126" s="726" t="s">
        <v>5790</v>
      </c>
      <c r="B126" s="727" t="s">
        <v>5791</v>
      </c>
      <c r="C126" s="727" t="s">
        <v>594</v>
      </c>
      <c r="D126" s="727" t="s">
        <v>2311</v>
      </c>
      <c r="E126" s="727" t="s">
        <v>5813</v>
      </c>
      <c r="F126" s="727" t="s">
        <v>5913</v>
      </c>
      <c r="G126" s="727" t="s">
        <v>5914</v>
      </c>
      <c r="H126" s="731">
        <v>2</v>
      </c>
      <c r="I126" s="731">
        <v>520</v>
      </c>
      <c r="J126" s="727"/>
      <c r="K126" s="727">
        <v>260</v>
      </c>
      <c r="L126" s="731"/>
      <c r="M126" s="731"/>
      <c r="N126" s="727"/>
      <c r="O126" s="727"/>
      <c r="P126" s="731"/>
      <c r="Q126" s="731"/>
      <c r="R126" s="745"/>
      <c r="S126" s="732"/>
    </row>
    <row r="127" spans="1:19" ht="14.4" customHeight="1" x14ac:dyDescent="0.3">
      <c r="A127" s="726" t="s">
        <v>5790</v>
      </c>
      <c r="B127" s="727" t="s">
        <v>5791</v>
      </c>
      <c r="C127" s="727" t="s">
        <v>594</v>
      </c>
      <c r="D127" s="727" t="s">
        <v>5774</v>
      </c>
      <c r="E127" s="727" t="s">
        <v>5813</v>
      </c>
      <c r="F127" s="727" t="s">
        <v>5820</v>
      </c>
      <c r="G127" s="727" t="s">
        <v>5821</v>
      </c>
      <c r="H127" s="731"/>
      <c r="I127" s="731"/>
      <c r="J127" s="727"/>
      <c r="K127" s="727"/>
      <c r="L127" s="731"/>
      <c r="M127" s="731"/>
      <c r="N127" s="727"/>
      <c r="O127" s="727"/>
      <c r="P127" s="731">
        <v>2</v>
      </c>
      <c r="Q127" s="731">
        <v>74</v>
      </c>
      <c r="R127" s="745"/>
      <c r="S127" s="732">
        <v>37</v>
      </c>
    </row>
    <row r="128" spans="1:19" ht="14.4" customHeight="1" x14ac:dyDescent="0.3">
      <c r="A128" s="726" t="s">
        <v>5790</v>
      </c>
      <c r="B128" s="727" t="s">
        <v>5791</v>
      </c>
      <c r="C128" s="727" t="s">
        <v>594</v>
      </c>
      <c r="D128" s="727" t="s">
        <v>2312</v>
      </c>
      <c r="E128" s="727" t="s">
        <v>5792</v>
      </c>
      <c r="F128" s="727" t="s">
        <v>5793</v>
      </c>
      <c r="G128" s="727" t="s">
        <v>4600</v>
      </c>
      <c r="H128" s="731"/>
      <c r="I128" s="731"/>
      <c r="J128" s="727"/>
      <c r="K128" s="727"/>
      <c r="L128" s="731">
        <v>0.7</v>
      </c>
      <c r="M128" s="731">
        <v>105.69999999999999</v>
      </c>
      <c r="N128" s="727">
        <v>1</v>
      </c>
      <c r="O128" s="727">
        <v>151</v>
      </c>
      <c r="P128" s="731">
        <v>1.2999999999999998</v>
      </c>
      <c r="Q128" s="731">
        <v>196.3</v>
      </c>
      <c r="R128" s="745">
        <v>1.8571428571428574</v>
      </c>
      <c r="S128" s="732">
        <v>151.00000000000003</v>
      </c>
    </row>
    <row r="129" spans="1:19" ht="14.4" customHeight="1" x14ac:dyDescent="0.3">
      <c r="A129" s="726" t="s">
        <v>5790</v>
      </c>
      <c r="B129" s="727" t="s">
        <v>5791</v>
      </c>
      <c r="C129" s="727" t="s">
        <v>594</v>
      </c>
      <c r="D129" s="727" t="s">
        <v>2312</v>
      </c>
      <c r="E129" s="727" t="s">
        <v>5813</v>
      </c>
      <c r="F129" s="727" t="s">
        <v>5818</v>
      </c>
      <c r="G129" s="727" t="s">
        <v>5819</v>
      </c>
      <c r="H129" s="731">
        <v>325</v>
      </c>
      <c r="I129" s="731">
        <v>26325</v>
      </c>
      <c r="J129" s="727">
        <v>1.2789059463661097</v>
      </c>
      <c r="K129" s="727">
        <v>81</v>
      </c>
      <c r="L129" s="731">
        <v>248</v>
      </c>
      <c r="M129" s="731">
        <v>20584</v>
      </c>
      <c r="N129" s="727">
        <v>1</v>
      </c>
      <c r="O129" s="727">
        <v>83</v>
      </c>
      <c r="P129" s="731">
        <v>203</v>
      </c>
      <c r="Q129" s="731">
        <v>16849</v>
      </c>
      <c r="R129" s="745">
        <v>0.81854838709677424</v>
      </c>
      <c r="S129" s="732">
        <v>83</v>
      </c>
    </row>
    <row r="130" spans="1:19" ht="14.4" customHeight="1" x14ac:dyDescent="0.3">
      <c r="A130" s="726" t="s">
        <v>5790</v>
      </c>
      <c r="B130" s="727" t="s">
        <v>5791</v>
      </c>
      <c r="C130" s="727" t="s">
        <v>594</v>
      </c>
      <c r="D130" s="727" t="s">
        <v>2312</v>
      </c>
      <c r="E130" s="727" t="s">
        <v>5813</v>
      </c>
      <c r="F130" s="727" t="s">
        <v>5820</v>
      </c>
      <c r="G130" s="727" t="s">
        <v>5821</v>
      </c>
      <c r="H130" s="731">
        <v>248</v>
      </c>
      <c r="I130" s="731">
        <v>8680</v>
      </c>
      <c r="J130" s="727">
        <v>1.7772317772317772</v>
      </c>
      <c r="K130" s="727">
        <v>35</v>
      </c>
      <c r="L130" s="731">
        <v>132</v>
      </c>
      <c r="M130" s="731">
        <v>4884</v>
      </c>
      <c r="N130" s="727">
        <v>1</v>
      </c>
      <c r="O130" s="727">
        <v>37</v>
      </c>
      <c r="P130" s="731">
        <v>72</v>
      </c>
      <c r="Q130" s="731">
        <v>2664</v>
      </c>
      <c r="R130" s="745">
        <v>0.54545454545454541</v>
      </c>
      <c r="S130" s="732">
        <v>37</v>
      </c>
    </row>
    <row r="131" spans="1:19" ht="14.4" customHeight="1" x14ac:dyDescent="0.3">
      <c r="A131" s="726" t="s">
        <v>5790</v>
      </c>
      <c r="B131" s="727" t="s">
        <v>5791</v>
      </c>
      <c r="C131" s="727" t="s">
        <v>594</v>
      </c>
      <c r="D131" s="727" t="s">
        <v>2312</v>
      </c>
      <c r="E131" s="727" t="s">
        <v>5813</v>
      </c>
      <c r="F131" s="727" t="s">
        <v>5846</v>
      </c>
      <c r="G131" s="727" t="s">
        <v>5847</v>
      </c>
      <c r="H131" s="731">
        <v>3</v>
      </c>
      <c r="I131" s="731">
        <v>705</v>
      </c>
      <c r="J131" s="727">
        <v>0.14782973369679178</v>
      </c>
      <c r="K131" s="727">
        <v>235</v>
      </c>
      <c r="L131" s="731">
        <v>19</v>
      </c>
      <c r="M131" s="731">
        <v>4769</v>
      </c>
      <c r="N131" s="727">
        <v>1</v>
      </c>
      <c r="O131" s="727">
        <v>251</v>
      </c>
      <c r="P131" s="731">
        <v>29</v>
      </c>
      <c r="Q131" s="731">
        <v>7279</v>
      </c>
      <c r="R131" s="745">
        <v>1.5263157894736843</v>
      </c>
      <c r="S131" s="732">
        <v>251</v>
      </c>
    </row>
    <row r="132" spans="1:19" ht="14.4" customHeight="1" x14ac:dyDescent="0.3">
      <c r="A132" s="726" t="s">
        <v>5790</v>
      </c>
      <c r="B132" s="727" t="s">
        <v>5791</v>
      </c>
      <c r="C132" s="727" t="s">
        <v>594</v>
      </c>
      <c r="D132" s="727" t="s">
        <v>2312</v>
      </c>
      <c r="E132" s="727" t="s">
        <v>5813</v>
      </c>
      <c r="F132" s="727" t="s">
        <v>5848</v>
      </c>
      <c r="G132" s="727" t="s">
        <v>5849</v>
      </c>
      <c r="H132" s="731">
        <v>258</v>
      </c>
      <c r="I132" s="731">
        <v>30444</v>
      </c>
      <c r="J132" s="727">
        <v>0.74573780129335687</v>
      </c>
      <c r="K132" s="727">
        <v>118</v>
      </c>
      <c r="L132" s="731">
        <v>324</v>
      </c>
      <c r="M132" s="731">
        <v>40824</v>
      </c>
      <c r="N132" s="727">
        <v>1</v>
      </c>
      <c r="O132" s="727">
        <v>126</v>
      </c>
      <c r="P132" s="731">
        <v>364</v>
      </c>
      <c r="Q132" s="731">
        <v>45864</v>
      </c>
      <c r="R132" s="745">
        <v>1.1234567901234569</v>
      </c>
      <c r="S132" s="732">
        <v>126</v>
      </c>
    </row>
    <row r="133" spans="1:19" ht="14.4" customHeight="1" x14ac:dyDescent="0.3">
      <c r="A133" s="726" t="s">
        <v>5790</v>
      </c>
      <c r="B133" s="727" t="s">
        <v>5791</v>
      </c>
      <c r="C133" s="727" t="s">
        <v>594</v>
      </c>
      <c r="D133" s="727" t="s">
        <v>2312</v>
      </c>
      <c r="E133" s="727" t="s">
        <v>5813</v>
      </c>
      <c r="F133" s="727" t="s">
        <v>5850</v>
      </c>
      <c r="G133" s="727" t="s">
        <v>5851</v>
      </c>
      <c r="H133" s="731"/>
      <c r="I133" s="731"/>
      <c r="J133" s="727"/>
      <c r="K133" s="727"/>
      <c r="L133" s="731">
        <v>1</v>
      </c>
      <c r="M133" s="731">
        <v>614</v>
      </c>
      <c r="N133" s="727">
        <v>1</v>
      </c>
      <c r="O133" s="727">
        <v>614</v>
      </c>
      <c r="P133" s="731"/>
      <c r="Q133" s="731"/>
      <c r="R133" s="745"/>
      <c r="S133" s="732"/>
    </row>
    <row r="134" spans="1:19" ht="14.4" customHeight="1" x14ac:dyDescent="0.3">
      <c r="A134" s="726" t="s">
        <v>5790</v>
      </c>
      <c r="B134" s="727" t="s">
        <v>5791</v>
      </c>
      <c r="C134" s="727" t="s">
        <v>594</v>
      </c>
      <c r="D134" s="727" t="s">
        <v>2312</v>
      </c>
      <c r="E134" s="727" t="s">
        <v>5813</v>
      </c>
      <c r="F134" s="727" t="s">
        <v>5860</v>
      </c>
      <c r="G134" s="727" t="s">
        <v>5861</v>
      </c>
      <c r="H134" s="731"/>
      <c r="I134" s="731"/>
      <c r="J134" s="727"/>
      <c r="K134" s="727"/>
      <c r="L134" s="731">
        <v>2</v>
      </c>
      <c r="M134" s="731">
        <v>1000</v>
      </c>
      <c r="N134" s="727">
        <v>1</v>
      </c>
      <c r="O134" s="727">
        <v>500</v>
      </c>
      <c r="P134" s="731">
        <v>1</v>
      </c>
      <c r="Q134" s="731">
        <v>501</v>
      </c>
      <c r="R134" s="745">
        <v>0.501</v>
      </c>
      <c r="S134" s="732">
        <v>501</v>
      </c>
    </row>
    <row r="135" spans="1:19" ht="14.4" customHeight="1" x14ac:dyDescent="0.3">
      <c r="A135" s="726" t="s">
        <v>5790</v>
      </c>
      <c r="B135" s="727" t="s">
        <v>5791</v>
      </c>
      <c r="C135" s="727" t="s">
        <v>594</v>
      </c>
      <c r="D135" s="727" t="s">
        <v>2312</v>
      </c>
      <c r="E135" s="727" t="s">
        <v>5813</v>
      </c>
      <c r="F135" s="727" t="s">
        <v>5862</v>
      </c>
      <c r="G135" s="727" t="s">
        <v>5863</v>
      </c>
      <c r="H135" s="731">
        <v>1</v>
      </c>
      <c r="I135" s="731">
        <v>666</v>
      </c>
      <c r="J135" s="727">
        <v>0.12260677466863033</v>
      </c>
      <c r="K135" s="727">
        <v>666</v>
      </c>
      <c r="L135" s="731">
        <v>8</v>
      </c>
      <c r="M135" s="731">
        <v>5432</v>
      </c>
      <c r="N135" s="727">
        <v>1</v>
      </c>
      <c r="O135" s="727">
        <v>679</v>
      </c>
      <c r="P135" s="731">
        <v>7</v>
      </c>
      <c r="Q135" s="731">
        <v>4753</v>
      </c>
      <c r="R135" s="745">
        <v>0.875</v>
      </c>
      <c r="S135" s="732">
        <v>679</v>
      </c>
    </row>
    <row r="136" spans="1:19" ht="14.4" customHeight="1" x14ac:dyDescent="0.3">
      <c r="A136" s="726" t="s">
        <v>5790</v>
      </c>
      <c r="B136" s="727" t="s">
        <v>5791</v>
      </c>
      <c r="C136" s="727" t="s">
        <v>594</v>
      </c>
      <c r="D136" s="727" t="s">
        <v>2312</v>
      </c>
      <c r="E136" s="727" t="s">
        <v>5813</v>
      </c>
      <c r="F136" s="727" t="s">
        <v>5864</v>
      </c>
      <c r="G136" s="727" t="s">
        <v>5865</v>
      </c>
      <c r="H136" s="731"/>
      <c r="I136" s="731"/>
      <c r="J136" s="727"/>
      <c r="K136" s="727"/>
      <c r="L136" s="731"/>
      <c r="M136" s="731"/>
      <c r="N136" s="727"/>
      <c r="O136" s="727"/>
      <c r="P136" s="731">
        <v>1</v>
      </c>
      <c r="Q136" s="731">
        <v>1028</v>
      </c>
      <c r="R136" s="745"/>
      <c r="S136" s="732">
        <v>1028</v>
      </c>
    </row>
    <row r="137" spans="1:19" ht="14.4" customHeight="1" x14ac:dyDescent="0.3">
      <c r="A137" s="726" t="s">
        <v>5790</v>
      </c>
      <c r="B137" s="727" t="s">
        <v>5791</v>
      </c>
      <c r="C137" s="727" t="s">
        <v>594</v>
      </c>
      <c r="D137" s="727" t="s">
        <v>2312</v>
      </c>
      <c r="E137" s="727" t="s">
        <v>5813</v>
      </c>
      <c r="F137" s="727" t="s">
        <v>5868</v>
      </c>
      <c r="G137" s="727" t="s">
        <v>5869</v>
      </c>
      <c r="H137" s="731">
        <v>57</v>
      </c>
      <c r="I137" s="731">
        <v>1866.67</v>
      </c>
      <c r="J137" s="727">
        <v>0.17073206424758058</v>
      </c>
      <c r="K137" s="727">
        <v>32.748596491228071</v>
      </c>
      <c r="L137" s="731">
        <v>328</v>
      </c>
      <c r="M137" s="731">
        <v>10933.33</v>
      </c>
      <c r="N137" s="727">
        <v>1</v>
      </c>
      <c r="O137" s="727">
        <v>33.33332317073171</v>
      </c>
      <c r="P137" s="731">
        <v>376</v>
      </c>
      <c r="Q137" s="731">
        <v>12533.33</v>
      </c>
      <c r="R137" s="745">
        <v>1.1463415080309476</v>
      </c>
      <c r="S137" s="732">
        <v>33.33332446808511</v>
      </c>
    </row>
    <row r="138" spans="1:19" ht="14.4" customHeight="1" x14ac:dyDescent="0.3">
      <c r="A138" s="726" t="s">
        <v>5790</v>
      </c>
      <c r="B138" s="727" t="s">
        <v>5791</v>
      </c>
      <c r="C138" s="727" t="s">
        <v>594</v>
      </c>
      <c r="D138" s="727" t="s">
        <v>2312</v>
      </c>
      <c r="E138" s="727" t="s">
        <v>5813</v>
      </c>
      <c r="F138" s="727" t="s">
        <v>5874</v>
      </c>
      <c r="G138" s="727" t="s">
        <v>5875</v>
      </c>
      <c r="H138" s="731">
        <v>1</v>
      </c>
      <c r="I138" s="731">
        <v>36</v>
      </c>
      <c r="J138" s="727">
        <v>0.48648648648648651</v>
      </c>
      <c r="K138" s="727">
        <v>36</v>
      </c>
      <c r="L138" s="731">
        <v>2</v>
      </c>
      <c r="M138" s="731">
        <v>74</v>
      </c>
      <c r="N138" s="727">
        <v>1</v>
      </c>
      <c r="O138" s="727">
        <v>37</v>
      </c>
      <c r="P138" s="731">
        <v>1</v>
      </c>
      <c r="Q138" s="731">
        <v>37</v>
      </c>
      <c r="R138" s="745">
        <v>0.5</v>
      </c>
      <c r="S138" s="732">
        <v>37</v>
      </c>
    </row>
    <row r="139" spans="1:19" ht="14.4" customHeight="1" x14ac:dyDescent="0.3">
      <c r="A139" s="726" t="s">
        <v>5790</v>
      </c>
      <c r="B139" s="727" t="s">
        <v>5791</v>
      </c>
      <c r="C139" s="727" t="s">
        <v>594</v>
      </c>
      <c r="D139" s="727" t="s">
        <v>2312</v>
      </c>
      <c r="E139" s="727" t="s">
        <v>5813</v>
      </c>
      <c r="F139" s="727" t="s">
        <v>5876</v>
      </c>
      <c r="G139" s="727" t="s">
        <v>5877</v>
      </c>
      <c r="H139" s="731">
        <v>16</v>
      </c>
      <c r="I139" s="731">
        <v>1312</v>
      </c>
      <c r="J139" s="727">
        <v>0.66329625884732057</v>
      </c>
      <c r="K139" s="727">
        <v>82</v>
      </c>
      <c r="L139" s="731">
        <v>23</v>
      </c>
      <c r="M139" s="731">
        <v>1978</v>
      </c>
      <c r="N139" s="727">
        <v>1</v>
      </c>
      <c r="O139" s="727">
        <v>86</v>
      </c>
      <c r="P139" s="731">
        <v>23</v>
      </c>
      <c r="Q139" s="731">
        <v>1978</v>
      </c>
      <c r="R139" s="745">
        <v>1</v>
      </c>
      <c r="S139" s="732">
        <v>86</v>
      </c>
    </row>
    <row r="140" spans="1:19" ht="14.4" customHeight="1" x14ac:dyDescent="0.3">
      <c r="A140" s="726" t="s">
        <v>5790</v>
      </c>
      <c r="B140" s="727" t="s">
        <v>5791</v>
      </c>
      <c r="C140" s="727" t="s">
        <v>594</v>
      </c>
      <c r="D140" s="727" t="s">
        <v>2312</v>
      </c>
      <c r="E140" s="727" t="s">
        <v>5813</v>
      </c>
      <c r="F140" s="727" t="s">
        <v>5880</v>
      </c>
      <c r="G140" s="727" t="s">
        <v>5881</v>
      </c>
      <c r="H140" s="731">
        <v>1</v>
      </c>
      <c r="I140" s="731">
        <v>0</v>
      </c>
      <c r="J140" s="727"/>
      <c r="K140" s="727">
        <v>0</v>
      </c>
      <c r="L140" s="731"/>
      <c r="M140" s="731"/>
      <c r="N140" s="727"/>
      <c r="O140" s="727"/>
      <c r="P140" s="731"/>
      <c r="Q140" s="731"/>
      <c r="R140" s="745"/>
      <c r="S140" s="732"/>
    </row>
    <row r="141" spans="1:19" ht="14.4" customHeight="1" x14ac:dyDescent="0.3">
      <c r="A141" s="726" t="s">
        <v>5790</v>
      </c>
      <c r="B141" s="727" t="s">
        <v>5791</v>
      </c>
      <c r="C141" s="727" t="s">
        <v>594</v>
      </c>
      <c r="D141" s="727" t="s">
        <v>2312</v>
      </c>
      <c r="E141" s="727" t="s">
        <v>5813</v>
      </c>
      <c r="F141" s="727" t="s">
        <v>5882</v>
      </c>
      <c r="G141" s="727" t="s">
        <v>5883</v>
      </c>
      <c r="H141" s="731"/>
      <c r="I141" s="731"/>
      <c r="J141" s="727"/>
      <c r="K141" s="727"/>
      <c r="L141" s="731">
        <v>1</v>
      </c>
      <c r="M141" s="731">
        <v>131</v>
      </c>
      <c r="N141" s="727">
        <v>1</v>
      </c>
      <c r="O141" s="727">
        <v>131</v>
      </c>
      <c r="P141" s="731">
        <v>1</v>
      </c>
      <c r="Q141" s="731">
        <v>132</v>
      </c>
      <c r="R141" s="745">
        <v>1.0076335877862594</v>
      </c>
      <c r="S141" s="732">
        <v>132</v>
      </c>
    </row>
    <row r="142" spans="1:19" ht="14.4" customHeight="1" x14ac:dyDescent="0.3">
      <c r="A142" s="726" t="s">
        <v>5790</v>
      </c>
      <c r="B142" s="727" t="s">
        <v>5791</v>
      </c>
      <c r="C142" s="727" t="s">
        <v>594</v>
      </c>
      <c r="D142" s="727" t="s">
        <v>2312</v>
      </c>
      <c r="E142" s="727" t="s">
        <v>5813</v>
      </c>
      <c r="F142" s="727" t="s">
        <v>5884</v>
      </c>
      <c r="G142" s="727" t="s">
        <v>5859</v>
      </c>
      <c r="H142" s="731"/>
      <c r="I142" s="731"/>
      <c r="J142" s="727"/>
      <c r="K142" s="727"/>
      <c r="L142" s="731">
        <v>1</v>
      </c>
      <c r="M142" s="731">
        <v>688</v>
      </c>
      <c r="N142" s="727">
        <v>1</v>
      </c>
      <c r="O142" s="727">
        <v>688</v>
      </c>
      <c r="P142" s="731"/>
      <c r="Q142" s="731"/>
      <c r="R142" s="745"/>
      <c r="S142" s="732"/>
    </row>
    <row r="143" spans="1:19" ht="14.4" customHeight="1" x14ac:dyDescent="0.3">
      <c r="A143" s="726" t="s">
        <v>5790</v>
      </c>
      <c r="B143" s="727" t="s">
        <v>5791</v>
      </c>
      <c r="C143" s="727" t="s">
        <v>594</v>
      </c>
      <c r="D143" s="727" t="s">
        <v>2312</v>
      </c>
      <c r="E143" s="727" t="s">
        <v>5813</v>
      </c>
      <c r="F143" s="727" t="s">
        <v>5893</v>
      </c>
      <c r="G143" s="727" t="s">
        <v>5894</v>
      </c>
      <c r="H143" s="731">
        <v>1</v>
      </c>
      <c r="I143" s="731">
        <v>1050</v>
      </c>
      <c r="J143" s="727">
        <v>0.32925682031984949</v>
      </c>
      <c r="K143" s="727">
        <v>1050</v>
      </c>
      <c r="L143" s="731">
        <v>3</v>
      </c>
      <c r="M143" s="731">
        <v>3189</v>
      </c>
      <c r="N143" s="727">
        <v>1</v>
      </c>
      <c r="O143" s="727">
        <v>1063</v>
      </c>
      <c r="P143" s="731">
        <v>3</v>
      </c>
      <c r="Q143" s="731">
        <v>3189</v>
      </c>
      <c r="R143" s="745">
        <v>1</v>
      </c>
      <c r="S143" s="732">
        <v>1063</v>
      </c>
    </row>
    <row r="144" spans="1:19" ht="14.4" customHeight="1" x14ac:dyDescent="0.3">
      <c r="A144" s="726" t="s">
        <v>5790</v>
      </c>
      <c r="B144" s="727" t="s">
        <v>5791</v>
      </c>
      <c r="C144" s="727" t="s">
        <v>594</v>
      </c>
      <c r="D144" s="727" t="s">
        <v>2312</v>
      </c>
      <c r="E144" s="727" t="s">
        <v>5813</v>
      </c>
      <c r="F144" s="727" t="s">
        <v>5895</v>
      </c>
      <c r="G144" s="727" t="s">
        <v>5896</v>
      </c>
      <c r="H144" s="731">
        <v>10</v>
      </c>
      <c r="I144" s="731">
        <v>3490</v>
      </c>
      <c r="J144" s="727">
        <v>4.690860215053763</v>
      </c>
      <c r="K144" s="727">
        <v>349</v>
      </c>
      <c r="L144" s="731">
        <v>2</v>
      </c>
      <c r="M144" s="731">
        <v>744</v>
      </c>
      <c r="N144" s="727">
        <v>1</v>
      </c>
      <c r="O144" s="727">
        <v>372</v>
      </c>
      <c r="P144" s="731">
        <v>1</v>
      </c>
      <c r="Q144" s="731">
        <v>373</v>
      </c>
      <c r="R144" s="745">
        <v>0.50134408602150538</v>
      </c>
      <c r="S144" s="732">
        <v>373</v>
      </c>
    </row>
    <row r="145" spans="1:19" ht="14.4" customHeight="1" x14ac:dyDescent="0.3">
      <c r="A145" s="726" t="s">
        <v>5790</v>
      </c>
      <c r="B145" s="727" t="s">
        <v>5791</v>
      </c>
      <c r="C145" s="727" t="s">
        <v>594</v>
      </c>
      <c r="D145" s="727" t="s">
        <v>2312</v>
      </c>
      <c r="E145" s="727" t="s">
        <v>5813</v>
      </c>
      <c r="F145" s="727" t="s">
        <v>5903</v>
      </c>
      <c r="G145" s="727" t="s">
        <v>5904</v>
      </c>
      <c r="H145" s="731">
        <v>6</v>
      </c>
      <c r="I145" s="731">
        <v>1074</v>
      </c>
      <c r="J145" s="727">
        <v>2.9344262295081966</v>
      </c>
      <c r="K145" s="727">
        <v>179</v>
      </c>
      <c r="L145" s="731">
        <v>2</v>
      </c>
      <c r="M145" s="731">
        <v>366</v>
      </c>
      <c r="N145" s="727">
        <v>1</v>
      </c>
      <c r="O145" s="727">
        <v>183</v>
      </c>
      <c r="P145" s="731">
        <v>2</v>
      </c>
      <c r="Q145" s="731">
        <v>366</v>
      </c>
      <c r="R145" s="745">
        <v>1</v>
      </c>
      <c r="S145" s="732">
        <v>183</v>
      </c>
    </row>
    <row r="146" spans="1:19" ht="14.4" customHeight="1" x14ac:dyDescent="0.3">
      <c r="A146" s="726" t="s">
        <v>5790</v>
      </c>
      <c r="B146" s="727" t="s">
        <v>5791</v>
      </c>
      <c r="C146" s="727" t="s">
        <v>594</v>
      </c>
      <c r="D146" s="727" t="s">
        <v>2312</v>
      </c>
      <c r="E146" s="727" t="s">
        <v>5813</v>
      </c>
      <c r="F146" s="727" t="s">
        <v>5907</v>
      </c>
      <c r="G146" s="727" t="s">
        <v>5908</v>
      </c>
      <c r="H146" s="731"/>
      <c r="I146" s="731"/>
      <c r="J146" s="727"/>
      <c r="K146" s="727"/>
      <c r="L146" s="731"/>
      <c r="M146" s="731"/>
      <c r="N146" s="727"/>
      <c r="O146" s="727"/>
      <c r="P146" s="731">
        <v>2</v>
      </c>
      <c r="Q146" s="731">
        <v>2616</v>
      </c>
      <c r="R146" s="745"/>
      <c r="S146" s="732">
        <v>1308</v>
      </c>
    </row>
    <row r="147" spans="1:19" ht="14.4" customHeight="1" x14ac:dyDescent="0.3">
      <c r="A147" s="726" t="s">
        <v>5790</v>
      </c>
      <c r="B147" s="727" t="s">
        <v>5791</v>
      </c>
      <c r="C147" s="727" t="s">
        <v>594</v>
      </c>
      <c r="D147" s="727" t="s">
        <v>2312</v>
      </c>
      <c r="E147" s="727" t="s">
        <v>5813</v>
      </c>
      <c r="F147" s="727" t="s">
        <v>5915</v>
      </c>
      <c r="G147" s="727" t="s">
        <v>5916</v>
      </c>
      <c r="H147" s="731">
        <v>5</v>
      </c>
      <c r="I147" s="731">
        <v>580</v>
      </c>
      <c r="J147" s="727">
        <v>1.2083333333333333</v>
      </c>
      <c r="K147" s="727">
        <v>116</v>
      </c>
      <c r="L147" s="731">
        <v>4</v>
      </c>
      <c r="M147" s="731">
        <v>480</v>
      </c>
      <c r="N147" s="727">
        <v>1</v>
      </c>
      <c r="O147" s="727">
        <v>120</v>
      </c>
      <c r="P147" s="731">
        <v>2</v>
      </c>
      <c r="Q147" s="731">
        <v>240</v>
      </c>
      <c r="R147" s="745">
        <v>0.5</v>
      </c>
      <c r="S147" s="732">
        <v>120</v>
      </c>
    </row>
    <row r="148" spans="1:19" ht="14.4" customHeight="1" x14ac:dyDescent="0.3">
      <c r="A148" s="726" t="s">
        <v>5790</v>
      </c>
      <c r="B148" s="727" t="s">
        <v>5791</v>
      </c>
      <c r="C148" s="727" t="s">
        <v>594</v>
      </c>
      <c r="D148" s="727" t="s">
        <v>2313</v>
      </c>
      <c r="E148" s="727" t="s">
        <v>5792</v>
      </c>
      <c r="F148" s="727" t="s">
        <v>5793</v>
      </c>
      <c r="G148" s="727" t="s">
        <v>4600</v>
      </c>
      <c r="H148" s="731"/>
      <c r="I148" s="731"/>
      <c r="J148" s="727"/>
      <c r="K148" s="727"/>
      <c r="L148" s="731">
        <v>0.2</v>
      </c>
      <c r="M148" s="731">
        <v>30.2</v>
      </c>
      <c r="N148" s="727">
        <v>1</v>
      </c>
      <c r="O148" s="727">
        <v>151</v>
      </c>
      <c r="P148" s="731">
        <v>0.1</v>
      </c>
      <c r="Q148" s="731">
        <v>15.1</v>
      </c>
      <c r="R148" s="745">
        <v>0.5</v>
      </c>
      <c r="S148" s="732">
        <v>151</v>
      </c>
    </row>
    <row r="149" spans="1:19" ht="14.4" customHeight="1" x14ac:dyDescent="0.3">
      <c r="A149" s="726" t="s">
        <v>5790</v>
      </c>
      <c r="B149" s="727" t="s">
        <v>5791</v>
      </c>
      <c r="C149" s="727" t="s">
        <v>594</v>
      </c>
      <c r="D149" s="727" t="s">
        <v>2313</v>
      </c>
      <c r="E149" s="727" t="s">
        <v>5813</v>
      </c>
      <c r="F149" s="727" t="s">
        <v>5820</v>
      </c>
      <c r="G149" s="727" t="s">
        <v>5821</v>
      </c>
      <c r="H149" s="731">
        <v>2</v>
      </c>
      <c r="I149" s="731">
        <v>70</v>
      </c>
      <c r="J149" s="727"/>
      <c r="K149" s="727">
        <v>35</v>
      </c>
      <c r="L149" s="731"/>
      <c r="M149" s="731"/>
      <c r="N149" s="727"/>
      <c r="O149" s="727"/>
      <c r="P149" s="731"/>
      <c r="Q149" s="731"/>
      <c r="R149" s="745"/>
      <c r="S149" s="732"/>
    </row>
    <row r="150" spans="1:19" ht="14.4" customHeight="1" x14ac:dyDescent="0.3">
      <c r="A150" s="726" t="s">
        <v>5790</v>
      </c>
      <c r="B150" s="727" t="s">
        <v>5791</v>
      </c>
      <c r="C150" s="727" t="s">
        <v>594</v>
      </c>
      <c r="D150" s="727" t="s">
        <v>2313</v>
      </c>
      <c r="E150" s="727" t="s">
        <v>5813</v>
      </c>
      <c r="F150" s="727" t="s">
        <v>5846</v>
      </c>
      <c r="G150" s="727" t="s">
        <v>5847</v>
      </c>
      <c r="H150" s="731">
        <v>4</v>
      </c>
      <c r="I150" s="731">
        <v>940</v>
      </c>
      <c r="J150" s="727">
        <v>3.7450199203187249</v>
      </c>
      <c r="K150" s="727">
        <v>235</v>
      </c>
      <c r="L150" s="731">
        <v>1</v>
      </c>
      <c r="M150" s="731">
        <v>251</v>
      </c>
      <c r="N150" s="727">
        <v>1</v>
      </c>
      <c r="O150" s="727">
        <v>251</v>
      </c>
      <c r="P150" s="731">
        <v>3</v>
      </c>
      <c r="Q150" s="731">
        <v>753</v>
      </c>
      <c r="R150" s="745">
        <v>3</v>
      </c>
      <c r="S150" s="732">
        <v>251</v>
      </c>
    </row>
    <row r="151" spans="1:19" ht="14.4" customHeight="1" x14ac:dyDescent="0.3">
      <c r="A151" s="726" t="s">
        <v>5790</v>
      </c>
      <c r="B151" s="727" t="s">
        <v>5791</v>
      </c>
      <c r="C151" s="727" t="s">
        <v>594</v>
      </c>
      <c r="D151" s="727" t="s">
        <v>2313</v>
      </c>
      <c r="E151" s="727" t="s">
        <v>5813</v>
      </c>
      <c r="F151" s="727" t="s">
        <v>5848</v>
      </c>
      <c r="G151" s="727" t="s">
        <v>5849</v>
      </c>
      <c r="H151" s="731">
        <v>15</v>
      </c>
      <c r="I151" s="731">
        <v>1770</v>
      </c>
      <c r="J151" s="727">
        <v>2.8095238095238093</v>
      </c>
      <c r="K151" s="727">
        <v>118</v>
      </c>
      <c r="L151" s="731">
        <v>5</v>
      </c>
      <c r="M151" s="731">
        <v>630</v>
      </c>
      <c r="N151" s="727">
        <v>1</v>
      </c>
      <c r="O151" s="727">
        <v>126</v>
      </c>
      <c r="P151" s="731">
        <v>5</v>
      </c>
      <c r="Q151" s="731">
        <v>630</v>
      </c>
      <c r="R151" s="745">
        <v>1</v>
      </c>
      <c r="S151" s="732">
        <v>126</v>
      </c>
    </row>
    <row r="152" spans="1:19" ht="14.4" customHeight="1" x14ac:dyDescent="0.3">
      <c r="A152" s="726" t="s">
        <v>5790</v>
      </c>
      <c r="B152" s="727" t="s">
        <v>5791</v>
      </c>
      <c r="C152" s="727" t="s">
        <v>594</v>
      </c>
      <c r="D152" s="727" t="s">
        <v>2313</v>
      </c>
      <c r="E152" s="727" t="s">
        <v>5813</v>
      </c>
      <c r="F152" s="727" t="s">
        <v>5862</v>
      </c>
      <c r="G152" s="727" t="s">
        <v>5863</v>
      </c>
      <c r="H152" s="731">
        <v>2</v>
      </c>
      <c r="I152" s="731">
        <v>1332</v>
      </c>
      <c r="J152" s="727">
        <v>1.9617083946980853</v>
      </c>
      <c r="K152" s="727">
        <v>666</v>
      </c>
      <c r="L152" s="731">
        <v>1</v>
      </c>
      <c r="M152" s="731">
        <v>679</v>
      </c>
      <c r="N152" s="727">
        <v>1</v>
      </c>
      <c r="O152" s="727">
        <v>679</v>
      </c>
      <c r="P152" s="731">
        <v>1</v>
      </c>
      <c r="Q152" s="731">
        <v>679</v>
      </c>
      <c r="R152" s="745">
        <v>1</v>
      </c>
      <c r="S152" s="732">
        <v>679</v>
      </c>
    </row>
    <row r="153" spans="1:19" ht="14.4" customHeight="1" x14ac:dyDescent="0.3">
      <c r="A153" s="726" t="s">
        <v>5790</v>
      </c>
      <c r="B153" s="727" t="s">
        <v>5791</v>
      </c>
      <c r="C153" s="727" t="s">
        <v>594</v>
      </c>
      <c r="D153" s="727" t="s">
        <v>2313</v>
      </c>
      <c r="E153" s="727" t="s">
        <v>5813</v>
      </c>
      <c r="F153" s="727" t="s">
        <v>5868</v>
      </c>
      <c r="G153" s="727" t="s">
        <v>5869</v>
      </c>
      <c r="H153" s="731">
        <v>6</v>
      </c>
      <c r="I153" s="731">
        <v>200</v>
      </c>
      <c r="J153" s="727">
        <v>1</v>
      </c>
      <c r="K153" s="727">
        <v>33.333333333333336</v>
      </c>
      <c r="L153" s="731">
        <v>6</v>
      </c>
      <c r="M153" s="731">
        <v>200</v>
      </c>
      <c r="N153" s="727">
        <v>1</v>
      </c>
      <c r="O153" s="727">
        <v>33.333333333333336</v>
      </c>
      <c r="P153" s="731">
        <v>8</v>
      </c>
      <c r="Q153" s="731">
        <v>266.65999999999997</v>
      </c>
      <c r="R153" s="745">
        <v>1.3332999999999999</v>
      </c>
      <c r="S153" s="732">
        <v>33.332499999999996</v>
      </c>
    </row>
    <row r="154" spans="1:19" ht="14.4" customHeight="1" x14ac:dyDescent="0.3">
      <c r="A154" s="726" t="s">
        <v>5790</v>
      </c>
      <c r="B154" s="727" t="s">
        <v>5791</v>
      </c>
      <c r="C154" s="727" t="s">
        <v>594</v>
      </c>
      <c r="D154" s="727" t="s">
        <v>2313</v>
      </c>
      <c r="E154" s="727" t="s">
        <v>5813</v>
      </c>
      <c r="F154" s="727" t="s">
        <v>5876</v>
      </c>
      <c r="G154" s="727" t="s">
        <v>5877</v>
      </c>
      <c r="H154" s="731">
        <v>3</v>
      </c>
      <c r="I154" s="731">
        <v>246</v>
      </c>
      <c r="J154" s="727">
        <v>1.430232558139535</v>
      </c>
      <c r="K154" s="727">
        <v>82</v>
      </c>
      <c r="L154" s="731">
        <v>2</v>
      </c>
      <c r="M154" s="731">
        <v>172</v>
      </c>
      <c r="N154" s="727">
        <v>1</v>
      </c>
      <c r="O154" s="727">
        <v>86</v>
      </c>
      <c r="P154" s="731">
        <v>1</v>
      </c>
      <c r="Q154" s="731">
        <v>86</v>
      </c>
      <c r="R154" s="745">
        <v>0.5</v>
      </c>
      <c r="S154" s="732">
        <v>86</v>
      </c>
    </row>
    <row r="155" spans="1:19" ht="14.4" customHeight="1" x14ac:dyDescent="0.3">
      <c r="A155" s="726" t="s">
        <v>5790</v>
      </c>
      <c r="B155" s="727" t="s">
        <v>5791</v>
      </c>
      <c r="C155" s="727" t="s">
        <v>594</v>
      </c>
      <c r="D155" s="727" t="s">
        <v>2313</v>
      </c>
      <c r="E155" s="727" t="s">
        <v>5813</v>
      </c>
      <c r="F155" s="727" t="s">
        <v>5893</v>
      </c>
      <c r="G155" s="727" t="s">
        <v>5894</v>
      </c>
      <c r="H155" s="731"/>
      <c r="I155" s="731"/>
      <c r="J155" s="727"/>
      <c r="K155" s="727"/>
      <c r="L155" s="731">
        <v>1</v>
      </c>
      <c r="M155" s="731">
        <v>1063</v>
      </c>
      <c r="N155" s="727">
        <v>1</v>
      </c>
      <c r="O155" s="727">
        <v>1063</v>
      </c>
      <c r="P155" s="731"/>
      <c r="Q155" s="731"/>
      <c r="R155" s="745"/>
      <c r="S155" s="732"/>
    </row>
    <row r="156" spans="1:19" ht="14.4" customHeight="1" x14ac:dyDescent="0.3">
      <c r="A156" s="726" t="s">
        <v>5790</v>
      </c>
      <c r="B156" s="727" t="s">
        <v>5791</v>
      </c>
      <c r="C156" s="727" t="s">
        <v>594</v>
      </c>
      <c r="D156" s="727" t="s">
        <v>5775</v>
      </c>
      <c r="E156" s="727" t="s">
        <v>5813</v>
      </c>
      <c r="F156" s="727" t="s">
        <v>5885</v>
      </c>
      <c r="G156" s="727" t="s">
        <v>5886</v>
      </c>
      <c r="H156" s="731">
        <v>6</v>
      </c>
      <c r="I156" s="731">
        <v>1260</v>
      </c>
      <c r="J156" s="727"/>
      <c r="K156" s="727">
        <v>210</v>
      </c>
      <c r="L156" s="731"/>
      <c r="M156" s="731"/>
      <c r="N156" s="727"/>
      <c r="O156" s="727"/>
      <c r="P156" s="731"/>
      <c r="Q156" s="731"/>
      <c r="R156" s="745"/>
      <c r="S156" s="732"/>
    </row>
    <row r="157" spans="1:19" ht="14.4" customHeight="1" x14ac:dyDescent="0.3">
      <c r="A157" s="726" t="s">
        <v>5790</v>
      </c>
      <c r="B157" s="727" t="s">
        <v>5791</v>
      </c>
      <c r="C157" s="727" t="s">
        <v>594</v>
      </c>
      <c r="D157" s="727" t="s">
        <v>2314</v>
      </c>
      <c r="E157" s="727" t="s">
        <v>5792</v>
      </c>
      <c r="F157" s="727" t="s">
        <v>5793</v>
      </c>
      <c r="G157" s="727" t="s">
        <v>4600</v>
      </c>
      <c r="H157" s="731"/>
      <c r="I157" s="731"/>
      <c r="J157" s="727"/>
      <c r="K157" s="727"/>
      <c r="L157" s="731">
        <v>2.4</v>
      </c>
      <c r="M157" s="731">
        <v>362.43</v>
      </c>
      <c r="N157" s="727">
        <v>1</v>
      </c>
      <c r="O157" s="727">
        <v>151.01250000000002</v>
      </c>
      <c r="P157" s="731">
        <v>2.2999999999999998</v>
      </c>
      <c r="Q157" s="731">
        <v>347.4</v>
      </c>
      <c r="R157" s="745">
        <v>0.95852992301961748</v>
      </c>
      <c r="S157" s="732">
        <v>151.04347826086956</v>
      </c>
    </row>
    <row r="158" spans="1:19" ht="14.4" customHeight="1" x14ac:dyDescent="0.3">
      <c r="A158" s="726" t="s">
        <v>5790</v>
      </c>
      <c r="B158" s="727" t="s">
        <v>5791</v>
      </c>
      <c r="C158" s="727" t="s">
        <v>594</v>
      </c>
      <c r="D158" s="727" t="s">
        <v>2314</v>
      </c>
      <c r="E158" s="727" t="s">
        <v>5792</v>
      </c>
      <c r="F158" s="727" t="s">
        <v>5794</v>
      </c>
      <c r="G158" s="727" t="s">
        <v>5795</v>
      </c>
      <c r="H158" s="731"/>
      <c r="I158" s="731"/>
      <c r="J158" s="727"/>
      <c r="K158" s="727"/>
      <c r="L158" s="731">
        <v>0.2</v>
      </c>
      <c r="M158" s="731">
        <v>50.71</v>
      </c>
      <c r="N158" s="727">
        <v>1</v>
      </c>
      <c r="O158" s="727">
        <v>253.54999999999998</v>
      </c>
      <c r="P158" s="731">
        <v>0.2</v>
      </c>
      <c r="Q158" s="731">
        <v>50.71</v>
      </c>
      <c r="R158" s="745">
        <v>1</v>
      </c>
      <c r="S158" s="732">
        <v>253.54999999999998</v>
      </c>
    </row>
    <row r="159" spans="1:19" ht="14.4" customHeight="1" x14ac:dyDescent="0.3">
      <c r="A159" s="726" t="s">
        <v>5790</v>
      </c>
      <c r="B159" s="727" t="s">
        <v>5791</v>
      </c>
      <c r="C159" s="727" t="s">
        <v>594</v>
      </c>
      <c r="D159" s="727" t="s">
        <v>2314</v>
      </c>
      <c r="E159" s="727" t="s">
        <v>5792</v>
      </c>
      <c r="F159" s="727" t="s">
        <v>5805</v>
      </c>
      <c r="G159" s="727" t="s">
        <v>1510</v>
      </c>
      <c r="H159" s="731"/>
      <c r="I159" s="731"/>
      <c r="J159" s="727"/>
      <c r="K159" s="727"/>
      <c r="L159" s="731"/>
      <c r="M159" s="731"/>
      <c r="N159" s="727"/>
      <c r="O159" s="727"/>
      <c r="P159" s="731">
        <v>0.2</v>
      </c>
      <c r="Q159" s="731">
        <v>42.01</v>
      </c>
      <c r="R159" s="745"/>
      <c r="S159" s="732">
        <v>210.04999999999998</v>
      </c>
    </row>
    <row r="160" spans="1:19" ht="14.4" customHeight="1" x14ac:dyDescent="0.3">
      <c r="A160" s="726" t="s">
        <v>5790</v>
      </c>
      <c r="B160" s="727" t="s">
        <v>5791</v>
      </c>
      <c r="C160" s="727" t="s">
        <v>594</v>
      </c>
      <c r="D160" s="727" t="s">
        <v>2314</v>
      </c>
      <c r="E160" s="727" t="s">
        <v>5813</v>
      </c>
      <c r="F160" s="727" t="s">
        <v>5818</v>
      </c>
      <c r="G160" s="727" t="s">
        <v>5819</v>
      </c>
      <c r="H160" s="731"/>
      <c r="I160" s="731"/>
      <c r="J160" s="727"/>
      <c r="K160" s="727"/>
      <c r="L160" s="731">
        <v>376</v>
      </c>
      <c r="M160" s="731">
        <v>31208</v>
      </c>
      <c r="N160" s="727">
        <v>1</v>
      </c>
      <c r="O160" s="727">
        <v>83</v>
      </c>
      <c r="P160" s="731">
        <v>203</v>
      </c>
      <c r="Q160" s="731">
        <v>16849</v>
      </c>
      <c r="R160" s="745">
        <v>0.53989361702127658</v>
      </c>
      <c r="S160" s="732">
        <v>83</v>
      </c>
    </row>
    <row r="161" spans="1:19" ht="14.4" customHeight="1" x14ac:dyDescent="0.3">
      <c r="A161" s="726" t="s">
        <v>5790</v>
      </c>
      <c r="B161" s="727" t="s">
        <v>5791</v>
      </c>
      <c r="C161" s="727" t="s">
        <v>594</v>
      </c>
      <c r="D161" s="727" t="s">
        <v>2314</v>
      </c>
      <c r="E161" s="727" t="s">
        <v>5813</v>
      </c>
      <c r="F161" s="727" t="s">
        <v>5820</v>
      </c>
      <c r="G161" s="727" t="s">
        <v>5821</v>
      </c>
      <c r="H161" s="731"/>
      <c r="I161" s="731"/>
      <c r="J161" s="727"/>
      <c r="K161" s="727"/>
      <c r="L161" s="731">
        <v>76</v>
      </c>
      <c r="M161" s="731">
        <v>2812</v>
      </c>
      <c r="N161" s="727">
        <v>1</v>
      </c>
      <c r="O161" s="727">
        <v>37</v>
      </c>
      <c r="P161" s="731">
        <v>95</v>
      </c>
      <c r="Q161" s="731">
        <v>3515</v>
      </c>
      <c r="R161" s="745">
        <v>1.25</v>
      </c>
      <c r="S161" s="732">
        <v>37</v>
      </c>
    </row>
    <row r="162" spans="1:19" ht="14.4" customHeight="1" x14ac:dyDescent="0.3">
      <c r="A162" s="726" t="s">
        <v>5790</v>
      </c>
      <c r="B162" s="727" t="s">
        <v>5791</v>
      </c>
      <c r="C162" s="727" t="s">
        <v>594</v>
      </c>
      <c r="D162" s="727" t="s">
        <v>2314</v>
      </c>
      <c r="E162" s="727" t="s">
        <v>5813</v>
      </c>
      <c r="F162" s="727" t="s">
        <v>5846</v>
      </c>
      <c r="G162" s="727" t="s">
        <v>5847</v>
      </c>
      <c r="H162" s="731"/>
      <c r="I162" s="731"/>
      <c r="J162" s="727"/>
      <c r="K162" s="727"/>
      <c r="L162" s="731">
        <v>23</v>
      </c>
      <c r="M162" s="731">
        <v>5773</v>
      </c>
      <c r="N162" s="727">
        <v>1</v>
      </c>
      <c r="O162" s="727">
        <v>251</v>
      </c>
      <c r="P162" s="731">
        <v>3</v>
      </c>
      <c r="Q162" s="731">
        <v>753</v>
      </c>
      <c r="R162" s="745">
        <v>0.13043478260869565</v>
      </c>
      <c r="S162" s="732">
        <v>251</v>
      </c>
    </row>
    <row r="163" spans="1:19" ht="14.4" customHeight="1" x14ac:dyDescent="0.3">
      <c r="A163" s="726" t="s">
        <v>5790</v>
      </c>
      <c r="B163" s="727" t="s">
        <v>5791</v>
      </c>
      <c r="C163" s="727" t="s">
        <v>594</v>
      </c>
      <c r="D163" s="727" t="s">
        <v>2314</v>
      </c>
      <c r="E163" s="727" t="s">
        <v>5813</v>
      </c>
      <c r="F163" s="727" t="s">
        <v>5848</v>
      </c>
      <c r="G163" s="727" t="s">
        <v>5849</v>
      </c>
      <c r="H163" s="731"/>
      <c r="I163" s="731"/>
      <c r="J163" s="727"/>
      <c r="K163" s="727"/>
      <c r="L163" s="731">
        <v>639</v>
      </c>
      <c r="M163" s="731">
        <v>80514</v>
      </c>
      <c r="N163" s="727">
        <v>1</v>
      </c>
      <c r="O163" s="727">
        <v>126</v>
      </c>
      <c r="P163" s="731">
        <v>384</v>
      </c>
      <c r="Q163" s="731">
        <v>48384</v>
      </c>
      <c r="R163" s="745">
        <v>0.60093896713615025</v>
      </c>
      <c r="S163" s="732">
        <v>126</v>
      </c>
    </row>
    <row r="164" spans="1:19" ht="14.4" customHeight="1" x14ac:dyDescent="0.3">
      <c r="A164" s="726" t="s">
        <v>5790</v>
      </c>
      <c r="B164" s="727" t="s">
        <v>5791</v>
      </c>
      <c r="C164" s="727" t="s">
        <v>594</v>
      </c>
      <c r="D164" s="727" t="s">
        <v>2314</v>
      </c>
      <c r="E164" s="727" t="s">
        <v>5813</v>
      </c>
      <c r="F164" s="727" t="s">
        <v>5862</v>
      </c>
      <c r="G164" s="727" t="s">
        <v>5863</v>
      </c>
      <c r="H164" s="731"/>
      <c r="I164" s="731"/>
      <c r="J164" s="727"/>
      <c r="K164" s="727"/>
      <c r="L164" s="731">
        <v>5</v>
      </c>
      <c r="M164" s="731">
        <v>3395</v>
      </c>
      <c r="N164" s="727">
        <v>1</v>
      </c>
      <c r="O164" s="727">
        <v>679</v>
      </c>
      <c r="P164" s="731">
        <v>3</v>
      </c>
      <c r="Q164" s="731">
        <v>2037</v>
      </c>
      <c r="R164" s="745">
        <v>0.6</v>
      </c>
      <c r="S164" s="732">
        <v>679</v>
      </c>
    </row>
    <row r="165" spans="1:19" ht="14.4" customHeight="1" x14ac:dyDescent="0.3">
      <c r="A165" s="726" t="s">
        <v>5790</v>
      </c>
      <c r="B165" s="727" t="s">
        <v>5791</v>
      </c>
      <c r="C165" s="727" t="s">
        <v>594</v>
      </c>
      <c r="D165" s="727" t="s">
        <v>2314</v>
      </c>
      <c r="E165" s="727" t="s">
        <v>5813</v>
      </c>
      <c r="F165" s="727" t="s">
        <v>5864</v>
      </c>
      <c r="G165" s="727" t="s">
        <v>5865</v>
      </c>
      <c r="H165" s="731"/>
      <c r="I165" s="731"/>
      <c r="J165" s="727"/>
      <c r="K165" s="727"/>
      <c r="L165" s="731">
        <v>4</v>
      </c>
      <c r="M165" s="731">
        <v>4108</v>
      </c>
      <c r="N165" s="727">
        <v>1</v>
      </c>
      <c r="O165" s="727">
        <v>1027</v>
      </c>
      <c r="P165" s="731">
        <v>5</v>
      </c>
      <c r="Q165" s="731">
        <v>5140</v>
      </c>
      <c r="R165" s="745">
        <v>1.2512171372930867</v>
      </c>
      <c r="S165" s="732">
        <v>1028</v>
      </c>
    </row>
    <row r="166" spans="1:19" ht="14.4" customHeight="1" x14ac:dyDescent="0.3">
      <c r="A166" s="726" t="s">
        <v>5790</v>
      </c>
      <c r="B166" s="727" t="s">
        <v>5791</v>
      </c>
      <c r="C166" s="727" t="s">
        <v>594</v>
      </c>
      <c r="D166" s="727" t="s">
        <v>2314</v>
      </c>
      <c r="E166" s="727" t="s">
        <v>5813</v>
      </c>
      <c r="F166" s="727" t="s">
        <v>5868</v>
      </c>
      <c r="G166" s="727" t="s">
        <v>5869</v>
      </c>
      <c r="H166" s="731"/>
      <c r="I166" s="731"/>
      <c r="J166" s="727"/>
      <c r="K166" s="727"/>
      <c r="L166" s="731">
        <v>632</v>
      </c>
      <c r="M166" s="731">
        <v>21066.66</v>
      </c>
      <c r="N166" s="727">
        <v>1</v>
      </c>
      <c r="O166" s="727">
        <v>33.333322784810129</v>
      </c>
      <c r="P166" s="731">
        <v>376</v>
      </c>
      <c r="Q166" s="731">
        <v>12533.34</v>
      </c>
      <c r="R166" s="745">
        <v>0.59493721358772578</v>
      </c>
      <c r="S166" s="732">
        <v>33.333351063829788</v>
      </c>
    </row>
    <row r="167" spans="1:19" ht="14.4" customHeight="1" x14ac:dyDescent="0.3">
      <c r="A167" s="726" t="s">
        <v>5790</v>
      </c>
      <c r="B167" s="727" t="s">
        <v>5791</v>
      </c>
      <c r="C167" s="727" t="s">
        <v>594</v>
      </c>
      <c r="D167" s="727" t="s">
        <v>2314</v>
      </c>
      <c r="E167" s="727" t="s">
        <v>5813</v>
      </c>
      <c r="F167" s="727" t="s">
        <v>5874</v>
      </c>
      <c r="G167" s="727" t="s">
        <v>5875</v>
      </c>
      <c r="H167" s="731"/>
      <c r="I167" s="731"/>
      <c r="J167" s="727"/>
      <c r="K167" s="727"/>
      <c r="L167" s="731">
        <v>33</v>
      </c>
      <c r="M167" s="731">
        <v>1221</v>
      </c>
      <c r="N167" s="727">
        <v>1</v>
      </c>
      <c r="O167" s="727">
        <v>37</v>
      </c>
      <c r="P167" s="731">
        <v>25</v>
      </c>
      <c r="Q167" s="731">
        <v>925</v>
      </c>
      <c r="R167" s="745">
        <v>0.75757575757575757</v>
      </c>
      <c r="S167" s="732">
        <v>37</v>
      </c>
    </row>
    <row r="168" spans="1:19" ht="14.4" customHeight="1" x14ac:dyDescent="0.3">
      <c r="A168" s="726" t="s">
        <v>5790</v>
      </c>
      <c r="B168" s="727" t="s">
        <v>5791</v>
      </c>
      <c r="C168" s="727" t="s">
        <v>594</v>
      </c>
      <c r="D168" s="727" t="s">
        <v>2314</v>
      </c>
      <c r="E168" s="727" t="s">
        <v>5813</v>
      </c>
      <c r="F168" s="727" t="s">
        <v>5876</v>
      </c>
      <c r="G168" s="727" t="s">
        <v>5877</v>
      </c>
      <c r="H168" s="731"/>
      <c r="I168" s="731"/>
      <c r="J168" s="727"/>
      <c r="K168" s="727"/>
      <c r="L168" s="731">
        <v>23</v>
      </c>
      <c r="M168" s="731">
        <v>1978</v>
      </c>
      <c r="N168" s="727">
        <v>1</v>
      </c>
      <c r="O168" s="727">
        <v>86</v>
      </c>
      <c r="P168" s="731">
        <v>14</v>
      </c>
      <c r="Q168" s="731">
        <v>1204</v>
      </c>
      <c r="R168" s="745">
        <v>0.60869565217391308</v>
      </c>
      <c r="S168" s="732">
        <v>86</v>
      </c>
    </row>
    <row r="169" spans="1:19" ht="14.4" customHeight="1" x14ac:dyDescent="0.3">
      <c r="A169" s="726" t="s">
        <v>5790</v>
      </c>
      <c r="B169" s="727" t="s">
        <v>5791</v>
      </c>
      <c r="C169" s="727" t="s">
        <v>594</v>
      </c>
      <c r="D169" s="727" t="s">
        <v>2314</v>
      </c>
      <c r="E169" s="727" t="s">
        <v>5813</v>
      </c>
      <c r="F169" s="727" t="s">
        <v>5893</v>
      </c>
      <c r="G169" s="727" t="s">
        <v>5894</v>
      </c>
      <c r="H169" s="731"/>
      <c r="I169" s="731"/>
      <c r="J169" s="727"/>
      <c r="K169" s="727"/>
      <c r="L169" s="731">
        <v>2</v>
      </c>
      <c r="M169" s="731">
        <v>2126</v>
      </c>
      <c r="N169" s="727">
        <v>1</v>
      </c>
      <c r="O169" s="727">
        <v>1063</v>
      </c>
      <c r="P169" s="731"/>
      <c r="Q169" s="731"/>
      <c r="R169" s="745"/>
      <c r="S169" s="732"/>
    </row>
    <row r="170" spans="1:19" ht="14.4" customHeight="1" x14ac:dyDescent="0.3">
      <c r="A170" s="726" t="s">
        <v>5790</v>
      </c>
      <c r="B170" s="727" t="s">
        <v>5791</v>
      </c>
      <c r="C170" s="727" t="s">
        <v>594</v>
      </c>
      <c r="D170" s="727" t="s">
        <v>2314</v>
      </c>
      <c r="E170" s="727" t="s">
        <v>5813</v>
      </c>
      <c r="F170" s="727" t="s">
        <v>5897</v>
      </c>
      <c r="G170" s="727" t="s">
        <v>5898</v>
      </c>
      <c r="H170" s="731"/>
      <c r="I170" s="731"/>
      <c r="J170" s="727"/>
      <c r="K170" s="727"/>
      <c r="L170" s="731">
        <v>2</v>
      </c>
      <c r="M170" s="731">
        <v>118</v>
      </c>
      <c r="N170" s="727">
        <v>1</v>
      </c>
      <c r="O170" s="727">
        <v>59</v>
      </c>
      <c r="P170" s="731">
        <v>2</v>
      </c>
      <c r="Q170" s="731">
        <v>118</v>
      </c>
      <c r="R170" s="745">
        <v>1</v>
      </c>
      <c r="S170" s="732">
        <v>59</v>
      </c>
    </row>
    <row r="171" spans="1:19" ht="14.4" customHeight="1" x14ac:dyDescent="0.3">
      <c r="A171" s="726" t="s">
        <v>5790</v>
      </c>
      <c r="B171" s="727" t="s">
        <v>5791</v>
      </c>
      <c r="C171" s="727" t="s">
        <v>594</v>
      </c>
      <c r="D171" s="727" t="s">
        <v>2314</v>
      </c>
      <c r="E171" s="727" t="s">
        <v>5813</v>
      </c>
      <c r="F171" s="727" t="s">
        <v>5905</v>
      </c>
      <c r="G171" s="727" t="s">
        <v>5906</v>
      </c>
      <c r="H171" s="731"/>
      <c r="I171" s="731"/>
      <c r="J171" s="727"/>
      <c r="K171" s="727"/>
      <c r="L171" s="731">
        <v>1</v>
      </c>
      <c r="M171" s="731">
        <v>648</v>
      </c>
      <c r="N171" s="727">
        <v>1</v>
      </c>
      <c r="O171" s="727">
        <v>648</v>
      </c>
      <c r="P171" s="731"/>
      <c r="Q171" s="731"/>
      <c r="R171" s="745"/>
      <c r="S171" s="732"/>
    </row>
    <row r="172" spans="1:19" ht="14.4" customHeight="1" x14ac:dyDescent="0.3">
      <c r="A172" s="726" t="s">
        <v>5790</v>
      </c>
      <c r="B172" s="727" t="s">
        <v>5791</v>
      </c>
      <c r="C172" s="727" t="s">
        <v>594</v>
      </c>
      <c r="D172" s="727" t="s">
        <v>2314</v>
      </c>
      <c r="E172" s="727" t="s">
        <v>5813</v>
      </c>
      <c r="F172" s="727" t="s">
        <v>5907</v>
      </c>
      <c r="G172" s="727" t="s">
        <v>5908</v>
      </c>
      <c r="H172" s="731"/>
      <c r="I172" s="731"/>
      <c r="J172" s="727"/>
      <c r="K172" s="727"/>
      <c r="L172" s="731">
        <v>1</v>
      </c>
      <c r="M172" s="731">
        <v>1307</v>
      </c>
      <c r="N172" s="727">
        <v>1</v>
      </c>
      <c r="O172" s="727">
        <v>1307</v>
      </c>
      <c r="P172" s="731"/>
      <c r="Q172" s="731"/>
      <c r="R172" s="745"/>
      <c r="S172" s="732"/>
    </row>
    <row r="173" spans="1:19" ht="14.4" customHeight="1" x14ac:dyDescent="0.3">
      <c r="A173" s="726" t="s">
        <v>5790</v>
      </c>
      <c r="B173" s="727" t="s">
        <v>5791</v>
      </c>
      <c r="C173" s="727" t="s">
        <v>594</v>
      </c>
      <c r="D173" s="727" t="s">
        <v>2314</v>
      </c>
      <c r="E173" s="727" t="s">
        <v>5813</v>
      </c>
      <c r="F173" s="727" t="s">
        <v>5911</v>
      </c>
      <c r="G173" s="727" t="s">
        <v>5912</v>
      </c>
      <c r="H173" s="731"/>
      <c r="I173" s="731"/>
      <c r="J173" s="727"/>
      <c r="K173" s="727"/>
      <c r="L173" s="731"/>
      <c r="M173" s="731"/>
      <c r="N173" s="727"/>
      <c r="O173" s="727"/>
      <c r="P173" s="731">
        <v>1</v>
      </c>
      <c r="Q173" s="731">
        <v>500</v>
      </c>
      <c r="R173" s="745"/>
      <c r="S173" s="732">
        <v>500</v>
      </c>
    </row>
    <row r="174" spans="1:19" ht="14.4" customHeight="1" x14ac:dyDescent="0.3">
      <c r="A174" s="726" t="s">
        <v>5790</v>
      </c>
      <c r="B174" s="727" t="s">
        <v>5791</v>
      </c>
      <c r="C174" s="727" t="s">
        <v>594</v>
      </c>
      <c r="D174" s="727" t="s">
        <v>2314</v>
      </c>
      <c r="E174" s="727" t="s">
        <v>5813</v>
      </c>
      <c r="F174" s="727" t="s">
        <v>5915</v>
      </c>
      <c r="G174" s="727" t="s">
        <v>5916</v>
      </c>
      <c r="H174" s="731"/>
      <c r="I174" s="731"/>
      <c r="J174" s="727"/>
      <c r="K174" s="727"/>
      <c r="L174" s="731">
        <v>3</v>
      </c>
      <c r="M174" s="731">
        <v>360</v>
      </c>
      <c r="N174" s="727">
        <v>1</v>
      </c>
      <c r="O174" s="727">
        <v>120</v>
      </c>
      <c r="P174" s="731">
        <v>3</v>
      </c>
      <c r="Q174" s="731">
        <v>360</v>
      </c>
      <c r="R174" s="745">
        <v>1</v>
      </c>
      <c r="S174" s="732">
        <v>120</v>
      </c>
    </row>
    <row r="175" spans="1:19" ht="14.4" customHeight="1" x14ac:dyDescent="0.3">
      <c r="A175" s="726" t="s">
        <v>5790</v>
      </c>
      <c r="B175" s="727" t="s">
        <v>5791</v>
      </c>
      <c r="C175" s="727" t="s">
        <v>594</v>
      </c>
      <c r="D175" s="727" t="s">
        <v>2315</v>
      </c>
      <c r="E175" s="727" t="s">
        <v>5813</v>
      </c>
      <c r="F175" s="727" t="s">
        <v>5820</v>
      </c>
      <c r="G175" s="727" t="s">
        <v>5821</v>
      </c>
      <c r="H175" s="731"/>
      <c r="I175" s="731"/>
      <c r="J175" s="727"/>
      <c r="K175" s="727"/>
      <c r="L175" s="731"/>
      <c r="M175" s="731"/>
      <c r="N175" s="727"/>
      <c r="O175" s="727"/>
      <c r="P175" s="731">
        <v>5</v>
      </c>
      <c r="Q175" s="731">
        <v>185</v>
      </c>
      <c r="R175" s="745"/>
      <c r="S175" s="732">
        <v>37</v>
      </c>
    </row>
    <row r="176" spans="1:19" ht="14.4" customHeight="1" x14ac:dyDescent="0.3">
      <c r="A176" s="726" t="s">
        <v>5790</v>
      </c>
      <c r="B176" s="727" t="s">
        <v>5791</v>
      </c>
      <c r="C176" s="727" t="s">
        <v>594</v>
      </c>
      <c r="D176" s="727" t="s">
        <v>2315</v>
      </c>
      <c r="E176" s="727" t="s">
        <v>5813</v>
      </c>
      <c r="F176" s="727" t="s">
        <v>5846</v>
      </c>
      <c r="G176" s="727" t="s">
        <v>5847</v>
      </c>
      <c r="H176" s="731"/>
      <c r="I176" s="731"/>
      <c r="J176" s="727"/>
      <c r="K176" s="727"/>
      <c r="L176" s="731"/>
      <c r="M176" s="731"/>
      <c r="N176" s="727"/>
      <c r="O176" s="727"/>
      <c r="P176" s="731">
        <v>1</v>
      </c>
      <c r="Q176" s="731">
        <v>251</v>
      </c>
      <c r="R176" s="745"/>
      <c r="S176" s="732">
        <v>251</v>
      </c>
    </row>
    <row r="177" spans="1:19" ht="14.4" customHeight="1" x14ac:dyDescent="0.3">
      <c r="A177" s="726" t="s">
        <v>5790</v>
      </c>
      <c r="B177" s="727" t="s">
        <v>5791</v>
      </c>
      <c r="C177" s="727" t="s">
        <v>594</v>
      </c>
      <c r="D177" s="727" t="s">
        <v>2315</v>
      </c>
      <c r="E177" s="727" t="s">
        <v>5813</v>
      </c>
      <c r="F177" s="727" t="s">
        <v>5848</v>
      </c>
      <c r="G177" s="727" t="s">
        <v>5849</v>
      </c>
      <c r="H177" s="731"/>
      <c r="I177" s="731"/>
      <c r="J177" s="727"/>
      <c r="K177" s="727"/>
      <c r="L177" s="731"/>
      <c r="M177" s="731"/>
      <c r="N177" s="727"/>
      <c r="O177" s="727"/>
      <c r="P177" s="731">
        <v>1</v>
      </c>
      <c r="Q177" s="731">
        <v>126</v>
      </c>
      <c r="R177" s="745"/>
      <c r="S177" s="732">
        <v>126</v>
      </c>
    </row>
    <row r="178" spans="1:19" ht="14.4" customHeight="1" x14ac:dyDescent="0.3">
      <c r="A178" s="726" t="s">
        <v>5790</v>
      </c>
      <c r="B178" s="727" t="s">
        <v>5791</v>
      </c>
      <c r="C178" s="727" t="s">
        <v>594</v>
      </c>
      <c r="D178" s="727" t="s">
        <v>2315</v>
      </c>
      <c r="E178" s="727" t="s">
        <v>5813</v>
      </c>
      <c r="F178" s="727" t="s">
        <v>5868</v>
      </c>
      <c r="G178" s="727" t="s">
        <v>5869</v>
      </c>
      <c r="H178" s="731"/>
      <c r="I178" s="731"/>
      <c r="J178" s="727"/>
      <c r="K178" s="727"/>
      <c r="L178" s="731"/>
      <c r="M178" s="731"/>
      <c r="N178" s="727"/>
      <c r="O178" s="727"/>
      <c r="P178" s="731">
        <v>2</v>
      </c>
      <c r="Q178" s="731">
        <v>66.66</v>
      </c>
      <c r="R178" s="745"/>
      <c r="S178" s="732">
        <v>33.33</v>
      </c>
    </row>
    <row r="179" spans="1:19" ht="14.4" customHeight="1" x14ac:dyDescent="0.3">
      <c r="A179" s="726" t="s">
        <v>5790</v>
      </c>
      <c r="B179" s="727" t="s">
        <v>5791</v>
      </c>
      <c r="C179" s="727" t="s">
        <v>594</v>
      </c>
      <c r="D179" s="727" t="s">
        <v>5776</v>
      </c>
      <c r="E179" s="727" t="s">
        <v>5813</v>
      </c>
      <c r="F179" s="727" t="s">
        <v>5820</v>
      </c>
      <c r="G179" s="727" t="s">
        <v>5821</v>
      </c>
      <c r="H179" s="731"/>
      <c r="I179" s="731"/>
      <c r="J179" s="727"/>
      <c r="K179" s="727"/>
      <c r="L179" s="731">
        <v>1</v>
      </c>
      <c r="M179" s="731">
        <v>37</v>
      </c>
      <c r="N179" s="727">
        <v>1</v>
      </c>
      <c r="O179" s="727">
        <v>37</v>
      </c>
      <c r="P179" s="731"/>
      <c r="Q179" s="731"/>
      <c r="R179" s="745"/>
      <c r="S179" s="732"/>
    </row>
    <row r="180" spans="1:19" ht="14.4" customHeight="1" x14ac:dyDescent="0.3">
      <c r="A180" s="726" t="s">
        <v>5790</v>
      </c>
      <c r="B180" s="727" t="s">
        <v>5791</v>
      </c>
      <c r="C180" s="727" t="s">
        <v>594</v>
      </c>
      <c r="D180" s="727" t="s">
        <v>2317</v>
      </c>
      <c r="E180" s="727" t="s">
        <v>5792</v>
      </c>
      <c r="F180" s="727" t="s">
        <v>5793</v>
      </c>
      <c r="G180" s="727" t="s">
        <v>4600</v>
      </c>
      <c r="H180" s="731">
        <v>0.1</v>
      </c>
      <c r="I180" s="731">
        <v>15.1</v>
      </c>
      <c r="J180" s="727">
        <v>1</v>
      </c>
      <c r="K180" s="727">
        <v>151</v>
      </c>
      <c r="L180" s="731">
        <v>0.1</v>
      </c>
      <c r="M180" s="731">
        <v>15.1</v>
      </c>
      <c r="N180" s="727">
        <v>1</v>
      </c>
      <c r="O180" s="727">
        <v>151</v>
      </c>
      <c r="P180" s="731">
        <v>0.2</v>
      </c>
      <c r="Q180" s="731">
        <v>22.07</v>
      </c>
      <c r="R180" s="745">
        <v>1.46158940397351</v>
      </c>
      <c r="S180" s="732">
        <v>110.35</v>
      </c>
    </row>
    <row r="181" spans="1:19" ht="14.4" customHeight="1" x14ac:dyDescent="0.3">
      <c r="A181" s="726" t="s">
        <v>5790</v>
      </c>
      <c r="B181" s="727" t="s">
        <v>5791</v>
      </c>
      <c r="C181" s="727" t="s">
        <v>594</v>
      </c>
      <c r="D181" s="727" t="s">
        <v>2317</v>
      </c>
      <c r="E181" s="727" t="s">
        <v>5813</v>
      </c>
      <c r="F181" s="727" t="s">
        <v>5818</v>
      </c>
      <c r="G181" s="727" t="s">
        <v>5819</v>
      </c>
      <c r="H181" s="731">
        <v>6</v>
      </c>
      <c r="I181" s="731">
        <v>486</v>
      </c>
      <c r="J181" s="727">
        <v>1.9518072289156627</v>
      </c>
      <c r="K181" s="727">
        <v>81</v>
      </c>
      <c r="L181" s="731">
        <v>3</v>
      </c>
      <c r="M181" s="731">
        <v>249</v>
      </c>
      <c r="N181" s="727">
        <v>1</v>
      </c>
      <c r="O181" s="727">
        <v>83</v>
      </c>
      <c r="P181" s="731">
        <v>14</v>
      </c>
      <c r="Q181" s="731">
        <v>1162</v>
      </c>
      <c r="R181" s="745">
        <v>4.666666666666667</v>
      </c>
      <c r="S181" s="732">
        <v>83</v>
      </c>
    </row>
    <row r="182" spans="1:19" ht="14.4" customHeight="1" x14ac:dyDescent="0.3">
      <c r="A182" s="726" t="s">
        <v>5790</v>
      </c>
      <c r="B182" s="727" t="s">
        <v>5791</v>
      </c>
      <c r="C182" s="727" t="s">
        <v>594</v>
      </c>
      <c r="D182" s="727" t="s">
        <v>2317</v>
      </c>
      <c r="E182" s="727" t="s">
        <v>5813</v>
      </c>
      <c r="F182" s="727" t="s">
        <v>5820</v>
      </c>
      <c r="G182" s="727" t="s">
        <v>5821</v>
      </c>
      <c r="H182" s="731">
        <v>14</v>
      </c>
      <c r="I182" s="731">
        <v>490</v>
      </c>
      <c r="J182" s="727">
        <v>1.3243243243243243</v>
      </c>
      <c r="K182" s="727">
        <v>35</v>
      </c>
      <c r="L182" s="731">
        <v>10</v>
      </c>
      <c r="M182" s="731">
        <v>370</v>
      </c>
      <c r="N182" s="727">
        <v>1</v>
      </c>
      <c r="O182" s="727">
        <v>37</v>
      </c>
      <c r="P182" s="731">
        <v>15</v>
      </c>
      <c r="Q182" s="731">
        <v>555</v>
      </c>
      <c r="R182" s="745">
        <v>1.5</v>
      </c>
      <c r="S182" s="732">
        <v>37</v>
      </c>
    </row>
    <row r="183" spans="1:19" ht="14.4" customHeight="1" x14ac:dyDescent="0.3">
      <c r="A183" s="726" t="s">
        <v>5790</v>
      </c>
      <c r="B183" s="727" t="s">
        <v>5791</v>
      </c>
      <c r="C183" s="727" t="s">
        <v>594</v>
      </c>
      <c r="D183" s="727" t="s">
        <v>2317</v>
      </c>
      <c r="E183" s="727" t="s">
        <v>5813</v>
      </c>
      <c r="F183" s="727" t="s">
        <v>5846</v>
      </c>
      <c r="G183" s="727" t="s">
        <v>5847</v>
      </c>
      <c r="H183" s="731">
        <v>61</v>
      </c>
      <c r="I183" s="731">
        <v>14335</v>
      </c>
      <c r="J183" s="727">
        <v>0.43931964449892735</v>
      </c>
      <c r="K183" s="727">
        <v>235</v>
      </c>
      <c r="L183" s="731">
        <v>130</v>
      </c>
      <c r="M183" s="731">
        <v>32630</v>
      </c>
      <c r="N183" s="727">
        <v>1</v>
      </c>
      <c r="O183" s="727">
        <v>251</v>
      </c>
      <c r="P183" s="731">
        <v>137</v>
      </c>
      <c r="Q183" s="731">
        <v>34387</v>
      </c>
      <c r="R183" s="745">
        <v>1.0538461538461539</v>
      </c>
      <c r="S183" s="732">
        <v>251</v>
      </c>
    </row>
    <row r="184" spans="1:19" ht="14.4" customHeight="1" x14ac:dyDescent="0.3">
      <c r="A184" s="726" t="s">
        <v>5790</v>
      </c>
      <c r="B184" s="727" t="s">
        <v>5791</v>
      </c>
      <c r="C184" s="727" t="s">
        <v>594</v>
      </c>
      <c r="D184" s="727" t="s">
        <v>2317</v>
      </c>
      <c r="E184" s="727" t="s">
        <v>5813</v>
      </c>
      <c r="F184" s="727" t="s">
        <v>5848</v>
      </c>
      <c r="G184" s="727" t="s">
        <v>5849</v>
      </c>
      <c r="H184" s="731">
        <v>95</v>
      </c>
      <c r="I184" s="731">
        <v>11210</v>
      </c>
      <c r="J184" s="727">
        <v>1.9770723104056438</v>
      </c>
      <c r="K184" s="727">
        <v>118</v>
      </c>
      <c r="L184" s="731">
        <v>45</v>
      </c>
      <c r="M184" s="731">
        <v>5670</v>
      </c>
      <c r="N184" s="727">
        <v>1</v>
      </c>
      <c r="O184" s="727">
        <v>126</v>
      </c>
      <c r="P184" s="731">
        <v>115</v>
      </c>
      <c r="Q184" s="731">
        <v>14490</v>
      </c>
      <c r="R184" s="745">
        <v>2.5555555555555554</v>
      </c>
      <c r="S184" s="732">
        <v>126</v>
      </c>
    </row>
    <row r="185" spans="1:19" ht="14.4" customHeight="1" x14ac:dyDescent="0.3">
      <c r="A185" s="726" t="s">
        <v>5790</v>
      </c>
      <c r="B185" s="727" t="s">
        <v>5791</v>
      </c>
      <c r="C185" s="727" t="s">
        <v>594</v>
      </c>
      <c r="D185" s="727" t="s">
        <v>2317</v>
      </c>
      <c r="E185" s="727" t="s">
        <v>5813</v>
      </c>
      <c r="F185" s="727" t="s">
        <v>5862</v>
      </c>
      <c r="G185" s="727" t="s">
        <v>5863</v>
      </c>
      <c r="H185" s="731">
        <v>1</v>
      </c>
      <c r="I185" s="731">
        <v>666</v>
      </c>
      <c r="J185" s="727"/>
      <c r="K185" s="727">
        <v>666</v>
      </c>
      <c r="L185" s="731"/>
      <c r="M185" s="731"/>
      <c r="N185" s="727"/>
      <c r="O185" s="727"/>
      <c r="P185" s="731">
        <v>1</v>
      </c>
      <c r="Q185" s="731">
        <v>679</v>
      </c>
      <c r="R185" s="745"/>
      <c r="S185" s="732">
        <v>679</v>
      </c>
    </row>
    <row r="186" spans="1:19" ht="14.4" customHeight="1" x14ac:dyDescent="0.3">
      <c r="A186" s="726" t="s">
        <v>5790</v>
      </c>
      <c r="B186" s="727" t="s">
        <v>5791</v>
      </c>
      <c r="C186" s="727" t="s">
        <v>594</v>
      </c>
      <c r="D186" s="727" t="s">
        <v>2317</v>
      </c>
      <c r="E186" s="727" t="s">
        <v>5813</v>
      </c>
      <c r="F186" s="727" t="s">
        <v>5868</v>
      </c>
      <c r="G186" s="727" t="s">
        <v>5869</v>
      </c>
      <c r="H186" s="731">
        <v>60</v>
      </c>
      <c r="I186" s="731">
        <v>966.66000000000008</v>
      </c>
      <c r="J186" s="727">
        <v>0.16666551724137932</v>
      </c>
      <c r="K186" s="727">
        <v>16.111000000000001</v>
      </c>
      <c r="L186" s="731">
        <v>174</v>
      </c>
      <c r="M186" s="731">
        <v>5800</v>
      </c>
      <c r="N186" s="727">
        <v>1</v>
      </c>
      <c r="O186" s="727">
        <v>33.333333333333336</v>
      </c>
      <c r="P186" s="731">
        <v>249</v>
      </c>
      <c r="Q186" s="731">
        <v>8300</v>
      </c>
      <c r="R186" s="745">
        <v>1.4310344827586208</v>
      </c>
      <c r="S186" s="732">
        <v>33.333333333333336</v>
      </c>
    </row>
    <row r="187" spans="1:19" ht="14.4" customHeight="1" x14ac:dyDescent="0.3">
      <c r="A187" s="726" t="s">
        <v>5790</v>
      </c>
      <c r="B187" s="727" t="s">
        <v>5791</v>
      </c>
      <c r="C187" s="727" t="s">
        <v>594</v>
      </c>
      <c r="D187" s="727" t="s">
        <v>2317</v>
      </c>
      <c r="E187" s="727" t="s">
        <v>5813</v>
      </c>
      <c r="F187" s="727" t="s">
        <v>5874</v>
      </c>
      <c r="G187" s="727" t="s">
        <v>5875</v>
      </c>
      <c r="H187" s="731"/>
      <c r="I187" s="731"/>
      <c r="J187" s="727"/>
      <c r="K187" s="727"/>
      <c r="L187" s="731"/>
      <c r="M187" s="731"/>
      <c r="N187" s="727"/>
      <c r="O187" s="727"/>
      <c r="P187" s="731">
        <v>1</v>
      </c>
      <c r="Q187" s="731">
        <v>37</v>
      </c>
      <c r="R187" s="745"/>
      <c r="S187" s="732">
        <v>37</v>
      </c>
    </row>
    <row r="188" spans="1:19" ht="14.4" customHeight="1" x14ac:dyDescent="0.3">
      <c r="A188" s="726" t="s">
        <v>5790</v>
      </c>
      <c r="B188" s="727" t="s">
        <v>5791</v>
      </c>
      <c r="C188" s="727" t="s">
        <v>594</v>
      </c>
      <c r="D188" s="727" t="s">
        <v>2317</v>
      </c>
      <c r="E188" s="727" t="s">
        <v>5813</v>
      </c>
      <c r="F188" s="727" t="s">
        <v>5876</v>
      </c>
      <c r="G188" s="727" t="s">
        <v>5877</v>
      </c>
      <c r="H188" s="731">
        <v>4</v>
      </c>
      <c r="I188" s="731">
        <v>328</v>
      </c>
      <c r="J188" s="727">
        <v>3.8139534883720931</v>
      </c>
      <c r="K188" s="727">
        <v>82</v>
      </c>
      <c r="L188" s="731">
        <v>1</v>
      </c>
      <c r="M188" s="731">
        <v>86</v>
      </c>
      <c r="N188" s="727">
        <v>1</v>
      </c>
      <c r="O188" s="727">
        <v>86</v>
      </c>
      <c r="P188" s="731">
        <v>3</v>
      </c>
      <c r="Q188" s="731">
        <v>258</v>
      </c>
      <c r="R188" s="745">
        <v>3</v>
      </c>
      <c r="S188" s="732">
        <v>86</v>
      </c>
    </row>
    <row r="189" spans="1:19" ht="14.4" customHeight="1" x14ac:dyDescent="0.3">
      <c r="A189" s="726" t="s">
        <v>5790</v>
      </c>
      <c r="B189" s="727" t="s">
        <v>5791</v>
      </c>
      <c r="C189" s="727" t="s">
        <v>594</v>
      </c>
      <c r="D189" s="727" t="s">
        <v>2317</v>
      </c>
      <c r="E189" s="727" t="s">
        <v>5813</v>
      </c>
      <c r="F189" s="727" t="s">
        <v>5878</v>
      </c>
      <c r="G189" s="727" t="s">
        <v>5879</v>
      </c>
      <c r="H189" s="731">
        <v>1</v>
      </c>
      <c r="I189" s="731">
        <v>31</v>
      </c>
      <c r="J189" s="727"/>
      <c r="K189" s="727">
        <v>31</v>
      </c>
      <c r="L189" s="731"/>
      <c r="M189" s="731"/>
      <c r="N189" s="727"/>
      <c r="O189" s="727"/>
      <c r="P189" s="731">
        <v>1</v>
      </c>
      <c r="Q189" s="731">
        <v>32</v>
      </c>
      <c r="R189" s="745"/>
      <c r="S189" s="732">
        <v>32</v>
      </c>
    </row>
    <row r="190" spans="1:19" ht="14.4" customHeight="1" x14ac:dyDescent="0.3">
      <c r="A190" s="726" t="s">
        <v>5790</v>
      </c>
      <c r="B190" s="727" t="s">
        <v>5791</v>
      </c>
      <c r="C190" s="727" t="s">
        <v>594</v>
      </c>
      <c r="D190" s="727" t="s">
        <v>2317</v>
      </c>
      <c r="E190" s="727" t="s">
        <v>5813</v>
      </c>
      <c r="F190" s="727" t="s">
        <v>5893</v>
      </c>
      <c r="G190" s="727" t="s">
        <v>5894</v>
      </c>
      <c r="H190" s="731"/>
      <c r="I190" s="731"/>
      <c r="J190" s="727"/>
      <c r="K190" s="727"/>
      <c r="L190" s="731"/>
      <c r="M190" s="731"/>
      <c r="N190" s="727"/>
      <c r="O190" s="727"/>
      <c r="P190" s="731">
        <v>1</v>
      </c>
      <c r="Q190" s="731">
        <v>1063</v>
      </c>
      <c r="R190" s="745"/>
      <c r="S190" s="732">
        <v>1063</v>
      </c>
    </row>
    <row r="191" spans="1:19" ht="14.4" customHeight="1" x14ac:dyDescent="0.3">
      <c r="A191" s="726" t="s">
        <v>5790</v>
      </c>
      <c r="B191" s="727" t="s">
        <v>5791</v>
      </c>
      <c r="C191" s="727" t="s">
        <v>594</v>
      </c>
      <c r="D191" s="727" t="s">
        <v>2317</v>
      </c>
      <c r="E191" s="727" t="s">
        <v>5813</v>
      </c>
      <c r="F191" s="727" t="s">
        <v>5899</v>
      </c>
      <c r="G191" s="727" t="s">
        <v>5900</v>
      </c>
      <c r="H191" s="731"/>
      <c r="I191" s="731"/>
      <c r="J191" s="727"/>
      <c r="K191" s="727"/>
      <c r="L191" s="731"/>
      <c r="M191" s="731"/>
      <c r="N191" s="727"/>
      <c r="O191" s="727"/>
      <c r="P191" s="731">
        <v>13</v>
      </c>
      <c r="Q191" s="731">
        <v>1508</v>
      </c>
      <c r="R191" s="745"/>
      <c r="S191" s="732">
        <v>116</v>
      </c>
    </row>
    <row r="192" spans="1:19" ht="14.4" customHeight="1" x14ac:dyDescent="0.3">
      <c r="A192" s="726" t="s">
        <v>5790</v>
      </c>
      <c r="B192" s="727" t="s">
        <v>5791</v>
      </c>
      <c r="C192" s="727" t="s">
        <v>594</v>
      </c>
      <c r="D192" s="727" t="s">
        <v>2317</v>
      </c>
      <c r="E192" s="727" t="s">
        <v>5813</v>
      </c>
      <c r="F192" s="727" t="s">
        <v>5903</v>
      </c>
      <c r="G192" s="727" t="s">
        <v>5904</v>
      </c>
      <c r="H192" s="731"/>
      <c r="I192" s="731"/>
      <c r="J192" s="727"/>
      <c r="K192" s="727"/>
      <c r="L192" s="731">
        <v>1</v>
      </c>
      <c r="M192" s="731">
        <v>183</v>
      </c>
      <c r="N192" s="727">
        <v>1</v>
      </c>
      <c r="O192" s="727">
        <v>183</v>
      </c>
      <c r="P192" s="731"/>
      <c r="Q192" s="731"/>
      <c r="R192" s="745"/>
      <c r="S192" s="732"/>
    </row>
    <row r="193" spans="1:19" ht="14.4" customHeight="1" x14ac:dyDescent="0.3">
      <c r="A193" s="726" t="s">
        <v>5790</v>
      </c>
      <c r="B193" s="727" t="s">
        <v>5791</v>
      </c>
      <c r="C193" s="727" t="s">
        <v>594</v>
      </c>
      <c r="D193" s="727" t="s">
        <v>2317</v>
      </c>
      <c r="E193" s="727" t="s">
        <v>5813</v>
      </c>
      <c r="F193" s="727" t="s">
        <v>5915</v>
      </c>
      <c r="G193" s="727" t="s">
        <v>5916</v>
      </c>
      <c r="H193" s="731">
        <v>1</v>
      </c>
      <c r="I193" s="731">
        <v>116</v>
      </c>
      <c r="J193" s="727"/>
      <c r="K193" s="727">
        <v>116</v>
      </c>
      <c r="L193" s="731"/>
      <c r="M193" s="731"/>
      <c r="N193" s="727"/>
      <c r="O193" s="727"/>
      <c r="P193" s="731"/>
      <c r="Q193" s="731"/>
      <c r="R193" s="745"/>
      <c r="S193" s="732"/>
    </row>
    <row r="194" spans="1:19" ht="14.4" customHeight="1" x14ac:dyDescent="0.3">
      <c r="A194" s="726" t="s">
        <v>5790</v>
      </c>
      <c r="B194" s="727" t="s">
        <v>5791</v>
      </c>
      <c r="C194" s="727" t="s">
        <v>594</v>
      </c>
      <c r="D194" s="727" t="s">
        <v>2319</v>
      </c>
      <c r="E194" s="727" t="s">
        <v>5792</v>
      </c>
      <c r="F194" s="727" t="s">
        <v>5793</v>
      </c>
      <c r="G194" s="727" t="s">
        <v>4600</v>
      </c>
      <c r="H194" s="731">
        <v>5.7</v>
      </c>
      <c r="I194" s="731">
        <v>830.78</v>
      </c>
      <c r="J194" s="727">
        <v>3.6679028697571741</v>
      </c>
      <c r="K194" s="727">
        <v>145.75087719298244</v>
      </c>
      <c r="L194" s="731">
        <v>1.5</v>
      </c>
      <c r="M194" s="731">
        <v>226.5</v>
      </c>
      <c r="N194" s="727">
        <v>1</v>
      </c>
      <c r="O194" s="727">
        <v>151</v>
      </c>
      <c r="P194" s="731">
        <v>1.7</v>
      </c>
      <c r="Q194" s="731">
        <v>232.31</v>
      </c>
      <c r="R194" s="745">
        <v>1.0256512141280354</v>
      </c>
      <c r="S194" s="732">
        <v>136.65294117647059</v>
      </c>
    </row>
    <row r="195" spans="1:19" ht="14.4" customHeight="1" x14ac:dyDescent="0.3">
      <c r="A195" s="726" t="s">
        <v>5790</v>
      </c>
      <c r="B195" s="727" t="s">
        <v>5791</v>
      </c>
      <c r="C195" s="727" t="s">
        <v>594</v>
      </c>
      <c r="D195" s="727" t="s">
        <v>2319</v>
      </c>
      <c r="E195" s="727" t="s">
        <v>5792</v>
      </c>
      <c r="F195" s="727" t="s">
        <v>5796</v>
      </c>
      <c r="G195" s="727" t="s">
        <v>1938</v>
      </c>
      <c r="H195" s="731"/>
      <c r="I195" s="731"/>
      <c r="J195" s="727"/>
      <c r="K195" s="727"/>
      <c r="L195" s="731">
        <v>0.1</v>
      </c>
      <c r="M195" s="731">
        <v>6.14</v>
      </c>
      <c r="N195" s="727">
        <v>1</v>
      </c>
      <c r="O195" s="727">
        <v>61.399999999999991</v>
      </c>
      <c r="P195" s="731"/>
      <c r="Q195" s="731"/>
      <c r="R195" s="745"/>
      <c r="S195" s="732"/>
    </row>
    <row r="196" spans="1:19" ht="14.4" customHeight="1" x14ac:dyDescent="0.3">
      <c r="A196" s="726" t="s">
        <v>5790</v>
      </c>
      <c r="B196" s="727" t="s">
        <v>5791</v>
      </c>
      <c r="C196" s="727" t="s">
        <v>594</v>
      </c>
      <c r="D196" s="727" t="s">
        <v>2319</v>
      </c>
      <c r="E196" s="727" t="s">
        <v>5792</v>
      </c>
      <c r="F196" s="727" t="s">
        <v>5802</v>
      </c>
      <c r="G196" s="727" t="s">
        <v>5803</v>
      </c>
      <c r="H196" s="731">
        <v>0.2</v>
      </c>
      <c r="I196" s="731">
        <v>10.28</v>
      </c>
      <c r="J196" s="727">
        <v>0.14285714285714285</v>
      </c>
      <c r="K196" s="727">
        <v>51.399999999999991</v>
      </c>
      <c r="L196" s="731">
        <v>1.4000000000000001</v>
      </c>
      <c r="M196" s="731">
        <v>71.959999999999994</v>
      </c>
      <c r="N196" s="727">
        <v>1</v>
      </c>
      <c r="O196" s="727">
        <v>51.399999999999991</v>
      </c>
      <c r="P196" s="731">
        <v>0.2</v>
      </c>
      <c r="Q196" s="731">
        <v>10.89</v>
      </c>
      <c r="R196" s="745">
        <v>0.15133407448582548</v>
      </c>
      <c r="S196" s="732">
        <v>54.45</v>
      </c>
    </row>
    <row r="197" spans="1:19" ht="14.4" customHeight="1" x14ac:dyDescent="0.3">
      <c r="A197" s="726" t="s">
        <v>5790</v>
      </c>
      <c r="B197" s="727" t="s">
        <v>5791</v>
      </c>
      <c r="C197" s="727" t="s">
        <v>594</v>
      </c>
      <c r="D197" s="727" t="s">
        <v>2319</v>
      </c>
      <c r="E197" s="727" t="s">
        <v>5813</v>
      </c>
      <c r="F197" s="727" t="s">
        <v>5816</v>
      </c>
      <c r="G197" s="727" t="s">
        <v>5817</v>
      </c>
      <c r="H197" s="731">
        <v>2</v>
      </c>
      <c r="I197" s="731">
        <v>288</v>
      </c>
      <c r="J197" s="727">
        <v>0.24657534246575341</v>
      </c>
      <c r="K197" s="727">
        <v>144</v>
      </c>
      <c r="L197" s="731">
        <v>8</v>
      </c>
      <c r="M197" s="731">
        <v>1168</v>
      </c>
      <c r="N197" s="727">
        <v>1</v>
      </c>
      <c r="O197" s="727">
        <v>146</v>
      </c>
      <c r="P197" s="731">
        <v>1</v>
      </c>
      <c r="Q197" s="731">
        <v>147</v>
      </c>
      <c r="R197" s="745">
        <v>0.12585616438356165</v>
      </c>
      <c r="S197" s="732">
        <v>147</v>
      </c>
    </row>
    <row r="198" spans="1:19" ht="14.4" customHeight="1" x14ac:dyDescent="0.3">
      <c r="A198" s="726" t="s">
        <v>5790</v>
      </c>
      <c r="B198" s="727" t="s">
        <v>5791</v>
      </c>
      <c r="C198" s="727" t="s">
        <v>594</v>
      </c>
      <c r="D198" s="727" t="s">
        <v>2319</v>
      </c>
      <c r="E198" s="727" t="s">
        <v>5813</v>
      </c>
      <c r="F198" s="727" t="s">
        <v>5818</v>
      </c>
      <c r="G198" s="727" t="s">
        <v>5819</v>
      </c>
      <c r="H198" s="731">
        <v>3</v>
      </c>
      <c r="I198" s="731">
        <v>243</v>
      </c>
      <c r="J198" s="727">
        <v>3.049698795180723E-2</v>
      </c>
      <c r="K198" s="727">
        <v>81</v>
      </c>
      <c r="L198" s="731">
        <v>96</v>
      </c>
      <c r="M198" s="731">
        <v>7968</v>
      </c>
      <c r="N198" s="727">
        <v>1</v>
      </c>
      <c r="O198" s="727">
        <v>83</v>
      </c>
      <c r="P198" s="731">
        <v>92</v>
      </c>
      <c r="Q198" s="731">
        <v>7636</v>
      </c>
      <c r="R198" s="745">
        <v>0.95833333333333337</v>
      </c>
      <c r="S198" s="732">
        <v>83</v>
      </c>
    </row>
    <row r="199" spans="1:19" ht="14.4" customHeight="1" x14ac:dyDescent="0.3">
      <c r="A199" s="726" t="s">
        <v>5790</v>
      </c>
      <c r="B199" s="727" t="s">
        <v>5791</v>
      </c>
      <c r="C199" s="727" t="s">
        <v>594</v>
      </c>
      <c r="D199" s="727" t="s">
        <v>2319</v>
      </c>
      <c r="E199" s="727" t="s">
        <v>5813</v>
      </c>
      <c r="F199" s="727" t="s">
        <v>5820</v>
      </c>
      <c r="G199" s="727" t="s">
        <v>5821</v>
      </c>
      <c r="H199" s="731">
        <v>195</v>
      </c>
      <c r="I199" s="731">
        <v>6825</v>
      </c>
      <c r="J199" s="727">
        <v>0.82347972972972971</v>
      </c>
      <c r="K199" s="727">
        <v>35</v>
      </c>
      <c r="L199" s="731">
        <v>224</v>
      </c>
      <c r="M199" s="731">
        <v>8288</v>
      </c>
      <c r="N199" s="727">
        <v>1</v>
      </c>
      <c r="O199" s="727">
        <v>37</v>
      </c>
      <c r="P199" s="731">
        <v>32</v>
      </c>
      <c r="Q199" s="731">
        <v>1184</v>
      </c>
      <c r="R199" s="745">
        <v>0.14285714285714285</v>
      </c>
      <c r="S199" s="732">
        <v>37</v>
      </c>
    </row>
    <row r="200" spans="1:19" ht="14.4" customHeight="1" x14ac:dyDescent="0.3">
      <c r="A200" s="726" t="s">
        <v>5790</v>
      </c>
      <c r="B200" s="727" t="s">
        <v>5791</v>
      </c>
      <c r="C200" s="727" t="s">
        <v>594</v>
      </c>
      <c r="D200" s="727" t="s">
        <v>2319</v>
      </c>
      <c r="E200" s="727" t="s">
        <v>5813</v>
      </c>
      <c r="F200" s="727" t="s">
        <v>5822</v>
      </c>
      <c r="G200" s="727" t="s">
        <v>5823</v>
      </c>
      <c r="H200" s="731">
        <v>4</v>
      </c>
      <c r="I200" s="731">
        <v>40</v>
      </c>
      <c r="J200" s="727">
        <v>0.5714285714285714</v>
      </c>
      <c r="K200" s="727">
        <v>10</v>
      </c>
      <c r="L200" s="731">
        <v>7</v>
      </c>
      <c r="M200" s="731">
        <v>70</v>
      </c>
      <c r="N200" s="727">
        <v>1</v>
      </c>
      <c r="O200" s="727">
        <v>10</v>
      </c>
      <c r="P200" s="731">
        <v>5</v>
      </c>
      <c r="Q200" s="731">
        <v>50</v>
      </c>
      <c r="R200" s="745">
        <v>0.7142857142857143</v>
      </c>
      <c r="S200" s="732">
        <v>10</v>
      </c>
    </row>
    <row r="201" spans="1:19" ht="14.4" customHeight="1" x14ac:dyDescent="0.3">
      <c r="A201" s="726" t="s">
        <v>5790</v>
      </c>
      <c r="B201" s="727" t="s">
        <v>5791</v>
      </c>
      <c r="C201" s="727" t="s">
        <v>594</v>
      </c>
      <c r="D201" s="727" t="s">
        <v>2319</v>
      </c>
      <c r="E201" s="727" t="s">
        <v>5813</v>
      </c>
      <c r="F201" s="727" t="s">
        <v>5824</v>
      </c>
      <c r="G201" s="727" t="s">
        <v>5825</v>
      </c>
      <c r="H201" s="731"/>
      <c r="I201" s="731"/>
      <c r="J201" s="727"/>
      <c r="K201" s="727"/>
      <c r="L201" s="731">
        <v>2</v>
      </c>
      <c r="M201" s="731">
        <v>10</v>
      </c>
      <c r="N201" s="727">
        <v>1</v>
      </c>
      <c r="O201" s="727">
        <v>5</v>
      </c>
      <c r="P201" s="731">
        <v>7</v>
      </c>
      <c r="Q201" s="731">
        <v>35</v>
      </c>
      <c r="R201" s="745">
        <v>3.5</v>
      </c>
      <c r="S201" s="732">
        <v>5</v>
      </c>
    </row>
    <row r="202" spans="1:19" ht="14.4" customHeight="1" x14ac:dyDescent="0.3">
      <c r="A202" s="726" t="s">
        <v>5790</v>
      </c>
      <c r="B202" s="727" t="s">
        <v>5791</v>
      </c>
      <c r="C202" s="727" t="s">
        <v>594</v>
      </c>
      <c r="D202" s="727" t="s">
        <v>2319</v>
      </c>
      <c r="E202" s="727" t="s">
        <v>5813</v>
      </c>
      <c r="F202" s="727" t="s">
        <v>5826</v>
      </c>
      <c r="G202" s="727" t="s">
        <v>5827</v>
      </c>
      <c r="H202" s="731"/>
      <c r="I202" s="731"/>
      <c r="J202" s="727"/>
      <c r="K202" s="727"/>
      <c r="L202" s="731">
        <v>1</v>
      </c>
      <c r="M202" s="731">
        <v>5</v>
      </c>
      <c r="N202" s="727">
        <v>1</v>
      </c>
      <c r="O202" s="727">
        <v>5</v>
      </c>
      <c r="P202" s="731"/>
      <c r="Q202" s="731"/>
      <c r="R202" s="745"/>
      <c r="S202" s="732"/>
    </row>
    <row r="203" spans="1:19" ht="14.4" customHeight="1" x14ac:dyDescent="0.3">
      <c r="A203" s="726" t="s">
        <v>5790</v>
      </c>
      <c r="B203" s="727" t="s">
        <v>5791</v>
      </c>
      <c r="C203" s="727" t="s">
        <v>594</v>
      </c>
      <c r="D203" s="727" t="s">
        <v>2319</v>
      </c>
      <c r="E203" s="727" t="s">
        <v>5813</v>
      </c>
      <c r="F203" s="727" t="s">
        <v>5828</v>
      </c>
      <c r="G203" s="727" t="s">
        <v>5829</v>
      </c>
      <c r="H203" s="731">
        <v>1</v>
      </c>
      <c r="I203" s="731">
        <v>84</v>
      </c>
      <c r="J203" s="727"/>
      <c r="K203" s="727">
        <v>84</v>
      </c>
      <c r="L203" s="731"/>
      <c r="M203" s="731"/>
      <c r="N203" s="727"/>
      <c r="O203" s="727"/>
      <c r="P203" s="731">
        <v>1</v>
      </c>
      <c r="Q203" s="731">
        <v>88</v>
      </c>
      <c r="R203" s="745"/>
      <c r="S203" s="732">
        <v>88</v>
      </c>
    </row>
    <row r="204" spans="1:19" ht="14.4" customHeight="1" x14ac:dyDescent="0.3">
      <c r="A204" s="726" t="s">
        <v>5790</v>
      </c>
      <c r="B204" s="727" t="s">
        <v>5791</v>
      </c>
      <c r="C204" s="727" t="s">
        <v>594</v>
      </c>
      <c r="D204" s="727" t="s">
        <v>2319</v>
      </c>
      <c r="E204" s="727" t="s">
        <v>5813</v>
      </c>
      <c r="F204" s="727" t="s">
        <v>5830</v>
      </c>
      <c r="G204" s="727" t="s">
        <v>5831</v>
      </c>
      <c r="H204" s="731">
        <v>1</v>
      </c>
      <c r="I204" s="731">
        <v>617</v>
      </c>
      <c r="J204" s="727"/>
      <c r="K204" s="727">
        <v>617</v>
      </c>
      <c r="L204" s="731"/>
      <c r="M204" s="731"/>
      <c r="N204" s="727"/>
      <c r="O204" s="727"/>
      <c r="P204" s="731">
        <v>1</v>
      </c>
      <c r="Q204" s="731">
        <v>630</v>
      </c>
      <c r="R204" s="745"/>
      <c r="S204" s="732">
        <v>630</v>
      </c>
    </row>
    <row r="205" spans="1:19" ht="14.4" customHeight="1" x14ac:dyDescent="0.3">
      <c r="A205" s="726" t="s">
        <v>5790</v>
      </c>
      <c r="B205" s="727" t="s">
        <v>5791</v>
      </c>
      <c r="C205" s="727" t="s">
        <v>594</v>
      </c>
      <c r="D205" s="727" t="s">
        <v>2319</v>
      </c>
      <c r="E205" s="727" t="s">
        <v>5813</v>
      </c>
      <c r="F205" s="727" t="s">
        <v>5832</v>
      </c>
      <c r="G205" s="727" t="s">
        <v>5833</v>
      </c>
      <c r="H205" s="731">
        <v>2</v>
      </c>
      <c r="I205" s="731">
        <v>776</v>
      </c>
      <c r="J205" s="727"/>
      <c r="K205" s="727">
        <v>388</v>
      </c>
      <c r="L205" s="731"/>
      <c r="M205" s="731"/>
      <c r="N205" s="727"/>
      <c r="O205" s="727"/>
      <c r="P205" s="731">
        <v>2</v>
      </c>
      <c r="Q205" s="731">
        <v>784</v>
      </c>
      <c r="R205" s="745"/>
      <c r="S205" s="732">
        <v>392</v>
      </c>
    </row>
    <row r="206" spans="1:19" ht="14.4" customHeight="1" x14ac:dyDescent="0.3">
      <c r="A206" s="726" t="s">
        <v>5790</v>
      </c>
      <c r="B206" s="727" t="s">
        <v>5791</v>
      </c>
      <c r="C206" s="727" t="s">
        <v>594</v>
      </c>
      <c r="D206" s="727" t="s">
        <v>2319</v>
      </c>
      <c r="E206" s="727" t="s">
        <v>5813</v>
      </c>
      <c r="F206" s="727" t="s">
        <v>5834</v>
      </c>
      <c r="G206" s="727" t="s">
        <v>5835</v>
      </c>
      <c r="H206" s="731">
        <v>13</v>
      </c>
      <c r="I206" s="731">
        <v>507</v>
      </c>
      <c r="J206" s="727">
        <v>0.72222222222222221</v>
      </c>
      <c r="K206" s="727">
        <v>39</v>
      </c>
      <c r="L206" s="731">
        <v>18</v>
      </c>
      <c r="M206" s="731">
        <v>702</v>
      </c>
      <c r="N206" s="727">
        <v>1</v>
      </c>
      <c r="O206" s="727">
        <v>39</v>
      </c>
      <c r="P206" s="731">
        <v>3</v>
      </c>
      <c r="Q206" s="731">
        <v>117</v>
      </c>
      <c r="R206" s="745">
        <v>0.16666666666666666</v>
      </c>
      <c r="S206" s="732">
        <v>39</v>
      </c>
    </row>
    <row r="207" spans="1:19" ht="14.4" customHeight="1" x14ac:dyDescent="0.3">
      <c r="A207" s="726" t="s">
        <v>5790</v>
      </c>
      <c r="B207" s="727" t="s">
        <v>5791</v>
      </c>
      <c r="C207" s="727" t="s">
        <v>594</v>
      </c>
      <c r="D207" s="727" t="s">
        <v>2319</v>
      </c>
      <c r="E207" s="727" t="s">
        <v>5813</v>
      </c>
      <c r="F207" s="727" t="s">
        <v>5838</v>
      </c>
      <c r="G207" s="727" t="s">
        <v>5839</v>
      </c>
      <c r="H207" s="731"/>
      <c r="I207" s="731"/>
      <c r="J207" s="727"/>
      <c r="K207" s="727"/>
      <c r="L207" s="731"/>
      <c r="M207" s="731"/>
      <c r="N207" s="727"/>
      <c r="O207" s="727"/>
      <c r="P207" s="731">
        <v>1</v>
      </c>
      <c r="Q207" s="731">
        <v>1701</v>
      </c>
      <c r="R207" s="745"/>
      <c r="S207" s="732">
        <v>1701</v>
      </c>
    </row>
    <row r="208" spans="1:19" ht="14.4" customHeight="1" x14ac:dyDescent="0.3">
      <c r="A208" s="726" t="s">
        <v>5790</v>
      </c>
      <c r="B208" s="727" t="s">
        <v>5791</v>
      </c>
      <c r="C208" s="727" t="s">
        <v>594</v>
      </c>
      <c r="D208" s="727" t="s">
        <v>2319</v>
      </c>
      <c r="E208" s="727" t="s">
        <v>5813</v>
      </c>
      <c r="F208" s="727" t="s">
        <v>5840</v>
      </c>
      <c r="G208" s="727" t="s">
        <v>5841</v>
      </c>
      <c r="H208" s="731">
        <v>1</v>
      </c>
      <c r="I208" s="731">
        <v>680</v>
      </c>
      <c r="J208" s="727"/>
      <c r="K208" s="727">
        <v>680</v>
      </c>
      <c r="L208" s="731"/>
      <c r="M208" s="731"/>
      <c r="N208" s="727"/>
      <c r="O208" s="727"/>
      <c r="P208" s="731"/>
      <c r="Q208" s="731"/>
      <c r="R208" s="745"/>
      <c r="S208" s="732"/>
    </row>
    <row r="209" spans="1:19" ht="14.4" customHeight="1" x14ac:dyDescent="0.3">
      <c r="A209" s="726" t="s">
        <v>5790</v>
      </c>
      <c r="B209" s="727" t="s">
        <v>5791</v>
      </c>
      <c r="C209" s="727" t="s">
        <v>594</v>
      </c>
      <c r="D209" s="727" t="s">
        <v>2319</v>
      </c>
      <c r="E209" s="727" t="s">
        <v>5813</v>
      </c>
      <c r="F209" s="727" t="s">
        <v>5842</v>
      </c>
      <c r="G209" s="727" t="s">
        <v>5843</v>
      </c>
      <c r="H209" s="731">
        <v>2</v>
      </c>
      <c r="I209" s="731">
        <v>8858</v>
      </c>
      <c r="J209" s="727">
        <v>1.9941467807294011</v>
      </c>
      <c r="K209" s="727">
        <v>4429</v>
      </c>
      <c r="L209" s="731">
        <v>1</v>
      </c>
      <c r="M209" s="731">
        <v>4442</v>
      </c>
      <c r="N209" s="727">
        <v>1</v>
      </c>
      <c r="O209" s="727">
        <v>4442</v>
      </c>
      <c r="P209" s="731"/>
      <c r="Q209" s="731"/>
      <c r="R209" s="745"/>
      <c r="S209" s="732"/>
    </row>
    <row r="210" spans="1:19" ht="14.4" customHeight="1" x14ac:dyDescent="0.3">
      <c r="A210" s="726" t="s">
        <v>5790</v>
      </c>
      <c r="B210" s="727" t="s">
        <v>5791</v>
      </c>
      <c r="C210" s="727" t="s">
        <v>594</v>
      </c>
      <c r="D210" s="727" t="s">
        <v>2319</v>
      </c>
      <c r="E210" s="727" t="s">
        <v>5813</v>
      </c>
      <c r="F210" s="727" t="s">
        <v>5844</v>
      </c>
      <c r="G210" s="727" t="s">
        <v>5845</v>
      </c>
      <c r="H210" s="731">
        <v>1</v>
      </c>
      <c r="I210" s="731">
        <v>695</v>
      </c>
      <c r="J210" s="727"/>
      <c r="K210" s="727">
        <v>695</v>
      </c>
      <c r="L210" s="731"/>
      <c r="M210" s="731"/>
      <c r="N210" s="727"/>
      <c r="O210" s="727"/>
      <c r="P210" s="731"/>
      <c r="Q210" s="731"/>
      <c r="R210" s="745"/>
      <c r="S210" s="732"/>
    </row>
    <row r="211" spans="1:19" ht="14.4" customHeight="1" x14ac:dyDescent="0.3">
      <c r="A211" s="726" t="s">
        <v>5790</v>
      </c>
      <c r="B211" s="727" t="s">
        <v>5791</v>
      </c>
      <c r="C211" s="727" t="s">
        <v>594</v>
      </c>
      <c r="D211" s="727" t="s">
        <v>2319</v>
      </c>
      <c r="E211" s="727" t="s">
        <v>5813</v>
      </c>
      <c r="F211" s="727" t="s">
        <v>5846</v>
      </c>
      <c r="G211" s="727" t="s">
        <v>5847</v>
      </c>
      <c r="H211" s="731">
        <v>135</v>
      </c>
      <c r="I211" s="731">
        <v>31725</v>
      </c>
      <c r="J211" s="727">
        <v>0.97226478700582286</v>
      </c>
      <c r="K211" s="727">
        <v>235</v>
      </c>
      <c r="L211" s="731">
        <v>130</v>
      </c>
      <c r="M211" s="731">
        <v>32630</v>
      </c>
      <c r="N211" s="727">
        <v>1</v>
      </c>
      <c r="O211" s="727">
        <v>251</v>
      </c>
      <c r="P211" s="731">
        <v>120</v>
      </c>
      <c r="Q211" s="731">
        <v>30120</v>
      </c>
      <c r="R211" s="745">
        <v>0.92307692307692313</v>
      </c>
      <c r="S211" s="732">
        <v>251</v>
      </c>
    </row>
    <row r="212" spans="1:19" ht="14.4" customHeight="1" x14ac:dyDescent="0.3">
      <c r="A212" s="726" t="s">
        <v>5790</v>
      </c>
      <c r="B212" s="727" t="s">
        <v>5791</v>
      </c>
      <c r="C212" s="727" t="s">
        <v>594</v>
      </c>
      <c r="D212" s="727" t="s">
        <v>2319</v>
      </c>
      <c r="E212" s="727" t="s">
        <v>5813</v>
      </c>
      <c r="F212" s="727" t="s">
        <v>5848</v>
      </c>
      <c r="G212" s="727" t="s">
        <v>5849</v>
      </c>
      <c r="H212" s="731">
        <v>248</v>
      </c>
      <c r="I212" s="731">
        <v>29264</v>
      </c>
      <c r="J212" s="727">
        <v>1.0605204029861564</v>
      </c>
      <c r="K212" s="727">
        <v>118</v>
      </c>
      <c r="L212" s="731">
        <v>219</v>
      </c>
      <c r="M212" s="731">
        <v>27594</v>
      </c>
      <c r="N212" s="727">
        <v>1</v>
      </c>
      <c r="O212" s="727">
        <v>126</v>
      </c>
      <c r="P212" s="731">
        <v>197</v>
      </c>
      <c r="Q212" s="731">
        <v>24822</v>
      </c>
      <c r="R212" s="745">
        <v>0.8995433789954338</v>
      </c>
      <c r="S212" s="732">
        <v>126</v>
      </c>
    </row>
    <row r="213" spans="1:19" ht="14.4" customHeight="1" x14ac:dyDescent="0.3">
      <c r="A213" s="726" t="s">
        <v>5790</v>
      </c>
      <c r="B213" s="727" t="s">
        <v>5791</v>
      </c>
      <c r="C213" s="727" t="s">
        <v>594</v>
      </c>
      <c r="D213" s="727" t="s">
        <v>2319</v>
      </c>
      <c r="E213" s="727" t="s">
        <v>5813</v>
      </c>
      <c r="F213" s="727" t="s">
        <v>5862</v>
      </c>
      <c r="G213" s="727" t="s">
        <v>5863</v>
      </c>
      <c r="H213" s="731">
        <v>7</v>
      </c>
      <c r="I213" s="731">
        <v>4662</v>
      </c>
      <c r="J213" s="727">
        <v>1.3731958762886598</v>
      </c>
      <c r="K213" s="727">
        <v>666</v>
      </c>
      <c r="L213" s="731">
        <v>5</v>
      </c>
      <c r="M213" s="731">
        <v>3395</v>
      </c>
      <c r="N213" s="727">
        <v>1</v>
      </c>
      <c r="O213" s="727">
        <v>679</v>
      </c>
      <c r="P213" s="731">
        <v>1</v>
      </c>
      <c r="Q213" s="731">
        <v>679</v>
      </c>
      <c r="R213" s="745">
        <v>0.2</v>
      </c>
      <c r="S213" s="732">
        <v>679</v>
      </c>
    </row>
    <row r="214" spans="1:19" ht="14.4" customHeight="1" x14ac:dyDescent="0.3">
      <c r="A214" s="726" t="s">
        <v>5790</v>
      </c>
      <c r="B214" s="727" t="s">
        <v>5791</v>
      </c>
      <c r="C214" s="727" t="s">
        <v>594</v>
      </c>
      <c r="D214" s="727" t="s">
        <v>2319</v>
      </c>
      <c r="E214" s="727" t="s">
        <v>5813</v>
      </c>
      <c r="F214" s="727" t="s">
        <v>5864</v>
      </c>
      <c r="G214" s="727" t="s">
        <v>5865</v>
      </c>
      <c r="H214" s="731">
        <v>1</v>
      </c>
      <c r="I214" s="731">
        <v>1002</v>
      </c>
      <c r="J214" s="727"/>
      <c r="K214" s="727">
        <v>1002</v>
      </c>
      <c r="L214" s="731"/>
      <c r="M214" s="731"/>
      <c r="N214" s="727"/>
      <c r="O214" s="727"/>
      <c r="P214" s="731"/>
      <c r="Q214" s="731"/>
      <c r="R214" s="745"/>
      <c r="S214" s="732"/>
    </row>
    <row r="215" spans="1:19" ht="14.4" customHeight="1" x14ac:dyDescent="0.3">
      <c r="A215" s="726" t="s">
        <v>5790</v>
      </c>
      <c r="B215" s="727" t="s">
        <v>5791</v>
      </c>
      <c r="C215" s="727" t="s">
        <v>594</v>
      </c>
      <c r="D215" s="727" t="s">
        <v>2319</v>
      </c>
      <c r="E215" s="727" t="s">
        <v>5813</v>
      </c>
      <c r="F215" s="727" t="s">
        <v>5866</v>
      </c>
      <c r="G215" s="727" t="s">
        <v>5867</v>
      </c>
      <c r="H215" s="731"/>
      <c r="I215" s="731"/>
      <c r="J215" s="727"/>
      <c r="K215" s="727"/>
      <c r="L215" s="731">
        <v>1</v>
      </c>
      <c r="M215" s="731">
        <v>163</v>
      </c>
      <c r="N215" s="727">
        <v>1</v>
      </c>
      <c r="O215" s="727">
        <v>163</v>
      </c>
      <c r="P215" s="731"/>
      <c r="Q215" s="731"/>
      <c r="R215" s="745"/>
      <c r="S215" s="732"/>
    </row>
    <row r="216" spans="1:19" ht="14.4" customHeight="1" x14ac:dyDescent="0.3">
      <c r="A216" s="726" t="s">
        <v>5790</v>
      </c>
      <c r="B216" s="727" t="s">
        <v>5791</v>
      </c>
      <c r="C216" s="727" t="s">
        <v>594</v>
      </c>
      <c r="D216" s="727" t="s">
        <v>2319</v>
      </c>
      <c r="E216" s="727" t="s">
        <v>5813</v>
      </c>
      <c r="F216" s="727" t="s">
        <v>5868</v>
      </c>
      <c r="G216" s="727" t="s">
        <v>5869</v>
      </c>
      <c r="H216" s="731">
        <v>106</v>
      </c>
      <c r="I216" s="731">
        <v>3133.33</v>
      </c>
      <c r="J216" s="727">
        <v>0.28313188779290627</v>
      </c>
      <c r="K216" s="727">
        <v>29.559716981132073</v>
      </c>
      <c r="L216" s="731">
        <v>332</v>
      </c>
      <c r="M216" s="731">
        <v>11066.68</v>
      </c>
      <c r="N216" s="727">
        <v>1</v>
      </c>
      <c r="O216" s="727">
        <v>33.333373493975905</v>
      </c>
      <c r="P216" s="731">
        <v>306</v>
      </c>
      <c r="Q216" s="731">
        <v>10200</v>
      </c>
      <c r="R216" s="745">
        <v>0.92168563652332947</v>
      </c>
      <c r="S216" s="732">
        <v>33.333333333333336</v>
      </c>
    </row>
    <row r="217" spans="1:19" ht="14.4" customHeight="1" x14ac:dyDescent="0.3">
      <c r="A217" s="726" t="s">
        <v>5790</v>
      </c>
      <c r="B217" s="727" t="s">
        <v>5791</v>
      </c>
      <c r="C217" s="727" t="s">
        <v>594</v>
      </c>
      <c r="D217" s="727" t="s">
        <v>2319</v>
      </c>
      <c r="E217" s="727" t="s">
        <v>5813</v>
      </c>
      <c r="F217" s="727" t="s">
        <v>5870</v>
      </c>
      <c r="G217" s="727" t="s">
        <v>5871</v>
      </c>
      <c r="H217" s="731">
        <v>4</v>
      </c>
      <c r="I217" s="731">
        <v>3824</v>
      </c>
      <c r="J217" s="727">
        <v>0.55743440233236152</v>
      </c>
      <c r="K217" s="727">
        <v>956</v>
      </c>
      <c r="L217" s="731">
        <v>7</v>
      </c>
      <c r="M217" s="731">
        <v>6860</v>
      </c>
      <c r="N217" s="727">
        <v>1</v>
      </c>
      <c r="O217" s="727">
        <v>980</v>
      </c>
      <c r="P217" s="731">
        <v>1</v>
      </c>
      <c r="Q217" s="731">
        <v>980</v>
      </c>
      <c r="R217" s="745">
        <v>0.14285714285714285</v>
      </c>
      <c r="S217" s="732">
        <v>980</v>
      </c>
    </row>
    <row r="218" spans="1:19" ht="14.4" customHeight="1" x14ac:dyDescent="0.3">
      <c r="A218" s="726" t="s">
        <v>5790</v>
      </c>
      <c r="B218" s="727" t="s">
        <v>5791</v>
      </c>
      <c r="C218" s="727" t="s">
        <v>594</v>
      </c>
      <c r="D218" s="727" t="s">
        <v>2319</v>
      </c>
      <c r="E218" s="727" t="s">
        <v>5813</v>
      </c>
      <c r="F218" s="727" t="s">
        <v>5872</v>
      </c>
      <c r="G218" s="727" t="s">
        <v>5873</v>
      </c>
      <c r="H218" s="731">
        <v>3</v>
      </c>
      <c r="I218" s="731">
        <v>507</v>
      </c>
      <c r="J218" s="727">
        <v>0.36845930232558138</v>
      </c>
      <c r="K218" s="727">
        <v>169</v>
      </c>
      <c r="L218" s="731">
        <v>8</v>
      </c>
      <c r="M218" s="731">
        <v>1376</v>
      </c>
      <c r="N218" s="727">
        <v>1</v>
      </c>
      <c r="O218" s="727">
        <v>172</v>
      </c>
      <c r="P218" s="731">
        <v>1</v>
      </c>
      <c r="Q218" s="731">
        <v>172</v>
      </c>
      <c r="R218" s="745">
        <v>0.125</v>
      </c>
      <c r="S218" s="732">
        <v>172</v>
      </c>
    </row>
    <row r="219" spans="1:19" ht="14.4" customHeight="1" x14ac:dyDescent="0.3">
      <c r="A219" s="726" t="s">
        <v>5790</v>
      </c>
      <c r="B219" s="727" t="s">
        <v>5791</v>
      </c>
      <c r="C219" s="727" t="s">
        <v>594</v>
      </c>
      <c r="D219" s="727" t="s">
        <v>2319</v>
      </c>
      <c r="E219" s="727" t="s">
        <v>5813</v>
      </c>
      <c r="F219" s="727" t="s">
        <v>5874</v>
      </c>
      <c r="G219" s="727" t="s">
        <v>5875</v>
      </c>
      <c r="H219" s="731">
        <v>4</v>
      </c>
      <c r="I219" s="731">
        <v>144</v>
      </c>
      <c r="J219" s="727">
        <v>0.16216216216216217</v>
      </c>
      <c r="K219" s="727">
        <v>36</v>
      </c>
      <c r="L219" s="731">
        <v>24</v>
      </c>
      <c r="M219" s="731">
        <v>888</v>
      </c>
      <c r="N219" s="727">
        <v>1</v>
      </c>
      <c r="O219" s="727">
        <v>37</v>
      </c>
      <c r="P219" s="731">
        <v>18</v>
      </c>
      <c r="Q219" s="731">
        <v>666</v>
      </c>
      <c r="R219" s="745">
        <v>0.75</v>
      </c>
      <c r="S219" s="732">
        <v>37</v>
      </c>
    </row>
    <row r="220" spans="1:19" ht="14.4" customHeight="1" x14ac:dyDescent="0.3">
      <c r="A220" s="726" t="s">
        <v>5790</v>
      </c>
      <c r="B220" s="727" t="s">
        <v>5791</v>
      </c>
      <c r="C220" s="727" t="s">
        <v>594</v>
      </c>
      <c r="D220" s="727" t="s">
        <v>2319</v>
      </c>
      <c r="E220" s="727" t="s">
        <v>5813</v>
      </c>
      <c r="F220" s="727" t="s">
        <v>5876</v>
      </c>
      <c r="G220" s="727" t="s">
        <v>5877</v>
      </c>
      <c r="H220" s="731">
        <v>40</v>
      </c>
      <c r="I220" s="731">
        <v>3280</v>
      </c>
      <c r="J220" s="727">
        <v>2.3837209302325579</v>
      </c>
      <c r="K220" s="727">
        <v>82</v>
      </c>
      <c r="L220" s="731">
        <v>16</v>
      </c>
      <c r="M220" s="731">
        <v>1376</v>
      </c>
      <c r="N220" s="727">
        <v>1</v>
      </c>
      <c r="O220" s="727">
        <v>86</v>
      </c>
      <c r="P220" s="731">
        <v>18</v>
      </c>
      <c r="Q220" s="731">
        <v>1548</v>
      </c>
      <c r="R220" s="745">
        <v>1.125</v>
      </c>
      <c r="S220" s="732">
        <v>86</v>
      </c>
    </row>
    <row r="221" spans="1:19" ht="14.4" customHeight="1" x14ac:dyDescent="0.3">
      <c r="A221" s="726" t="s">
        <v>5790</v>
      </c>
      <c r="B221" s="727" t="s">
        <v>5791</v>
      </c>
      <c r="C221" s="727" t="s">
        <v>594</v>
      </c>
      <c r="D221" s="727" t="s">
        <v>2319</v>
      </c>
      <c r="E221" s="727" t="s">
        <v>5813</v>
      </c>
      <c r="F221" s="727" t="s">
        <v>5878</v>
      </c>
      <c r="G221" s="727" t="s">
        <v>5879</v>
      </c>
      <c r="H221" s="731"/>
      <c r="I221" s="731"/>
      <c r="J221" s="727"/>
      <c r="K221" s="727"/>
      <c r="L221" s="731">
        <v>1</v>
      </c>
      <c r="M221" s="731">
        <v>32</v>
      </c>
      <c r="N221" s="727">
        <v>1</v>
      </c>
      <c r="O221" s="727">
        <v>32</v>
      </c>
      <c r="P221" s="731"/>
      <c r="Q221" s="731"/>
      <c r="R221" s="745"/>
      <c r="S221" s="732"/>
    </row>
    <row r="222" spans="1:19" ht="14.4" customHeight="1" x14ac:dyDescent="0.3">
      <c r="A222" s="726" t="s">
        <v>5790</v>
      </c>
      <c r="B222" s="727" t="s">
        <v>5791</v>
      </c>
      <c r="C222" s="727" t="s">
        <v>594</v>
      </c>
      <c r="D222" s="727" t="s">
        <v>2319</v>
      </c>
      <c r="E222" s="727" t="s">
        <v>5813</v>
      </c>
      <c r="F222" s="727" t="s">
        <v>5882</v>
      </c>
      <c r="G222" s="727" t="s">
        <v>5883</v>
      </c>
      <c r="H222" s="731"/>
      <c r="I222" s="731"/>
      <c r="J222" s="727"/>
      <c r="K222" s="727"/>
      <c r="L222" s="731">
        <v>1</v>
      </c>
      <c r="M222" s="731">
        <v>131</v>
      </c>
      <c r="N222" s="727">
        <v>1</v>
      </c>
      <c r="O222" s="727">
        <v>131</v>
      </c>
      <c r="P222" s="731"/>
      <c r="Q222" s="731"/>
      <c r="R222" s="745"/>
      <c r="S222" s="732"/>
    </row>
    <row r="223" spans="1:19" ht="14.4" customHeight="1" x14ac:dyDescent="0.3">
      <c r="A223" s="726" t="s">
        <v>5790</v>
      </c>
      <c r="B223" s="727" t="s">
        <v>5791</v>
      </c>
      <c r="C223" s="727" t="s">
        <v>594</v>
      </c>
      <c r="D223" s="727" t="s">
        <v>2319</v>
      </c>
      <c r="E223" s="727" t="s">
        <v>5813</v>
      </c>
      <c r="F223" s="727" t="s">
        <v>5885</v>
      </c>
      <c r="G223" s="727" t="s">
        <v>5886</v>
      </c>
      <c r="H223" s="731">
        <v>1</v>
      </c>
      <c r="I223" s="731">
        <v>210</v>
      </c>
      <c r="J223" s="727">
        <v>0.1891891891891892</v>
      </c>
      <c r="K223" s="727">
        <v>210</v>
      </c>
      <c r="L223" s="731">
        <v>5</v>
      </c>
      <c r="M223" s="731">
        <v>1110</v>
      </c>
      <c r="N223" s="727">
        <v>1</v>
      </c>
      <c r="O223" s="727">
        <v>222</v>
      </c>
      <c r="P223" s="731"/>
      <c r="Q223" s="731"/>
      <c r="R223" s="745"/>
      <c r="S223" s="732"/>
    </row>
    <row r="224" spans="1:19" ht="14.4" customHeight="1" x14ac:dyDescent="0.3">
      <c r="A224" s="726" t="s">
        <v>5790</v>
      </c>
      <c r="B224" s="727" t="s">
        <v>5791</v>
      </c>
      <c r="C224" s="727" t="s">
        <v>594</v>
      </c>
      <c r="D224" s="727" t="s">
        <v>2319</v>
      </c>
      <c r="E224" s="727" t="s">
        <v>5813</v>
      </c>
      <c r="F224" s="727" t="s">
        <v>5893</v>
      </c>
      <c r="G224" s="727" t="s">
        <v>5894</v>
      </c>
      <c r="H224" s="731">
        <v>24</v>
      </c>
      <c r="I224" s="731">
        <v>25200</v>
      </c>
      <c r="J224" s="727">
        <v>3.3866415804327374</v>
      </c>
      <c r="K224" s="727">
        <v>1050</v>
      </c>
      <c r="L224" s="731">
        <v>7</v>
      </c>
      <c r="M224" s="731">
        <v>7441</v>
      </c>
      <c r="N224" s="727">
        <v>1</v>
      </c>
      <c r="O224" s="727">
        <v>1063</v>
      </c>
      <c r="P224" s="731">
        <v>10</v>
      </c>
      <c r="Q224" s="731">
        <v>10630</v>
      </c>
      <c r="R224" s="745">
        <v>1.4285714285714286</v>
      </c>
      <c r="S224" s="732">
        <v>1063</v>
      </c>
    </row>
    <row r="225" spans="1:19" ht="14.4" customHeight="1" x14ac:dyDescent="0.3">
      <c r="A225" s="726" t="s">
        <v>5790</v>
      </c>
      <c r="B225" s="727" t="s">
        <v>5791</v>
      </c>
      <c r="C225" s="727" t="s">
        <v>594</v>
      </c>
      <c r="D225" s="727" t="s">
        <v>2319</v>
      </c>
      <c r="E225" s="727" t="s">
        <v>5813</v>
      </c>
      <c r="F225" s="727" t="s">
        <v>5895</v>
      </c>
      <c r="G225" s="727" t="s">
        <v>5896</v>
      </c>
      <c r="H225" s="731">
        <v>1</v>
      </c>
      <c r="I225" s="731">
        <v>349</v>
      </c>
      <c r="J225" s="727"/>
      <c r="K225" s="727">
        <v>349</v>
      </c>
      <c r="L225" s="731"/>
      <c r="M225" s="731"/>
      <c r="N225" s="727"/>
      <c r="O225" s="727"/>
      <c r="P225" s="731"/>
      <c r="Q225" s="731"/>
      <c r="R225" s="745"/>
      <c r="S225" s="732"/>
    </row>
    <row r="226" spans="1:19" ht="14.4" customHeight="1" x14ac:dyDescent="0.3">
      <c r="A226" s="726" t="s">
        <v>5790</v>
      </c>
      <c r="B226" s="727" t="s">
        <v>5791</v>
      </c>
      <c r="C226" s="727" t="s">
        <v>594</v>
      </c>
      <c r="D226" s="727" t="s">
        <v>2319</v>
      </c>
      <c r="E226" s="727" t="s">
        <v>5813</v>
      </c>
      <c r="F226" s="727" t="s">
        <v>5897</v>
      </c>
      <c r="G226" s="727" t="s">
        <v>5898</v>
      </c>
      <c r="H226" s="731"/>
      <c r="I226" s="731"/>
      <c r="J226" s="727"/>
      <c r="K226" s="727"/>
      <c r="L226" s="731">
        <v>9</v>
      </c>
      <c r="M226" s="731">
        <v>531</v>
      </c>
      <c r="N226" s="727">
        <v>1</v>
      </c>
      <c r="O226" s="727">
        <v>59</v>
      </c>
      <c r="P226" s="731">
        <v>4</v>
      </c>
      <c r="Q226" s="731">
        <v>236</v>
      </c>
      <c r="R226" s="745">
        <v>0.44444444444444442</v>
      </c>
      <c r="S226" s="732">
        <v>59</v>
      </c>
    </row>
    <row r="227" spans="1:19" ht="14.4" customHeight="1" x14ac:dyDescent="0.3">
      <c r="A227" s="726" t="s">
        <v>5790</v>
      </c>
      <c r="B227" s="727" t="s">
        <v>5791</v>
      </c>
      <c r="C227" s="727" t="s">
        <v>594</v>
      </c>
      <c r="D227" s="727" t="s">
        <v>2319</v>
      </c>
      <c r="E227" s="727" t="s">
        <v>5813</v>
      </c>
      <c r="F227" s="727" t="s">
        <v>5903</v>
      </c>
      <c r="G227" s="727" t="s">
        <v>5904</v>
      </c>
      <c r="H227" s="731">
        <v>16</v>
      </c>
      <c r="I227" s="731">
        <v>2864</v>
      </c>
      <c r="J227" s="727">
        <v>2.6083788706739526</v>
      </c>
      <c r="K227" s="727">
        <v>179</v>
      </c>
      <c r="L227" s="731">
        <v>6</v>
      </c>
      <c r="M227" s="731">
        <v>1098</v>
      </c>
      <c r="N227" s="727">
        <v>1</v>
      </c>
      <c r="O227" s="727">
        <v>183</v>
      </c>
      <c r="P227" s="731">
        <v>9</v>
      </c>
      <c r="Q227" s="731">
        <v>1647</v>
      </c>
      <c r="R227" s="745">
        <v>1.5</v>
      </c>
      <c r="S227" s="732">
        <v>183</v>
      </c>
    </row>
    <row r="228" spans="1:19" ht="14.4" customHeight="1" x14ac:dyDescent="0.3">
      <c r="A228" s="726" t="s">
        <v>5790</v>
      </c>
      <c r="B228" s="727" t="s">
        <v>5791</v>
      </c>
      <c r="C228" s="727" t="s">
        <v>594</v>
      </c>
      <c r="D228" s="727" t="s">
        <v>2319</v>
      </c>
      <c r="E228" s="727" t="s">
        <v>5813</v>
      </c>
      <c r="F228" s="727" t="s">
        <v>5905</v>
      </c>
      <c r="G228" s="727" t="s">
        <v>5906</v>
      </c>
      <c r="H228" s="731">
        <v>1</v>
      </c>
      <c r="I228" s="731">
        <v>635</v>
      </c>
      <c r="J228" s="727">
        <v>0.32664609053497945</v>
      </c>
      <c r="K228" s="727">
        <v>635</v>
      </c>
      <c r="L228" s="731">
        <v>3</v>
      </c>
      <c r="M228" s="731">
        <v>1944</v>
      </c>
      <c r="N228" s="727">
        <v>1</v>
      </c>
      <c r="O228" s="727">
        <v>648</v>
      </c>
      <c r="P228" s="731">
        <v>2</v>
      </c>
      <c r="Q228" s="731">
        <v>1296</v>
      </c>
      <c r="R228" s="745">
        <v>0.66666666666666663</v>
      </c>
      <c r="S228" s="732">
        <v>648</v>
      </c>
    </row>
    <row r="229" spans="1:19" ht="14.4" customHeight="1" x14ac:dyDescent="0.3">
      <c r="A229" s="726" t="s">
        <v>5790</v>
      </c>
      <c r="B229" s="727" t="s">
        <v>5791</v>
      </c>
      <c r="C229" s="727" t="s">
        <v>594</v>
      </c>
      <c r="D229" s="727" t="s">
        <v>2319</v>
      </c>
      <c r="E229" s="727" t="s">
        <v>5813</v>
      </c>
      <c r="F229" s="727" t="s">
        <v>5907</v>
      </c>
      <c r="G229" s="727" t="s">
        <v>5908</v>
      </c>
      <c r="H229" s="731"/>
      <c r="I229" s="731"/>
      <c r="J229" s="727"/>
      <c r="K229" s="727"/>
      <c r="L229" s="731"/>
      <c r="M229" s="731"/>
      <c r="N229" s="727"/>
      <c r="O229" s="727"/>
      <c r="P229" s="731">
        <v>2</v>
      </c>
      <c r="Q229" s="731">
        <v>2616</v>
      </c>
      <c r="R229" s="745"/>
      <c r="S229" s="732">
        <v>1308</v>
      </c>
    </row>
    <row r="230" spans="1:19" ht="14.4" customHeight="1" x14ac:dyDescent="0.3">
      <c r="A230" s="726" t="s">
        <v>5790</v>
      </c>
      <c r="B230" s="727" t="s">
        <v>5791</v>
      </c>
      <c r="C230" s="727" t="s">
        <v>594</v>
      </c>
      <c r="D230" s="727" t="s">
        <v>2319</v>
      </c>
      <c r="E230" s="727" t="s">
        <v>5813</v>
      </c>
      <c r="F230" s="727" t="s">
        <v>5913</v>
      </c>
      <c r="G230" s="727" t="s">
        <v>5914</v>
      </c>
      <c r="H230" s="731">
        <v>1</v>
      </c>
      <c r="I230" s="731">
        <v>260</v>
      </c>
      <c r="J230" s="727"/>
      <c r="K230" s="727">
        <v>260</v>
      </c>
      <c r="L230" s="731"/>
      <c r="M230" s="731"/>
      <c r="N230" s="727"/>
      <c r="O230" s="727"/>
      <c r="P230" s="731"/>
      <c r="Q230" s="731"/>
      <c r="R230" s="745"/>
      <c r="S230" s="732"/>
    </row>
    <row r="231" spans="1:19" ht="14.4" customHeight="1" x14ac:dyDescent="0.3">
      <c r="A231" s="726" t="s">
        <v>5790</v>
      </c>
      <c r="B231" s="727" t="s">
        <v>5791</v>
      </c>
      <c r="C231" s="727" t="s">
        <v>594</v>
      </c>
      <c r="D231" s="727" t="s">
        <v>2319</v>
      </c>
      <c r="E231" s="727" t="s">
        <v>5813</v>
      </c>
      <c r="F231" s="727" t="s">
        <v>5915</v>
      </c>
      <c r="G231" s="727" t="s">
        <v>5916</v>
      </c>
      <c r="H231" s="731">
        <v>3</v>
      </c>
      <c r="I231" s="731">
        <v>348</v>
      </c>
      <c r="J231" s="727">
        <v>1.45</v>
      </c>
      <c r="K231" s="727">
        <v>116</v>
      </c>
      <c r="L231" s="731">
        <v>2</v>
      </c>
      <c r="M231" s="731">
        <v>240</v>
      </c>
      <c r="N231" s="727">
        <v>1</v>
      </c>
      <c r="O231" s="727">
        <v>120</v>
      </c>
      <c r="P231" s="731">
        <v>2</v>
      </c>
      <c r="Q231" s="731">
        <v>240</v>
      </c>
      <c r="R231" s="745">
        <v>1</v>
      </c>
      <c r="S231" s="732">
        <v>120</v>
      </c>
    </row>
    <row r="232" spans="1:19" ht="14.4" customHeight="1" x14ac:dyDescent="0.3">
      <c r="A232" s="726" t="s">
        <v>5790</v>
      </c>
      <c r="B232" s="727" t="s">
        <v>5791</v>
      </c>
      <c r="C232" s="727" t="s">
        <v>594</v>
      </c>
      <c r="D232" s="727" t="s">
        <v>2319</v>
      </c>
      <c r="E232" s="727" t="s">
        <v>5813</v>
      </c>
      <c r="F232" s="727" t="s">
        <v>5923</v>
      </c>
      <c r="G232" s="727" t="s">
        <v>5924</v>
      </c>
      <c r="H232" s="731"/>
      <c r="I232" s="731"/>
      <c r="J232" s="727"/>
      <c r="K232" s="727"/>
      <c r="L232" s="731">
        <v>1</v>
      </c>
      <c r="M232" s="731">
        <v>100</v>
      </c>
      <c r="N232" s="727">
        <v>1</v>
      </c>
      <c r="O232" s="727">
        <v>100</v>
      </c>
      <c r="P232" s="731"/>
      <c r="Q232" s="731"/>
      <c r="R232" s="745"/>
      <c r="S232" s="732"/>
    </row>
    <row r="233" spans="1:19" ht="14.4" customHeight="1" x14ac:dyDescent="0.3">
      <c r="A233" s="726" t="s">
        <v>5790</v>
      </c>
      <c r="B233" s="727" t="s">
        <v>5791</v>
      </c>
      <c r="C233" s="727" t="s">
        <v>594</v>
      </c>
      <c r="D233" s="727" t="s">
        <v>2321</v>
      </c>
      <c r="E233" s="727" t="s">
        <v>5792</v>
      </c>
      <c r="F233" s="727" t="s">
        <v>5793</v>
      </c>
      <c r="G233" s="727" t="s">
        <v>4600</v>
      </c>
      <c r="H233" s="731"/>
      <c r="I233" s="731"/>
      <c r="J233" s="727"/>
      <c r="K233" s="727"/>
      <c r="L233" s="731"/>
      <c r="M233" s="731"/>
      <c r="N233" s="727"/>
      <c r="O233" s="727"/>
      <c r="P233" s="731">
        <v>0.30000000000000004</v>
      </c>
      <c r="Q233" s="731">
        <v>45.3</v>
      </c>
      <c r="R233" s="745"/>
      <c r="S233" s="732">
        <v>150.99999999999997</v>
      </c>
    </row>
    <row r="234" spans="1:19" ht="14.4" customHeight="1" x14ac:dyDescent="0.3">
      <c r="A234" s="726" t="s">
        <v>5790</v>
      </c>
      <c r="B234" s="727" t="s">
        <v>5791</v>
      </c>
      <c r="C234" s="727" t="s">
        <v>594</v>
      </c>
      <c r="D234" s="727" t="s">
        <v>2321</v>
      </c>
      <c r="E234" s="727" t="s">
        <v>5810</v>
      </c>
      <c r="F234" s="727" t="s">
        <v>5811</v>
      </c>
      <c r="G234" s="727" t="s">
        <v>5812</v>
      </c>
      <c r="H234" s="731">
        <v>2</v>
      </c>
      <c r="I234" s="731">
        <v>325.60000000000002</v>
      </c>
      <c r="J234" s="727">
        <v>2</v>
      </c>
      <c r="K234" s="727">
        <v>162.80000000000001</v>
      </c>
      <c r="L234" s="731">
        <v>1</v>
      </c>
      <c r="M234" s="731">
        <v>162.80000000000001</v>
      </c>
      <c r="N234" s="727">
        <v>1</v>
      </c>
      <c r="O234" s="727">
        <v>162.80000000000001</v>
      </c>
      <c r="P234" s="731">
        <v>1</v>
      </c>
      <c r="Q234" s="731">
        <v>162.80000000000001</v>
      </c>
      <c r="R234" s="745">
        <v>1</v>
      </c>
      <c r="S234" s="732">
        <v>162.80000000000001</v>
      </c>
    </row>
    <row r="235" spans="1:19" ht="14.4" customHeight="1" x14ac:dyDescent="0.3">
      <c r="A235" s="726" t="s">
        <v>5790</v>
      </c>
      <c r="B235" s="727" t="s">
        <v>5791</v>
      </c>
      <c r="C235" s="727" t="s">
        <v>594</v>
      </c>
      <c r="D235" s="727" t="s">
        <v>2321</v>
      </c>
      <c r="E235" s="727" t="s">
        <v>5813</v>
      </c>
      <c r="F235" s="727" t="s">
        <v>5818</v>
      </c>
      <c r="G235" s="727" t="s">
        <v>5819</v>
      </c>
      <c r="H235" s="731">
        <v>20</v>
      </c>
      <c r="I235" s="731">
        <v>1620</v>
      </c>
      <c r="J235" s="727">
        <v>0.81325301204819278</v>
      </c>
      <c r="K235" s="727">
        <v>81</v>
      </c>
      <c r="L235" s="731">
        <v>24</v>
      </c>
      <c r="M235" s="731">
        <v>1992</v>
      </c>
      <c r="N235" s="727">
        <v>1</v>
      </c>
      <c r="O235" s="727">
        <v>83</v>
      </c>
      <c r="P235" s="731">
        <v>62</v>
      </c>
      <c r="Q235" s="731">
        <v>5146</v>
      </c>
      <c r="R235" s="745">
        <v>2.5833333333333335</v>
      </c>
      <c r="S235" s="732">
        <v>83</v>
      </c>
    </row>
    <row r="236" spans="1:19" ht="14.4" customHeight="1" x14ac:dyDescent="0.3">
      <c r="A236" s="726" t="s">
        <v>5790</v>
      </c>
      <c r="B236" s="727" t="s">
        <v>5791</v>
      </c>
      <c r="C236" s="727" t="s">
        <v>594</v>
      </c>
      <c r="D236" s="727" t="s">
        <v>2321</v>
      </c>
      <c r="E236" s="727" t="s">
        <v>5813</v>
      </c>
      <c r="F236" s="727" t="s">
        <v>5820</v>
      </c>
      <c r="G236" s="727" t="s">
        <v>5821</v>
      </c>
      <c r="H236" s="731">
        <v>86</v>
      </c>
      <c r="I236" s="731">
        <v>3010</v>
      </c>
      <c r="J236" s="727">
        <v>2.9054054054054053</v>
      </c>
      <c r="K236" s="727">
        <v>35</v>
      </c>
      <c r="L236" s="731">
        <v>28</v>
      </c>
      <c r="M236" s="731">
        <v>1036</v>
      </c>
      <c r="N236" s="727">
        <v>1</v>
      </c>
      <c r="O236" s="727">
        <v>37</v>
      </c>
      <c r="P236" s="731">
        <v>29</v>
      </c>
      <c r="Q236" s="731">
        <v>1073</v>
      </c>
      <c r="R236" s="745">
        <v>1.0357142857142858</v>
      </c>
      <c r="S236" s="732">
        <v>37</v>
      </c>
    </row>
    <row r="237" spans="1:19" ht="14.4" customHeight="1" x14ac:dyDescent="0.3">
      <c r="A237" s="726" t="s">
        <v>5790</v>
      </c>
      <c r="B237" s="727" t="s">
        <v>5791</v>
      </c>
      <c r="C237" s="727" t="s">
        <v>594</v>
      </c>
      <c r="D237" s="727" t="s">
        <v>2321</v>
      </c>
      <c r="E237" s="727" t="s">
        <v>5813</v>
      </c>
      <c r="F237" s="727" t="s">
        <v>5822</v>
      </c>
      <c r="G237" s="727" t="s">
        <v>5823</v>
      </c>
      <c r="H237" s="731">
        <v>117</v>
      </c>
      <c r="I237" s="731">
        <v>1170</v>
      </c>
      <c r="J237" s="727">
        <v>0.96694214876033058</v>
      </c>
      <c r="K237" s="727">
        <v>10</v>
      </c>
      <c r="L237" s="731">
        <v>121</v>
      </c>
      <c r="M237" s="731">
        <v>1210</v>
      </c>
      <c r="N237" s="727">
        <v>1</v>
      </c>
      <c r="O237" s="727">
        <v>10</v>
      </c>
      <c r="P237" s="731">
        <v>119</v>
      </c>
      <c r="Q237" s="731">
        <v>1190</v>
      </c>
      <c r="R237" s="745">
        <v>0.98347107438016534</v>
      </c>
      <c r="S237" s="732">
        <v>10</v>
      </c>
    </row>
    <row r="238" spans="1:19" ht="14.4" customHeight="1" x14ac:dyDescent="0.3">
      <c r="A238" s="726" t="s">
        <v>5790</v>
      </c>
      <c r="B238" s="727" t="s">
        <v>5791</v>
      </c>
      <c r="C238" s="727" t="s">
        <v>594</v>
      </c>
      <c r="D238" s="727" t="s">
        <v>2321</v>
      </c>
      <c r="E238" s="727" t="s">
        <v>5813</v>
      </c>
      <c r="F238" s="727" t="s">
        <v>5824</v>
      </c>
      <c r="G238" s="727" t="s">
        <v>5825</v>
      </c>
      <c r="H238" s="731"/>
      <c r="I238" s="731"/>
      <c r="J238" s="727"/>
      <c r="K238" s="727"/>
      <c r="L238" s="731">
        <v>1</v>
      </c>
      <c r="M238" s="731">
        <v>5</v>
      </c>
      <c r="N238" s="727">
        <v>1</v>
      </c>
      <c r="O238" s="727">
        <v>5</v>
      </c>
      <c r="P238" s="731">
        <v>1</v>
      </c>
      <c r="Q238" s="731">
        <v>5</v>
      </c>
      <c r="R238" s="745">
        <v>1</v>
      </c>
      <c r="S238" s="732">
        <v>5</v>
      </c>
    </row>
    <row r="239" spans="1:19" ht="14.4" customHeight="1" x14ac:dyDescent="0.3">
      <c r="A239" s="726" t="s">
        <v>5790</v>
      </c>
      <c r="B239" s="727" t="s">
        <v>5791</v>
      </c>
      <c r="C239" s="727" t="s">
        <v>594</v>
      </c>
      <c r="D239" s="727" t="s">
        <v>2321</v>
      </c>
      <c r="E239" s="727" t="s">
        <v>5813</v>
      </c>
      <c r="F239" s="727" t="s">
        <v>5846</v>
      </c>
      <c r="G239" s="727" t="s">
        <v>5847</v>
      </c>
      <c r="H239" s="731">
        <v>93</v>
      </c>
      <c r="I239" s="731">
        <v>21855</v>
      </c>
      <c r="J239" s="727">
        <v>0.89764652729289029</v>
      </c>
      <c r="K239" s="727">
        <v>235</v>
      </c>
      <c r="L239" s="731">
        <v>97</v>
      </c>
      <c r="M239" s="731">
        <v>24347</v>
      </c>
      <c r="N239" s="727">
        <v>1</v>
      </c>
      <c r="O239" s="727">
        <v>251</v>
      </c>
      <c r="P239" s="731">
        <v>107</v>
      </c>
      <c r="Q239" s="731">
        <v>26857</v>
      </c>
      <c r="R239" s="745">
        <v>1.1030927835051547</v>
      </c>
      <c r="S239" s="732">
        <v>251</v>
      </c>
    </row>
    <row r="240" spans="1:19" ht="14.4" customHeight="1" x14ac:dyDescent="0.3">
      <c r="A240" s="726" t="s">
        <v>5790</v>
      </c>
      <c r="B240" s="727" t="s">
        <v>5791</v>
      </c>
      <c r="C240" s="727" t="s">
        <v>594</v>
      </c>
      <c r="D240" s="727" t="s">
        <v>2321</v>
      </c>
      <c r="E240" s="727" t="s">
        <v>5813</v>
      </c>
      <c r="F240" s="727" t="s">
        <v>5848</v>
      </c>
      <c r="G240" s="727" t="s">
        <v>5849</v>
      </c>
      <c r="H240" s="731">
        <v>412</v>
      </c>
      <c r="I240" s="731">
        <v>48616</v>
      </c>
      <c r="J240" s="727">
        <v>0.85552387991412382</v>
      </c>
      <c r="K240" s="727">
        <v>118</v>
      </c>
      <c r="L240" s="731">
        <v>451</v>
      </c>
      <c r="M240" s="731">
        <v>56826</v>
      </c>
      <c r="N240" s="727">
        <v>1</v>
      </c>
      <c r="O240" s="727">
        <v>126</v>
      </c>
      <c r="P240" s="731">
        <v>444</v>
      </c>
      <c r="Q240" s="731">
        <v>55944</v>
      </c>
      <c r="R240" s="745">
        <v>0.98447893569844791</v>
      </c>
      <c r="S240" s="732">
        <v>126</v>
      </c>
    </row>
    <row r="241" spans="1:19" ht="14.4" customHeight="1" x14ac:dyDescent="0.3">
      <c r="A241" s="726" t="s">
        <v>5790</v>
      </c>
      <c r="B241" s="727" t="s">
        <v>5791</v>
      </c>
      <c r="C241" s="727" t="s">
        <v>594</v>
      </c>
      <c r="D241" s="727" t="s">
        <v>2321</v>
      </c>
      <c r="E241" s="727" t="s">
        <v>5813</v>
      </c>
      <c r="F241" s="727" t="s">
        <v>5854</v>
      </c>
      <c r="G241" s="727" t="s">
        <v>5855</v>
      </c>
      <c r="H241" s="731">
        <v>1</v>
      </c>
      <c r="I241" s="731">
        <v>92</v>
      </c>
      <c r="J241" s="727">
        <v>0.95833333333333337</v>
      </c>
      <c r="K241" s="727">
        <v>92</v>
      </c>
      <c r="L241" s="731">
        <v>1</v>
      </c>
      <c r="M241" s="731">
        <v>96</v>
      </c>
      <c r="N241" s="727">
        <v>1</v>
      </c>
      <c r="O241" s="727">
        <v>96</v>
      </c>
      <c r="P241" s="731">
        <v>1</v>
      </c>
      <c r="Q241" s="731">
        <v>96</v>
      </c>
      <c r="R241" s="745">
        <v>1</v>
      </c>
      <c r="S241" s="732">
        <v>96</v>
      </c>
    </row>
    <row r="242" spans="1:19" ht="14.4" customHeight="1" x14ac:dyDescent="0.3">
      <c r="A242" s="726" t="s">
        <v>5790</v>
      </c>
      <c r="B242" s="727" t="s">
        <v>5791</v>
      </c>
      <c r="C242" s="727" t="s">
        <v>594</v>
      </c>
      <c r="D242" s="727" t="s">
        <v>2321</v>
      </c>
      <c r="E242" s="727" t="s">
        <v>5813</v>
      </c>
      <c r="F242" s="727" t="s">
        <v>5864</v>
      </c>
      <c r="G242" s="727" t="s">
        <v>5865</v>
      </c>
      <c r="H242" s="731">
        <v>1</v>
      </c>
      <c r="I242" s="731">
        <v>1002</v>
      </c>
      <c r="J242" s="727"/>
      <c r="K242" s="727">
        <v>1002</v>
      </c>
      <c r="L242" s="731"/>
      <c r="M242" s="731"/>
      <c r="N242" s="727"/>
      <c r="O242" s="727"/>
      <c r="P242" s="731"/>
      <c r="Q242" s="731"/>
      <c r="R242" s="745"/>
      <c r="S242" s="732"/>
    </row>
    <row r="243" spans="1:19" ht="14.4" customHeight="1" x14ac:dyDescent="0.3">
      <c r="A243" s="726" t="s">
        <v>5790</v>
      </c>
      <c r="B243" s="727" t="s">
        <v>5791</v>
      </c>
      <c r="C243" s="727" t="s">
        <v>594</v>
      </c>
      <c r="D243" s="727" t="s">
        <v>2321</v>
      </c>
      <c r="E243" s="727" t="s">
        <v>5813</v>
      </c>
      <c r="F243" s="727" t="s">
        <v>5868</v>
      </c>
      <c r="G243" s="727" t="s">
        <v>5869</v>
      </c>
      <c r="H243" s="731">
        <v>172</v>
      </c>
      <c r="I243" s="731">
        <v>3933.33</v>
      </c>
      <c r="J243" s="727">
        <v>0.2157218589682417</v>
      </c>
      <c r="K243" s="727">
        <v>22.868197674418603</v>
      </c>
      <c r="L243" s="731">
        <v>547</v>
      </c>
      <c r="M243" s="731">
        <v>18233.34</v>
      </c>
      <c r="N243" s="727">
        <v>1</v>
      </c>
      <c r="O243" s="727">
        <v>33.333345521023766</v>
      </c>
      <c r="P243" s="731">
        <v>547</v>
      </c>
      <c r="Q243" s="731">
        <v>18233.340000000004</v>
      </c>
      <c r="R243" s="745">
        <v>1.0000000000000002</v>
      </c>
      <c r="S243" s="732">
        <v>33.333345521023773</v>
      </c>
    </row>
    <row r="244" spans="1:19" ht="14.4" customHeight="1" x14ac:dyDescent="0.3">
      <c r="A244" s="726" t="s">
        <v>5790</v>
      </c>
      <c r="B244" s="727" t="s">
        <v>5791</v>
      </c>
      <c r="C244" s="727" t="s">
        <v>594</v>
      </c>
      <c r="D244" s="727" t="s">
        <v>2321</v>
      </c>
      <c r="E244" s="727" t="s">
        <v>5813</v>
      </c>
      <c r="F244" s="727" t="s">
        <v>5872</v>
      </c>
      <c r="G244" s="727" t="s">
        <v>5873</v>
      </c>
      <c r="H244" s="731">
        <v>2</v>
      </c>
      <c r="I244" s="731">
        <v>338</v>
      </c>
      <c r="J244" s="727"/>
      <c r="K244" s="727">
        <v>169</v>
      </c>
      <c r="L244" s="731"/>
      <c r="M244" s="731"/>
      <c r="N244" s="727"/>
      <c r="O244" s="727"/>
      <c r="P244" s="731"/>
      <c r="Q244" s="731"/>
      <c r="R244" s="745"/>
      <c r="S244" s="732"/>
    </row>
    <row r="245" spans="1:19" ht="14.4" customHeight="1" x14ac:dyDescent="0.3">
      <c r="A245" s="726" t="s">
        <v>5790</v>
      </c>
      <c r="B245" s="727" t="s">
        <v>5791</v>
      </c>
      <c r="C245" s="727" t="s">
        <v>594</v>
      </c>
      <c r="D245" s="727" t="s">
        <v>2321</v>
      </c>
      <c r="E245" s="727" t="s">
        <v>5813</v>
      </c>
      <c r="F245" s="727" t="s">
        <v>5874</v>
      </c>
      <c r="G245" s="727" t="s">
        <v>5875</v>
      </c>
      <c r="H245" s="731">
        <v>81</v>
      </c>
      <c r="I245" s="731">
        <v>2916</v>
      </c>
      <c r="J245" s="727">
        <v>0.97297297297297303</v>
      </c>
      <c r="K245" s="727">
        <v>36</v>
      </c>
      <c r="L245" s="731">
        <v>81</v>
      </c>
      <c r="M245" s="731">
        <v>2997</v>
      </c>
      <c r="N245" s="727">
        <v>1</v>
      </c>
      <c r="O245" s="727">
        <v>37</v>
      </c>
      <c r="P245" s="731">
        <v>80</v>
      </c>
      <c r="Q245" s="731">
        <v>2960</v>
      </c>
      <c r="R245" s="745">
        <v>0.98765432098765427</v>
      </c>
      <c r="S245" s="732">
        <v>37</v>
      </c>
    </row>
    <row r="246" spans="1:19" ht="14.4" customHeight="1" x14ac:dyDescent="0.3">
      <c r="A246" s="726" t="s">
        <v>5790</v>
      </c>
      <c r="B246" s="727" t="s">
        <v>5791</v>
      </c>
      <c r="C246" s="727" t="s">
        <v>594</v>
      </c>
      <c r="D246" s="727" t="s">
        <v>2321</v>
      </c>
      <c r="E246" s="727" t="s">
        <v>5813</v>
      </c>
      <c r="F246" s="727" t="s">
        <v>5876</v>
      </c>
      <c r="G246" s="727" t="s">
        <v>5877</v>
      </c>
      <c r="H246" s="731">
        <v>10</v>
      </c>
      <c r="I246" s="731">
        <v>820</v>
      </c>
      <c r="J246" s="727">
        <v>1.9069767441860466</v>
      </c>
      <c r="K246" s="727">
        <v>82</v>
      </c>
      <c r="L246" s="731">
        <v>5</v>
      </c>
      <c r="M246" s="731">
        <v>430</v>
      </c>
      <c r="N246" s="727">
        <v>1</v>
      </c>
      <c r="O246" s="727">
        <v>86</v>
      </c>
      <c r="P246" s="731">
        <v>9</v>
      </c>
      <c r="Q246" s="731">
        <v>774</v>
      </c>
      <c r="R246" s="745">
        <v>1.8</v>
      </c>
      <c r="S246" s="732">
        <v>86</v>
      </c>
    </row>
    <row r="247" spans="1:19" ht="14.4" customHeight="1" x14ac:dyDescent="0.3">
      <c r="A247" s="726" t="s">
        <v>5790</v>
      </c>
      <c r="B247" s="727" t="s">
        <v>5791</v>
      </c>
      <c r="C247" s="727" t="s">
        <v>594</v>
      </c>
      <c r="D247" s="727" t="s">
        <v>2321</v>
      </c>
      <c r="E247" s="727" t="s">
        <v>5813</v>
      </c>
      <c r="F247" s="727" t="s">
        <v>5878</v>
      </c>
      <c r="G247" s="727" t="s">
        <v>5879</v>
      </c>
      <c r="H247" s="731"/>
      <c r="I247" s="731"/>
      <c r="J247" s="727"/>
      <c r="K247" s="727"/>
      <c r="L247" s="731">
        <v>1</v>
      </c>
      <c r="M247" s="731">
        <v>32</v>
      </c>
      <c r="N247" s="727">
        <v>1</v>
      </c>
      <c r="O247" s="727">
        <v>32</v>
      </c>
      <c r="P247" s="731">
        <v>1</v>
      </c>
      <c r="Q247" s="731">
        <v>32</v>
      </c>
      <c r="R247" s="745">
        <v>1</v>
      </c>
      <c r="S247" s="732">
        <v>32</v>
      </c>
    </row>
    <row r="248" spans="1:19" ht="14.4" customHeight="1" x14ac:dyDescent="0.3">
      <c r="A248" s="726" t="s">
        <v>5790</v>
      </c>
      <c r="B248" s="727" t="s">
        <v>5791</v>
      </c>
      <c r="C248" s="727" t="s">
        <v>594</v>
      </c>
      <c r="D248" s="727" t="s">
        <v>2321</v>
      </c>
      <c r="E248" s="727" t="s">
        <v>5813</v>
      </c>
      <c r="F248" s="727" t="s">
        <v>5885</v>
      </c>
      <c r="G248" s="727" t="s">
        <v>5886</v>
      </c>
      <c r="H248" s="731">
        <v>2</v>
      </c>
      <c r="I248" s="731">
        <v>420</v>
      </c>
      <c r="J248" s="727"/>
      <c r="K248" s="727">
        <v>210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5790</v>
      </c>
      <c r="B249" s="727" t="s">
        <v>5791</v>
      </c>
      <c r="C249" s="727" t="s">
        <v>594</v>
      </c>
      <c r="D249" s="727" t="s">
        <v>2321</v>
      </c>
      <c r="E249" s="727" t="s">
        <v>5813</v>
      </c>
      <c r="F249" s="727" t="s">
        <v>5893</v>
      </c>
      <c r="G249" s="727" t="s">
        <v>5894</v>
      </c>
      <c r="H249" s="731">
        <v>3</v>
      </c>
      <c r="I249" s="731">
        <v>3150</v>
      </c>
      <c r="J249" s="727"/>
      <c r="K249" s="727">
        <v>1050</v>
      </c>
      <c r="L249" s="731"/>
      <c r="M249" s="731"/>
      <c r="N249" s="727"/>
      <c r="O249" s="727"/>
      <c r="P249" s="731">
        <v>3</v>
      </c>
      <c r="Q249" s="731">
        <v>3189</v>
      </c>
      <c r="R249" s="745"/>
      <c r="S249" s="732">
        <v>1063</v>
      </c>
    </row>
    <row r="250" spans="1:19" ht="14.4" customHeight="1" x14ac:dyDescent="0.3">
      <c r="A250" s="726" t="s">
        <v>5790</v>
      </c>
      <c r="B250" s="727" t="s">
        <v>5791</v>
      </c>
      <c r="C250" s="727" t="s">
        <v>594</v>
      </c>
      <c r="D250" s="727" t="s">
        <v>2321</v>
      </c>
      <c r="E250" s="727" t="s">
        <v>5813</v>
      </c>
      <c r="F250" s="727" t="s">
        <v>5903</v>
      </c>
      <c r="G250" s="727" t="s">
        <v>5904</v>
      </c>
      <c r="H250" s="731">
        <v>3</v>
      </c>
      <c r="I250" s="731">
        <v>537</v>
      </c>
      <c r="J250" s="727">
        <v>0.73360655737704916</v>
      </c>
      <c r="K250" s="727">
        <v>179</v>
      </c>
      <c r="L250" s="731">
        <v>4</v>
      </c>
      <c r="M250" s="731">
        <v>732</v>
      </c>
      <c r="N250" s="727">
        <v>1</v>
      </c>
      <c r="O250" s="727">
        <v>183</v>
      </c>
      <c r="P250" s="731">
        <v>3</v>
      </c>
      <c r="Q250" s="731">
        <v>549</v>
      </c>
      <c r="R250" s="745">
        <v>0.75</v>
      </c>
      <c r="S250" s="732">
        <v>183</v>
      </c>
    </row>
    <row r="251" spans="1:19" ht="14.4" customHeight="1" x14ac:dyDescent="0.3">
      <c r="A251" s="726" t="s">
        <v>5790</v>
      </c>
      <c r="B251" s="727" t="s">
        <v>5791</v>
      </c>
      <c r="C251" s="727" t="s">
        <v>594</v>
      </c>
      <c r="D251" s="727" t="s">
        <v>2321</v>
      </c>
      <c r="E251" s="727" t="s">
        <v>5813</v>
      </c>
      <c r="F251" s="727" t="s">
        <v>5907</v>
      </c>
      <c r="G251" s="727" t="s">
        <v>5908</v>
      </c>
      <c r="H251" s="731">
        <v>1</v>
      </c>
      <c r="I251" s="731">
        <v>1288</v>
      </c>
      <c r="J251" s="727"/>
      <c r="K251" s="727">
        <v>1288</v>
      </c>
      <c r="L251" s="731"/>
      <c r="M251" s="731"/>
      <c r="N251" s="727"/>
      <c r="O251" s="727"/>
      <c r="P251" s="731"/>
      <c r="Q251" s="731"/>
      <c r="R251" s="745"/>
      <c r="S251" s="732"/>
    </row>
    <row r="252" spans="1:19" ht="14.4" customHeight="1" x14ac:dyDescent="0.3">
      <c r="A252" s="726" t="s">
        <v>5790</v>
      </c>
      <c r="B252" s="727" t="s">
        <v>5791</v>
      </c>
      <c r="C252" s="727" t="s">
        <v>594</v>
      </c>
      <c r="D252" s="727" t="s">
        <v>2321</v>
      </c>
      <c r="E252" s="727" t="s">
        <v>5813</v>
      </c>
      <c r="F252" s="727" t="s">
        <v>5913</v>
      </c>
      <c r="G252" s="727" t="s">
        <v>5914</v>
      </c>
      <c r="H252" s="731">
        <v>3</v>
      </c>
      <c r="I252" s="731">
        <v>780</v>
      </c>
      <c r="J252" s="727">
        <v>2.91044776119403</v>
      </c>
      <c r="K252" s="727">
        <v>260</v>
      </c>
      <c r="L252" s="731">
        <v>1</v>
      </c>
      <c r="M252" s="731">
        <v>268</v>
      </c>
      <c r="N252" s="727">
        <v>1</v>
      </c>
      <c r="O252" s="727">
        <v>268</v>
      </c>
      <c r="P252" s="731">
        <v>1</v>
      </c>
      <c r="Q252" s="731">
        <v>269</v>
      </c>
      <c r="R252" s="745">
        <v>1.0037313432835822</v>
      </c>
      <c r="S252" s="732">
        <v>269</v>
      </c>
    </row>
    <row r="253" spans="1:19" ht="14.4" customHeight="1" x14ac:dyDescent="0.3">
      <c r="A253" s="726" t="s">
        <v>5790</v>
      </c>
      <c r="B253" s="727" t="s">
        <v>5791</v>
      </c>
      <c r="C253" s="727" t="s">
        <v>594</v>
      </c>
      <c r="D253" s="727" t="s">
        <v>2321</v>
      </c>
      <c r="E253" s="727" t="s">
        <v>5813</v>
      </c>
      <c r="F253" s="727" t="s">
        <v>5919</v>
      </c>
      <c r="G253" s="727" t="s">
        <v>5920</v>
      </c>
      <c r="H253" s="731">
        <v>2</v>
      </c>
      <c r="I253" s="731">
        <v>376</v>
      </c>
      <c r="J253" s="727">
        <v>1.88</v>
      </c>
      <c r="K253" s="727">
        <v>188</v>
      </c>
      <c r="L253" s="731">
        <v>1</v>
      </c>
      <c r="M253" s="731">
        <v>200</v>
      </c>
      <c r="N253" s="727">
        <v>1</v>
      </c>
      <c r="O253" s="727">
        <v>200</v>
      </c>
      <c r="P253" s="731">
        <v>1</v>
      </c>
      <c r="Q253" s="731">
        <v>200</v>
      </c>
      <c r="R253" s="745">
        <v>1</v>
      </c>
      <c r="S253" s="732">
        <v>200</v>
      </c>
    </row>
    <row r="254" spans="1:19" ht="14.4" customHeight="1" x14ac:dyDescent="0.3">
      <c r="A254" s="726" t="s">
        <v>5790</v>
      </c>
      <c r="B254" s="727" t="s">
        <v>5791</v>
      </c>
      <c r="C254" s="727" t="s">
        <v>594</v>
      </c>
      <c r="D254" s="727" t="s">
        <v>2322</v>
      </c>
      <c r="E254" s="727" t="s">
        <v>5792</v>
      </c>
      <c r="F254" s="727" t="s">
        <v>5793</v>
      </c>
      <c r="G254" s="727" t="s">
        <v>4600</v>
      </c>
      <c r="H254" s="731"/>
      <c r="I254" s="731"/>
      <c r="J254" s="727"/>
      <c r="K254" s="727"/>
      <c r="L254" s="731"/>
      <c r="M254" s="731"/>
      <c r="N254" s="727"/>
      <c r="O254" s="727"/>
      <c r="P254" s="731">
        <v>0.2</v>
      </c>
      <c r="Q254" s="731">
        <v>22.07</v>
      </c>
      <c r="R254" s="745"/>
      <c r="S254" s="732">
        <v>110.35</v>
      </c>
    </row>
    <row r="255" spans="1:19" ht="14.4" customHeight="1" x14ac:dyDescent="0.3">
      <c r="A255" s="726" t="s">
        <v>5790</v>
      </c>
      <c r="B255" s="727" t="s">
        <v>5791</v>
      </c>
      <c r="C255" s="727" t="s">
        <v>594</v>
      </c>
      <c r="D255" s="727" t="s">
        <v>2322</v>
      </c>
      <c r="E255" s="727" t="s">
        <v>5810</v>
      </c>
      <c r="F255" s="727" t="s">
        <v>5811</v>
      </c>
      <c r="G255" s="727" t="s">
        <v>5812</v>
      </c>
      <c r="H255" s="731"/>
      <c r="I255" s="731"/>
      <c r="J255" s="727"/>
      <c r="K255" s="727"/>
      <c r="L255" s="731">
        <v>2</v>
      </c>
      <c r="M255" s="731">
        <v>325.60000000000002</v>
      </c>
      <c r="N255" s="727">
        <v>1</v>
      </c>
      <c r="O255" s="727">
        <v>162.80000000000001</v>
      </c>
      <c r="P255" s="731"/>
      <c r="Q255" s="731"/>
      <c r="R255" s="745"/>
      <c r="S255" s="732"/>
    </row>
    <row r="256" spans="1:19" ht="14.4" customHeight="1" x14ac:dyDescent="0.3">
      <c r="A256" s="726" t="s">
        <v>5790</v>
      </c>
      <c r="B256" s="727" t="s">
        <v>5791</v>
      </c>
      <c r="C256" s="727" t="s">
        <v>594</v>
      </c>
      <c r="D256" s="727" t="s">
        <v>2322</v>
      </c>
      <c r="E256" s="727" t="s">
        <v>5813</v>
      </c>
      <c r="F256" s="727" t="s">
        <v>5818</v>
      </c>
      <c r="G256" s="727" t="s">
        <v>5819</v>
      </c>
      <c r="H256" s="731"/>
      <c r="I256" s="731"/>
      <c r="J256" s="727"/>
      <c r="K256" s="727"/>
      <c r="L256" s="731">
        <v>2</v>
      </c>
      <c r="M256" s="731">
        <v>166</v>
      </c>
      <c r="N256" s="727">
        <v>1</v>
      </c>
      <c r="O256" s="727">
        <v>83</v>
      </c>
      <c r="P256" s="731">
        <v>3</v>
      </c>
      <c r="Q256" s="731">
        <v>249</v>
      </c>
      <c r="R256" s="745">
        <v>1.5</v>
      </c>
      <c r="S256" s="732">
        <v>83</v>
      </c>
    </row>
    <row r="257" spans="1:19" ht="14.4" customHeight="1" x14ac:dyDescent="0.3">
      <c r="A257" s="726" t="s">
        <v>5790</v>
      </c>
      <c r="B257" s="727" t="s">
        <v>5791</v>
      </c>
      <c r="C257" s="727" t="s">
        <v>594</v>
      </c>
      <c r="D257" s="727" t="s">
        <v>2322</v>
      </c>
      <c r="E257" s="727" t="s">
        <v>5813</v>
      </c>
      <c r="F257" s="727" t="s">
        <v>5820</v>
      </c>
      <c r="G257" s="727" t="s">
        <v>5821</v>
      </c>
      <c r="H257" s="731">
        <v>37</v>
      </c>
      <c r="I257" s="731">
        <v>1295</v>
      </c>
      <c r="J257" s="727">
        <v>1.8421052631578947</v>
      </c>
      <c r="K257" s="727">
        <v>35</v>
      </c>
      <c r="L257" s="731">
        <v>19</v>
      </c>
      <c r="M257" s="731">
        <v>703</v>
      </c>
      <c r="N257" s="727">
        <v>1</v>
      </c>
      <c r="O257" s="727">
        <v>37</v>
      </c>
      <c r="P257" s="731">
        <v>22</v>
      </c>
      <c r="Q257" s="731">
        <v>814</v>
      </c>
      <c r="R257" s="745">
        <v>1.1578947368421053</v>
      </c>
      <c r="S257" s="732">
        <v>37</v>
      </c>
    </row>
    <row r="258" spans="1:19" ht="14.4" customHeight="1" x14ac:dyDescent="0.3">
      <c r="A258" s="726" t="s">
        <v>5790</v>
      </c>
      <c r="B258" s="727" t="s">
        <v>5791</v>
      </c>
      <c r="C258" s="727" t="s">
        <v>594</v>
      </c>
      <c r="D258" s="727" t="s">
        <v>2322</v>
      </c>
      <c r="E258" s="727" t="s">
        <v>5813</v>
      </c>
      <c r="F258" s="727" t="s">
        <v>5822</v>
      </c>
      <c r="G258" s="727" t="s">
        <v>5823</v>
      </c>
      <c r="H258" s="731">
        <v>8</v>
      </c>
      <c r="I258" s="731">
        <v>80</v>
      </c>
      <c r="J258" s="727">
        <v>9.7560975609756101E-2</v>
      </c>
      <c r="K258" s="727">
        <v>10</v>
      </c>
      <c r="L258" s="731">
        <v>82</v>
      </c>
      <c r="M258" s="731">
        <v>820</v>
      </c>
      <c r="N258" s="727">
        <v>1</v>
      </c>
      <c r="O258" s="727">
        <v>10</v>
      </c>
      <c r="P258" s="731">
        <v>106</v>
      </c>
      <c r="Q258" s="731">
        <v>1060</v>
      </c>
      <c r="R258" s="745">
        <v>1.2926829268292683</v>
      </c>
      <c r="S258" s="732">
        <v>10</v>
      </c>
    </row>
    <row r="259" spans="1:19" ht="14.4" customHeight="1" x14ac:dyDescent="0.3">
      <c r="A259" s="726" t="s">
        <v>5790</v>
      </c>
      <c r="B259" s="727" t="s">
        <v>5791</v>
      </c>
      <c r="C259" s="727" t="s">
        <v>594</v>
      </c>
      <c r="D259" s="727" t="s">
        <v>2322</v>
      </c>
      <c r="E259" s="727" t="s">
        <v>5813</v>
      </c>
      <c r="F259" s="727" t="s">
        <v>5832</v>
      </c>
      <c r="G259" s="727" t="s">
        <v>5833</v>
      </c>
      <c r="H259" s="731"/>
      <c r="I259" s="731"/>
      <c r="J259" s="727"/>
      <c r="K259" s="727"/>
      <c r="L259" s="731">
        <v>3</v>
      </c>
      <c r="M259" s="731">
        <v>1176</v>
      </c>
      <c r="N259" s="727">
        <v>1</v>
      </c>
      <c r="O259" s="727">
        <v>392</v>
      </c>
      <c r="P259" s="731"/>
      <c r="Q259" s="731"/>
      <c r="R259" s="745"/>
      <c r="S259" s="732"/>
    </row>
    <row r="260" spans="1:19" ht="14.4" customHeight="1" x14ac:dyDescent="0.3">
      <c r="A260" s="726" t="s">
        <v>5790</v>
      </c>
      <c r="B260" s="727" t="s">
        <v>5791</v>
      </c>
      <c r="C260" s="727" t="s">
        <v>594</v>
      </c>
      <c r="D260" s="727" t="s">
        <v>2322</v>
      </c>
      <c r="E260" s="727" t="s">
        <v>5813</v>
      </c>
      <c r="F260" s="727" t="s">
        <v>5846</v>
      </c>
      <c r="G260" s="727" t="s">
        <v>5847</v>
      </c>
      <c r="H260" s="731">
        <v>38</v>
      </c>
      <c r="I260" s="731">
        <v>8930</v>
      </c>
      <c r="J260" s="727">
        <v>0.15401597074903847</v>
      </c>
      <c r="K260" s="727">
        <v>235</v>
      </c>
      <c r="L260" s="731">
        <v>231</v>
      </c>
      <c r="M260" s="731">
        <v>57981</v>
      </c>
      <c r="N260" s="727">
        <v>1</v>
      </c>
      <c r="O260" s="727">
        <v>251</v>
      </c>
      <c r="P260" s="731">
        <v>234</v>
      </c>
      <c r="Q260" s="731">
        <v>58734</v>
      </c>
      <c r="R260" s="745">
        <v>1.0129870129870129</v>
      </c>
      <c r="S260" s="732">
        <v>251</v>
      </c>
    </row>
    <row r="261" spans="1:19" ht="14.4" customHeight="1" x14ac:dyDescent="0.3">
      <c r="A261" s="726" t="s">
        <v>5790</v>
      </c>
      <c r="B261" s="727" t="s">
        <v>5791</v>
      </c>
      <c r="C261" s="727" t="s">
        <v>594</v>
      </c>
      <c r="D261" s="727" t="s">
        <v>2322</v>
      </c>
      <c r="E261" s="727" t="s">
        <v>5813</v>
      </c>
      <c r="F261" s="727" t="s">
        <v>5848</v>
      </c>
      <c r="G261" s="727" t="s">
        <v>5849</v>
      </c>
      <c r="H261" s="731">
        <v>116</v>
      </c>
      <c r="I261" s="731">
        <v>13688</v>
      </c>
      <c r="J261" s="727">
        <v>36.211640211640209</v>
      </c>
      <c r="K261" s="727">
        <v>118</v>
      </c>
      <c r="L261" s="731">
        <v>3</v>
      </c>
      <c r="M261" s="731">
        <v>378</v>
      </c>
      <c r="N261" s="727">
        <v>1</v>
      </c>
      <c r="O261" s="727">
        <v>126</v>
      </c>
      <c r="P261" s="731">
        <v>18</v>
      </c>
      <c r="Q261" s="731">
        <v>2268</v>
      </c>
      <c r="R261" s="745">
        <v>6</v>
      </c>
      <c r="S261" s="732">
        <v>126</v>
      </c>
    </row>
    <row r="262" spans="1:19" ht="14.4" customHeight="1" x14ac:dyDescent="0.3">
      <c r="A262" s="726" t="s">
        <v>5790</v>
      </c>
      <c r="B262" s="727" t="s">
        <v>5791</v>
      </c>
      <c r="C262" s="727" t="s">
        <v>594</v>
      </c>
      <c r="D262" s="727" t="s">
        <v>2322</v>
      </c>
      <c r="E262" s="727" t="s">
        <v>5813</v>
      </c>
      <c r="F262" s="727" t="s">
        <v>5856</v>
      </c>
      <c r="G262" s="727" t="s">
        <v>5857</v>
      </c>
      <c r="H262" s="731"/>
      <c r="I262" s="731"/>
      <c r="J262" s="727"/>
      <c r="K262" s="727"/>
      <c r="L262" s="731"/>
      <c r="M262" s="731"/>
      <c r="N262" s="727"/>
      <c r="O262" s="727"/>
      <c r="P262" s="731">
        <v>1</v>
      </c>
      <c r="Q262" s="731">
        <v>199</v>
      </c>
      <c r="R262" s="745"/>
      <c r="S262" s="732">
        <v>199</v>
      </c>
    </row>
    <row r="263" spans="1:19" ht="14.4" customHeight="1" x14ac:dyDescent="0.3">
      <c r="A263" s="726" t="s">
        <v>5790</v>
      </c>
      <c r="B263" s="727" t="s">
        <v>5791</v>
      </c>
      <c r="C263" s="727" t="s">
        <v>594</v>
      </c>
      <c r="D263" s="727" t="s">
        <v>2322</v>
      </c>
      <c r="E263" s="727" t="s">
        <v>5813</v>
      </c>
      <c r="F263" s="727" t="s">
        <v>5862</v>
      </c>
      <c r="G263" s="727" t="s">
        <v>5863</v>
      </c>
      <c r="H263" s="731">
        <v>2</v>
      </c>
      <c r="I263" s="731">
        <v>1332</v>
      </c>
      <c r="J263" s="727">
        <v>1.9617083946980853</v>
      </c>
      <c r="K263" s="727">
        <v>666</v>
      </c>
      <c r="L263" s="731">
        <v>1</v>
      </c>
      <c r="M263" s="731">
        <v>679</v>
      </c>
      <c r="N263" s="727">
        <v>1</v>
      </c>
      <c r="O263" s="727">
        <v>679</v>
      </c>
      <c r="P263" s="731">
        <v>1</v>
      </c>
      <c r="Q263" s="731">
        <v>679</v>
      </c>
      <c r="R263" s="745">
        <v>1</v>
      </c>
      <c r="S263" s="732">
        <v>679</v>
      </c>
    </row>
    <row r="264" spans="1:19" ht="14.4" customHeight="1" x14ac:dyDescent="0.3">
      <c r="A264" s="726" t="s">
        <v>5790</v>
      </c>
      <c r="B264" s="727" t="s">
        <v>5791</v>
      </c>
      <c r="C264" s="727" t="s">
        <v>594</v>
      </c>
      <c r="D264" s="727" t="s">
        <v>2322</v>
      </c>
      <c r="E264" s="727" t="s">
        <v>5813</v>
      </c>
      <c r="F264" s="727" t="s">
        <v>5868</v>
      </c>
      <c r="G264" s="727" t="s">
        <v>5869</v>
      </c>
      <c r="H264" s="731">
        <v>40</v>
      </c>
      <c r="I264" s="731">
        <v>1100</v>
      </c>
      <c r="J264" s="727">
        <v>0.1416308405017852</v>
      </c>
      <c r="K264" s="727">
        <v>27.5</v>
      </c>
      <c r="L264" s="731">
        <v>233</v>
      </c>
      <c r="M264" s="731">
        <v>7766.67</v>
      </c>
      <c r="N264" s="727">
        <v>1</v>
      </c>
      <c r="O264" s="727">
        <v>33.333347639484977</v>
      </c>
      <c r="P264" s="731">
        <v>249</v>
      </c>
      <c r="Q264" s="731">
        <v>8300</v>
      </c>
      <c r="R264" s="745">
        <v>1.0686690692407428</v>
      </c>
      <c r="S264" s="732">
        <v>33.333333333333336</v>
      </c>
    </row>
    <row r="265" spans="1:19" ht="14.4" customHeight="1" x14ac:dyDescent="0.3">
      <c r="A265" s="726" t="s">
        <v>5790</v>
      </c>
      <c r="B265" s="727" t="s">
        <v>5791</v>
      </c>
      <c r="C265" s="727" t="s">
        <v>594</v>
      </c>
      <c r="D265" s="727" t="s">
        <v>2322</v>
      </c>
      <c r="E265" s="727" t="s">
        <v>5813</v>
      </c>
      <c r="F265" s="727" t="s">
        <v>5872</v>
      </c>
      <c r="G265" s="727" t="s">
        <v>5873</v>
      </c>
      <c r="H265" s="731">
        <v>6</v>
      </c>
      <c r="I265" s="731">
        <v>1014</v>
      </c>
      <c r="J265" s="727">
        <v>0.58953488372093021</v>
      </c>
      <c r="K265" s="727">
        <v>169</v>
      </c>
      <c r="L265" s="731">
        <v>10</v>
      </c>
      <c r="M265" s="731">
        <v>1720</v>
      </c>
      <c r="N265" s="727">
        <v>1</v>
      </c>
      <c r="O265" s="727">
        <v>172</v>
      </c>
      <c r="P265" s="731">
        <v>4</v>
      </c>
      <c r="Q265" s="731">
        <v>688</v>
      </c>
      <c r="R265" s="745">
        <v>0.4</v>
      </c>
      <c r="S265" s="732">
        <v>172</v>
      </c>
    </row>
    <row r="266" spans="1:19" ht="14.4" customHeight="1" x14ac:dyDescent="0.3">
      <c r="A266" s="726" t="s">
        <v>5790</v>
      </c>
      <c r="B266" s="727" t="s">
        <v>5791</v>
      </c>
      <c r="C266" s="727" t="s">
        <v>594</v>
      </c>
      <c r="D266" s="727" t="s">
        <v>2322</v>
      </c>
      <c r="E266" s="727" t="s">
        <v>5813</v>
      </c>
      <c r="F266" s="727" t="s">
        <v>5874</v>
      </c>
      <c r="G266" s="727" t="s">
        <v>5875</v>
      </c>
      <c r="H266" s="731">
        <v>9</v>
      </c>
      <c r="I266" s="731">
        <v>324</v>
      </c>
      <c r="J266" s="727">
        <v>0.19459459459459461</v>
      </c>
      <c r="K266" s="727">
        <v>36</v>
      </c>
      <c r="L266" s="731">
        <v>45</v>
      </c>
      <c r="M266" s="731">
        <v>1665</v>
      </c>
      <c r="N266" s="727">
        <v>1</v>
      </c>
      <c r="O266" s="727">
        <v>37</v>
      </c>
      <c r="P266" s="731">
        <v>30</v>
      </c>
      <c r="Q266" s="731">
        <v>1110</v>
      </c>
      <c r="R266" s="745">
        <v>0.66666666666666663</v>
      </c>
      <c r="S266" s="732">
        <v>37</v>
      </c>
    </row>
    <row r="267" spans="1:19" ht="14.4" customHeight="1" x14ac:dyDescent="0.3">
      <c r="A267" s="726" t="s">
        <v>5790</v>
      </c>
      <c r="B267" s="727" t="s">
        <v>5791</v>
      </c>
      <c r="C267" s="727" t="s">
        <v>594</v>
      </c>
      <c r="D267" s="727" t="s">
        <v>2322</v>
      </c>
      <c r="E267" s="727" t="s">
        <v>5813</v>
      </c>
      <c r="F267" s="727" t="s">
        <v>5876</v>
      </c>
      <c r="G267" s="727" t="s">
        <v>5877</v>
      </c>
      <c r="H267" s="731">
        <v>2</v>
      </c>
      <c r="I267" s="731">
        <v>164</v>
      </c>
      <c r="J267" s="727">
        <v>1.9069767441860466</v>
      </c>
      <c r="K267" s="727">
        <v>82</v>
      </c>
      <c r="L267" s="731">
        <v>1</v>
      </c>
      <c r="M267" s="731">
        <v>86</v>
      </c>
      <c r="N267" s="727">
        <v>1</v>
      </c>
      <c r="O267" s="727">
        <v>86</v>
      </c>
      <c r="P267" s="731">
        <v>2</v>
      </c>
      <c r="Q267" s="731">
        <v>172</v>
      </c>
      <c r="R267" s="745">
        <v>2</v>
      </c>
      <c r="S267" s="732">
        <v>86</v>
      </c>
    </row>
    <row r="268" spans="1:19" ht="14.4" customHeight="1" x14ac:dyDescent="0.3">
      <c r="A268" s="726" t="s">
        <v>5790</v>
      </c>
      <c r="B268" s="727" t="s">
        <v>5791</v>
      </c>
      <c r="C268" s="727" t="s">
        <v>594</v>
      </c>
      <c r="D268" s="727" t="s">
        <v>2322</v>
      </c>
      <c r="E268" s="727" t="s">
        <v>5813</v>
      </c>
      <c r="F268" s="727" t="s">
        <v>5878</v>
      </c>
      <c r="G268" s="727" t="s">
        <v>5879</v>
      </c>
      <c r="H268" s="731"/>
      <c r="I268" s="731"/>
      <c r="J268" s="727"/>
      <c r="K268" s="727"/>
      <c r="L268" s="731">
        <v>0</v>
      </c>
      <c r="M268" s="731">
        <v>0</v>
      </c>
      <c r="N268" s="727"/>
      <c r="O268" s="727"/>
      <c r="P268" s="731"/>
      <c r="Q268" s="731"/>
      <c r="R268" s="745"/>
      <c r="S268" s="732"/>
    </row>
    <row r="269" spans="1:19" ht="14.4" customHeight="1" x14ac:dyDescent="0.3">
      <c r="A269" s="726" t="s">
        <v>5790</v>
      </c>
      <c r="B269" s="727" t="s">
        <v>5791</v>
      </c>
      <c r="C269" s="727" t="s">
        <v>594</v>
      </c>
      <c r="D269" s="727" t="s">
        <v>2322</v>
      </c>
      <c r="E269" s="727" t="s">
        <v>5813</v>
      </c>
      <c r="F269" s="727" t="s">
        <v>5893</v>
      </c>
      <c r="G269" s="727" t="s">
        <v>5894</v>
      </c>
      <c r="H269" s="731"/>
      <c r="I269" s="731"/>
      <c r="J269" s="727"/>
      <c r="K269" s="727"/>
      <c r="L269" s="731"/>
      <c r="M269" s="731"/>
      <c r="N269" s="727"/>
      <c r="O269" s="727"/>
      <c r="P269" s="731">
        <v>1</v>
      </c>
      <c r="Q269" s="731">
        <v>1063</v>
      </c>
      <c r="R269" s="745"/>
      <c r="S269" s="732">
        <v>1063</v>
      </c>
    </row>
    <row r="270" spans="1:19" ht="14.4" customHeight="1" x14ac:dyDescent="0.3">
      <c r="A270" s="726" t="s">
        <v>5790</v>
      </c>
      <c r="B270" s="727" t="s">
        <v>5791</v>
      </c>
      <c r="C270" s="727" t="s">
        <v>594</v>
      </c>
      <c r="D270" s="727" t="s">
        <v>2322</v>
      </c>
      <c r="E270" s="727" t="s">
        <v>5813</v>
      </c>
      <c r="F270" s="727" t="s">
        <v>5903</v>
      </c>
      <c r="G270" s="727" t="s">
        <v>5904</v>
      </c>
      <c r="H270" s="731">
        <v>1</v>
      </c>
      <c r="I270" s="731">
        <v>179</v>
      </c>
      <c r="J270" s="727"/>
      <c r="K270" s="727">
        <v>179</v>
      </c>
      <c r="L270" s="731"/>
      <c r="M270" s="731"/>
      <c r="N270" s="727"/>
      <c r="O270" s="727"/>
      <c r="P270" s="731"/>
      <c r="Q270" s="731"/>
      <c r="R270" s="745"/>
      <c r="S270" s="732"/>
    </row>
    <row r="271" spans="1:19" ht="14.4" customHeight="1" x14ac:dyDescent="0.3">
      <c r="A271" s="726" t="s">
        <v>5790</v>
      </c>
      <c r="B271" s="727" t="s">
        <v>5791</v>
      </c>
      <c r="C271" s="727" t="s">
        <v>594</v>
      </c>
      <c r="D271" s="727" t="s">
        <v>2322</v>
      </c>
      <c r="E271" s="727" t="s">
        <v>5813</v>
      </c>
      <c r="F271" s="727" t="s">
        <v>5919</v>
      </c>
      <c r="G271" s="727" t="s">
        <v>5920</v>
      </c>
      <c r="H271" s="731"/>
      <c r="I271" s="731"/>
      <c r="J271" s="727"/>
      <c r="K271" s="727"/>
      <c r="L271" s="731">
        <v>2</v>
      </c>
      <c r="M271" s="731">
        <v>400</v>
      </c>
      <c r="N271" s="727">
        <v>1</v>
      </c>
      <c r="O271" s="727">
        <v>200</v>
      </c>
      <c r="P271" s="731"/>
      <c r="Q271" s="731"/>
      <c r="R271" s="745"/>
      <c r="S271" s="732"/>
    </row>
    <row r="272" spans="1:19" ht="14.4" customHeight="1" x14ac:dyDescent="0.3">
      <c r="A272" s="726" t="s">
        <v>5790</v>
      </c>
      <c r="B272" s="727" t="s">
        <v>5791</v>
      </c>
      <c r="C272" s="727" t="s">
        <v>594</v>
      </c>
      <c r="D272" s="727" t="s">
        <v>5777</v>
      </c>
      <c r="E272" s="727" t="s">
        <v>5813</v>
      </c>
      <c r="F272" s="727" t="s">
        <v>5820</v>
      </c>
      <c r="G272" s="727" t="s">
        <v>5821</v>
      </c>
      <c r="H272" s="731"/>
      <c r="I272" s="731"/>
      <c r="J272" s="727"/>
      <c r="K272" s="727"/>
      <c r="L272" s="731"/>
      <c r="M272" s="731"/>
      <c r="N272" s="727"/>
      <c r="O272" s="727"/>
      <c r="P272" s="731">
        <v>4</v>
      </c>
      <c r="Q272" s="731">
        <v>148</v>
      </c>
      <c r="R272" s="745"/>
      <c r="S272" s="732">
        <v>37</v>
      </c>
    </row>
    <row r="273" spans="1:19" ht="14.4" customHeight="1" x14ac:dyDescent="0.3">
      <c r="A273" s="726" t="s">
        <v>5790</v>
      </c>
      <c r="B273" s="727" t="s">
        <v>5791</v>
      </c>
      <c r="C273" s="727" t="s">
        <v>594</v>
      </c>
      <c r="D273" s="727" t="s">
        <v>5777</v>
      </c>
      <c r="E273" s="727" t="s">
        <v>5813</v>
      </c>
      <c r="F273" s="727" t="s">
        <v>5868</v>
      </c>
      <c r="G273" s="727" t="s">
        <v>5869</v>
      </c>
      <c r="H273" s="731"/>
      <c r="I273" s="731"/>
      <c r="J273" s="727"/>
      <c r="K273" s="727"/>
      <c r="L273" s="731"/>
      <c r="M273" s="731"/>
      <c r="N273" s="727"/>
      <c r="O273" s="727"/>
      <c r="P273" s="731">
        <v>1</v>
      </c>
      <c r="Q273" s="731">
        <v>33.33</v>
      </c>
      <c r="R273" s="745"/>
      <c r="S273" s="732">
        <v>33.33</v>
      </c>
    </row>
    <row r="274" spans="1:19" ht="14.4" customHeight="1" x14ac:dyDescent="0.3">
      <c r="A274" s="726" t="s">
        <v>5790</v>
      </c>
      <c r="B274" s="727" t="s">
        <v>5791</v>
      </c>
      <c r="C274" s="727" t="s">
        <v>594</v>
      </c>
      <c r="D274" s="727" t="s">
        <v>5777</v>
      </c>
      <c r="E274" s="727" t="s">
        <v>5813</v>
      </c>
      <c r="F274" s="727" t="s">
        <v>5895</v>
      </c>
      <c r="G274" s="727" t="s">
        <v>5896</v>
      </c>
      <c r="H274" s="731"/>
      <c r="I274" s="731"/>
      <c r="J274" s="727"/>
      <c r="K274" s="727"/>
      <c r="L274" s="731"/>
      <c r="M274" s="731"/>
      <c r="N274" s="727"/>
      <c r="O274" s="727"/>
      <c r="P274" s="731">
        <v>1</v>
      </c>
      <c r="Q274" s="731">
        <v>373</v>
      </c>
      <c r="R274" s="745"/>
      <c r="S274" s="732">
        <v>373</v>
      </c>
    </row>
    <row r="275" spans="1:19" ht="14.4" customHeight="1" x14ac:dyDescent="0.3">
      <c r="A275" s="726" t="s">
        <v>5790</v>
      </c>
      <c r="B275" s="727" t="s">
        <v>5791</v>
      </c>
      <c r="C275" s="727" t="s">
        <v>594</v>
      </c>
      <c r="D275" s="727" t="s">
        <v>5778</v>
      </c>
      <c r="E275" s="727" t="s">
        <v>5813</v>
      </c>
      <c r="F275" s="727" t="s">
        <v>5820</v>
      </c>
      <c r="G275" s="727" t="s">
        <v>5821</v>
      </c>
      <c r="H275" s="731"/>
      <c r="I275" s="731"/>
      <c r="J275" s="727"/>
      <c r="K275" s="727"/>
      <c r="L275" s="731">
        <v>1</v>
      </c>
      <c r="M275" s="731">
        <v>37</v>
      </c>
      <c r="N275" s="727">
        <v>1</v>
      </c>
      <c r="O275" s="727">
        <v>37</v>
      </c>
      <c r="P275" s="731"/>
      <c r="Q275" s="731"/>
      <c r="R275" s="745"/>
      <c r="S275" s="732"/>
    </row>
    <row r="276" spans="1:19" ht="14.4" customHeight="1" x14ac:dyDescent="0.3">
      <c r="A276" s="726" t="s">
        <v>5790</v>
      </c>
      <c r="B276" s="727" t="s">
        <v>5791</v>
      </c>
      <c r="C276" s="727" t="s">
        <v>594</v>
      </c>
      <c r="D276" s="727" t="s">
        <v>2323</v>
      </c>
      <c r="E276" s="727" t="s">
        <v>5813</v>
      </c>
      <c r="F276" s="727" t="s">
        <v>5820</v>
      </c>
      <c r="G276" s="727" t="s">
        <v>5821</v>
      </c>
      <c r="H276" s="731"/>
      <c r="I276" s="731"/>
      <c r="J276" s="727"/>
      <c r="K276" s="727"/>
      <c r="L276" s="731"/>
      <c r="M276" s="731"/>
      <c r="N276" s="727"/>
      <c r="O276" s="727"/>
      <c r="P276" s="731">
        <v>11</v>
      </c>
      <c r="Q276" s="731">
        <v>407</v>
      </c>
      <c r="R276" s="745"/>
      <c r="S276" s="732">
        <v>37</v>
      </c>
    </row>
    <row r="277" spans="1:19" ht="14.4" customHeight="1" x14ac:dyDescent="0.3">
      <c r="A277" s="726" t="s">
        <v>5790</v>
      </c>
      <c r="B277" s="727" t="s">
        <v>5791</v>
      </c>
      <c r="C277" s="727" t="s">
        <v>594</v>
      </c>
      <c r="D277" s="727" t="s">
        <v>2323</v>
      </c>
      <c r="E277" s="727" t="s">
        <v>5813</v>
      </c>
      <c r="F277" s="727" t="s">
        <v>5846</v>
      </c>
      <c r="G277" s="727" t="s">
        <v>5847</v>
      </c>
      <c r="H277" s="731"/>
      <c r="I277" s="731"/>
      <c r="J277" s="727"/>
      <c r="K277" s="727"/>
      <c r="L277" s="731"/>
      <c r="M277" s="731"/>
      <c r="N277" s="727"/>
      <c r="O277" s="727"/>
      <c r="P277" s="731">
        <v>6</v>
      </c>
      <c r="Q277" s="731">
        <v>1506</v>
      </c>
      <c r="R277" s="745"/>
      <c r="S277" s="732">
        <v>251</v>
      </c>
    </row>
    <row r="278" spans="1:19" ht="14.4" customHeight="1" x14ac:dyDescent="0.3">
      <c r="A278" s="726" t="s">
        <v>5790</v>
      </c>
      <c r="B278" s="727" t="s">
        <v>5791</v>
      </c>
      <c r="C278" s="727" t="s">
        <v>594</v>
      </c>
      <c r="D278" s="727" t="s">
        <v>2323</v>
      </c>
      <c r="E278" s="727" t="s">
        <v>5813</v>
      </c>
      <c r="F278" s="727" t="s">
        <v>5848</v>
      </c>
      <c r="G278" s="727" t="s">
        <v>5849</v>
      </c>
      <c r="H278" s="731"/>
      <c r="I278" s="731"/>
      <c r="J278" s="727"/>
      <c r="K278" s="727"/>
      <c r="L278" s="731"/>
      <c r="M278" s="731"/>
      <c r="N278" s="727"/>
      <c r="O278" s="727"/>
      <c r="P278" s="731">
        <v>1</v>
      </c>
      <c r="Q278" s="731">
        <v>126</v>
      </c>
      <c r="R278" s="745"/>
      <c r="S278" s="732">
        <v>126</v>
      </c>
    </row>
    <row r="279" spans="1:19" ht="14.4" customHeight="1" x14ac:dyDescent="0.3">
      <c r="A279" s="726" t="s">
        <v>5790</v>
      </c>
      <c r="B279" s="727" t="s">
        <v>5791</v>
      </c>
      <c r="C279" s="727" t="s">
        <v>594</v>
      </c>
      <c r="D279" s="727" t="s">
        <v>2323</v>
      </c>
      <c r="E279" s="727" t="s">
        <v>5813</v>
      </c>
      <c r="F279" s="727" t="s">
        <v>5868</v>
      </c>
      <c r="G279" s="727" t="s">
        <v>5869</v>
      </c>
      <c r="H279" s="731"/>
      <c r="I279" s="731"/>
      <c r="J279" s="727"/>
      <c r="K279" s="727"/>
      <c r="L279" s="731"/>
      <c r="M279" s="731"/>
      <c r="N279" s="727"/>
      <c r="O279" s="727"/>
      <c r="P279" s="731">
        <v>9</v>
      </c>
      <c r="Q279" s="731">
        <v>299.98999999999995</v>
      </c>
      <c r="R279" s="745"/>
      <c r="S279" s="732">
        <v>33.332222222222214</v>
      </c>
    </row>
    <row r="280" spans="1:19" ht="14.4" customHeight="1" x14ac:dyDescent="0.3">
      <c r="A280" s="726" t="s">
        <v>5790</v>
      </c>
      <c r="B280" s="727" t="s">
        <v>5791</v>
      </c>
      <c r="C280" s="727" t="s">
        <v>594</v>
      </c>
      <c r="D280" s="727" t="s">
        <v>2323</v>
      </c>
      <c r="E280" s="727" t="s">
        <v>5813</v>
      </c>
      <c r="F280" s="727" t="s">
        <v>5895</v>
      </c>
      <c r="G280" s="727" t="s">
        <v>5896</v>
      </c>
      <c r="H280" s="731"/>
      <c r="I280" s="731"/>
      <c r="J280" s="727"/>
      <c r="K280" s="727"/>
      <c r="L280" s="731"/>
      <c r="M280" s="731"/>
      <c r="N280" s="727"/>
      <c r="O280" s="727"/>
      <c r="P280" s="731">
        <v>2</v>
      </c>
      <c r="Q280" s="731">
        <v>746</v>
      </c>
      <c r="R280" s="745"/>
      <c r="S280" s="732">
        <v>373</v>
      </c>
    </row>
    <row r="281" spans="1:19" ht="14.4" customHeight="1" x14ac:dyDescent="0.3">
      <c r="A281" s="726" t="s">
        <v>5790</v>
      </c>
      <c r="B281" s="727" t="s">
        <v>5791</v>
      </c>
      <c r="C281" s="727" t="s">
        <v>594</v>
      </c>
      <c r="D281" s="727" t="s">
        <v>5779</v>
      </c>
      <c r="E281" s="727" t="s">
        <v>5813</v>
      </c>
      <c r="F281" s="727" t="s">
        <v>5848</v>
      </c>
      <c r="G281" s="727" t="s">
        <v>5849</v>
      </c>
      <c r="H281" s="731"/>
      <c r="I281" s="731"/>
      <c r="J281" s="727"/>
      <c r="K281" s="727"/>
      <c r="L281" s="731">
        <v>2</v>
      </c>
      <c r="M281" s="731">
        <v>252</v>
      </c>
      <c r="N281" s="727">
        <v>1</v>
      </c>
      <c r="O281" s="727">
        <v>126</v>
      </c>
      <c r="P281" s="731"/>
      <c r="Q281" s="731"/>
      <c r="R281" s="745"/>
      <c r="S281" s="732"/>
    </row>
    <row r="282" spans="1:19" ht="14.4" customHeight="1" x14ac:dyDescent="0.3">
      <c r="A282" s="726" t="s">
        <v>5790</v>
      </c>
      <c r="B282" s="727" t="s">
        <v>5791</v>
      </c>
      <c r="C282" s="727" t="s">
        <v>594</v>
      </c>
      <c r="D282" s="727" t="s">
        <v>5779</v>
      </c>
      <c r="E282" s="727" t="s">
        <v>5813</v>
      </c>
      <c r="F282" s="727" t="s">
        <v>5868</v>
      </c>
      <c r="G282" s="727" t="s">
        <v>5869</v>
      </c>
      <c r="H282" s="731"/>
      <c r="I282" s="731"/>
      <c r="J282" s="727"/>
      <c r="K282" s="727"/>
      <c r="L282" s="731">
        <v>2</v>
      </c>
      <c r="M282" s="731">
        <v>66.66</v>
      </c>
      <c r="N282" s="727">
        <v>1</v>
      </c>
      <c r="O282" s="727">
        <v>33.33</v>
      </c>
      <c r="P282" s="731"/>
      <c r="Q282" s="731"/>
      <c r="R282" s="745"/>
      <c r="S282" s="732"/>
    </row>
    <row r="283" spans="1:19" ht="14.4" customHeight="1" x14ac:dyDescent="0.3">
      <c r="A283" s="726" t="s">
        <v>5790</v>
      </c>
      <c r="B283" s="727" t="s">
        <v>5791</v>
      </c>
      <c r="C283" s="727" t="s">
        <v>594</v>
      </c>
      <c r="D283" s="727" t="s">
        <v>2324</v>
      </c>
      <c r="E283" s="727" t="s">
        <v>5813</v>
      </c>
      <c r="F283" s="727" t="s">
        <v>5814</v>
      </c>
      <c r="G283" s="727" t="s">
        <v>5815</v>
      </c>
      <c r="H283" s="731"/>
      <c r="I283" s="731"/>
      <c r="J283" s="727"/>
      <c r="K283" s="727"/>
      <c r="L283" s="731"/>
      <c r="M283" s="731"/>
      <c r="N283" s="727"/>
      <c r="O283" s="727"/>
      <c r="P283" s="731">
        <v>1</v>
      </c>
      <c r="Q283" s="731">
        <v>300</v>
      </c>
      <c r="R283" s="745"/>
      <c r="S283" s="732">
        <v>300</v>
      </c>
    </row>
    <row r="284" spans="1:19" ht="14.4" customHeight="1" x14ac:dyDescent="0.3">
      <c r="A284" s="726" t="s">
        <v>5790</v>
      </c>
      <c r="B284" s="727" t="s">
        <v>5791</v>
      </c>
      <c r="C284" s="727" t="s">
        <v>594</v>
      </c>
      <c r="D284" s="727" t="s">
        <v>2324</v>
      </c>
      <c r="E284" s="727" t="s">
        <v>5813</v>
      </c>
      <c r="F284" s="727" t="s">
        <v>5816</v>
      </c>
      <c r="G284" s="727" t="s">
        <v>5817</v>
      </c>
      <c r="H284" s="731">
        <v>1</v>
      </c>
      <c r="I284" s="731">
        <v>144</v>
      </c>
      <c r="J284" s="727"/>
      <c r="K284" s="727">
        <v>144</v>
      </c>
      <c r="L284" s="731"/>
      <c r="M284" s="731"/>
      <c r="N284" s="727"/>
      <c r="O284" s="727"/>
      <c r="P284" s="731"/>
      <c r="Q284" s="731"/>
      <c r="R284" s="745"/>
      <c r="S284" s="732"/>
    </row>
    <row r="285" spans="1:19" ht="14.4" customHeight="1" x14ac:dyDescent="0.3">
      <c r="A285" s="726" t="s">
        <v>5790</v>
      </c>
      <c r="B285" s="727" t="s">
        <v>5791</v>
      </c>
      <c r="C285" s="727" t="s">
        <v>594</v>
      </c>
      <c r="D285" s="727" t="s">
        <v>2324</v>
      </c>
      <c r="E285" s="727" t="s">
        <v>5813</v>
      </c>
      <c r="F285" s="727" t="s">
        <v>5818</v>
      </c>
      <c r="G285" s="727" t="s">
        <v>5819</v>
      </c>
      <c r="H285" s="731">
        <v>7</v>
      </c>
      <c r="I285" s="731">
        <v>567</v>
      </c>
      <c r="J285" s="727">
        <v>0.18975903614457831</v>
      </c>
      <c r="K285" s="727">
        <v>81</v>
      </c>
      <c r="L285" s="731">
        <v>36</v>
      </c>
      <c r="M285" s="731">
        <v>2988</v>
      </c>
      <c r="N285" s="727">
        <v>1</v>
      </c>
      <c r="O285" s="727">
        <v>83</v>
      </c>
      <c r="P285" s="731">
        <v>16</v>
      </c>
      <c r="Q285" s="731">
        <v>1328</v>
      </c>
      <c r="R285" s="745">
        <v>0.44444444444444442</v>
      </c>
      <c r="S285" s="732">
        <v>83</v>
      </c>
    </row>
    <row r="286" spans="1:19" ht="14.4" customHeight="1" x14ac:dyDescent="0.3">
      <c r="A286" s="726" t="s">
        <v>5790</v>
      </c>
      <c r="B286" s="727" t="s">
        <v>5791</v>
      </c>
      <c r="C286" s="727" t="s">
        <v>594</v>
      </c>
      <c r="D286" s="727" t="s">
        <v>2324</v>
      </c>
      <c r="E286" s="727" t="s">
        <v>5813</v>
      </c>
      <c r="F286" s="727" t="s">
        <v>5820</v>
      </c>
      <c r="G286" s="727" t="s">
        <v>5821</v>
      </c>
      <c r="H286" s="731">
        <v>14</v>
      </c>
      <c r="I286" s="731">
        <v>490</v>
      </c>
      <c r="J286" s="727">
        <v>3.310810810810811</v>
      </c>
      <c r="K286" s="727">
        <v>35</v>
      </c>
      <c r="L286" s="731">
        <v>4</v>
      </c>
      <c r="M286" s="731">
        <v>148</v>
      </c>
      <c r="N286" s="727">
        <v>1</v>
      </c>
      <c r="O286" s="727">
        <v>37</v>
      </c>
      <c r="P286" s="731">
        <v>4</v>
      </c>
      <c r="Q286" s="731">
        <v>148</v>
      </c>
      <c r="R286" s="745">
        <v>1</v>
      </c>
      <c r="S286" s="732">
        <v>37</v>
      </c>
    </row>
    <row r="287" spans="1:19" ht="14.4" customHeight="1" x14ac:dyDescent="0.3">
      <c r="A287" s="726" t="s">
        <v>5790</v>
      </c>
      <c r="B287" s="727" t="s">
        <v>5791</v>
      </c>
      <c r="C287" s="727" t="s">
        <v>594</v>
      </c>
      <c r="D287" s="727" t="s">
        <v>2324</v>
      </c>
      <c r="E287" s="727" t="s">
        <v>5813</v>
      </c>
      <c r="F287" s="727" t="s">
        <v>5846</v>
      </c>
      <c r="G287" s="727" t="s">
        <v>5847</v>
      </c>
      <c r="H287" s="731">
        <v>31</v>
      </c>
      <c r="I287" s="731">
        <v>7285</v>
      </c>
      <c r="J287" s="727">
        <v>0.40878738566859324</v>
      </c>
      <c r="K287" s="727">
        <v>235</v>
      </c>
      <c r="L287" s="731">
        <v>71</v>
      </c>
      <c r="M287" s="731">
        <v>17821</v>
      </c>
      <c r="N287" s="727">
        <v>1</v>
      </c>
      <c r="O287" s="727">
        <v>251</v>
      </c>
      <c r="P287" s="731">
        <v>51</v>
      </c>
      <c r="Q287" s="731">
        <v>12801</v>
      </c>
      <c r="R287" s="745">
        <v>0.71830985915492962</v>
      </c>
      <c r="S287" s="732">
        <v>251</v>
      </c>
    </row>
    <row r="288" spans="1:19" ht="14.4" customHeight="1" x14ac:dyDescent="0.3">
      <c r="A288" s="726" t="s">
        <v>5790</v>
      </c>
      <c r="B288" s="727" t="s">
        <v>5791</v>
      </c>
      <c r="C288" s="727" t="s">
        <v>594</v>
      </c>
      <c r="D288" s="727" t="s">
        <v>2324</v>
      </c>
      <c r="E288" s="727" t="s">
        <v>5813</v>
      </c>
      <c r="F288" s="727" t="s">
        <v>5848</v>
      </c>
      <c r="G288" s="727" t="s">
        <v>5849</v>
      </c>
      <c r="H288" s="731">
        <v>1</v>
      </c>
      <c r="I288" s="731">
        <v>118</v>
      </c>
      <c r="J288" s="727">
        <v>0.1873015873015873</v>
      </c>
      <c r="K288" s="727">
        <v>118</v>
      </c>
      <c r="L288" s="731">
        <v>5</v>
      </c>
      <c r="M288" s="731">
        <v>630</v>
      </c>
      <c r="N288" s="727">
        <v>1</v>
      </c>
      <c r="O288" s="727">
        <v>126</v>
      </c>
      <c r="P288" s="731"/>
      <c r="Q288" s="731"/>
      <c r="R288" s="745"/>
      <c r="S288" s="732"/>
    </row>
    <row r="289" spans="1:19" ht="14.4" customHeight="1" x14ac:dyDescent="0.3">
      <c r="A289" s="726" t="s">
        <v>5790</v>
      </c>
      <c r="B289" s="727" t="s">
        <v>5791</v>
      </c>
      <c r="C289" s="727" t="s">
        <v>594</v>
      </c>
      <c r="D289" s="727" t="s">
        <v>2324</v>
      </c>
      <c r="E289" s="727" t="s">
        <v>5813</v>
      </c>
      <c r="F289" s="727" t="s">
        <v>5864</v>
      </c>
      <c r="G289" s="727" t="s">
        <v>5865</v>
      </c>
      <c r="H289" s="731">
        <v>1</v>
      </c>
      <c r="I289" s="731">
        <v>1002</v>
      </c>
      <c r="J289" s="727"/>
      <c r="K289" s="727">
        <v>1002</v>
      </c>
      <c r="L289" s="731"/>
      <c r="M289" s="731"/>
      <c r="N289" s="727"/>
      <c r="O289" s="727"/>
      <c r="P289" s="731"/>
      <c r="Q289" s="731"/>
      <c r="R289" s="745"/>
      <c r="S289" s="732"/>
    </row>
    <row r="290" spans="1:19" ht="14.4" customHeight="1" x14ac:dyDescent="0.3">
      <c r="A290" s="726" t="s">
        <v>5790</v>
      </c>
      <c r="B290" s="727" t="s">
        <v>5791</v>
      </c>
      <c r="C290" s="727" t="s">
        <v>594</v>
      </c>
      <c r="D290" s="727" t="s">
        <v>2324</v>
      </c>
      <c r="E290" s="727" t="s">
        <v>5813</v>
      </c>
      <c r="F290" s="727" t="s">
        <v>5868</v>
      </c>
      <c r="G290" s="727" t="s">
        <v>5869</v>
      </c>
      <c r="H290" s="731">
        <v>5</v>
      </c>
      <c r="I290" s="731">
        <v>33.33</v>
      </c>
      <c r="J290" s="727">
        <v>1.7542105263157894E-2</v>
      </c>
      <c r="K290" s="727">
        <v>6.6659999999999995</v>
      </c>
      <c r="L290" s="731">
        <v>57</v>
      </c>
      <c r="M290" s="731">
        <v>1900</v>
      </c>
      <c r="N290" s="727">
        <v>1</v>
      </c>
      <c r="O290" s="727">
        <v>33.333333333333336</v>
      </c>
      <c r="P290" s="731">
        <v>37</v>
      </c>
      <c r="Q290" s="731">
        <v>1233.33</v>
      </c>
      <c r="R290" s="745">
        <v>0.64912105263157893</v>
      </c>
      <c r="S290" s="732">
        <v>33.333243243243238</v>
      </c>
    </row>
    <row r="291" spans="1:19" ht="14.4" customHeight="1" x14ac:dyDescent="0.3">
      <c r="A291" s="726" t="s">
        <v>5790</v>
      </c>
      <c r="B291" s="727" t="s">
        <v>5791</v>
      </c>
      <c r="C291" s="727" t="s">
        <v>594</v>
      </c>
      <c r="D291" s="727" t="s">
        <v>2324</v>
      </c>
      <c r="E291" s="727" t="s">
        <v>5813</v>
      </c>
      <c r="F291" s="727" t="s">
        <v>5874</v>
      </c>
      <c r="G291" s="727" t="s">
        <v>5875</v>
      </c>
      <c r="H291" s="731"/>
      <c r="I291" s="731"/>
      <c r="J291" s="727"/>
      <c r="K291" s="727"/>
      <c r="L291" s="731"/>
      <c r="M291" s="731"/>
      <c r="N291" s="727"/>
      <c r="O291" s="727"/>
      <c r="P291" s="731">
        <v>4</v>
      </c>
      <c r="Q291" s="731">
        <v>148</v>
      </c>
      <c r="R291" s="745"/>
      <c r="S291" s="732">
        <v>37</v>
      </c>
    </row>
    <row r="292" spans="1:19" ht="14.4" customHeight="1" x14ac:dyDescent="0.3">
      <c r="A292" s="726" t="s">
        <v>5790</v>
      </c>
      <c r="B292" s="727" t="s">
        <v>5791</v>
      </c>
      <c r="C292" s="727" t="s">
        <v>594</v>
      </c>
      <c r="D292" s="727" t="s">
        <v>2324</v>
      </c>
      <c r="E292" s="727" t="s">
        <v>5813</v>
      </c>
      <c r="F292" s="727" t="s">
        <v>5876</v>
      </c>
      <c r="G292" s="727" t="s">
        <v>5877</v>
      </c>
      <c r="H292" s="731">
        <v>2</v>
      </c>
      <c r="I292" s="731">
        <v>164</v>
      </c>
      <c r="J292" s="727"/>
      <c r="K292" s="727">
        <v>82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5790</v>
      </c>
      <c r="B293" s="727" t="s">
        <v>5791</v>
      </c>
      <c r="C293" s="727" t="s">
        <v>594</v>
      </c>
      <c r="D293" s="727" t="s">
        <v>2324</v>
      </c>
      <c r="E293" s="727" t="s">
        <v>5813</v>
      </c>
      <c r="F293" s="727" t="s">
        <v>5887</v>
      </c>
      <c r="G293" s="727" t="s">
        <v>5888</v>
      </c>
      <c r="H293" s="731">
        <v>1</v>
      </c>
      <c r="I293" s="731">
        <v>77</v>
      </c>
      <c r="J293" s="727"/>
      <c r="K293" s="727">
        <v>77</v>
      </c>
      <c r="L293" s="731"/>
      <c r="M293" s="731"/>
      <c r="N293" s="727"/>
      <c r="O293" s="727"/>
      <c r="P293" s="731"/>
      <c r="Q293" s="731"/>
      <c r="R293" s="745"/>
      <c r="S293" s="732"/>
    </row>
    <row r="294" spans="1:19" ht="14.4" customHeight="1" x14ac:dyDescent="0.3">
      <c r="A294" s="726" t="s">
        <v>5790</v>
      </c>
      <c r="B294" s="727" t="s">
        <v>5791</v>
      </c>
      <c r="C294" s="727" t="s">
        <v>594</v>
      </c>
      <c r="D294" s="727" t="s">
        <v>2324</v>
      </c>
      <c r="E294" s="727" t="s">
        <v>5813</v>
      </c>
      <c r="F294" s="727" t="s">
        <v>5893</v>
      </c>
      <c r="G294" s="727" t="s">
        <v>5894</v>
      </c>
      <c r="H294" s="731"/>
      <c r="I294" s="731"/>
      <c r="J294" s="727"/>
      <c r="K294" s="727"/>
      <c r="L294" s="731">
        <v>1</v>
      </c>
      <c r="M294" s="731">
        <v>1063</v>
      </c>
      <c r="N294" s="727">
        <v>1</v>
      </c>
      <c r="O294" s="727">
        <v>1063</v>
      </c>
      <c r="P294" s="731">
        <v>1</v>
      </c>
      <c r="Q294" s="731">
        <v>1063</v>
      </c>
      <c r="R294" s="745">
        <v>1</v>
      </c>
      <c r="S294" s="732">
        <v>1063</v>
      </c>
    </row>
    <row r="295" spans="1:19" ht="14.4" customHeight="1" x14ac:dyDescent="0.3">
      <c r="A295" s="726" t="s">
        <v>5790</v>
      </c>
      <c r="B295" s="727" t="s">
        <v>5791</v>
      </c>
      <c r="C295" s="727" t="s">
        <v>594</v>
      </c>
      <c r="D295" s="727" t="s">
        <v>2324</v>
      </c>
      <c r="E295" s="727" t="s">
        <v>5813</v>
      </c>
      <c r="F295" s="727" t="s">
        <v>5895</v>
      </c>
      <c r="G295" s="727" t="s">
        <v>5896</v>
      </c>
      <c r="H295" s="731"/>
      <c r="I295" s="731"/>
      <c r="J295" s="727"/>
      <c r="K295" s="727"/>
      <c r="L295" s="731"/>
      <c r="M295" s="731"/>
      <c r="N295" s="727"/>
      <c r="O295" s="727"/>
      <c r="P295" s="731">
        <v>1</v>
      </c>
      <c r="Q295" s="731">
        <v>373</v>
      </c>
      <c r="R295" s="745"/>
      <c r="S295" s="732">
        <v>373</v>
      </c>
    </row>
    <row r="296" spans="1:19" ht="14.4" customHeight="1" x14ac:dyDescent="0.3">
      <c r="A296" s="726" t="s">
        <v>5790</v>
      </c>
      <c r="B296" s="727" t="s">
        <v>5791</v>
      </c>
      <c r="C296" s="727" t="s">
        <v>594</v>
      </c>
      <c r="D296" s="727" t="s">
        <v>2324</v>
      </c>
      <c r="E296" s="727" t="s">
        <v>5813</v>
      </c>
      <c r="F296" s="727" t="s">
        <v>5901</v>
      </c>
      <c r="G296" s="727" t="s">
        <v>5902</v>
      </c>
      <c r="H296" s="731"/>
      <c r="I296" s="731"/>
      <c r="J296" s="727"/>
      <c r="K296" s="727"/>
      <c r="L296" s="731"/>
      <c r="M296" s="731"/>
      <c r="N296" s="727"/>
      <c r="O296" s="727"/>
      <c r="P296" s="731">
        <v>1</v>
      </c>
      <c r="Q296" s="731">
        <v>91</v>
      </c>
      <c r="R296" s="745"/>
      <c r="S296" s="732">
        <v>91</v>
      </c>
    </row>
    <row r="297" spans="1:19" ht="14.4" customHeight="1" x14ac:dyDescent="0.3">
      <c r="A297" s="726" t="s">
        <v>5790</v>
      </c>
      <c r="B297" s="727" t="s">
        <v>5791</v>
      </c>
      <c r="C297" s="727" t="s">
        <v>594</v>
      </c>
      <c r="D297" s="727" t="s">
        <v>2324</v>
      </c>
      <c r="E297" s="727" t="s">
        <v>5813</v>
      </c>
      <c r="F297" s="727" t="s">
        <v>5915</v>
      </c>
      <c r="G297" s="727" t="s">
        <v>5916</v>
      </c>
      <c r="H297" s="731">
        <v>1</v>
      </c>
      <c r="I297" s="731">
        <v>116</v>
      </c>
      <c r="J297" s="727">
        <v>0.96666666666666667</v>
      </c>
      <c r="K297" s="727">
        <v>116</v>
      </c>
      <c r="L297" s="731">
        <v>1</v>
      </c>
      <c r="M297" s="731">
        <v>120</v>
      </c>
      <c r="N297" s="727">
        <v>1</v>
      </c>
      <c r="O297" s="727">
        <v>120</v>
      </c>
      <c r="P297" s="731">
        <v>1</v>
      </c>
      <c r="Q297" s="731">
        <v>120</v>
      </c>
      <c r="R297" s="745">
        <v>1</v>
      </c>
      <c r="S297" s="732">
        <v>120</v>
      </c>
    </row>
    <row r="298" spans="1:19" ht="14.4" customHeight="1" x14ac:dyDescent="0.3">
      <c r="A298" s="726" t="s">
        <v>5790</v>
      </c>
      <c r="B298" s="727" t="s">
        <v>5791</v>
      </c>
      <c r="C298" s="727" t="s">
        <v>594</v>
      </c>
      <c r="D298" s="727" t="s">
        <v>5780</v>
      </c>
      <c r="E298" s="727" t="s">
        <v>5813</v>
      </c>
      <c r="F298" s="727" t="s">
        <v>5895</v>
      </c>
      <c r="G298" s="727" t="s">
        <v>5896</v>
      </c>
      <c r="H298" s="731">
        <v>1</v>
      </c>
      <c r="I298" s="731">
        <v>349</v>
      </c>
      <c r="J298" s="727"/>
      <c r="K298" s="727">
        <v>349</v>
      </c>
      <c r="L298" s="731"/>
      <c r="M298" s="731"/>
      <c r="N298" s="727"/>
      <c r="O298" s="727"/>
      <c r="P298" s="731"/>
      <c r="Q298" s="731"/>
      <c r="R298" s="745"/>
      <c r="S298" s="732"/>
    </row>
    <row r="299" spans="1:19" ht="14.4" customHeight="1" x14ac:dyDescent="0.3">
      <c r="A299" s="726" t="s">
        <v>5790</v>
      </c>
      <c r="B299" s="727" t="s">
        <v>5791</v>
      </c>
      <c r="C299" s="727" t="s">
        <v>594</v>
      </c>
      <c r="D299" s="727" t="s">
        <v>2325</v>
      </c>
      <c r="E299" s="727" t="s">
        <v>5813</v>
      </c>
      <c r="F299" s="727" t="s">
        <v>5818</v>
      </c>
      <c r="G299" s="727" t="s">
        <v>5819</v>
      </c>
      <c r="H299" s="731"/>
      <c r="I299" s="731"/>
      <c r="J299" s="727"/>
      <c r="K299" s="727"/>
      <c r="L299" s="731"/>
      <c r="M299" s="731"/>
      <c r="N299" s="727"/>
      <c r="O299" s="727"/>
      <c r="P299" s="731">
        <v>5</v>
      </c>
      <c r="Q299" s="731">
        <v>415</v>
      </c>
      <c r="R299" s="745"/>
      <c r="S299" s="732">
        <v>83</v>
      </c>
    </row>
    <row r="300" spans="1:19" ht="14.4" customHeight="1" x14ac:dyDescent="0.3">
      <c r="A300" s="726" t="s">
        <v>5790</v>
      </c>
      <c r="B300" s="727" t="s">
        <v>5791</v>
      </c>
      <c r="C300" s="727" t="s">
        <v>594</v>
      </c>
      <c r="D300" s="727" t="s">
        <v>2325</v>
      </c>
      <c r="E300" s="727" t="s">
        <v>5813</v>
      </c>
      <c r="F300" s="727" t="s">
        <v>5820</v>
      </c>
      <c r="G300" s="727" t="s">
        <v>5821</v>
      </c>
      <c r="H300" s="731">
        <v>1</v>
      </c>
      <c r="I300" s="731">
        <v>35</v>
      </c>
      <c r="J300" s="727"/>
      <c r="K300" s="727">
        <v>35</v>
      </c>
      <c r="L300" s="731"/>
      <c r="M300" s="731"/>
      <c r="N300" s="727"/>
      <c r="O300" s="727"/>
      <c r="P300" s="731">
        <v>1</v>
      </c>
      <c r="Q300" s="731">
        <v>37</v>
      </c>
      <c r="R300" s="745"/>
      <c r="S300" s="732">
        <v>37</v>
      </c>
    </row>
    <row r="301" spans="1:19" ht="14.4" customHeight="1" x14ac:dyDescent="0.3">
      <c r="A301" s="726" t="s">
        <v>5790</v>
      </c>
      <c r="B301" s="727" t="s">
        <v>5791</v>
      </c>
      <c r="C301" s="727" t="s">
        <v>594</v>
      </c>
      <c r="D301" s="727" t="s">
        <v>2325</v>
      </c>
      <c r="E301" s="727" t="s">
        <v>5813</v>
      </c>
      <c r="F301" s="727" t="s">
        <v>5822</v>
      </c>
      <c r="G301" s="727" t="s">
        <v>5823</v>
      </c>
      <c r="H301" s="731"/>
      <c r="I301" s="731"/>
      <c r="J301" s="727"/>
      <c r="K301" s="727"/>
      <c r="L301" s="731">
        <v>48</v>
      </c>
      <c r="M301" s="731">
        <v>480</v>
      </c>
      <c r="N301" s="727">
        <v>1</v>
      </c>
      <c r="O301" s="727">
        <v>10</v>
      </c>
      <c r="P301" s="731">
        <v>31</v>
      </c>
      <c r="Q301" s="731">
        <v>310</v>
      </c>
      <c r="R301" s="745">
        <v>0.64583333333333337</v>
      </c>
      <c r="S301" s="732">
        <v>10</v>
      </c>
    </row>
    <row r="302" spans="1:19" ht="14.4" customHeight="1" x14ac:dyDescent="0.3">
      <c r="A302" s="726" t="s">
        <v>5790</v>
      </c>
      <c r="B302" s="727" t="s">
        <v>5791</v>
      </c>
      <c r="C302" s="727" t="s">
        <v>594</v>
      </c>
      <c r="D302" s="727" t="s">
        <v>2325</v>
      </c>
      <c r="E302" s="727" t="s">
        <v>5813</v>
      </c>
      <c r="F302" s="727" t="s">
        <v>5830</v>
      </c>
      <c r="G302" s="727" t="s">
        <v>5831</v>
      </c>
      <c r="H302" s="731"/>
      <c r="I302" s="731"/>
      <c r="J302" s="727"/>
      <c r="K302" s="727"/>
      <c r="L302" s="731">
        <v>1</v>
      </c>
      <c r="M302" s="731">
        <v>630</v>
      </c>
      <c r="N302" s="727">
        <v>1</v>
      </c>
      <c r="O302" s="727">
        <v>630</v>
      </c>
      <c r="P302" s="731"/>
      <c r="Q302" s="731"/>
      <c r="R302" s="745"/>
      <c r="S302" s="732"/>
    </row>
    <row r="303" spans="1:19" ht="14.4" customHeight="1" x14ac:dyDescent="0.3">
      <c r="A303" s="726" t="s">
        <v>5790</v>
      </c>
      <c r="B303" s="727" t="s">
        <v>5791</v>
      </c>
      <c r="C303" s="727" t="s">
        <v>594</v>
      </c>
      <c r="D303" s="727" t="s">
        <v>2325</v>
      </c>
      <c r="E303" s="727" t="s">
        <v>5813</v>
      </c>
      <c r="F303" s="727" t="s">
        <v>5846</v>
      </c>
      <c r="G303" s="727" t="s">
        <v>5847</v>
      </c>
      <c r="H303" s="731">
        <v>127</v>
      </c>
      <c r="I303" s="731">
        <v>29845</v>
      </c>
      <c r="J303" s="727">
        <v>0.90079077628878423</v>
      </c>
      <c r="K303" s="727">
        <v>235</v>
      </c>
      <c r="L303" s="731">
        <v>132</v>
      </c>
      <c r="M303" s="731">
        <v>33132</v>
      </c>
      <c r="N303" s="727">
        <v>1</v>
      </c>
      <c r="O303" s="727">
        <v>251</v>
      </c>
      <c r="P303" s="731">
        <v>213</v>
      </c>
      <c r="Q303" s="731">
        <v>53463</v>
      </c>
      <c r="R303" s="745">
        <v>1.6136363636363635</v>
      </c>
      <c r="S303" s="732">
        <v>251</v>
      </c>
    </row>
    <row r="304" spans="1:19" ht="14.4" customHeight="1" x14ac:dyDescent="0.3">
      <c r="A304" s="726" t="s">
        <v>5790</v>
      </c>
      <c r="B304" s="727" t="s">
        <v>5791</v>
      </c>
      <c r="C304" s="727" t="s">
        <v>594</v>
      </c>
      <c r="D304" s="727" t="s">
        <v>2325</v>
      </c>
      <c r="E304" s="727" t="s">
        <v>5813</v>
      </c>
      <c r="F304" s="727" t="s">
        <v>5848</v>
      </c>
      <c r="G304" s="727" t="s">
        <v>5849</v>
      </c>
      <c r="H304" s="731">
        <v>178</v>
      </c>
      <c r="I304" s="731">
        <v>21004</v>
      </c>
      <c r="J304" s="727">
        <v>0.80143467643467647</v>
      </c>
      <c r="K304" s="727">
        <v>118</v>
      </c>
      <c r="L304" s="731">
        <v>208</v>
      </c>
      <c r="M304" s="731">
        <v>26208</v>
      </c>
      <c r="N304" s="727">
        <v>1</v>
      </c>
      <c r="O304" s="727">
        <v>126</v>
      </c>
      <c r="P304" s="731">
        <v>150</v>
      </c>
      <c r="Q304" s="731">
        <v>18900</v>
      </c>
      <c r="R304" s="745">
        <v>0.72115384615384615</v>
      </c>
      <c r="S304" s="732">
        <v>126</v>
      </c>
    </row>
    <row r="305" spans="1:19" ht="14.4" customHeight="1" x14ac:dyDescent="0.3">
      <c r="A305" s="726" t="s">
        <v>5790</v>
      </c>
      <c r="B305" s="727" t="s">
        <v>5791</v>
      </c>
      <c r="C305" s="727" t="s">
        <v>594</v>
      </c>
      <c r="D305" s="727" t="s">
        <v>2325</v>
      </c>
      <c r="E305" s="727" t="s">
        <v>5813</v>
      </c>
      <c r="F305" s="727" t="s">
        <v>5868</v>
      </c>
      <c r="G305" s="727" t="s">
        <v>5869</v>
      </c>
      <c r="H305" s="731">
        <v>71</v>
      </c>
      <c r="I305" s="731">
        <v>666.67</v>
      </c>
      <c r="J305" s="727">
        <v>6.0241301350181534E-2</v>
      </c>
      <c r="K305" s="727">
        <v>9.3897183098591537</v>
      </c>
      <c r="L305" s="731">
        <v>332</v>
      </c>
      <c r="M305" s="731">
        <v>11066.66</v>
      </c>
      <c r="N305" s="727">
        <v>1</v>
      </c>
      <c r="O305" s="727">
        <v>33.333313253012051</v>
      </c>
      <c r="P305" s="731">
        <v>358</v>
      </c>
      <c r="Q305" s="731">
        <v>11933.32</v>
      </c>
      <c r="R305" s="745">
        <v>1.0783126977787336</v>
      </c>
      <c r="S305" s="732">
        <v>33.333296089385478</v>
      </c>
    </row>
    <row r="306" spans="1:19" ht="14.4" customHeight="1" x14ac:dyDescent="0.3">
      <c r="A306" s="726" t="s">
        <v>5790</v>
      </c>
      <c r="B306" s="727" t="s">
        <v>5791</v>
      </c>
      <c r="C306" s="727" t="s">
        <v>594</v>
      </c>
      <c r="D306" s="727" t="s">
        <v>2325</v>
      </c>
      <c r="E306" s="727" t="s">
        <v>5813</v>
      </c>
      <c r="F306" s="727" t="s">
        <v>5874</v>
      </c>
      <c r="G306" s="727" t="s">
        <v>5875</v>
      </c>
      <c r="H306" s="731"/>
      <c r="I306" s="731"/>
      <c r="J306" s="727"/>
      <c r="K306" s="727"/>
      <c r="L306" s="731">
        <v>35</v>
      </c>
      <c r="M306" s="731">
        <v>1295</v>
      </c>
      <c r="N306" s="727">
        <v>1</v>
      </c>
      <c r="O306" s="727">
        <v>37</v>
      </c>
      <c r="P306" s="731">
        <v>36</v>
      </c>
      <c r="Q306" s="731">
        <v>1332</v>
      </c>
      <c r="R306" s="745">
        <v>1.0285714285714285</v>
      </c>
      <c r="S306" s="732">
        <v>37</v>
      </c>
    </row>
    <row r="307" spans="1:19" ht="14.4" customHeight="1" x14ac:dyDescent="0.3">
      <c r="A307" s="726" t="s">
        <v>5790</v>
      </c>
      <c r="B307" s="727" t="s">
        <v>5791</v>
      </c>
      <c r="C307" s="727" t="s">
        <v>594</v>
      </c>
      <c r="D307" s="727" t="s">
        <v>2325</v>
      </c>
      <c r="E307" s="727" t="s">
        <v>5813</v>
      </c>
      <c r="F307" s="727" t="s">
        <v>5899</v>
      </c>
      <c r="G307" s="727" t="s">
        <v>5900</v>
      </c>
      <c r="H307" s="731">
        <v>1</v>
      </c>
      <c r="I307" s="731">
        <v>114</v>
      </c>
      <c r="J307" s="727">
        <v>0.23360655737704919</v>
      </c>
      <c r="K307" s="727">
        <v>114</v>
      </c>
      <c r="L307" s="731">
        <v>4</v>
      </c>
      <c r="M307" s="731">
        <v>488</v>
      </c>
      <c r="N307" s="727">
        <v>1</v>
      </c>
      <c r="O307" s="727">
        <v>122</v>
      </c>
      <c r="P307" s="731">
        <v>1</v>
      </c>
      <c r="Q307" s="731">
        <v>116</v>
      </c>
      <c r="R307" s="745">
        <v>0.23770491803278687</v>
      </c>
      <c r="S307" s="732">
        <v>116</v>
      </c>
    </row>
    <row r="308" spans="1:19" ht="14.4" customHeight="1" x14ac:dyDescent="0.3">
      <c r="A308" s="726" t="s">
        <v>5790</v>
      </c>
      <c r="B308" s="727" t="s">
        <v>5791</v>
      </c>
      <c r="C308" s="727" t="s">
        <v>594</v>
      </c>
      <c r="D308" s="727" t="s">
        <v>2328</v>
      </c>
      <c r="E308" s="727" t="s">
        <v>5810</v>
      </c>
      <c r="F308" s="727" t="s">
        <v>5811</v>
      </c>
      <c r="G308" s="727" t="s">
        <v>5812</v>
      </c>
      <c r="H308" s="731">
        <v>1</v>
      </c>
      <c r="I308" s="731">
        <v>162.80000000000001</v>
      </c>
      <c r="J308" s="727"/>
      <c r="K308" s="727">
        <v>162.80000000000001</v>
      </c>
      <c r="L308" s="731"/>
      <c r="M308" s="731"/>
      <c r="N308" s="727"/>
      <c r="O308" s="727"/>
      <c r="P308" s="731"/>
      <c r="Q308" s="731"/>
      <c r="R308" s="745"/>
      <c r="S308" s="732"/>
    </row>
    <row r="309" spans="1:19" ht="14.4" customHeight="1" x14ac:dyDescent="0.3">
      <c r="A309" s="726" t="s">
        <v>5790</v>
      </c>
      <c r="B309" s="727" t="s">
        <v>5791</v>
      </c>
      <c r="C309" s="727" t="s">
        <v>594</v>
      </c>
      <c r="D309" s="727" t="s">
        <v>2328</v>
      </c>
      <c r="E309" s="727" t="s">
        <v>5813</v>
      </c>
      <c r="F309" s="727" t="s">
        <v>5818</v>
      </c>
      <c r="G309" s="727" t="s">
        <v>5819</v>
      </c>
      <c r="H309" s="731"/>
      <c r="I309" s="731"/>
      <c r="J309" s="727"/>
      <c r="K309" s="727"/>
      <c r="L309" s="731"/>
      <c r="M309" s="731"/>
      <c r="N309" s="727"/>
      <c r="O309" s="727"/>
      <c r="P309" s="731">
        <v>7</v>
      </c>
      <c r="Q309" s="731">
        <v>581</v>
      </c>
      <c r="R309" s="745"/>
      <c r="S309" s="732">
        <v>83</v>
      </c>
    </row>
    <row r="310" spans="1:19" ht="14.4" customHeight="1" x14ac:dyDescent="0.3">
      <c r="A310" s="726" t="s">
        <v>5790</v>
      </c>
      <c r="B310" s="727" t="s">
        <v>5791</v>
      </c>
      <c r="C310" s="727" t="s">
        <v>594</v>
      </c>
      <c r="D310" s="727" t="s">
        <v>2328</v>
      </c>
      <c r="E310" s="727" t="s">
        <v>5813</v>
      </c>
      <c r="F310" s="727" t="s">
        <v>5820</v>
      </c>
      <c r="G310" s="727" t="s">
        <v>5821</v>
      </c>
      <c r="H310" s="731">
        <v>19</v>
      </c>
      <c r="I310" s="731">
        <v>665</v>
      </c>
      <c r="J310" s="727">
        <v>0.66566566566566565</v>
      </c>
      <c r="K310" s="727">
        <v>35</v>
      </c>
      <c r="L310" s="731">
        <v>27</v>
      </c>
      <c r="M310" s="731">
        <v>999</v>
      </c>
      <c r="N310" s="727">
        <v>1</v>
      </c>
      <c r="O310" s="727">
        <v>37</v>
      </c>
      <c r="P310" s="731">
        <v>12</v>
      </c>
      <c r="Q310" s="731">
        <v>444</v>
      </c>
      <c r="R310" s="745">
        <v>0.44444444444444442</v>
      </c>
      <c r="S310" s="732">
        <v>37</v>
      </c>
    </row>
    <row r="311" spans="1:19" ht="14.4" customHeight="1" x14ac:dyDescent="0.3">
      <c r="A311" s="726" t="s">
        <v>5790</v>
      </c>
      <c r="B311" s="727" t="s">
        <v>5791</v>
      </c>
      <c r="C311" s="727" t="s">
        <v>594</v>
      </c>
      <c r="D311" s="727" t="s">
        <v>2328</v>
      </c>
      <c r="E311" s="727" t="s">
        <v>5813</v>
      </c>
      <c r="F311" s="727" t="s">
        <v>5824</v>
      </c>
      <c r="G311" s="727" t="s">
        <v>5825</v>
      </c>
      <c r="H311" s="731"/>
      <c r="I311" s="731"/>
      <c r="J311" s="727"/>
      <c r="K311" s="727"/>
      <c r="L311" s="731"/>
      <c r="M311" s="731"/>
      <c r="N311" s="727"/>
      <c r="O311" s="727"/>
      <c r="P311" s="731">
        <v>1</v>
      </c>
      <c r="Q311" s="731">
        <v>5</v>
      </c>
      <c r="R311" s="745"/>
      <c r="S311" s="732">
        <v>5</v>
      </c>
    </row>
    <row r="312" spans="1:19" ht="14.4" customHeight="1" x14ac:dyDescent="0.3">
      <c r="A312" s="726" t="s">
        <v>5790</v>
      </c>
      <c r="B312" s="727" t="s">
        <v>5791</v>
      </c>
      <c r="C312" s="727" t="s">
        <v>594</v>
      </c>
      <c r="D312" s="727" t="s">
        <v>2328</v>
      </c>
      <c r="E312" s="727" t="s">
        <v>5813</v>
      </c>
      <c r="F312" s="727" t="s">
        <v>5846</v>
      </c>
      <c r="G312" s="727" t="s">
        <v>5847</v>
      </c>
      <c r="H312" s="731">
        <v>38</v>
      </c>
      <c r="I312" s="731">
        <v>8930</v>
      </c>
      <c r="J312" s="727">
        <v>0.60301168208521849</v>
      </c>
      <c r="K312" s="727">
        <v>235</v>
      </c>
      <c r="L312" s="731">
        <v>59</v>
      </c>
      <c r="M312" s="731">
        <v>14809</v>
      </c>
      <c r="N312" s="727">
        <v>1</v>
      </c>
      <c r="O312" s="727">
        <v>251</v>
      </c>
      <c r="P312" s="731">
        <v>41</v>
      </c>
      <c r="Q312" s="731">
        <v>10291</v>
      </c>
      <c r="R312" s="745">
        <v>0.69491525423728817</v>
      </c>
      <c r="S312" s="732">
        <v>251</v>
      </c>
    </row>
    <row r="313" spans="1:19" ht="14.4" customHeight="1" x14ac:dyDescent="0.3">
      <c r="A313" s="726" t="s">
        <v>5790</v>
      </c>
      <c r="B313" s="727" t="s">
        <v>5791</v>
      </c>
      <c r="C313" s="727" t="s">
        <v>594</v>
      </c>
      <c r="D313" s="727" t="s">
        <v>2328</v>
      </c>
      <c r="E313" s="727" t="s">
        <v>5813</v>
      </c>
      <c r="F313" s="727" t="s">
        <v>5848</v>
      </c>
      <c r="G313" s="727" t="s">
        <v>5849</v>
      </c>
      <c r="H313" s="731">
        <v>23</v>
      </c>
      <c r="I313" s="731">
        <v>2714</v>
      </c>
      <c r="J313" s="727">
        <v>2.3932980599647267</v>
      </c>
      <c r="K313" s="727">
        <v>118</v>
      </c>
      <c r="L313" s="731">
        <v>9</v>
      </c>
      <c r="M313" s="731">
        <v>1134</v>
      </c>
      <c r="N313" s="727">
        <v>1</v>
      </c>
      <c r="O313" s="727">
        <v>126</v>
      </c>
      <c r="P313" s="731">
        <v>35</v>
      </c>
      <c r="Q313" s="731">
        <v>4410</v>
      </c>
      <c r="R313" s="745">
        <v>3.8888888888888888</v>
      </c>
      <c r="S313" s="732">
        <v>126</v>
      </c>
    </row>
    <row r="314" spans="1:19" ht="14.4" customHeight="1" x14ac:dyDescent="0.3">
      <c r="A314" s="726" t="s">
        <v>5790</v>
      </c>
      <c r="B314" s="727" t="s">
        <v>5791</v>
      </c>
      <c r="C314" s="727" t="s">
        <v>594</v>
      </c>
      <c r="D314" s="727" t="s">
        <v>2328</v>
      </c>
      <c r="E314" s="727" t="s">
        <v>5813</v>
      </c>
      <c r="F314" s="727" t="s">
        <v>5862</v>
      </c>
      <c r="G314" s="727" t="s">
        <v>5863</v>
      </c>
      <c r="H314" s="731">
        <v>1</v>
      </c>
      <c r="I314" s="731">
        <v>666</v>
      </c>
      <c r="J314" s="727"/>
      <c r="K314" s="727">
        <v>666</v>
      </c>
      <c r="L314" s="731"/>
      <c r="M314" s="731"/>
      <c r="N314" s="727"/>
      <c r="O314" s="727"/>
      <c r="P314" s="731"/>
      <c r="Q314" s="731"/>
      <c r="R314" s="745"/>
      <c r="S314" s="732"/>
    </row>
    <row r="315" spans="1:19" ht="14.4" customHeight="1" x14ac:dyDescent="0.3">
      <c r="A315" s="726" t="s">
        <v>5790</v>
      </c>
      <c r="B315" s="727" t="s">
        <v>5791</v>
      </c>
      <c r="C315" s="727" t="s">
        <v>594</v>
      </c>
      <c r="D315" s="727" t="s">
        <v>2328</v>
      </c>
      <c r="E315" s="727" t="s">
        <v>5813</v>
      </c>
      <c r="F315" s="727" t="s">
        <v>5868</v>
      </c>
      <c r="G315" s="727" t="s">
        <v>5869</v>
      </c>
      <c r="H315" s="731">
        <v>12</v>
      </c>
      <c r="I315" s="731">
        <v>133.32999999999998</v>
      </c>
      <c r="J315" s="727">
        <v>9.090661157588277E-2</v>
      </c>
      <c r="K315" s="727">
        <v>11.110833333333332</v>
      </c>
      <c r="L315" s="731">
        <v>44</v>
      </c>
      <c r="M315" s="731">
        <v>1466.67</v>
      </c>
      <c r="N315" s="727">
        <v>1</v>
      </c>
      <c r="O315" s="727">
        <v>33.333409090909093</v>
      </c>
      <c r="P315" s="731">
        <v>39</v>
      </c>
      <c r="Q315" s="731">
        <v>1300</v>
      </c>
      <c r="R315" s="745">
        <v>0.88636162190540468</v>
      </c>
      <c r="S315" s="732">
        <v>33.333333333333336</v>
      </c>
    </row>
    <row r="316" spans="1:19" ht="14.4" customHeight="1" x14ac:dyDescent="0.3">
      <c r="A316" s="726" t="s">
        <v>5790</v>
      </c>
      <c r="B316" s="727" t="s">
        <v>5791</v>
      </c>
      <c r="C316" s="727" t="s">
        <v>594</v>
      </c>
      <c r="D316" s="727" t="s">
        <v>2328</v>
      </c>
      <c r="E316" s="727" t="s">
        <v>5813</v>
      </c>
      <c r="F316" s="727" t="s">
        <v>5872</v>
      </c>
      <c r="G316" s="727" t="s">
        <v>5873</v>
      </c>
      <c r="H316" s="731">
        <v>1</v>
      </c>
      <c r="I316" s="731">
        <v>169</v>
      </c>
      <c r="J316" s="727"/>
      <c r="K316" s="727">
        <v>169</v>
      </c>
      <c r="L316" s="731"/>
      <c r="M316" s="731"/>
      <c r="N316" s="727"/>
      <c r="O316" s="727"/>
      <c r="P316" s="731">
        <v>1</v>
      </c>
      <c r="Q316" s="731">
        <v>172</v>
      </c>
      <c r="R316" s="745"/>
      <c r="S316" s="732">
        <v>172</v>
      </c>
    </row>
    <row r="317" spans="1:19" ht="14.4" customHeight="1" x14ac:dyDescent="0.3">
      <c r="A317" s="726" t="s">
        <v>5790</v>
      </c>
      <c r="B317" s="727" t="s">
        <v>5791</v>
      </c>
      <c r="C317" s="727" t="s">
        <v>594</v>
      </c>
      <c r="D317" s="727" t="s">
        <v>2328</v>
      </c>
      <c r="E317" s="727" t="s">
        <v>5813</v>
      </c>
      <c r="F317" s="727" t="s">
        <v>5874</v>
      </c>
      <c r="G317" s="727" t="s">
        <v>5875</v>
      </c>
      <c r="H317" s="731"/>
      <c r="I317" s="731"/>
      <c r="J317" s="727"/>
      <c r="K317" s="727"/>
      <c r="L317" s="731">
        <v>2</v>
      </c>
      <c r="M317" s="731">
        <v>74</v>
      </c>
      <c r="N317" s="727">
        <v>1</v>
      </c>
      <c r="O317" s="727">
        <v>37</v>
      </c>
      <c r="P317" s="731"/>
      <c r="Q317" s="731"/>
      <c r="R317" s="745"/>
      <c r="S317" s="732"/>
    </row>
    <row r="318" spans="1:19" ht="14.4" customHeight="1" x14ac:dyDescent="0.3">
      <c r="A318" s="726" t="s">
        <v>5790</v>
      </c>
      <c r="B318" s="727" t="s">
        <v>5791</v>
      </c>
      <c r="C318" s="727" t="s">
        <v>594</v>
      </c>
      <c r="D318" s="727" t="s">
        <v>2328</v>
      </c>
      <c r="E318" s="727" t="s">
        <v>5813</v>
      </c>
      <c r="F318" s="727" t="s">
        <v>5876</v>
      </c>
      <c r="G318" s="727" t="s">
        <v>5877</v>
      </c>
      <c r="H318" s="731">
        <v>2</v>
      </c>
      <c r="I318" s="731">
        <v>164</v>
      </c>
      <c r="J318" s="727"/>
      <c r="K318" s="727">
        <v>82</v>
      </c>
      <c r="L318" s="731"/>
      <c r="M318" s="731"/>
      <c r="N318" s="727"/>
      <c r="O318" s="727"/>
      <c r="P318" s="731"/>
      <c r="Q318" s="731"/>
      <c r="R318" s="745"/>
      <c r="S318" s="732"/>
    </row>
    <row r="319" spans="1:19" ht="14.4" customHeight="1" x14ac:dyDescent="0.3">
      <c r="A319" s="726" t="s">
        <v>5790</v>
      </c>
      <c r="B319" s="727" t="s">
        <v>5791</v>
      </c>
      <c r="C319" s="727" t="s">
        <v>594</v>
      </c>
      <c r="D319" s="727" t="s">
        <v>2328</v>
      </c>
      <c r="E319" s="727" t="s">
        <v>5813</v>
      </c>
      <c r="F319" s="727" t="s">
        <v>5893</v>
      </c>
      <c r="G319" s="727" t="s">
        <v>5894</v>
      </c>
      <c r="H319" s="731"/>
      <c r="I319" s="731"/>
      <c r="J319" s="727"/>
      <c r="K319" s="727"/>
      <c r="L319" s="731">
        <v>1</v>
      </c>
      <c r="M319" s="731">
        <v>1063</v>
      </c>
      <c r="N319" s="727">
        <v>1</v>
      </c>
      <c r="O319" s="727">
        <v>1063</v>
      </c>
      <c r="P319" s="731"/>
      <c r="Q319" s="731"/>
      <c r="R319" s="745"/>
      <c r="S319" s="732"/>
    </row>
    <row r="320" spans="1:19" ht="14.4" customHeight="1" x14ac:dyDescent="0.3">
      <c r="A320" s="726" t="s">
        <v>5790</v>
      </c>
      <c r="B320" s="727" t="s">
        <v>5791</v>
      </c>
      <c r="C320" s="727" t="s">
        <v>594</v>
      </c>
      <c r="D320" s="727" t="s">
        <v>2328</v>
      </c>
      <c r="E320" s="727" t="s">
        <v>5813</v>
      </c>
      <c r="F320" s="727" t="s">
        <v>5899</v>
      </c>
      <c r="G320" s="727" t="s">
        <v>5900</v>
      </c>
      <c r="H320" s="731">
        <v>2</v>
      </c>
      <c r="I320" s="731">
        <v>228</v>
      </c>
      <c r="J320" s="727"/>
      <c r="K320" s="727">
        <v>114</v>
      </c>
      <c r="L320" s="731"/>
      <c r="M320" s="731"/>
      <c r="N320" s="727"/>
      <c r="O320" s="727"/>
      <c r="P320" s="731"/>
      <c r="Q320" s="731"/>
      <c r="R320" s="745"/>
      <c r="S320" s="732"/>
    </row>
    <row r="321" spans="1:19" ht="14.4" customHeight="1" x14ac:dyDescent="0.3">
      <c r="A321" s="726" t="s">
        <v>5790</v>
      </c>
      <c r="B321" s="727" t="s">
        <v>5791</v>
      </c>
      <c r="C321" s="727" t="s">
        <v>594</v>
      </c>
      <c r="D321" s="727" t="s">
        <v>5781</v>
      </c>
      <c r="E321" s="727" t="s">
        <v>5813</v>
      </c>
      <c r="F321" s="727" t="s">
        <v>5848</v>
      </c>
      <c r="G321" s="727" t="s">
        <v>5849</v>
      </c>
      <c r="H321" s="731">
        <v>1</v>
      </c>
      <c r="I321" s="731">
        <v>118</v>
      </c>
      <c r="J321" s="727"/>
      <c r="K321" s="727">
        <v>118</v>
      </c>
      <c r="L321" s="731"/>
      <c r="M321" s="731"/>
      <c r="N321" s="727"/>
      <c r="O321" s="727"/>
      <c r="P321" s="731"/>
      <c r="Q321" s="731"/>
      <c r="R321" s="745"/>
      <c r="S321" s="732"/>
    </row>
    <row r="322" spans="1:19" ht="14.4" customHeight="1" x14ac:dyDescent="0.3">
      <c r="A322" s="726" t="s">
        <v>5790</v>
      </c>
      <c r="B322" s="727" t="s">
        <v>5791</v>
      </c>
      <c r="C322" s="727" t="s">
        <v>594</v>
      </c>
      <c r="D322" s="727" t="s">
        <v>5781</v>
      </c>
      <c r="E322" s="727" t="s">
        <v>5813</v>
      </c>
      <c r="F322" s="727" t="s">
        <v>5868</v>
      </c>
      <c r="G322" s="727" t="s">
        <v>5869</v>
      </c>
      <c r="H322" s="731">
        <v>1</v>
      </c>
      <c r="I322" s="731">
        <v>0</v>
      </c>
      <c r="J322" s="727"/>
      <c r="K322" s="727">
        <v>0</v>
      </c>
      <c r="L322" s="731"/>
      <c r="M322" s="731"/>
      <c r="N322" s="727"/>
      <c r="O322" s="727"/>
      <c r="P322" s="731"/>
      <c r="Q322" s="731"/>
      <c r="R322" s="745"/>
      <c r="S322" s="732"/>
    </row>
    <row r="323" spans="1:19" ht="14.4" customHeight="1" x14ac:dyDescent="0.3">
      <c r="A323" s="726" t="s">
        <v>5790</v>
      </c>
      <c r="B323" s="727" t="s">
        <v>5791</v>
      </c>
      <c r="C323" s="727" t="s">
        <v>594</v>
      </c>
      <c r="D323" s="727" t="s">
        <v>5782</v>
      </c>
      <c r="E323" s="727" t="s">
        <v>5813</v>
      </c>
      <c r="F323" s="727" t="s">
        <v>5895</v>
      </c>
      <c r="G323" s="727" t="s">
        <v>5896</v>
      </c>
      <c r="H323" s="731">
        <v>1</v>
      </c>
      <c r="I323" s="731">
        <v>349</v>
      </c>
      <c r="J323" s="727"/>
      <c r="K323" s="727">
        <v>349</v>
      </c>
      <c r="L323" s="731"/>
      <c r="M323" s="731"/>
      <c r="N323" s="727"/>
      <c r="O323" s="727"/>
      <c r="P323" s="731"/>
      <c r="Q323" s="731"/>
      <c r="R323" s="745"/>
      <c r="S323" s="732"/>
    </row>
    <row r="324" spans="1:19" ht="14.4" customHeight="1" x14ac:dyDescent="0.3">
      <c r="A324" s="726" t="s">
        <v>5790</v>
      </c>
      <c r="B324" s="727" t="s">
        <v>5791</v>
      </c>
      <c r="C324" s="727" t="s">
        <v>594</v>
      </c>
      <c r="D324" s="727" t="s">
        <v>2329</v>
      </c>
      <c r="E324" s="727" t="s">
        <v>5792</v>
      </c>
      <c r="F324" s="727" t="s">
        <v>5793</v>
      </c>
      <c r="G324" s="727" t="s">
        <v>4600</v>
      </c>
      <c r="H324" s="731"/>
      <c r="I324" s="731"/>
      <c r="J324" s="727"/>
      <c r="K324" s="727"/>
      <c r="L324" s="731">
        <v>0.1</v>
      </c>
      <c r="M324" s="731">
        <v>15.1</v>
      </c>
      <c r="N324" s="727">
        <v>1</v>
      </c>
      <c r="O324" s="727">
        <v>151</v>
      </c>
      <c r="P324" s="731"/>
      <c r="Q324" s="731"/>
      <c r="R324" s="745"/>
      <c r="S324" s="732"/>
    </row>
    <row r="325" spans="1:19" ht="14.4" customHeight="1" x14ac:dyDescent="0.3">
      <c r="A325" s="726" t="s">
        <v>5790</v>
      </c>
      <c r="B325" s="727" t="s">
        <v>5791</v>
      </c>
      <c r="C325" s="727" t="s">
        <v>594</v>
      </c>
      <c r="D325" s="727" t="s">
        <v>2329</v>
      </c>
      <c r="E325" s="727" t="s">
        <v>5813</v>
      </c>
      <c r="F325" s="727" t="s">
        <v>5818</v>
      </c>
      <c r="G325" s="727" t="s">
        <v>5819</v>
      </c>
      <c r="H325" s="731"/>
      <c r="I325" s="731"/>
      <c r="J325" s="727"/>
      <c r="K325" s="727"/>
      <c r="L325" s="731">
        <v>1</v>
      </c>
      <c r="M325" s="731">
        <v>83</v>
      </c>
      <c r="N325" s="727">
        <v>1</v>
      </c>
      <c r="O325" s="727">
        <v>83</v>
      </c>
      <c r="P325" s="731">
        <v>1</v>
      </c>
      <c r="Q325" s="731">
        <v>83</v>
      </c>
      <c r="R325" s="745">
        <v>1</v>
      </c>
      <c r="S325" s="732">
        <v>83</v>
      </c>
    </row>
    <row r="326" spans="1:19" ht="14.4" customHeight="1" x14ac:dyDescent="0.3">
      <c r="A326" s="726" t="s">
        <v>5790</v>
      </c>
      <c r="B326" s="727" t="s">
        <v>5791</v>
      </c>
      <c r="C326" s="727" t="s">
        <v>594</v>
      </c>
      <c r="D326" s="727" t="s">
        <v>2329</v>
      </c>
      <c r="E326" s="727" t="s">
        <v>5813</v>
      </c>
      <c r="F326" s="727" t="s">
        <v>5820</v>
      </c>
      <c r="G326" s="727" t="s">
        <v>5821</v>
      </c>
      <c r="H326" s="731">
        <v>1</v>
      </c>
      <c r="I326" s="731">
        <v>35</v>
      </c>
      <c r="J326" s="727"/>
      <c r="K326" s="727">
        <v>35</v>
      </c>
      <c r="L326" s="731"/>
      <c r="M326" s="731"/>
      <c r="N326" s="727"/>
      <c r="O326" s="727"/>
      <c r="P326" s="731"/>
      <c r="Q326" s="731"/>
      <c r="R326" s="745"/>
      <c r="S326" s="732"/>
    </row>
    <row r="327" spans="1:19" ht="14.4" customHeight="1" x14ac:dyDescent="0.3">
      <c r="A327" s="726" t="s">
        <v>5790</v>
      </c>
      <c r="B327" s="727" t="s">
        <v>5791</v>
      </c>
      <c r="C327" s="727" t="s">
        <v>594</v>
      </c>
      <c r="D327" s="727" t="s">
        <v>2329</v>
      </c>
      <c r="E327" s="727" t="s">
        <v>5813</v>
      </c>
      <c r="F327" s="727" t="s">
        <v>5846</v>
      </c>
      <c r="G327" s="727" t="s">
        <v>5847</v>
      </c>
      <c r="H327" s="731">
        <v>4</v>
      </c>
      <c r="I327" s="731">
        <v>940</v>
      </c>
      <c r="J327" s="727">
        <v>0.93625498007968122</v>
      </c>
      <c r="K327" s="727">
        <v>235</v>
      </c>
      <c r="L327" s="731">
        <v>4</v>
      </c>
      <c r="M327" s="731">
        <v>1004</v>
      </c>
      <c r="N327" s="727">
        <v>1</v>
      </c>
      <c r="O327" s="727">
        <v>251</v>
      </c>
      <c r="P327" s="731">
        <v>7</v>
      </c>
      <c r="Q327" s="731">
        <v>1757</v>
      </c>
      <c r="R327" s="745">
        <v>1.75</v>
      </c>
      <c r="S327" s="732">
        <v>251</v>
      </c>
    </row>
    <row r="328" spans="1:19" ht="14.4" customHeight="1" x14ac:dyDescent="0.3">
      <c r="A328" s="726" t="s">
        <v>5790</v>
      </c>
      <c r="B328" s="727" t="s">
        <v>5791</v>
      </c>
      <c r="C328" s="727" t="s">
        <v>594</v>
      </c>
      <c r="D328" s="727" t="s">
        <v>2329</v>
      </c>
      <c r="E328" s="727" t="s">
        <v>5813</v>
      </c>
      <c r="F328" s="727" t="s">
        <v>5848</v>
      </c>
      <c r="G328" s="727" t="s">
        <v>5849</v>
      </c>
      <c r="H328" s="731">
        <v>4</v>
      </c>
      <c r="I328" s="731">
        <v>472</v>
      </c>
      <c r="J328" s="727">
        <v>1.873015873015873</v>
      </c>
      <c r="K328" s="727">
        <v>118</v>
      </c>
      <c r="L328" s="731">
        <v>2</v>
      </c>
      <c r="M328" s="731">
        <v>252</v>
      </c>
      <c r="N328" s="727">
        <v>1</v>
      </c>
      <c r="O328" s="727">
        <v>126</v>
      </c>
      <c r="P328" s="731">
        <v>3</v>
      </c>
      <c r="Q328" s="731">
        <v>378</v>
      </c>
      <c r="R328" s="745">
        <v>1.5</v>
      </c>
      <c r="S328" s="732">
        <v>126</v>
      </c>
    </row>
    <row r="329" spans="1:19" ht="14.4" customHeight="1" x14ac:dyDescent="0.3">
      <c r="A329" s="726" t="s">
        <v>5790</v>
      </c>
      <c r="B329" s="727" t="s">
        <v>5791</v>
      </c>
      <c r="C329" s="727" t="s">
        <v>594</v>
      </c>
      <c r="D329" s="727" t="s">
        <v>2329</v>
      </c>
      <c r="E329" s="727" t="s">
        <v>5813</v>
      </c>
      <c r="F329" s="727" t="s">
        <v>5862</v>
      </c>
      <c r="G329" s="727" t="s">
        <v>5863</v>
      </c>
      <c r="H329" s="731"/>
      <c r="I329" s="731"/>
      <c r="J329" s="727"/>
      <c r="K329" s="727"/>
      <c r="L329" s="731">
        <v>1</v>
      </c>
      <c r="M329" s="731">
        <v>679</v>
      </c>
      <c r="N329" s="727">
        <v>1</v>
      </c>
      <c r="O329" s="727">
        <v>679</v>
      </c>
      <c r="P329" s="731"/>
      <c r="Q329" s="731"/>
      <c r="R329" s="745"/>
      <c r="S329" s="732"/>
    </row>
    <row r="330" spans="1:19" ht="14.4" customHeight="1" x14ac:dyDescent="0.3">
      <c r="A330" s="726" t="s">
        <v>5790</v>
      </c>
      <c r="B330" s="727" t="s">
        <v>5791</v>
      </c>
      <c r="C330" s="727" t="s">
        <v>594</v>
      </c>
      <c r="D330" s="727" t="s">
        <v>2329</v>
      </c>
      <c r="E330" s="727" t="s">
        <v>5813</v>
      </c>
      <c r="F330" s="727" t="s">
        <v>5864</v>
      </c>
      <c r="G330" s="727" t="s">
        <v>5865</v>
      </c>
      <c r="H330" s="731">
        <v>1</v>
      </c>
      <c r="I330" s="731">
        <v>1002</v>
      </c>
      <c r="J330" s="727">
        <v>0.97565725413826676</v>
      </c>
      <c r="K330" s="727">
        <v>1002</v>
      </c>
      <c r="L330" s="731">
        <v>1</v>
      </c>
      <c r="M330" s="731">
        <v>1027</v>
      </c>
      <c r="N330" s="727">
        <v>1</v>
      </c>
      <c r="O330" s="727">
        <v>1027</v>
      </c>
      <c r="P330" s="731"/>
      <c r="Q330" s="731"/>
      <c r="R330" s="745"/>
      <c r="S330" s="732"/>
    </row>
    <row r="331" spans="1:19" ht="14.4" customHeight="1" x14ac:dyDescent="0.3">
      <c r="A331" s="726" t="s">
        <v>5790</v>
      </c>
      <c r="B331" s="727" t="s">
        <v>5791</v>
      </c>
      <c r="C331" s="727" t="s">
        <v>594</v>
      </c>
      <c r="D331" s="727" t="s">
        <v>2329</v>
      </c>
      <c r="E331" s="727" t="s">
        <v>5813</v>
      </c>
      <c r="F331" s="727" t="s">
        <v>5868</v>
      </c>
      <c r="G331" s="727" t="s">
        <v>5869</v>
      </c>
      <c r="H331" s="731">
        <v>2</v>
      </c>
      <c r="I331" s="731">
        <v>0</v>
      </c>
      <c r="J331" s="727">
        <v>0</v>
      </c>
      <c r="K331" s="727">
        <v>0</v>
      </c>
      <c r="L331" s="731">
        <v>6</v>
      </c>
      <c r="M331" s="731">
        <v>200</v>
      </c>
      <c r="N331" s="727">
        <v>1</v>
      </c>
      <c r="O331" s="727">
        <v>33.333333333333336</v>
      </c>
      <c r="P331" s="731">
        <v>10</v>
      </c>
      <c r="Q331" s="731">
        <v>333.31999999999994</v>
      </c>
      <c r="R331" s="745">
        <v>1.6665999999999996</v>
      </c>
      <c r="S331" s="732">
        <v>33.331999999999994</v>
      </c>
    </row>
    <row r="332" spans="1:19" ht="14.4" customHeight="1" x14ac:dyDescent="0.3">
      <c r="A332" s="726" t="s">
        <v>5790</v>
      </c>
      <c r="B332" s="727" t="s">
        <v>5791</v>
      </c>
      <c r="C332" s="727" t="s">
        <v>594</v>
      </c>
      <c r="D332" s="727" t="s">
        <v>2329</v>
      </c>
      <c r="E332" s="727" t="s">
        <v>5813</v>
      </c>
      <c r="F332" s="727" t="s">
        <v>5872</v>
      </c>
      <c r="G332" s="727" t="s">
        <v>5873</v>
      </c>
      <c r="H332" s="731"/>
      <c r="I332" s="731"/>
      <c r="J332" s="727"/>
      <c r="K332" s="727"/>
      <c r="L332" s="731"/>
      <c r="M332" s="731"/>
      <c r="N332" s="727"/>
      <c r="O332" s="727"/>
      <c r="P332" s="731">
        <v>1</v>
      </c>
      <c r="Q332" s="731">
        <v>172</v>
      </c>
      <c r="R332" s="745"/>
      <c r="S332" s="732">
        <v>172</v>
      </c>
    </row>
    <row r="333" spans="1:19" ht="14.4" customHeight="1" x14ac:dyDescent="0.3">
      <c r="A333" s="726" t="s">
        <v>5790</v>
      </c>
      <c r="B333" s="727" t="s">
        <v>5791</v>
      </c>
      <c r="C333" s="727" t="s">
        <v>594</v>
      </c>
      <c r="D333" s="727" t="s">
        <v>2329</v>
      </c>
      <c r="E333" s="727" t="s">
        <v>5813</v>
      </c>
      <c r="F333" s="727" t="s">
        <v>5874</v>
      </c>
      <c r="G333" s="727" t="s">
        <v>5875</v>
      </c>
      <c r="H333" s="731"/>
      <c r="I333" s="731"/>
      <c r="J333" s="727"/>
      <c r="K333" s="727"/>
      <c r="L333" s="731">
        <v>2</v>
      </c>
      <c r="M333" s="731">
        <v>74</v>
      </c>
      <c r="N333" s="727">
        <v>1</v>
      </c>
      <c r="O333" s="727">
        <v>37</v>
      </c>
      <c r="P333" s="731"/>
      <c r="Q333" s="731"/>
      <c r="R333" s="745"/>
      <c r="S333" s="732"/>
    </row>
    <row r="334" spans="1:19" ht="14.4" customHeight="1" x14ac:dyDescent="0.3">
      <c r="A334" s="726" t="s">
        <v>5790</v>
      </c>
      <c r="B334" s="727" t="s">
        <v>5791</v>
      </c>
      <c r="C334" s="727" t="s">
        <v>594</v>
      </c>
      <c r="D334" s="727" t="s">
        <v>2329</v>
      </c>
      <c r="E334" s="727" t="s">
        <v>5813</v>
      </c>
      <c r="F334" s="727" t="s">
        <v>5876</v>
      </c>
      <c r="G334" s="727" t="s">
        <v>5877</v>
      </c>
      <c r="H334" s="731">
        <v>2</v>
      </c>
      <c r="I334" s="731">
        <v>164</v>
      </c>
      <c r="J334" s="727">
        <v>1.9069767441860466</v>
      </c>
      <c r="K334" s="727">
        <v>82</v>
      </c>
      <c r="L334" s="731">
        <v>1</v>
      </c>
      <c r="M334" s="731">
        <v>86</v>
      </c>
      <c r="N334" s="727">
        <v>1</v>
      </c>
      <c r="O334" s="727">
        <v>86</v>
      </c>
      <c r="P334" s="731">
        <v>1</v>
      </c>
      <c r="Q334" s="731">
        <v>86</v>
      </c>
      <c r="R334" s="745">
        <v>1</v>
      </c>
      <c r="S334" s="732">
        <v>86</v>
      </c>
    </row>
    <row r="335" spans="1:19" ht="14.4" customHeight="1" x14ac:dyDescent="0.3">
      <c r="A335" s="726" t="s">
        <v>5790</v>
      </c>
      <c r="B335" s="727" t="s">
        <v>5791</v>
      </c>
      <c r="C335" s="727" t="s">
        <v>594</v>
      </c>
      <c r="D335" s="727" t="s">
        <v>2329</v>
      </c>
      <c r="E335" s="727" t="s">
        <v>5813</v>
      </c>
      <c r="F335" s="727" t="s">
        <v>5885</v>
      </c>
      <c r="G335" s="727" t="s">
        <v>5886</v>
      </c>
      <c r="H335" s="731"/>
      <c r="I335" s="731"/>
      <c r="J335" s="727"/>
      <c r="K335" s="727"/>
      <c r="L335" s="731"/>
      <c r="M335" s="731"/>
      <c r="N335" s="727"/>
      <c r="O335" s="727"/>
      <c r="P335" s="731">
        <v>1</v>
      </c>
      <c r="Q335" s="731">
        <v>223</v>
      </c>
      <c r="R335" s="745"/>
      <c r="S335" s="732">
        <v>223</v>
      </c>
    </row>
    <row r="336" spans="1:19" ht="14.4" customHeight="1" x14ac:dyDescent="0.3">
      <c r="A336" s="726" t="s">
        <v>5790</v>
      </c>
      <c r="B336" s="727" t="s">
        <v>5791</v>
      </c>
      <c r="C336" s="727" t="s">
        <v>594</v>
      </c>
      <c r="D336" s="727" t="s">
        <v>2329</v>
      </c>
      <c r="E336" s="727" t="s">
        <v>5813</v>
      </c>
      <c r="F336" s="727" t="s">
        <v>5893</v>
      </c>
      <c r="G336" s="727" t="s">
        <v>5894</v>
      </c>
      <c r="H336" s="731">
        <v>1</v>
      </c>
      <c r="I336" s="731">
        <v>1050</v>
      </c>
      <c r="J336" s="727"/>
      <c r="K336" s="727">
        <v>1050</v>
      </c>
      <c r="L336" s="731"/>
      <c r="M336" s="731"/>
      <c r="N336" s="727"/>
      <c r="O336" s="727"/>
      <c r="P336" s="731"/>
      <c r="Q336" s="731"/>
      <c r="R336" s="745"/>
      <c r="S336" s="732"/>
    </row>
    <row r="337" spans="1:19" ht="14.4" customHeight="1" x14ac:dyDescent="0.3">
      <c r="A337" s="726" t="s">
        <v>5790</v>
      </c>
      <c r="B337" s="727" t="s">
        <v>5791</v>
      </c>
      <c r="C337" s="727" t="s">
        <v>594</v>
      </c>
      <c r="D337" s="727" t="s">
        <v>2329</v>
      </c>
      <c r="E337" s="727" t="s">
        <v>5813</v>
      </c>
      <c r="F337" s="727" t="s">
        <v>5903</v>
      </c>
      <c r="G337" s="727" t="s">
        <v>5904</v>
      </c>
      <c r="H337" s="731"/>
      <c r="I337" s="731"/>
      <c r="J337" s="727"/>
      <c r="K337" s="727"/>
      <c r="L337" s="731"/>
      <c r="M337" s="731"/>
      <c r="N337" s="727"/>
      <c r="O337" s="727"/>
      <c r="P337" s="731">
        <v>1</v>
      </c>
      <c r="Q337" s="731">
        <v>183</v>
      </c>
      <c r="R337" s="745"/>
      <c r="S337" s="732">
        <v>183</v>
      </c>
    </row>
    <row r="338" spans="1:19" ht="14.4" customHeight="1" x14ac:dyDescent="0.3">
      <c r="A338" s="726" t="s">
        <v>5790</v>
      </c>
      <c r="B338" s="727" t="s">
        <v>5791</v>
      </c>
      <c r="C338" s="727" t="s">
        <v>594</v>
      </c>
      <c r="D338" s="727" t="s">
        <v>2332</v>
      </c>
      <c r="E338" s="727" t="s">
        <v>5813</v>
      </c>
      <c r="F338" s="727" t="s">
        <v>5820</v>
      </c>
      <c r="G338" s="727" t="s">
        <v>5821</v>
      </c>
      <c r="H338" s="731"/>
      <c r="I338" s="731"/>
      <c r="J338" s="727"/>
      <c r="K338" s="727"/>
      <c r="L338" s="731"/>
      <c r="M338" s="731"/>
      <c r="N338" s="727"/>
      <c r="O338" s="727"/>
      <c r="P338" s="731">
        <v>6</v>
      </c>
      <c r="Q338" s="731">
        <v>222</v>
      </c>
      <c r="R338" s="745"/>
      <c r="S338" s="732">
        <v>37</v>
      </c>
    </row>
    <row r="339" spans="1:19" ht="14.4" customHeight="1" x14ac:dyDescent="0.3">
      <c r="A339" s="726" t="s">
        <v>5790</v>
      </c>
      <c r="B339" s="727" t="s">
        <v>5791</v>
      </c>
      <c r="C339" s="727" t="s">
        <v>594</v>
      </c>
      <c r="D339" s="727" t="s">
        <v>2334</v>
      </c>
      <c r="E339" s="727" t="s">
        <v>5792</v>
      </c>
      <c r="F339" s="727" t="s">
        <v>5793</v>
      </c>
      <c r="G339" s="727" t="s">
        <v>4600</v>
      </c>
      <c r="H339" s="731"/>
      <c r="I339" s="731"/>
      <c r="J339" s="727"/>
      <c r="K339" s="727"/>
      <c r="L339" s="731">
        <v>1.8</v>
      </c>
      <c r="M339" s="731">
        <v>271.83</v>
      </c>
      <c r="N339" s="727">
        <v>1</v>
      </c>
      <c r="O339" s="727">
        <v>151.01666666666665</v>
      </c>
      <c r="P339" s="731">
        <v>0.6</v>
      </c>
      <c r="Q339" s="731">
        <v>90.6</v>
      </c>
      <c r="R339" s="745">
        <v>0.33329654563513961</v>
      </c>
      <c r="S339" s="732">
        <v>151</v>
      </c>
    </row>
    <row r="340" spans="1:19" ht="14.4" customHeight="1" x14ac:dyDescent="0.3">
      <c r="A340" s="726" t="s">
        <v>5790</v>
      </c>
      <c r="B340" s="727" t="s">
        <v>5791</v>
      </c>
      <c r="C340" s="727" t="s">
        <v>594</v>
      </c>
      <c r="D340" s="727" t="s">
        <v>2334</v>
      </c>
      <c r="E340" s="727" t="s">
        <v>5813</v>
      </c>
      <c r="F340" s="727" t="s">
        <v>5818</v>
      </c>
      <c r="G340" s="727" t="s">
        <v>5819</v>
      </c>
      <c r="H340" s="731">
        <v>1</v>
      </c>
      <c r="I340" s="731">
        <v>81</v>
      </c>
      <c r="J340" s="727">
        <v>2.6591379140540362E-3</v>
      </c>
      <c r="K340" s="727">
        <v>81</v>
      </c>
      <c r="L340" s="731">
        <v>367</v>
      </c>
      <c r="M340" s="731">
        <v>30461</v>
      </c>
      <c r="N340" s="727">
        <v>1</v>
      </c>
      <c r="O340" s="727">
        <v>83</v>
      </c>
      <c r="P340" s="731">
        <v>150</v>
      </c>
      <c r="Q340" s="731">
        <v>12450</v>
      </c>
      <c r="R340" s="745">
        <v>0.40871934604904631</v>
      </c>
      <c r="S340" s="732">
        <v>83</v>
      </c>
    </row>
    <row r="341" spans="1:19" ht="14.4" customHeight="1" x14ac:dyDescent="0.3">
      <c r="A341" s="726" t="s">
        <v>5790</v>
      </c>
      <c r="B341" s="727" t="s">
        <v>5791</v>
      </c>
      <c r="C341" s="727" t="s">
        <v>594</v>
      </c>
      <c r="D341" s="727" t="s">
        <v>2334</v>
      </c>
      <c r="E341" s="727" t="s">
        <v>5813</v>
      </c>
      <c r="F341" s="727" t="s">
        <v>5820</v>
      </c>
      <c r="G341" s="727" t="s">
        <v>5821</v>
      </c>
      <c r="H341" s="731">
        <v>1</v>
      </c>
      <c r="I341" s="731">
        <v>35</v>
      </c>
      <c r="J341" s="727">
        <v>1.9707207207207207E-2</v>
      </c>
      <c r="K341" s="727">
        <v>35</v>
      </c>
      <c r="L341" s="731">
        <v>48</v>
      </c>
      <c r="M341" s="731">
        <v>1776</v>
      </c>
      <c r="N341" s="727">
        <v>1</v>
      </c>
      <c r="O341" s="727">
        <v>37</v>
      </c>
      <c r="P341" s="731">
        <v>55</v>
      </c>
      <c r="Q341" s="731">
        <v>2035</v>
      </c>
      <c r="R341" s="745">
        <v>1.1458333333333333</v>
      </c>
      <c r="S341" s="732">
        <v>37</v>
      </c>
    </row>
    <row r="342" spans="1:19" ht="14.4" customHeight="1" x14ac:dyDescent="0.3">
      <c r="A342" s="726" t="s">
        <v>5790</v>
      </c>
      <c r="B342" s="727" t="s">
        <v>5791</v>
      </c>
      <c r="C342" s="727" t="s">
        <v>594</v>
      </c>
      <c r="D342" s="727" t="s">
        <v>2334</v>
      </c>
      <c r="E342" s="727" t="s">
        <v>5813</v>
      </c>
      <c r="F342" s="727" t="s">
        <v>5822</v>
      </c>
      <c r="G342" s="727" t="s">
        <v>5823</v>
      </c>
      <c r="H342" s="731"/>
      <c r="I342" s="731"/>
      <c r="J342" s="727"/>
      <c r="K342" s="727"/>
      <c r="L342" s="731">
        <v>1</v>
      </c>
      <c r="M342" s="731">
        <v>10</v>
      </c>
      <c r="N342" s="727">
        <v>1</v>
      </c>
      <c r="O342" s="727">
        <v>10</v>
      </c>
      <c r="P342" s="731"/>
      <c r="Q342" s="731"/>
      <c r="R342" s="745"/>
      <c r="S342" s="732"/>
    </row>
    <row r="343" spans="1:19" ht="14.4" customHeight="1" x14ac:dyDescent="0.3">
      <c r="A343" s="726" t="s">
        <v>5790</v>
      </c>
      <c r="B343" s="727" t="s">
        <v>5791</v>
      </c>
      <c r="C343" s="727" t="s">
        <v>594</v>
      </c>
      <c r="D343" s="727" t="s">
        <v>2334</v>
      </c>
      <c r="E343" s="727" t="s">
        <v>5813</v>
      </c>
      <c r="F343" s="727" t="s">
        <v>5846</v>
      </c>
      <c r="G343" s="727" t="s">
        <v>5847</v>
      </c>
      <c r="H343" s="731"/>
      <c r="I343" s="731"/>
      <c r="J343" s="727"/>
      <c r="K343" s="727"/>
      <c r="L343" s="731">
        <v>76</v>
      </c>
      <c r="M343" s="731">
        <v>19076</v>
      </c>
      <c r="N343" s="727">
        <v>1</v>
      </c>
      <c r="O343" s="727">
        <v>251</v>
      </c>
      <c r="P343" s="731">
        <v>40</v>
      </c>
      <c r="Q343" s="731">
        <v>10040</v>
      </c>
      <c r="R343" s="745">
        <v>0.52631578947368418</v>
      </c>
      <c r="S343" s="732">
        <v>251</v>
      </c>
    </row>
    <row r="344" spans="1:19" ht="14.4" customHeight="1" x14ac:dyDescent="0.3">
      <c r="A344" s="726" t="s">
        <v>5790</v>
      </c>
      <c r="B344" s="727" t="s">
        <v>5791</v>
      </c>
      <c r="C344" s="727" t="s">
        <v>594</v>
      </c>
      <c r="D344" s="727" t="s">
        <v>2334</v>
      </c>
      <c r="E344" s="727" t="s">
        <v>5813</v>
      </c>
      <c r="F344" s="727" t="s">
        <v>5848</v>
      </c>
      <c r="G344" s="727" t="s">
        <v>5849</v>
      </c>
      <c r="H344" s="731"/>
      <c r="I344" s="731"/>
      <c r="J344" s="727"/>
      <c r="K344" s="727"/>
      <c r="L344" s="731">
        <v>377</v>
      </c>
      <c r="M344" s="731">
        <v>47502</v>
      </c>
      <c r="N344" s="727">
        <v>1</v>
      </c>
      <c r="O344" s="727">
        <v>126</v>
      </c>
      <c r="P344" s="731">
        <v>241</v>
      </c>
      <c r="Q344" s="731">
        <v>30366</v>
      </c>
      <c r="R344" s="745">
        <v>0.63925729442970824</v>
      </c>
      <c r="S344" s="732">
        <v>126</v>
      </c>
    </row>
    <row r="345" spans="1:19" ht="14.4" customHeight="1" x14ac:dyDescent="0.3">
      <c r="A345" s="726" t="s">
        <v>5790</v>
      </c>
      <c r="B345" s="727" t="s">
        <v>5791</v>
      </c>
      <c r="C345" s="727" t="s">
        <v>594</v>
      </c>
      <c r="D345" s="727" t="s">
        <v>2334</v>
      </c>
      <c r="E345" s="727" t="s">
        <v>5813</v>
      </c>
      <c r="F345" s="727" t="s">
        <v>5860</v>
      </c>
      <c r="G345" s="727" t="s">
        <v>5861</v>
      </c>
      <c r="H345" s="731"/>
      <c r="I345" s="731"/>
      <c r="J345" s="727"/>
      <c r="K345" s="727"/>
      <c r="L345" s="731">
        <v>1</v>
      </c>
      <c r="M345" s="731">
        <v>500</v>
      </c>
      <c r="N345" s="727">
        <v>1</v>
      </c>
      <c r="O345" s="727">
        <v>500</v>
      </c>
      <c r="P345" s="731"/>
      <c r="Q345" s="731"/>
      <c r="R345" s="745"/>
      <c r="S345" s="732"/>
    </row>
    <row r="346" spans="1:19" ht="14.4" customHeight="1" x14ac:dyDescent="0.3">
      <c r="A346" s="726" t="s">
        <v>5790</v>
      </c>
      <c r="B346" s="727" t="s">
        <v>5791</v>
      </c>
      <c r="C346" s="727" t="s">
        <v>594</v>
      </c>
      <c r="D346" s="727" t="s">
        <v>2334</v>
      </c>
      <c r="E346" s="727" t="s">
        <v>5813</v>
      </c>
      <c r="F346" s="727" t="s">
        <v>5862</v>
      </c>
      <c r="G346" s="727" t="s">
        <v>5863</v>
      </c>
      <c r="H346" s="731"/>
      <c r="I346" s="731"/>
      <c r="J346" s="727"/>
      <c r="K346" s="727"/>
      <c r="L346" s="731">
        <v>5</v>
      </c>
      <c r="M346" s="731">
        <v>3395</v>
      </c>
      <c r="N346" s="727">
        <v>1</v>
      </c>
      <c r="O346" s="727">
        <v>679</v>
      </c>
      <c r="P346" s="731">
        <v>1</v>
      </c>
      <c r="Q346" s="731">
        <v>679</v>
      </c>
      <c r="R346" s="745">
        <v>0.2</v>
      </c>
      <c r="S346" s="732">
        <v>679</v>
      </c>
    </row>
    <row r="347" spans="1:19" ht="14.4" customHeight="1" x14ac:dyDescent="0.3">
      <c r="A347" s="726" t="s">
        <v>5790</v>
      </c>
      <c r="B347" s="727" t="s">
        <v>5791</v>
      </c>
      <c r="C347" s="727" t="s">
        <v>594</v>
      </c>
      <c r="D347" s="727" t="s">
        <v>2334</v>
      </c>
      <c r="E347" s="727" t="s">
        <v>5813</v>
      </c>
      <c r="F347" s="727" t="s">
        <v>5868</v>
      </c>
      <c r="G347" s="727" t="s">
        <v>5869</v>
      </c>
      <c r="H347" s="731"/>
      <c r="I347" s="731"/>
      <c r="J347" s="727"/>
      <c r="K347" s="727"/>
      <c r="L347" s="731">
        <v>428</v>
      </c>
      <c r="M347" s="731">
        <v>14266.66</v>
      </c>
      <c r="N347" s="727">
        <v>1</v>
      </c>
      <c r="O347" s="727">
        <v>33.333317757009347</v>
      </c>
      <c r="P347" s="731">
        <v>274</v>
      </c>
      <c r="Q347" s="731">
        <v>9133.34</v>
      </c>
      <c r="R347" s="745">
        <v>0.64018768233069268</v>
      </c>
      <c r="S347" s="732">
        <v>33.333357664233574</v>
      </c>
    </row>
    <row r="348" spans="1:19" ht="14.4" customHeight="1" x14ac:dyDescent="0.3">
      <c r="A348" s="726" t="s">
        <v>5790</v>
      </c>
      <c r="B348" s="727" t="s">
        <v>5791</v>
      </c>
      <c r="C348" s="727" t="s">
        <v>594</v>
      </c>
      <c r="D348" s="727" t="s">
        <v>2334</v>
      </c>
      <c r="E348" s="727" t="s">
        <v>5813</v>
      </c>
      <c r="F348" s="727" t="s">
        <v>5874</v>
      </c>
      <c r="G348" s="727" t="s">
        <v>5875</v>
      </c>
      <c r="H348" s="731"/>
      <c r="I348" s="731"/>
      <c r="J348" s="727"/>
      <c r="K348" s="727"/>
      <c r="L348" s="731">
        <v>22</v>
      </c>
      <c r="M348" s="731">
        <v>814</v>
      </c>
      <c r="N348" s="727">
        <v>1</v>
      </c>
      <c r="O348" s="727">
        <v>37</v>
      </c>
      <c r="P348" s="731">
        <v>14</v>
      </c>
      <c r="Q348" s="731">
        <v>518</v>
      </c>
      <c r="R348" s="745">
        <v>0.63636363636363635</v>
      </c>
      <c r="S348" s="732">
        <v>37</v>
      </c>
    </row>
    <row r="349" spans="1:19" ht="14.4" customHeight="1" x14ac:dyDescent="0.3">
      <c r="A349" s="726" t="s">
        <v>5790</v>
      </c>
      <c r="B349" s="727" t="s">
        <v>5791</v>
      </c>
      <c r="C349" s="727" t="s">
        <v>594</v>
      </c>
      <c r="D349" s="727" t="s">
        <v>2334</v>
      </c>
      <c r="E349" s="727" t="s">
        <v>5813</v>
      </c>
      <c r="F349" s="727" t="s">
        <v>5876</v>
      </c>
      <c r="G349" s="727" t="s">
        <v>5877</v>
      </c>
      <c r="H349" s="731"/>
      <c r="I349" s="731"/>
      <c r="J349" s="727"/>
      <c r="K349" s="727"/>
      <c r="L349" s="731">
        <v>17</v>
      </c>
      <c r="M349" s="731">
        <v>1462</v>
      </c>
      <c r="N349" s="727">
        <v>1</v>
      </c>
      <c r="O349" s="727">
        <v>86</v>
      </c>
      <c r="P349" s="731">
        <v>6</v>
      </c>
      <c r="Q349" s="731">
        <v>516</v>
      </c>
      <c r="R349" s="745">
        <v>0.35294117647058826</v>
      </c>
      <c r="S349" s="732">
        <v>86</v>
      </c>
    </row>
    <row r="350" spans="1:19" ht="14.4" customHeight="1" x14ac:dyDescent="0.3">
      <c r="A350" s="726" t="s">
        <v>5790</v>
      </c>
      <c r="B350" s="727" t="s">
        <v>5791</v>
      </c>
      <c r="C350" s="727" t="s">
        <v>594</v>
      </c>
      <c r="D350" s="727" t="s">
        <v>2334</v>
      </c>
      <c r="E350" s="727" t="s">
        <v>5813</v>
      </c>
      <c r="F350" s="727" t="s">
        <v>5893</v>
      </c>
      <c r="G350" s="727" t="s">
        <v>5894</v>
      </c>
      <c r="H350" s="731"/>
      <c r="I350" s="731"/>
      <c r="J350" s="727"/>
      <c r="K350" s="727"/>
      <c r="L350" s="731">
        <v>2</v>
      </c>
      <c r="M350" s="731">
        <v>2126</v>
      </c>
      <c r="N350" s="727">
        <v>1</v>
      </c>
      <c r="O350" s="727">
        <v>1063</v>
      </c>
      <c r="P350" s="731"/>
      <c r="Q350" s="731"/>
      <c r="R350" s="745"/>
      <c r="S350" s="732"/>
    </row>
    <row r="351" spans="1:19" ht="14.4" customHeight="1" x14ac:dyDescent="0.3">
      <c r="A351" s="726" t="s">
        <v>5790</v>
      </c>
      <c r="B351" s="727" t="s">
        <v>5791</v>
      </c>
      <c r="C351" s="727" t="s">
        <v>594</v>
      </c>
      <c r="D351" s="727" t="s">
        <v>2334</v>
      </c>
      <c r="E351" s="727" t="s">
        <v>5813</v>
      </c>
      <c r="F351" s="727" t="s">
        <v>5895</v>
      </c>
      <c r="G351" s="727" t="s">
        <v>5896</v>
      </c>
      <c r="H351" s="731"/>
      <c r="I351" s="731"/>
      <c r="J351" s="727"/>
      <c r="K351" s="727"/>
      <c r="L351" s="731">
        <v>2</v>
      </c>
      <c r="M351" s="731">
        <v>744</v>
      </c>
      <c r="N351" s="727">
        <v>1</v>
      </c>
      <c r="O351" s="727">
        <v>372</v>
      </c>
      <c r="P351" s="731"/>
      <c r="Q351" s="731"/>
      <c r="R351" s="745"/>
      <c r="S351" s="732"/>
    </row>
    <row r="352" spans="1:19" ht="14.4" customHeight="1" x14ac:dyDescent="0.3">
      <c r="A352" s="726" t="s">
        <v>5790</v>
      </c>
      <c r="B352" s="727" t="s">
        <v>5791</v>
      </c>
      <c r="C352" s="727" t="s">
        <v>594</v>
      </c>
      <c r="D352" s="727" t="s">
        <v>2334</v>
      </c>
      <c r="E352" s="727" t="s">
        <v>5813</v>
      </c>
      <c r="F352" s="727" t="s">
        <v>5897</v>
      </c>
      <c r="G352" s="727" t="s">
        <v>5898</v>
      </c>
      <c r="H352" s="731"/>
      <c r="I352" s="731"/>
      <c r="J352" s="727"/>
      <c r="K352" s="727"/>
      <c r="L352" s="731">
        <v>9</v>
      </c>
      <c r="M352" s="731">
        <v>531</v>
      </c>
      <c r="N352" s="727">
        <v>1</v>
      </c>
      <c r="O352" s="727">
        <v>59</v>
      </c>
      <c r="P352" s="731">
        <v>2</v>
      </c>
      <c r="Q352" s="731">
        <v>118</v>
      </c>
      <c r="R352" s="745">
        <v>0.22222222222222221</v>
      </c>
      <c r="S352" s="732">
        <v>59</v>
      </c>
    </row>
    <row r="353" spans="1:19" ht="14.4" customHeight="1" x14ac:dyDescent="0.3">
      <c r="A353" s="726" t="s">
        <v>5790</v>
      </c>
      <c r="B353" s="727" t="s">
        <v>5791</v>
      </c>
      <c r="C353" s="727" t="s">
        <v>594</v>
      </c>
      <c r="D353" s="727" t="s">
        <v>2334</v>
      </c>
      <c r="E353" s="727" t="s">
        <v>5813</v>
      </c>
      <c r="F353" s="727" t="s">
        <v>5903</v>
      </c>
      <c r="G353" s="727" t="s">
        <v>5904</v>
      </c>
      <c r="H353" s="731"/>
      <c r="I353" s="731"/>
      <c r="J353" s="727"/>
      <c r="K353" s="727"/>
      <c r="L353" s="731">
        <v>3</v>
      </c>
      <c r="M353" s="731">
        <v>549</v>
      </c>
      <c r="N353" s="727">
        <v>1</v>
      </c>
      <c r="O353" s="727">
        <v>183</v>
      </c>
      <c r="P353" s="731">
        <v>3</v>
      </c>
      <c r="Q353" s="731">
        <v>549</v>
      </c>
      <c r="R353" s="745">
        <v>1</v>
      </c>
      <c r="S353" s="732">
        <v>183</v>
      </c>
    </row>
    <row r="354" spans="1:19" ht="14.4" customHeight="1" x14ac:dyDescent="0.3">
      <c r="A354" s="726" t="s">
        <v>5790</v>
      </c>
      <c r="B354" s="727" t="s">
        <v>5791</v>
      </c>
      <c r="C354" s="727" t="s">
        <v>594</v>
      </c>
      <c r="D354" s="727" t="s">
        <v>2334</v>
      </c>
      <c r="E354" s="727" t="s">
        <v>5813</v>
      </c>
      <c r="F354" s="727" t="s">
        <v>5909</v>
      </c>
      <c r="G354" s="727" t="s">
        <v>5910</v>
      </c>
      <c r="H354" s="731"/>
      <c r="I354" s="731"/>
      <c r="J354" s="727"/>
      <c r="K354" s="727"/>
      <c r="L354" s="731">
        <v>1</v>
      </c>
      <c r="M354" s="731">
        <v>364</v>
      </c>
      <c r="N354" s="727">
        <v>1</v>
      </c>
      <c r="O354" s="727">
        <v>364</v>
      </c>
      <c r="P354" s="731">
        <v>2</v>
      </c>
      <c r="Q354" s="731">
        <v>780</v>
      </c>
      <c r="R354" s="745">
        <v>2.1428571428571428</v>
      </c>
      <c r="S354" s="732">
        <v>390</v>
      </c>
    </row>
    <row r="355" spans="1:19" ht="14.4" customHeight="1" x14ac:dyDescent="0.3">
      <c r="A355" s="726" t="s">
        <v>5790</v>
      </c>
      <c r="B355" s="727" t="s">
        <v>5791</v>
      </c>
      <c r="C355" s="727" t="s">
        <v>594</v>
      </c>
      <c r="D355" s="727" t="s">
        <v>2334</v>
      </c>
      <c r="E355" s="727" t="s">
        <v>5813</v>
      </c>
      <c r="F355" s="727" t="s">
        <v>5915</v>
      </c>
      <c r="G355" s="727" t="s">
        <v>5916</v>
      </c>
      <c r="H355" s="731"/>
      <c r="I355" s="731"/>
      <c r="J355" s="727"/>
      <c r="K355" s="727"/>
      <c r="L355" s="731">
        <v>8</v>
      </c>
      <c r="M355" s="731">
        <v>960</v>
      </c>
      <c r="N355" s="727">
        <v>1</v>
      </c>
      <c r="O355" s="727">
        <v>120</v>
      </c>
      <c r="P355" s="731">
        <v>4</v>
      </c>
      <c r="Q355" s="731">
        <v>480</v>
      </c>
      <c r="R355" s="745">
        <v>0.5</v>
      </c>
      <c r="S355" s="732">
        <v>120</v>
      </c>
    </row>
    <row r="356" spans="1:19" ht="14.4" customHeight="1" x14ac:dyDescent="0.3">
      <c r="A356" s="726" t="s">
        <v>5790</v>
      </c>
      <c r="B356" s="727" t="s">
        <v>5791</v>
      </c>
      <c r="C356" s="727" t="s">
        <v>594</v>
      </c>
      <c r="D356" s="727" t="s">
        <v>2334</v>
      </c>
      <c r="E356" s="727" t="s">
        <v>5813</v>
      </c>
      <c r="F356" s="727" t="s">
        <v>5917</v>
      </c>
      <c r="G356" s="727" t="s">
        <v>5918</v>
      </c>
      <c r="H356" s="731"/>
      <c r="I356" s="731"/>
      <c r="J356" s="727"/>
      <c r="K356" s="727"/>
      <c r="L356" s="731">
        <v>1</v>
      </c>
      <c r="M356" s="731">
        <v>948</v>
      </c>
      <c r="N356" s="727">
        <v>1</v>
      </c>
      <c r="O356" s="727">
        <v>948</v>
      </c>
      <c r="P356" s="731"/>
      <c r="Q356" s="731"/>
      <c r="R356" s="745"/>
      <c r="S356" s="732"/>
    </row>
    <row r="357" spans="1:19" ht="14.4" customHeight="1" x14ac:dyDescent="0.3">
      <c r="A357" s="726" t="s">
        <v>5790</v>
      </c>
      <c r="B357" s="727" t="s">
        <v>5791</v>
      </c>
      <c r="C357" s="727" t="s">
        <v>594</v>
      </c>
      <c r="D357" s="727" t="s">
        <v>2334</v>
      </c>
      <c r="E357" s="727" t="s">
        <v>5813</v>
      </c>
      <c r="F357" s="727" t="s">
        <v>5923</v>
      </c>
      <c r="G357" s="727" t="s">
        <v>5924</v>
      </c>
      <c r="H357" s="731"/>
      <c r="I357" s="731"/>
      <c r="J357" s="727"/>
      <c r="K357" s="727"/>
      <c r="L357" s="731">
        <v>4</v>
      </c>
      <c r="M357" s="731">
        <v>400</v>
      </c>
      <c r="N357" s="727">
        <v>1</v>
      </c>
      <c r="O357" s="727">
        <v>100</v>
      </c>
      <c r="P357" s="731">
        <v>1</v>
      </c>
      <c r="Q357" s="731">
        <v>100</v>
      </c>
      <c r="R357" s="745">
        <v>0.25</v>
      </c>
      <c r="S357" s="732">
        <v>100</v>
      </c>
    </row>
    <row r="358" spans="1:19" ht="14.4" customHeight="1" x14ac:dyDescent="0.3">
      <c r="A358" s="726" t="s">
        <v>5790</v>
      </c>
      <c r="B358" s="727" t="s">
        <v>5791</v>
      </c>
      <c r="C358" s="727" t="s">
        <v>594</v>
      </c>
      <c r="D358" s="727" t="s">
        <v>2335</v>
      </c>
      <c r="E358" s="727" t="s">
        <v>5792</v>
      </c>
      <c r="F358" s="727" t="s">
        <v>5793</v>
      </c>
      <c r="G358" s="727" t="s">
        <v>4600</v>
      </c>
      <c r="H358" s="731"/>
      <c r="I358" s="731"/>
      <c r="J358" s="727"/>
      <c r="K358" s="727"/>
      <c r="L358" s="731">
        <v>0.8</v>
      </c>
      <c r="M358" s="731">
        <v>120.80999999999999</v>
      </c>
      <c r="N358" s="727">
        <v>1</v>
      </c>
      <c r="O358" s="727">
        <v>151.01249999999999</v>
      </c>
      <c r="P358" s="731">
        <v>1.1000000000000001</v>
      </c>
      <c r="Q358" s="731">
        <v>84.83</v>
      </c>
      <c r="R358" s="745">
        <v>0.70217697210495822</v>
      </c>
      <c r="S358" s="732">
        <v>77.11818181818181</v>
      </c>
    </row>
    <row r="359" spans="1:19" ht="14.4" customHeight="1" x14ac:dyDescent="0.3">
      <c r="A359" s="726" t="s">
        <v>5790</v>
      </c>
      <c r="B359" s="727" t="s">
        <v>5791</v>
      </c>
      <c r="C359" s="727" t="s">
        <v>594</v>
      </c>
      <c r="D359" s="727" t="s">
        <v>2335</v>
      </c>
      <c r="E359" s="727" t="s">
        <v>5813</v>
      </c>
      <c r="F359" s="727" t="s">
        <v>5818</v>
      </c>
      <c r="G359" s="727" t="s">
        <v>5819</v>
      </c>
      <c r="H359" s="731">
        <v>1</v>
      </c>
      <c r="I359" s="731">
        <v>81</v>
      </c>
      <c r="J359" s="727">
        <v>0.10843373493975904</v>
      </c>
      <c r="K359" s="727">
        <v>81</v>
      </c>
      <c r="L359" s="731">
        <v>9</v>
      </c>
      <c r="M359" s="731">
        <v>747</v>
      </c>
      <c r="N359" s="727">
        <v>1</v>
      </c>
      <c r="O359" s="727">
        <v>83</v>
      </c>
      <c r="P359" s="731">
        <v>2</v>
      </c>
      <c r="Q359" s="731">
        <v>166</v>
      </c>
      <c r="R359" s="745">
        <v>0.22222222222222221</v>
      </c>
      <c r="S359" s="732">
        <v>83</v>
      </c>
    </row>
    <row r="360" spans="1:19" ht="14.4" customHeight="1" x14ac:dyDescent="0.3">
      <c r="A360" s="726" t="s">
        <v>5790</v>
      </c>
      <c r="B360" s="727" t="s">
        <v>5791</v>
      </c>
      <c r="C360" s="727" t="s">
        <v>594</v>
      </c>
      <c r="D360" s="727" t="s">
        <v>2335</v>
      </c>
      <c r="E360" s="727" t="s">
        <v>5813</v>
      </c>
      <c r="F360" s="727" t="s">
        <v>5820</v>
      </c>
      <c r="G360" s="727" t="s">
        <v>5821</v>
      </c>
      <c r="H360" s="731">
        <v>2</v>
      </c>
      <c r="I360" s="731">
        <v>70</v>
      </c>
      <c r="J360" s="727">
        <v>1.8918918918918919</v>
      </c>
      <c r="K360" s="727">
        <v>35</v>
      </c>
      <c r="L360" s="731">
        <v>1</v>
      </c>
      <c r="M360" s="731">
        <v>37</v>
      </c>
      <c r="N360" s="727">
        <v>1</v>
      </c>
      <c r="O360" s="727">
        <v>37</v>
      </c>
      <c r="P360" s="731">
        <v>1</v>
      </c>
      <c r="Q360" s="731">
        <v>37</v>
      </c>
      <c r="R360" s="745">
        <v>1</v>
      </c>
      <c r="S360" s="732">
        <v>37</v>
      </c>
    </row>
    <row r="361" spans="1:19" ht="14.4" customHeight="1" x14ac:dyDescent="0.3">
      <c r="A361" s="726" t="s">
        <v>5790</v>
      </c>
      <c r="B361" s="727" t="s">
        <v>5791</v>
      </c>
      <c r="C361" s="727" t="s">
        <v>594</v>
      </c>
      <c r="D361" s="727" t="s">
        <v>2335</v>
      </c>
      <c r="E361" s="727" t="s">
        <v>5813</v>
      </c>
      <c r="F361" s="727" t="s">
        <v>5846</v>
      </c>
      <c r="G361" s="727" t="s">
        <v>5847</v>
      </c>
      <c r="H361" s="731">
        <v>2</v>
      </c>
      <c r="I361" s="731">
        <v>470</v>
      </c>
      <c r="J361" s="727">
        <v>0.46812749003984061</v>
      </c>
      <c r="K361" s="727">
        <v>235</v>
      </c>
      <c r="L361" s="731">
        <v>4</v>
      </c>
      <c r="M361" s="731">
        <v>1004</v>
      </c>
      <c r="N361" s="727">
        <v>1</v>
      </c>
      <c r="O361" s="727">
        <v>251</v>
      </c>
      <c r="P361" s="731">
        <v>3</v>
      </c>
      <c r="Q361" s="731">
        <v>753</v>
      </c>
      <c r="R361" s="745">
        <v>0.75</v>
      </c>
      <c r="S361" s="732">
        <v>251</v>
      </c>
    </row>
    <row r="362" spans="1:19" ht="14.4" customHeight="1" x14ac:dyDescent="0.3">
      <c r="A362" s="726" t="s">
        <v>5790</v>
      </c>
      <c r="B362" s="727" t="s">
        <v>5791</v>
      </c>
      <c r="C362" s="727" t="s">
        <v>594</v>
      </c>
      <c r="D362" s="727" t="s">
        <v>2335</v>
      </c>
      <c r="E362" s="727" t="s">
        <v>5813</v>
      </c>
      <c r="F362" s="727" t="s">
        <v>5848</v>
      </c>
      <c r="G362" s="727" t="s">
        <v>5849</v>
      </c>
      <c r="H362" s="731">
        <v>3</v>
      </c>
      <c r="I362" s="731">
        <v>354</v>
      </c>
      <c r="J362" s="727">
        <v>0.17559523809523808</v>
      </c>
      <c r="K362" s="727">
        <v>118</v>
      </c>
      <c r="L362" s="731">
        <v>16</v>
      </c>
      <c r="M362" s="731">
        <v>2016</v>
      </c>
      <c r="N362" s="727">
        <v>1</v>
      </c>
      <c r="O362" s="727">
        <v>126</v>
      </c>
      <c r="P362" s="731">
        <v>8</v>
      </c>
      <c r="Q362" s="731">
        <v>1008</v>
      </c>
      <c r="R362" s="745">
        <v>0.5</v>
      </c>
      <c r="S362" s="732">
        <v>126</v>
      </c>
    </row>
    <row r="363" spans="1:19" ht="14.4" customHeight="1" x14ac:dyDescent="0.3">
      <c r="A363" s="726" t="s">
        <v>5790</v>
      </c>
      <c r="B363" s="727" t="s">
        <v>5791</v>
      </c>
      <c r="C363" s="727" t="s">
        <v>594</v>
      </c>
      <c r="D363" s="727" t="s">
        <v>2335</v>
      </c>
      <c r="E363" s="727" t="s">
        <v>5813</v>
      </c>
      <c r="F363" s="727" t="s">
        <v>5860</v>
      </c>
      <c r="G363" s="727" t="s">
        <v>5861</v>
      </c>
      <c r="H363" s="731"/>
      <c r="I363" s="731"/>
      <c r="J363" s="727"/>
      <c r="K363" s="727"/>
      <c r="L363" s="731">
        <v>1</v>
      </c>
      <c r="M363" s="731">
        <v>500</v>
      </c>
      <c r="N363" s="727">
        <v>1</v>
      </c>
      <c r="O363" s="727">
        <v>500</v>
      </c>
      <c r="P363" s="731"/>
      <c r="Q363" s="731"/>
      <c r="R363" s="745"/>
      <c r="S363" s="732"/>
    </row>
    <row r="364" spans="1:19" ht="14.4" customHeight="1" x14ac:dyDescent="0.3">
      <c r="A364" s="726" t="s">
        <v>5790</v>
      </c>
      <c r="B364" s="727" t="s">
        <v>5791</v>
      </c>
      <c r="C364" s="727" t="s">
        <v>594</v>
      </c>
      <c r="D364" s="727" t="s">
        <v>2335</v>
      </c>
      <c r="E364" s="727" t="s">
        <v>5813</v>
      </c>
      <c r="F364" s="727" t="s">
        <v>5862</v>
      </c>
      <c r="G364" s="727" t="s">
        <v>5863</v>
      </c>
      <c r="H364" s="731"/>
      <c r="I364" s="731"/>
      <c r="J364" s="727"/>
      <c r="K364" s="727"/>
      <c r="L364" s="731">
        <v>3</v>
      </c>
      <c r="M364" s="731">
        <v>2037</v>
      </c>
      <c r="N364" s="727">
        <v>1</v>
      </c>
      <c r="O364" s="727">
        <v>679</v>
      </c>
      <c r="P364" s="731">
        <v>1</v>
      </c>
      <c r="Q364" s="731">
        <v>679</v>
      </c>
      <c r="R364" s="745">
        <v>0.33333333333333331</v>
      </c>
      <c r="S364" s="732">
        <v>679</v>
      </c>
    </row>
    <row r="365" spans="1:19" ht="14.4" customHeight="1" x14ac:dyDescent="0.3">
      <c r="A365" s="726" t="s">
        <v>5790</v>
      </c>
      <c r="B365" s="727" t="s">
        <v>5791</v>
      </c>
      <c r="C365" s="727" t="s">
        <v>594</v>
      </c>
      <c r="D365" s="727" t="s">
        <v>2335</v>
      </c>
      <c r="E365" s="727" t="s">
        <v>5813</v>
      </c>
      <c r="F365" s="727" t="s">
        <v>5868</v>
      </c>
      <c r="G365" s="727" t="s">
        <v>5869</v>
      </c>
      <c r="H365" s="731"/>
      <c r="I365" s="731"/>
      <c r="J365" s="727"/>
      <c r="K365" s="727"/>
      <c r="L365" s="731">
        <v>20</v>
      </c>
      <c r="M365" s="731">
        <v>666.67000000000007</v>
      </c>
      <c r="N365" s="727">
        <v>1</v>
      </c>
      <c r="O365" s="727">
        <v>33.333500000000001</v>
      </c>
      <c r="P365" s="731">
        <v>8</v>
      </c>
      <c r="Q365" s="731">
        <v>266.67</v>
      </c>
      <c r="R365" s="745">
        <v>0.40000299998500005</v>
      </c>
      <c r="S365" s="732">
        <v>33.333750000000002</v>
      </c>
    </row>
    <row r="366" spans="1:19" ht="14.4" customHeight="1" x14ac:dyDescent="0.3">
      <c r="A366" s="726" t="s">
        <v>5790</v>
      </c>
      <c r="B366" s="727" t="s">
        <v>5791</v>
      </c>
      <c r="C366" s="727" t="s">
        <v>594</v>
      </c>
      <c r="D366" s="727" t="s">
        <v>2335</v>
      </c>
      <c r="E366" s="727" t="s">
        <v>5813</v>
      </c>
      <c r="F366" s="727" t="s">
        <v>5876</v>
      </c>
      <c r="G366" s="727" t="s">
        <v>5877</v>
      </c>
      <c r="H366" s="731"/>
      <c r="I366" s="731"/>
      <c r="J366" s="727"/>
      <c r="K366" s="727"/>
      <c r="L366" s="731">
        <v>7</v>
      </c>
      <c r="M366" s="731">
        <v>602</v>
      </c>
      <c r="N366" s="727">
        <v>1</v>
      </c>
      <c r="O366" s="727">
        <v>86</v>
      </c>
      <c r="P366" s="731">
        <v>2</v>
      </c>
      <c r="Q366" s="731">
        <v>172</v>
      </c>
      <c r="R366" s="745">
        <v>0.2857142857142857</v>
      </c>
      <c r="S366" s="732">
        <v>86</v>
      </c>
    </row>
    <row r="367" spans="1:19" ht="14.4" customHeight="1" x14ac:dyDescent="0.3">
      <c r="A367" s="726" t="s">
        <v>5790</v>
      </c>
      <c r="B367" s="727" t="s">
        <v>5791</v>
      </c>
      <c r="C367" s="727" t="s">
        <v>594</v>
      </c>
      <c r="D367" s="727" t="s">
        <v>2335</v>
      </c>
      <c r="E367" s="727" t="s">
        <v>5813</v>
      </c>
      <c r="F367" s="727" t="s">
        <v>5893</v>
      </c>
      <c r="G367" s="727" t="s">
        <v>5894</v>
      </c>
      <c r="H367" s="731"/>
      <c r="I367" s="731"/>
      <c r="J367" s="727"/>
      <c r="K367" s="727"/>
      <c r="L367" s="731">
        <v>1</v>
      </c>
      <c r="M367" s="731">
        <v>1063</v>
      </c>
      <c r="N367" s="727">
        <v>1</v>
      </c>
      <c r="O367" s="727">
        <v>1063</v>
      </c>
      <c r="P367" s="731"/>
      <c r="Q367" s="731"/>
      <c r="R367" s="745"/>
      <c r="S367" s="732"/>
    </row>
    <row r="368" spans="1:19" ht="14.4" customHeight="1" x14ac:dyDescent="0.3">
      <c r="A368" s="726" t="s">
        <v>5790</v>
      </c>
      <c r="B368" s="727" t="s">
        <v>5791</v>
      </c>
      <c r="C368" s="727" t="s">
        <v>594</v>
      </c>
      <c r="D368" s="727" t="s">
        <v>2335</v>
      </c>
      <c r="E368" s="727" t="s">
        <v>5813</v>
      </c>
      <c r="F368" s="727" t="s">
        <v>5903</v>
      </c>
      <c r="G368" s="727" t="s">
        <v>5904</v>
      </c>
      <c r="H368" s="731"/>
      <c r="I368" s="731"/>
      <c r="J368" s="727"/>
      <c r="K368" s="727"/>
      <c r="L368" s="731">
        <v>4</v>
      </c>
      <c r="M368" s="731">
        <v>732</v>
      </c>
      <c r="N368" s="727">
        <v>1</v>
      </c>
      <c r="O368" s="727">
        <v>183</v>
      </c>
      <c r="P368" s="731"/>
      <c r="Q368" s="731"/>
      <c r="R368" s="745"/>
      <c r="S368" s="732"/>
    </row>
    <row r="369" spans="1:19" ht="14.4" customHeight="1" x14ac:dyDescent="0.3">
      <c r="A369" s="726" t="s">
        <v>5790</v>
      </c>
      <c r="B369" s="727" t="s">
        <v>5791</v>
      </c>
      <c r="C369" s="727" t="s">
        <v>594</v>
      </c>
      <c r="D369" s="727" t="s">
        <v>2335</v>
      </c>
      <c r="E369" s="727" t="s">
        <v>5813</v>
      </c>
      <c r="F369" s="727" t="s">
        <v>5915</v>
      </c>
      <c r="G369" s="727" t="s">
        <v>5916</v>
      </c>
      <c r="H369" s="731"/>
      <c r="I369" s="731"/>
      <c r="J369" s="727"/>
      <c r="K369" s="727"/>
      <c r="L369" s="731">
        <v>1</v>
      </c>
      <c r="M369" s="731">
        <v>120</v>
      </c>
      <c r="N369" s="727">
        <v>1</v>
      </c>
      <c r="O369" s="727">
        <v>120</v>
      </c>
      <c r="P369" s="731">
        <v>1</v>
      </c>
      <c r="Q369" s="731">
        <v>120</v>
      </c>
      <c r="R369" s="745">
        <v>1</v>
      </c>
      <c r="S369" s="732">
        <v>120</v>
      </c>
    </row>
    <row r="370" spans="1:19" ht="14.4" customHeight="1" x14ac:dyDescent="0.3">
      <c r="A370" s="726" t="s">
        <v>5790</v>
      </c>
      <c r="B370" s="727" t="s">
        <v>5791</v>
      </c>
      <c r="C370" s="727" t="s">
        <v>594</v>
      </c>
      <c r="D370" s="727" t="s">
        <v>2336</v>
      </c>
      <c r="E370" s="727" t="s">
        <v>5792</v>
      </c>
      <c r="F370" s="727" t="s">
        <v>5793</v>
      </c>
      <c r="G370" s="727" t="s">
        <v>4600</v>
      </c>
      <c r="H370" s="731"/>
      <c r="I370" s="731"/>
      <c r="J370" s="727"/>
      <c r="K370" s="727"/>
      <c r="L370" s="731">
        <v>0.2</v>
      </c>
      <c r="M370" s="731">
        <v>30.2</v>
      </c>
      <c r="N370" s="727">
        <v>1</v>
      </c>
      <c r="O370" s="727">
        <v>151</v>
      </c>
      <c r="P370" s="731">
        <v>0.5</v>
      </c>
      <c r="Q370" s="731">
        <v>67.37</v>
      </c>
      <c r="R370" s="745">
        <v>2.2307947019867553</v>
      </c>
      <c r="S370" s="732">
        <v>134.74</v>
      </c>
    </row>
    <row r="371" spans="1:19" ht="14.4" customHeight="1" x14ac:dyDescent="0.3">
      <c r="A371" s="726" t="s">
        <v>5790</v>
      </c>
      <c r="B371" s="727" t="s">
        <v>5791</v>
      </c>
      <c r="C371" s="727" t="s">
        <v>594</v>
      </c>
      <c r="D371" s="727" t="s">
        <v>2336</v>
      </c>
      <c r="E371" s="727" t="s">
        <v>5792</v>
      </c>
      <c r="F371" s="727" t="s">
        <v>5806</v>
      </c>
      <c r="G371" s="727" t="s">
        <v>5803</v>
      </c>
      <c r="H371" s="731"/>
      <c r="I371" s="731"/>
      <c r="J371" s="727"/>
      <c r="K371" s="727"/>
      <c r="L371" s="731"/>
      <c r="M371" s="731"/>
      <c r="N371" s="727"/>
      <c r="O371" s="727"/>
      <c r="P371" s="731">
        <v>0.2</v>
      </c>
      <c r="Q371" s="731">
        <v>10.89</v>
      </c>
      <c r="R371" s="745"/>
      <c r="S371" s="732">
        <v>54.45</v>
      </c>
    </row>
    <row r="372" spans="1:19" ht="14.4" customHeight="1" x14ac:dyDescent="0.3">
      <c r="A372" s="726" t="s">
        <v>5790</v>
      </c>
      <c r="B372" s="727" t="s">
        <v>5791</v>
      </c>
      <c r="C372" s="727" t="s">
        <v>594</v>
      </c>
      <c r="D372" s="727" t="s">
        <v>2336</v>
      </c>
      <c r="E372" s="727" t="s">
        <v>5810</v>
      </c>
      <c r="F372" s="727" t="s">
        <v>5811</v>
      </c>
      <c r="G372" s="727" t="s">
        <v>5812</v>
      </c>
      <c r="H372" s="731"/>
      <c r="I372" s="731"/>
      <c r="J372" s="727"/>
      <c r="K372" s="727"/>
      <c r="L372" s="731">
        <v>8</v>
      </c>
      <c r="M372" s="731">
        <v>1302.3999999999999</v>
      </c>
      <c r="N372" s="727">
        <v>1</v>
      </c>
      <c r="O372" s="727">
        <v>162.79999999999998</v>
      </c>
      <c r="P372" s="731">
        <v>7</v>
      </c>
      <c r="Q372" s="731">
        <v>1139.5999999999999</v>
      </c>
      <c r="R372" s="745">
        <v>0.875</v>
      </c>
      <c r="S372" s="732">
        <v>162.79999999999998</v>
      </c>
    </row>
    <row r="373" spans="1:19" ht="14.4" customHeight="1" x14ac:dyDescent="0.3">
      <c r="A373" s="726" t="s">
        <v>5790</v>
      </c>
      <c r="B373" s="727" t="s">
        <v>5791</v>
      </c>
      <c r="C373" s="727" t="s">
        <v>594</v>
      </c>
      <c r="D373" s="727" t="s">
        <v>2336</v>
      </c>
      <c r="E373" s="727" t="s">
        <v>5813</v>
      </c>
      <c r="F373" s="727" t="s">
        <v>5818</v>
      </c>
      <c r="G373" s="727" t="s">
        <v>5819</v>
      </c>
      <c r="H373" s="731">
        <v>31</v>
      </c>
      <c r="I373" s="731">
        <v>2511</v>
      </c>
      <c r="J373" s="727">
        <v>3.3614457831325302</v>
      </c>
      <c r="K373" s="727">
        <v>81</v>
      </c>
      <c r="L373" s="731">
        <v>9</v>
      </c>
      <c r="M373" s="731">
        <v>747</v>
      </c>
      <c r="N373" s="727">
        <v>1</v>
      </c>
      <c r="O373" s="727">
        <v>83</v>
      </c>
      <c r="P373" s="731">
        <v>39</v>
      </c>
      <c r="Q373" s="731">
        <v>3237</v>
      </c>
      <c r="R373" s="745">
        <v>4.333333333333333</v>
      </c>
      <c r="S373" s="732">
        <v>83</v>
      </c>
    </row>
    <row r="374" spans="1:19" ht="14.4" customHeight="1" x14ac:dyDescent="0.3">
      <c r="A374" s="726" t="s">
        <v>5790</v>
      </c>
      <c r="B374" s="727" t="s">
        <v>5791</v>
      </c>
      <c r="C374" s="727" t="s">
        <v>594</v>
      </c>
      <c r="D374" s="727" t="s">
        <v>2336</v>
      </c>
      <c r="E374" s="727" t="s">
        <v>5813</v>
      </c>
      <c r="F374" s="727" t="s">
        <v>5820</v>
      </c>
      <c r="G374" s="727" t="s">
        <v>5821</v>
      </c>
      <c r="H374" s="731">
        <v>123</v>
      </c>
      <c r="I374" s="731">
        <v>4305</v>
      </c>
      <c r="J374" s="727">
        <v>2.9087837837837838</v>
      </c>
      <c r="K374" s="727">
        <v>35</v>
      </c>
      <c r="L374" s="731">
        <v>40</v>
      </c>
      <c r="M374" s="731">
        <v>1480</v>
      </c>
      <c r="N374" s="727">
        <v>1</v>
      </c>
      <c r="O374" s="727">
        <v>37</v>
      </c>
      <c r="P374" s="731">
        <v>81</v>
      </c>
      <c r="Q374" s="731">
        <v>2997</v>
      </c>
      <c r="R374" s="745">
        <v>2.0249999999999999</v>
      </c>
      <c r="S374" s="732">
        <v>37</v>
      </c>
    </row>
    <row r="375" spans="1:19" ht="14.4" customHeight="1" x14ac:dyDescent="0.3">
      <c r="A375" s="726" t="s">
        <v>5790</v>
      </c>
      <c r="B375" s="727" t="s">
        <v>5791</v>
      </c>
      <c r="C375" s="727" t="s">
        <v>594</v>
      </c>
      <c r="D375" s="727" t="s">
        <v>2336</v>
      </c>
      <c r="E375" s="727" t="s">
        <v>5813</v>
      </c>
      <c r="F375" s="727" t="s">
        <v>5822</v>
      </c>
      <c r="G375" s="727" t="s">
        <v>5823</v>
      </c>
      <c r="H375" s="731">
        <v>16</v>
      </c>
      <c r="I375" s="731">
        <v>160</v>
      </c>
      <c r="J375" s="727">
        <v>2.2857142857142856</v>
      </c>
      <c r="K375" s="727">
        <v>10</v>
      </c>
      <c r="L375" s="731">
        <v>7</v>
      </c>
      <c r="M375" s="731">
        <v>70</v>
      </c>
      <c r="N375" s="727">
        <v>1</v>
      </c>
      <c r="O375" s="727">
        <v>10</v>
      </c>
      <c r="P375" s="731">
        <v>5</v>
      </c>
      <c r="Q375" s="731">
        <v>50</v>
      </c>
      <c r="R375" s="745">
        <v>0.7142857142857143</v>
      </c>
      <c r="S375" s="732">
        <v>10</v>
      </c>
    </row>
    <row r="376" spans="1:19" ht="14.4" customHeight="1" x14ac:dyDescent="0.3">
      <c r="A376" s="726" t="s">
        <v>5790</v>
      </c>
      <c r="B376" s="727" t="s">
        <v>5791</v>
      </c>
      <c r="C376" s="727" t="s">
        <v>594</v>
      </c>
      <c r="D376" s="727" t="s">
        <v>2336</v>
      </c>
      <c r="E376" s="727" t="s">
        <v>5813</v>
      </c>
      <c r="F376" s="727" t="s">
        <v>5832</v>
      </c>
      <c r="G376" s="727" t="s">
        <v>5833</v>
      </c>
      <c r="H376" s="731"/>
      <c r="I376" s="731"/>
      <c r="J376" s="727"/>
      <c r="K376" s="727"/>
      <c r="L376" s="731">
        <v>1</v>
      </c>
      <c r="M376" s="731">
        <v>392</v>
      </c>
      <c r="N376" s="727">
        <v>1</v>
      </c>
      <c r="O376" s="727">
        <v>392</v>
      </c>
      <c r="P376" s="731"/>
      <c r="Q376" s="731"/>
      <c r="R376" s="745"/>
      <c r="S376" s="732"/>
    </row>
    <row r="377" spans="1:19" ht="14.4" customHeight="1" x14ac:dyDescent="0.3">
      <c r="A377" s="726" t="s">
        <v>5790</v>
      </c>
      <c r="B377" s="727" t="s">
        <v>5791</v>
      </c>
      <c r="C377" s="727" t="s">
        <v>594</v>
      </c>
      <c r="D377" s="727" t="s">
        <v>2336</v>
      </c>
      <c r="E377" s="727" t="s">
        <v>5813</v>
      </c>
      <c r="F377" s="727" t="s">
        <v>5846</v>
      </c>
      <c r="G377" s="727" t="s">
        <v>5847</v>
      </c>
      <c r="H377" s="731">
        <v>5</v>
      </c>
      <c r="I377" s="731">
        <v>1175</v>
      </c>
      <c r="J377" s="727"/>
      <c r="K377" s="727">
        <v>235</v>
      </c>
      <c r="L377" s="731"/>
      <c r="M377" s="731"/>
      <c r="N377" s="727"/>
      <c r="O377" s="727"/>
      <c r="P377" s="731">
        <v>9</v>
      </c>
      <c r="Q377" s="731">
        <v>2259</v>
      </c>
      <c r="R377" s="745"/>
      <c r="S377" s="732">
        <v>251</v>
      </c>
    </row>
    <row r="378" spans="1:19" ht="14.4" customHeight="1" x14ac:dyDescent="0.3">
      <c r="A378" s="726" t="s">
        <v>5790</v>
      </c>
      <c r="B378" s="727" t="s">
        <v>5791</v>
      </c>
      <c r="C378" s="727" t="s">
        <v>594</v>
      </c>
      <c r="D378" s="727" t="s">
        <v>2336</v>
      </c>
      <c r="E378" s="727" t="s">
        <v>5813</v>
      </c>
      <c r="F378" s="727" t="s">
        <v>5848</v>
      </c>
      <c r="G378" s="727" t="s">
        <v>5849</v>
      </c>
      <c r="H378" s="731">
        <v>373</v>
      </c>
      <c r="I378" s="731">
        <v>44014</v>
      </c>
      <c r="J378" s="727">
        <v>1.3132235350280463</v>
      </c>
      <c r="K378" s="727">
        <v>118</v>
      </c>
      <c r="L378" s="731">
        <v>266</v>
      </c>
      <c r="M378" s="731">
        <v>33516</v>
      </c>
      <c r="N378" s="727">
        <v>1</v>
      </c>
      <c r="O378" s="727">
        <v>126</v>
      </c>
      <c r="P378" s="731">
        <v>347</v>
      </c>
      <c r="Q378" s="731">
        <v>43722</v>
      </c>
      <c r="R378" s="745">
        <v>1.3045112781954886</v>
      </c>
      <c r="S378" s="732">
        <v>126</v>
      </c>
    </row>
    <row r="379" spans="1:19" ht="14.4" customHeight="1" x14ac:dyDescent="0.3">
      <c r="A379" s="726" t="s">
        <v>5790</v>
      </c>
      <c r="B379" s="727" t="s">
        <v>5791</v>
      </c>
      <c r="C379" s="727" t="s">
        <v>594</v>
      </c>
      <c r="D379" s="727" t="s">
        <v>2336</v>
      </c>
      <c r="E379" s="727" t="s">
        <v>5813</v>
      </c>
      <c r="F379" s="727" t="s">
        <v>5862</v>
      </c>
      <c r="G379" s="727" t="s">
        <v>5863</v>
      </c>
      <c r="H379" s="731">
        <v>1</v>
      </c>
      <c r="I379" s="731">
        <v>666</v>
      </c>
      <c r="J379" s="727">
        <v>0.49042709867452133</v>
      </c>
      <c r="K379" s="727">
        <v>666</v>
      </c>
      <c r="L379" s="731">
        <v>2</v>
      </c>
      <c r="M379" s="731">
        <v>1358</v>
      </c>
      <c r="N379" s="727">
        <v>1</v>
      </c>
      <c r="O379" s="727">
        <v>679</v>
      </c>
      <c r="P379" s="731">
        <v>1</v>
      </c>
      <c r="Q379" s="731">
        <v>679</v>
      </c>
      <c r="R379" s="745">
        <v>0.5</v>
      </c>
      <c r="S379" s="732">
        <v>679</v>
      </c>
    </row>
    <row r="380" spans="1:19" ht="14.4" customHeight="1" x14ac:dyDescent="0.3">
      <c r="A380" s="726" t="s">
        <v>5790</v>
      </c>
      <c r="B380" s="727" t="s">
        <v>5791</v>
      </c>
      <c r="C380" s="727" t="s">
        <v>594</v>
      </c>
      <c r="D380" s="727" t="s">
        <v>2336</v>
      </c>
      <c r="E380" s="727" t="s">
        <v>5813</v>
      </c>
      <c r="F380" s="727" t="s">
        <v>5868</v>
      </c>
      <c r="G380" s="727" t="s">
        <v>5869</v>
      </c>
      <c r="H380" s="731">
        <v>64</v>
      </c>
      <c r="I380" s="731">
        <v>1833.3199999999997</v>
      </c>
      <c r="J380" s="727">
        <v>0.2235753371032474</v>
      </c>
      <c r="K380" s="727">
        <v>28.645624999999995</v>
      </c>
      <c r="L380" s="731">
        <v>246</v>
      </c>
      <c r="M380" s="731">
        <v>8200.01</v>
      </c>
      <c r="N380" s="727">
        <v>1</v>
      </c>
      <c r="O380" s="727">
        <v>33.33337398373984</v>
      </c>
      <c r="P380" s="731">
        <v>352</v>
      </c>
      <c r="Q380" s="731">
        <v>11733.35</v>
      </c>
      <c r="R380" s="745">
        <v>1.4308945964700044</v>
      </c>
      <c r="S380" s="732">
        <v>33.333380681818184</v>
      </c>
    </row>
    <row r="381" spans="1:19" ht="14.4" customHeight="1" x14ac:dyDescent="0.3">
      <c r="A381" s="726" t="s">
        <v>5790</v>
      </c>
      <c r="B381" s="727" t="s">
        <v>5791</v>
      </c>
      <c r="C381" s="727" t="s">
        <v>594</v>
      </c>
      <c r="D381" s="727" t="s">
        <v>2336</v>
      </c>
      <c r="E381" s="727" t="s">
        <v>5813</v>
      </c>
      <c r="F381" s="727" t="s">
        <v>5872</v>
      </c>
      <c r="G381" s="727" t="s">
        <v>5873</v>
      </c>
      <c r="H381" s="731"/>
      <c r="I381" s="731"/>
      <c r="J381" s="727"/>
      <c r="K381" s="727"/>
      <c r="L381" s="731">
        <v>8</v>
      </c>
      <c r="M381" s="731">
        <v>1376</v>
      </c>
      <c r="N381" s="727">
        <v>1</v>
      </c>
      <c r="O381" s="727">
        <v>172</v>
      </c>
      <c r="P381" s="731">
        <v>2</v>
      </c>
      <c r="Q381" s="731">
        <v>344</v>
      </c>
      <c r="R381" s="745">
        <v>0.25</v>
      </c>
      <c r="S381" s="732">
        <v>172</v>
      </c>
    </row>
    <row r="382" spans="1:19" ht="14.4" customHeight="1" x14ac:dyDescent="0.3">
      <c r="A382" s="726" t="s">
        <v>5790</v>
      </c>
      <c r="B382" s="727" t="s">
        <v>5791</v>
      </c>
      <c r="C382" s="727" t="s">
        <v>594</v>
      </c>
      <c r="D382" s="727" t="s">
        <v>2336</v>
      </c>
      <c r="E382" s="727" t="s">
        <v>5813</v>
      </c>
      <c r="F382" s="727" t="s">
        <v>5874</v>
      </c>
      <c r="G382" s="727" t="s">
        <v>5875</v>
      </c>
      <c r="H382" s="731">
        <v>13</v>
      </c>
      <c r="I382" s="731">
        <v>468</v>
      </c>
      <c r="J382" s="727">
        <v>1.5810810810810811</v>
      </c>
      <c r="K382" s="727">
        <v>36</v>
      </c>
      <c r="L382" s="731">
        <v>8</v>
      </c>
      <c r="M382" s="731">
        <v>296</v>
      </c>
      <c r="N382" s="727">
        <v>1</v>
      </c>
      <c r="O382" s="727">
        <v>37</v>
      </c>
      <c r="P382" s="731">
        <v>6</v>
      </c>
      <c r="Q382" s="731">
        <v>222</v>
      </c>
      <c r="R382" s="745">
        <v>0.75</v>
      </c>
      <c r="S382" s="732">
        <v>37</v>
      </c>
    </row>
    <row r="383" spans="1:19" ht="14.4" customHeight="1" x14ac:dyDescent="0.3">
      <c r="A383" s="726" t="s">
        <v>5790</v>
      </c>
      <c r="B383" s="727" t="s">
        <v>5791</v>
      </c>
      <c r="C383" s="727" t="s">
        <v>594</v>
      </c>
      <c r="D383" s="727" t="s">
        <v>2336</v>
      </c>
      <c r="E383" s="727" t="s">
        <v>5813</v>
      </c>
      <c r="F383" s="727" t="s">
        <v>5876</v>
      </c>
      <c r="G383" s="727" t="s">
        <v>5877</v>
      </c>
      <c r="H383" s="731">
        <v>8</v>
      </c>
      <c r="I383" s="731">
        <v>656</v>
      </c>
      <c r="J383" s="727">
        <v>3.8139534883720931</v>
      </c>
      <c r="K383" s="727">
        <v>82</v>
      </c>
      <c r="L383" s="731">
        <v>2</v>
      </c>
      <c r="M383" s="731">
        <v>172</v>
      </c>
      <c r="N383" s="727">
        <v>1</v>
      </c>
      <c r="O383" s="727">
        <v>86</v>
      </c>
      <c r="P383" s="731">
        <v>5</v>
      </c>
      <c r="Q383" s="731">
        <v>430</v>
      </c>
      <c r="R383" s="745">
        <v>2.5</v>
      </c>
      <c r="S383" s="732">
        <v>86</v>
      </c>
    </row>
    <row r="384" spans="1:19" ht="14.4" customHeight="1" x14ac:dyDescent="0.3">
      <c r="A384" s="726" t="s">
        <v>5790</v>
      </c>
      <c r="B384" s="727" t="s">
        <v>5791</v>
      </c>
      <c r="C384" s="727" t="s">
        <v>594</v>
      </c>
      <c r="D384" s="727" t="s">
        <v>2336</v>
      </c>
      <c r="E384" s="727" t="s">
        <v>5813</v>
      </c>
      <c r="F384" s="727" t="s">
        <v>5878</v>
      </c>
      <c r="G384" s="727" t="s">
        <v>5879</v>
      </c>
      <c r="H384" s="731"/>
      <c r="I384" s="731"/>
      <c r="J384" s="727"/>
      <c r="K384" s="727"/>
      <c r="L384" s="731"/>
      <c r="M384" s="731"/>
      <c r="N384" s="727"/>
      <c r="O384" s="727"/>
      <c r="P384" s="731">
        <v>1</v>
      </c>
      <c r="Q384" s="731">
        <v>32</v>
      </c>
      <c r="R384" s="745"/>
      <c r="S384" s="732">
        <v>32</v>
      </c>
    </row>
    <row r="385" spans="1:19" ht="14.4" customHeight="1" x14ac:dyDescent="0.3">
      <c r="A385" s="726" t="s">
        <v>5790</v>
      </c>
      <c r="B385" s="727" t="s">
        <v>5791</v>
      </c>
      <c r="C385" s="727" t="s">
        <v>594</v>
      </c>
      <c r="D385" s="727" t="s">
        <v>2336</v>
      </c>
      <c r="E385" s="727" t="s">
        <v>5813</v>
      </c>
      <c r="F385" s="727" t="s">
        <v>5885</v>
      </c>
      <c r="G385" s="727" t="s">
        <v>5886</v>
      </c>
      <c r="H385" s="731">
        <v>6</v>
      </c>
      <c r="I385" s="731">
        <v>1260</v>
      </c>
      <c r="J385" s="727">
        <v>1.8918918918918919</v>
      </c>
      <c r="K385" s="727">
        <v>210</v>
      </c>
      <c r="L385" s="731">
        <v>3</v>
      </c>
      <c r="M385" s="731">
        <v>666</v>
      </c>
      <c r="N385" s="727">
        <v>1</v>
      </c>
      <c r="O385" s="727">
        <v>222</v>
      </c>
      <c r="P385" s="731"/>
      <c r="Q385" s="731"/>
      <c r="R385" s="745"/>
      <c r="S385" s="732"/>
    </row>
    <row r="386" spans="1:19" ht="14.4" customHeight="1" x14ac:dyDescent="0.3">
      <c r="A386" s="726" t="s">
        <v>5790</v>
      </c>
      <c r="B386" s="727" t="s">
        <v>5791</v>
      </c>
      <c r="C386" s="727" t="s">
        <v>594</v>
      </c>
      <c r="D386" s="727" t="s">
        <v>2336</v>
      </c>
      <c r="E386" s="727" t="s">
        <v>5813</v>
      </c>
      <c r="F386" s="727" t="s">
        <v>5893</v>
      </c>
      <c r="G386" s="727" t="s">
        <v>5894</v>
      </c>
      <c r="H386" s="731">
        <v>3</v>
      </c>
      <c r="I386" s="731">
        <v>3150</v>
      </c>
      <c r="J386" s="727">
        <v>2.9633113828786453</v>
      </c>
      <c r="K386" s="727">
        <v>1050</v>
      </c>
      <c r="L386" s="731">
        <v>1</v>
      </c>
      <c r="M386" s="731">
        <v>1063</v>
      </c>
      <c r="N386" s="727">
        <v>1</v>
      </c>
      <c r="O386" s="727">
        <v>1063</v>
      </c>
      <c r="P386" s="731"/>
      <c r="Q386" s="731"/>
      <c r="R386" s="745"/>
      <c r="S386" s="732"/>
    </row>
    <row r="387" spans="1:19" ht="14.4" customHeight="1" x14ac:dyDescent="0.3">
      <c r="A387" s="726" t="s">
        <v>5790</v>
      </c>
      <c r="B387" s="727" t="s">
        <v>5791</v>
      </c>
      <c r="C387" s="727" t="s">
        <v>594</v>
      </c>
      <c r="D387" s="727" t="s">
        <v>2336</v>
      </c>
      <c r="E387" s="727" t="s">
        <v>5813</v>
      </c>
      <c r="F387" s="727" t="s">
        <v>5895</v>
      </c>
      <c r="G387" s="727" t="s">
        <v>5896</v>
      </c>
      <c r="H387" s="731"/>
      <c r="I387" s="731"/>
      <c r="J387" s="727"/>
      <c r="K387" s="727"/>
      <c r="L387" s="731">
        <v>1</v>
      </c>
      <c r="M387" s="731">
        <v>372</v>
      </c>
      <c r="N387" s="727">
        <v>1</v>
      </c>
      <c r="O387" s="727">
        <v>372</v>
      </c>
      <c r="P387" s="731"/>
      <c r="Q387" s="731"/>
      <c r="R387" s="745"/>
      <c r="S387" s="732"/>
    </row>
    <row r="388" spans="1:19" ht="14.4" customHeight="1" x14ac:dyDescent="0.3">
      <c r="A388" s="726" t="s">
        <v>5790</v>
      </c>
      <c r="B388" s="727" t="s">
        <v>5791</v>
      </c>
      <c r="C388" s="727" t="s">
        <v>594</v>
      </c>
      <c r="D388" s="727" t="s">
        <v>2336</v>
      </c>
      <c r="E388" s="727" t="s">
        <v>5813</v>
      </c>
      <c r="F388" s="727" t="s">
        <v>5903</v>
      </c>
      <c r="G388" s="727" t="s">
        <v>5904</v>
      </c>
      <c r="H388" s="731">
        <v>1</v>
      </c>
      <c r="I388" s="731">
        <v>179</v>
      </c>
      <c r="J388" s="727"/>
      <c r="K388" s="727">
        <v>179</v>
      </c>
      <c r="L388" s="731"/>
      <c r="M388" s="731"/>
      <c r="N388" s="727"/>
      <c r="O388" s="727"/>
      <c r="P388" s="731">
        <v>2</v>
      </c>
      <c r="Q388" s="731">
        <v>366</v>
      </c>
      <c r="R388" s="745"/>
      <c r="S388" s="732">
        <v>183</v>
      </c>
    </row>
    <row r="389" spans="1:19" ht="14.4" customHeight="1" x14ac:dyDescent="0.3">
      <c r="A389" s="726" t="s">
        <v>5790</v>
      </c>
      <c r="B389" s="727" t="s">
        <v>5791</v>
      </c>
      <c r="C389" s="727" t="s">
        <v>594</v>
      </c>
      <c r="D389" s="727" t="s">
        <v>2336</v>
      </c>
      <c r="E389" s="727" t="s">
        <v>5813</v>
      </c>
      <c r="F389" s="727" t="s">
        <v>5907</v>
      </c>
      <c r="G389" s="727" t="s">
        <v>5908</v>
      </c>
      <c r="H389" s="731">
        <v>1</v>
      </c>
      <c r="I389" s="731">
        <v>1288</v>
      </c>
      <c r="J389" s="727"/>
      <c r="K389" s="727">
        <v>1288</v>
      </c>
      <c r="L389" s="731"/>
      <c r="M389" s="731"/>
      <c r="N389" s="727"/>
      <c r="O389" s="727"/>
      <c r="P389" s="731"/>
      <c r="Q389" s="731"/>
      <c r="R389" s="745"/>
      <c r="S389" s="732"/>
    </row>
    <row r="390" spans="1:19" ht="14.4" customHeight="1" x14ac:dyDescent="0.3">
      <c r="A390" s="726" t="s">
        <v>5790</v>
      </c>
      <c r="B390" s="727" t="s">
        <v>5791</v>
      </c>
      <c r="C390" s="727" t="s">
        <v>594</v>
      </c>
      <c r="D390" s="727" t="s">
        <v>2336</v>
      </c>
      <c r="E390" s="727" t="s">
        <v>5813</v>
      </c>
      <c r="F390" s="727" t="s">
        <v>5913</v>
      </c>
      <c r="G390" s="727" t="s">
        <v>5914</v>
      </c>
      <c r="H390" s="731"/>
      <c r="I390" s="731"/>
      <c r="J390" s="727"/>
      <c r="K390" s="727"/>
      <c r="L390" s="731"/>
      <c r="M390" s="731"/>
      <c r="N390" s="727"/>
      <c r="O390" s="727"/>
      <c r="P390" s="731">
        <v>2</v>
      </c>
      <c r="Q390" s="731">
        <v>538</v>
      </c>
      <c r="R390" s="745"/>
      <c r="S390" s="732">
        <v>269</v>
      </c>
    </row>
    <row r="391" spans="1:19" ht="14.4" customHeight="1" x14ac:dyDescent="0.3">
      <c r="A391" s="726" t="s">
        <v>5790</v>
      </c>
      <c r="B391" s="727" t="s">
        <v>5791</v>
      </c>
      <c r="C391" s="727" t="s">
        <v>594</v>
      </c>
      <c r="D391" s="727" t="s">
        <v>2336</v>
      </c>
      <c r="E391" s="727" t="s">
        <v>5813</v>
      </c>
      <c r="F391" s="727" t="s">
        <v>5915</v>
      </c>
      <c r="G391" s="727" t="s">
        <v>5916</v>
      </c>
      <c r="H391" s="731">
        <v>3</v>
      </c>
      <c r="I391" s="731">
        <v>348</v>
      </c>
      <c r="J391" s="727"/>
      <c r="K391" s="727">
        <v>116</v>
      </c>
      <c r="L391" s="731"/>
      <c r="M391" s="731"/>
      <c r="N391" s="727"/>
      <c r="O391" s="727"/>
      <c r="P391" s="731">
        <v>3</v>
      </c>
      <c r="Q391" s="731">
        <v>360</v>
      </c>
      <c r="R391" s="745"/>
      <c r="S391" s="732">
        <v>120</v>
      </c>
    </row>
    <row r="392" spans="1:19" ht="14.4" customHeight="1" x14ac:dyDescent="0.3">
      <c r="A392" s="726" t="s">
        <v>5790</v>
      </c>
      <c r="B392" s="727" t="s">
        <v>5791</v>
      </c>
      <c r="C392" s="727" t="s">
        <v>594</v>
      </c>
      <c r="D392" s="727" t="s">
        <v>2336</v>
      </c>
      <c r="E392" s="727" t="s">
        <v>5813</v>
      </c>
      <c r="F392" s="727" t="s">
        <v>5919</v>
      </c>
      <c r="G392" s="727" t="s">
        <v>5920</v>
      </c>
      <c r="H392" s="731"/>
      <c r="I392" s="731"/>
      <c r="J392" s="727"/>
      <c r="K392" s="727"/>
      <c r="L392" s="731">
        <v>9</v>
      </c>
      <c r="M392" s="731">
        <v>1800</v>
      </c>
      <c r="N392" s="727">
        <v>1</v>
      </c>
      <c r="O392" s="727">
        <v>200</v>
      </c>
      <c r="P392" s="731">
        <v>7</v>
      </c>
      <c r="Q392" s="731">
        <v>1400</v>
      </c>
      <c r="R392" s="745">
        <v>0.77777777777777779</v>
      </c>
      <c r="S392" s="732">
        <v>200</v>
      </c>
    </row>
    <row r="393" spans="1:19" ht="14.4" customHeight="1" x14ac:dyDescent="0.3">
      <c r="A393" s="726" t="s">
        <v>5790</v>
      </c>
      <c r="B393" s="727" t="s">
        <v>5791</v>
      </c>
      <c r="C393" s="727" t="s">
        <v>594</v>
      </c>
      <c r="D393" s="727" t="s">
        <v>5783</v>
      </c>
      <c r="E393" s="727" t="s">
        <v>5813</v>
      </c>
      <c r="F393" s="727" t="s">
        <v>5820</v>
      </c>
      <c r="G393" s="727" t="s">
        <v>5821</v>
      </c>
      <c r="H393" s="731">
        <v>2</v>
      </c>
      <c r="I393" s="731">
        <v>70</v>
      </c>
      <c r="J393" s="727"/>
      <c r="K393" s="727">
        <v>35</v>
      </c>
      <c r="L393" s="731"/>
      <c r="M393" s="731"/>
      <c r="N393" s="727"/>
      <c r="O393" s="727"/>
      <c r="P393" s="731"/>
      <c r="Q393" s="731"/>
      <c r="R393" s="745"/>
      <c r="S393" s="732"/>
    </row>
    <row r="394" spans="1:19" ht="14.4" customHeight="1" x14ac:dyDescent="0.3">
      <c r="A394" s="726" t="s">
        <v>5790</v>
      </c>
      <c r="B394" s="727" t="s">
        <v>5791</v>
      </c>
      <c r="C394" s="727" t="s">
        <v>594</v>
      </c>
      <c r="D394" s="727" t="s">
        <v>2337</v>
      </c>
      <c r="E394" s="727" t="s">
        <v>5792</v>
      </c>
      <c r="F394" s="727" t="s">
        <v>5793</v>
      </c>
      <c r="G394" s="727" t="s">
        <v>4600</v>
      </c>
      <c r="H394" s="731"/>
      <c r="I394" s="731"/>
      <c r="J394" s="727"/>
      <c r="K394" s="727"/>
      <c r="L394" s="731">
        <v>0.1</v>
      </c>
      <c r="M394" s="731">
        <v>15.1</v>
      </c>
      <c r="N394" s="727">
        <v>1</v>
      </c>
      <c r="O394" s="727">
        <v>151</v>
      </c>
      <c r="P394" s="731"/>
      <c r="Q394" s="731"/>
      <c r="R394" s="745"/>
      <c r="S394" s="732"/>
    </row>
    <row r="395" spans="1:19" ht="14.4" customHeight="1" x14ac:dyDescent="0.3">
      <c r="A395" s="726" t="s">
        <v>5790</v>
      </c>
      <c r="B395" s="727" t="s">
        <v>5791</v>
      </c>
      <c r="C395" s="727" t="s">
        <v>594</v>
      </c>
      <c r="D395" s="727" t="s">
        <v>2337</v>
      </c>
      <c r="E395" s="727" t="s">
        <v>5813</v>
      </c>
      <c r="F395" s="727" t="s">
        <v>5818</v>
      </c>
      <c r="G395" s="727" t="s">
        <v>5819</v>
      </c>
      <c r="H395" s="731">
        <v>9</v>
      </c>
      <c r="I395" s="731">
        <v>729</v>
      </c>
      <c r="J395" s="727">
        <v>2.927710843373494</v>
      </c>
      <c r="K395" s="727">
        <v>81</v>
      </c>
      <c r="L395" s="731">
        <v>3</v>
      </c>
      <c r="M395" s="731">
        <v>249</v>
      </c>
      <c r="N395" s="727">
        <v>1</v>
      </c>
      <c r="O395" s="727">
        <v>83</v>
      </c>
      <c r="P395" s="731">
        <v>1</v>
      </c>
      <c r="Q395" s="731">
        <v>83</v>
      </c>
      <c r="R395" s="745">
        <v>0.33333333333333331</v>
      </c>
      <c r="S395" s="732">
        <v>83</v>
      </c>
    </row>
    <row r="396" spans="1:19" ht="14.4" customHeight="1" x14ac:dyDescent="0.3">
      <c r="A396" s="726" t="s">
        <v>5790</v>
      </c>
      <c r="B396" s="727" t="s">
        <v>5791</v>
      </c>
      <c r="C396" s="727" t="s">
        <v>594</v>
      </c>
      <c r="D396" s="727" t="s">
        <v>2337</v>
      </c>
      <c r="E396" s="727" t="s">
        <v>5813</v>
      </c>
      <c r="F396" s="727" t="s">
        <v>5820</v>
      </c>
      <c r="G396" s="727" t="s">
        <v>5821</v>
      </c>
      <c r="H396" s="731">
        <v>35</v>
      </c>
      <c r="I396" s="731">
        <v>1225</v>
      </c>
      <c r="J396" s="727">
        <v>1.8393393393393394</v>
      </c>
      <c r="K396" s="727">
        <v>35</v>
      </c>
      <c r="L396" s="731">
        <v>18</v>
      </c>
      <c r="M396" s="731">
        <v>666</v>
      </c>
      <c r="N396" s="727">
        <v>1</v>
      </c>
      <c r="O396" s="727">
        <v>37</v>
      </c>
      <c r="P396" s="731">
        <v>26</v>
      </c>
      <c r="Q396" s="731">
        <v>962</v>
      </c>
      <c r="R396" s="745">
        <v>1.4444444444444444</v>
      </c>
      <c r="S396" s="732">
        <v>37</v>
      </c>
    </row>
    <row r="397" spans="1:19" ht="14.4" customHeight="1" x14ac:dyDescent="0.3">
      <c r="A397" s="726" t="s">
        <v>5790</v>
      </c>
      <c r="B397" s="727" t="s">
        <v>5791</v>
      </c>
      <c r="C397" s="727" t="s">
        <v>594</v>
      </c>
      <c r="D397" s="727" t="s">
        <v>2337</v>
      </c>
      <c r="E397" s="727" t="s">
        <v>5813</v>
      </c>
      <c r="F397" s="727" t="s">
        <v>5822</v>
      </c>
      <c r="G397" s="727" t="s">
        <v>5823</v>
      </c>
      <c r="H397" s="731"/>
      <c r="I397" s="731"/>
      <c r="J397" s="727"/>
      <c r="K397" s="727"/>
      <c r="L397" s="731">
        <v>16</v>
      </c>
      <c r="M397" s="731">
        <v>160</v>
      </c>
      <c r="N397" s="727">
        <v>1</v>
      </c>
      <c r="O397" s="727">
        <v>10</v>
      </c>
      <c r="P397" s="731">
        <v>15</v>
      </c>
      <c r="Q397" s="731">
        <v>150</v>
      </c>
      <c r="R397" s="745">
        <v>0.9375</v>
      </c>
      <c r="S397" s="732">
        <v>10</v>
      </c>
    </row>
    <row r="398" spans="1:19" ht="14.4" customHeight="1" x14ac:dyDescent="0.3">
      <c r="A398" s="726" t="s">
        <v>5790</v>
      </c>
      <c r="B398" s="727" t="s">
        <v>5791</v>
      </c>
      <c r="C398" s="727" t="s">
        <v>594</v>
      </c>
      <c r="D398" s="727" t="s">
        <v>2337</v>
      </c>
      <c r="E398" s="727" t="s">
        <v>5813</v>
      </c>
      <c r="F398" s="727" t="s">
        <v>5826</v>
      </c>
      <c r="G398" s="727" t="s">
        <v>5827</v>
      </c>
      <c r="H398" s="731"/>
      <c r="I398" s="731"/>
      <c r="J398" s="727"/>
      <c r="K398" s="727"/>
      <c r="L398" s="731"/>
      <c r="M398" s="731"/>
      <c r="N398" s="727"/>
      <c r="O398" s="727"/>
      <c r="P398" s="731">
        <v>1</v>
      </c>
      <c r="Q398" s="731">
        <v>5</v>
      </c>
      <c r="R398" s="745"/>
      <c r="S398" s="732">
        <v>5</v>
      </c>
    </row>
    <row r="399" spans="1:19" ht="14.4" customHeight="1" x14ac:dyDescent="0.3">
      <c r="A399" s="726" t="s">
        <v>5790</v>
      </c>
      <c r="B399" s="727" t="s">
        <v>5791</v>
      </c>
      <c r="C399" s="727" t="s">
        <v>594</v>
      </c>
      <c r="D399" s="727" t="s">
        <v>2337</v>
      </c>
      <c r="E399" s="727" t="s">
        <v>5813</v>
      </c>
      <c r="F399" s="727" t="s">
        <v>5846</v>
      </c>
      <c r="G399" s="727" t="s">
        <v>5847</v>
      </c>
      <c r="H399" s="731">
        <v>47</v>
      </c>
      <c r="I399" s="731">
        <v>11045</v>
      </c>
      <c r="J399" s="727">
        <v>0.74583023836855966</v>
      </c>
      <c r="K399" s="727">
        <v>235</v>
      </c>
      <c r="L399" s="731">
        <v>59</v>
      </c>
      <c r="M399" s="731">
        <v>14809</v>
      </c>
      <c r="N399" s="727">
        <v>1</v>
      </c>
      <c r="O399" s="727">
        <v>251</v>
      </c>
      <c r="P399" s="731">
        <v>44</v>
      </c>
      <c r="Q399" s="731">
        <v>11044</v>
      </c>
      <c r="R399" s="745">
        <v>0.74576271186440679</v>
      </c>
      <c r="S399" s="732">
        <v>251</v>
      </c>
    </row>
    <row r="400" spans="1:19" ht="14.4" customHeight="1" x14ac:dyDescent="0.3">
      <c r="A400" s="726" t="s">
        <v>5790</v>
      </c>
      <c r="B400" s="727" t="s">
        <v>5791</v>
      </c>
      <c r="C400" s="727" t="s">
        <v>594</v>
      </c>
      <c r="D400" s="727" t="s">
        <v>2337</v>
      </c>
      <c r="E400" s="727" t="s">
        <v>5813</v>
      </c>
      <c r="F400" s="727" t="s">
        <v>5848</v>
      </c>
      <c r="G400" s="727" t="s">
        <v>5849</v>
      </c>
      <c r="H400" s="731">
        <v>162</v>
      </c>
      <c r="I400" s="731">
        <v>19116</v>
      </c>
      <c r="J400" s="727">
        <v>0.72244897959183674</v>
      </c>
      <c r="K400" s="727">
        <v>118</v>
      </c>
      <c r="L400" s="731">
        <v>210</v>
      </c>
      <c r="M400" s="731">
        <v>26460</v>
      </c>
      <c r="N400" s="727">
        <v>1</v>
      </c>
      <c r="O400" s="727">
        <v>126</v>
      </c>
      <c r="P400" s="731">
        <v>207</v>
      </c>
      <c r="Q400" s="731">
        <v>26082</v>
      </c>
      <c r="R400" s="745">
        <v>0.98571428571428577</v>
      </c>
      <c r="S400" s="732">
        <v>126</v>
      </c>
    </row>
    <row r="401" spans="1:19" ht="14.4" customHeight="1" x14ac:dyDescent="0.3">
      <c r="A401" s="726" t="s">
        <v>5790</v>
      </c>
      <c r="B401" s="727" t="s">
        <v>5791</v>
      </c>
      <c r="C401" s="727" t="s">
        <v>594</v>
      </c>
      <c r="D401" s="727" t="s">
        <v>2337</v>
      </c>
      <c r="E401" s="727" t="s">
        <v>5813</v>
      </c>
      <c r="F401" s="727" t="s">
        <v>5862</v>
      </c>
      <c r="G401" s="727" t="s">
        <v>5863</v>
      </c>
      <c r="H401" s="731">
        <v>2</v>
      </c>
      <c r="I401" s="731">
        <v>1332</v>
      </c>
      <c r="J401" s="727"/>
      <c r="K401" s="727">
        <v>666</v>
      </c>
      <c r="L401" s="731"/>
      <c r="M401" s="731"/>
      <c r="N401" s="727"/>
      <c r="O401" s="727"/>
      <c r="P401" s="731"/>
      <c r="Q401" s="731"/>
      <c r="R401" s="745"/>
      <c r="S401" s="732"/>
    </row>
    <row r="402" spans="1:19" ht="14.4" customHeight="1" x14ac:dyDescent="0.3">
      <c r="A402" s="726" t="s">
        <v>5790</v>
      </c>
      <c r="B402" s="727" t="s">
        <v>5791</v>
      </c>
      <c r="C402" s="727" t="s">
        <v>594</v>
      </c>
      <c r="D402" s="727" t="s">
        <v>2337</v>
      </c>
      <c r="E402" s="727" t="s">
        <v>5813</v>
      </c>
      <c r="F402" s="727" t="s">
        <v>5868</v>
      </c>
      <c r="G402" s="727" t="s">
        <v>5869</v>
      </c>
      <c r="H402" s="731">
        <v>51</v>
      </c>
      <c r="I402" s="731">
        <v>1366.68</v>
      </c>
      <c r="J402" s="727">
        <v>0.1541367841591037</v>
      </c>
      <c r="K402" s="727">
        <v>26.797647058823532</v>
      </c>
      <c r="L402" s="731">
        <v>266</v>
      </c>
      <c r="M402" s="731">
        <v>8866.67</v>
      </c>
      <c r="N402" s="727">
        <v>1</v>
      </c>
      <c r="O402" s="727">
        <v>33.333345864661652</v>
      </c>
      <c r="P402" s="731">
        <v>250</v>
      </c>
      <c r="Q402" s="731">
        <v>8333.34</v>
      </c>
      <c r="R402" s="745">
        <v>0.93985002261277351</v>
      </c>
      <c r="S402" s="732">
        <v>33.333359999999999</v>
      </c>
    </row>
    <row r="403" spans="1:19" ht="14.4" customHeight="1" x14ac:dyDescent="0.3">
      <c r="A403" s="726" t="s">
        <v>5790</v>
      </c>
      <c r="B403" s="727" t="s">
        <v>5791</v>
      </c>
      <c r="C403" s="727" t="s">
        <v>594</v>
      </c>
      <c r="D403" s="727" t="s">
        <v>2337</v>
      </c>
      <c r="E403" s="727" t="s">
        <v>5813</v>
      </c>
      <c r="F403" s="727" t="s">
        <v>5874</v>
      </c>
      <c r="G403" s="727" t="s">
        <v>5875</v>
      </c>
      <c r="H403" s="731"/>
      <c r="I403" s="731"/>
      <c r="J403" s="727"/>
      <c r="K403" s="727"/>
      <c r="L403" s="731">
        <v>42</v>
      </c>
      <c r="M403" s="731">
        <v>1554</v>
      </c>
      <c r="N403" s="727">
        <v>1</v>
      </c>
      <c r="O403" s="727">
        <v>37</v>
      </c>
      <c r="P403" s="731">
        <v>34</v>
      </c>
      <c r="Q403" s="731">
        <v>1258</v>
      </c>
      <c r="R403" s="745">
        <v>0.80952380952380953</v>
      </c>
      <c r="S403" s="732">
        <v>37</v>
      </c>
    </row>
    <row r="404" spans="1:19" ht="14.4" customHeight="1" x14ac:dyDescent="0.3">
      <c r="A404" s="726" t="s">
        <v>5790</v>
      </c>
      <c r="B404" s="727" t="s">
        <v>5791</v>
      </c>
      <c r="C404" s="727" t="s">
        <v>594</v>
      </c>
      <c r="D404" s="727" t="s">
        <v>2337</v>
      </c>
      <c r="E404" s="727" t="s">
        <v>5813</v>
      </c>
      <c r="F404" s="727" t="s">
        <v>5876</v>
      </c>
      <c r="G404" s="727" t="s">
        <v>5877</v>
      </c>
      <c r="H404" s="731">
        <v>2</v>
      </c>
      <c r="I404" s="731">
        <v>164</v>
      </c>
      <c r="J404" s="727">
        <v>1.9069767441860466</v>
      </c>
      <c r="K404" s="727">
        <v>82</v>
      </c>
      <c r="L404" s="731">
        <v>1</v>
      </c>
      <c r="M404" s="731">
        <v>86</v>
      </c>
      <c r="N404" s="727">
        <v>1</v>
      </c>
      <c r="O404" s="727">
        <v>86</v>
      </c>
      <c r="P404" s="731"/>
      <c r="Q404" s="731"/>
      <c r="R404" s="745"/>
      <c r="S404" s="732"/>
    </row>
    <row r="405" spans="1:19" ht="14.4" customHeight="1" x14ac:dyDescent="0.3">
      <c r="A405" s="726" t="s">
        <v>5790</v>
      </c>
      <c r="B405" s="727" t="s">
        <v>5791</v>
      </c>
      <c r="C405" s="727" t="s">
        <v>594</v>
      </c>
      <c r="D405" s="727" t="s">
        <v>2337</v>
      </c>
      <c r="E405" s="727" t="s">
        <v>5813</v>
      </c>
      <c r="F405" s="727" t="s">
        <v>5915</v>
      </c>
      <c r="G405" s="727" t="s">
        <v>5916</v>
      </c>
      <c r="H405" s="731"/>
      <c r="I405" s="731"/>
      <c r="J405" s="727"/>
      <c r="K405" s="727"/>
      <c r="L405" s="731">
        <v>1</v>
      </c>
      <c r="M405" s="731">
        <v>120</v>
      </c>
      <c r="N405" s="727">
        <v>1</v>
      </c>
      <c r="O405" s="727">
        <v>120</v>
      </c>
      <c r="P405" s="731"/>
      <c r="Q405" s="731"/>
      <c r="R405" s="745"/>
      <c r="S405" s="732"/>
    </row>
    <row r="406" spans="1:19" ht="14.4" customHeight="1" x14ac:dyDescent="0.3">
      <c r="A406" s="726" t="s">
        <v>5790</v>
      </c>
      <c r="B406" s="727" t="s">
        <v>5791</v>
      </c>
      <c r="C406" s="727" t="s">
        <v>594</v>
      </c>
      <c r="D406" s="727" t="s">
        <v>2338</v>
      </c>
      <c r="E406" s="727" t="s">
        <v>5792</v>
      </c>
      <c r="F406" s="727" t="s">
        <v>5793</v>
      </c>
      <c r="G406" s="727" t="s">
        <v>4600</v>
      </c>
      <c r="H406" s="731"/>
      <c r="I406" s="731"/>
      <c r="J406" s="727"/>
      <c r="K406" s="727"/>
      <c r="L406" s="731">
        <v>0.8</v>
      </c>
      <c r="M406" s="731">
        <v>120.8</v>
      </c>
      <c r="N406" s="727">
        <v>1</v>
      </c>
      <c r="O406" s="727">
        <v>151</v>
      </c>
      <c r="P406" s="731">
        <v>0.2</v>
      </c>
      <c r="Q406" s="731">
        <v>30.2</v>
      </c>
      <c r="R406" s="745">
        <v>0.25</v>
      </c>
      <c r="S406" s="732">
        <v>151</v>
      </c>
    </row>
    <row r="407" spans="1:19" ht="14.4" customHeight="1" x14ac:dyDescent="0.3">
      <c r="A407" s="726" t="s">
        <v>5790</v>
      </c>
      <c r="B407" s="727" t="s">
        <v>5791</v>
      </c>
      <c r="C407" s="727" t="s">
        <v>594</v>
      </c>
      <c r="D407" s="727" t="s">
        <v>2338</v>
      </c>
      <c r="E407" s="727" t="s">
        <v>5813</v>
      </c>
      <c r="F407" s="727" t="s">
        <v>5818</v>
      </c>
      <c r="G407" s="727" t="s">
        <v>5819</v>
      </c>
      <c r="H407" s="731">
        <v>23</v>
      </c>
      <c r="I407" s="731">
        <v>1863</v>
      </c>
      <c r="J407" s="727">
        <v>0.83132530120481929</v>
      </c>
      <c r="K407" s="727">
        <v>81</v>
      </c>
      <c r="L407" s="731">
        <v>27</v>
      </c>
      <c r="M407" s="731">
        <v>2241</v>
      </c>
      <c r="N407" s="727">
        <v>1</v>
      </c>
      <c r="O407" s="727">
        <v>83</v>
      </c>
      <c r="P407" s="731">
        <v>13</v>
      </c>
      <c r="Q407" s="731">
        <v>1079</v>
      </c>
      <c r="R407" s="745">
        <v>0.48148148148148145</v>
      </c>
      <c r="S407" s="732">
        <v>83</v>
      </c>
    </row>
    <row r="408" spans="1:19" ht="14.4" customHeight="1" x14ac:dyDescent="0.3">
      <c r="A408" s="726" t="s">
        <v>5790</v>
      </c>
      <c r="B408" s="727" t="s">
        <v>5791</v>
      </c>
      <c r="C408" s="727" t="s">
        <v>594</v>
      </c>
      <c r="D408" s="727" t="s">
        <v>2338</v>
      </c>
      <c r="E408" s="727" t="s">
        <v>5813</v>
      </c>
      <c r="F408" s="727" t="s">
        <v>5820</v>
      </c>
      <c r="G408" s="727" t="s">
        <v>5821</v>
      </c>
      <c r="H408" s="731">
        <v>34</v>
      </c>
      <c r="I408" s="731">
        <v>1190</v>
      </c>
      <c r="J408" s="727"/>
      <c r="K408" s="727">
        <v>35</v>
      </c>
      <c r="L408" s="731"/>
      <c r="M408" s="731"/>
      <c r="N408" s="727"/>
      <c r="O408" s="727"/>
      <c r="P408" s="731"/>
      <c r="Q408" s="731"/>
      <c r="R408" s="745"/>
      <c r="S408" s="732"/>
    </row>
    <row r="409" spans="1:19" ht="14.4" customHeight="1" x14ac:dyDescent="0.3">
      <c r="A409" s="726" t="s">
        <v>5790</v>
      </c>
      <c r="B409" s="727" t="s">
        <v>5791</v>
      </c>
      <c r="C409" s="727" t="s">
        <v>594</v>
      </c>
      <c r="D409" s="727" t="s">
        <v>2338</v>
      </c>
      <c r="E409" s="727" t="s">
        <v>5813</v>
      </c>
      <c r="F409" s="727" t="s">
        <v>5846</v>
      </c>
      <c r="G409" s="727" t="s">
        <v>5847</v>
      </c>
      <c r="H409" s="731">
        <v>7</v>
      </c>
      <c r="I409" s="731">
        <v>1645</v>
      </c>
      <c r="J409" s="727">
        <v>2.1845949535192561</v>
      </c>
      <c r="K409" s="727">
        <v>235</v>
      </c>
      <c r="L409" s="731">
        <v>3</v>
      </c>
      <c r="M409" s="731">
        <v>753</v>
      </c>
      <c r="N409" s="727">
        <v>1</v>
      </c>
      <c r="O409" s="727">
        <v>251</v>
      </c>
      <c r="P409" s="731"/>
      <c r="Q409" s="731"/>
      <c r="R409" s="745"/>
      <c r="S409" s="732"/>
    </row>
    <row r="410" spans="1:19" ht="14.4" customHeight="1" x14ac:dyDescent="0.3">
      <c r="A410" s="726" t="s">
        <v>5790</v>
      </c>
      <c r="B410" s="727" t="s">
        <v>5791</v>
      </c>
      <c r="C410" s="727" t="s">
        <v>594</v>
      </c>
      <c r="D410" s="727" t="s">
        <v>2338</v>
      </c>
      <c r="E410" s="727" t="s">
        <v>5813</v>
      </c>
      <c r="F410" s="727" t="s">
        <v>5848</v>
      </c>
      <c r="G410" s="727" t="s">
        <v>5849</v>
      </c>
      <c r="H410" s="731">
        <v>2</v>
      </c>
      <c r="I410" s="731">
        <v>236</v>
      </c>
      <c r="J410" s="727">
        <v>5.2028218694885359E-2</v>
      </c>
      <c r="K410" s="727">
        <v>118</v>
      </c>
      <c r="L410" s="731">
        <v>36</v>
      </c>
      <c r="M410" s="731">
        <v>4536</v>
      </c>
      <c r="N410" s="727">
        <v>1</v>
      </c>
      <c r="O410" s="727">
        <v>126</v>
      </c>
      <c r="P410" s="731">
        <v>17</v>
      </c>
      <c r="Q410" s="731">
        <v>2142</v>
      </c>
      <c r="R410" s="745">
        <v>0.47222222222222221</v>
      </c>
      <c r="S410" s="732">
        <v>126</v>
      </c>
    </row>
    <row r="411" spans="1:19" ht="14.4" customHeight="1" x14ac:dyDescent="0.3">
      <c r="A411" s="726" t="s">
        <v>5790</v>
      </c>
      <c r="B411" s="727" t="s">
        <v>5791</v>
      </c>
      <c r="C411" s="727" t="s">
        <v>594</v>
      </c>
      <c r="D411" s="727" t="s">
        <v>2338</v>
      </c>
      <c r="E411" s="727" t="s">
        <v>5813</v>
      </c>
      <c r="F411" s="727" t="s">
        <v>5862</v>
      </c>
      <c r="G411" s="727" t="s">
        <v>5863</v>
      </c>
      <c r="H411" s="731">
        <v>5</v>
      </c>
      <c r="I411" s="731">
        <v>3330</v>
      </c>
      <c r="J411" s="727">
        <v>0.81737849779086891</v>
      </c>
      <c r="K411" s="727">
        <v>666</v>
      </c>
      <c r="L411" s="731">
        <v>6</v>
      </c>
      <c r="M411" s="731">
        <v>4074</v>
      </c>
      <c r="N411" s="727">
        <v>1</v>
      </c>
      <c r="O411" s="727">
        <v>679</v>
      </c>
      <c r="P411" s="731">
        <v>2</v>
      </c>
      <c r="Q411" s="731">
        <v>1358</v>
      </c>
      <c r="R411" s="745">
        <v>0.33333333333333331</v>
      </c>
      <c r="S411" s="732">
        <v>679</v>
      </c>
    </row>
    <row r="412" spans="1:19" ht="14.4" customHeight="1" x14ac:dyDescent="0.3">
      <c r="A412" s="726" t="s">
        <v>5790</v>
      </c>
      <c r="B412" s="727" t="s">
        <v>5791</v>
      </c>
      <c r="C412" s="727" t="s">
        <v>594</v>
      </c>
      <c r="D412" s="727" t="s">
        <v>2338</v>
      </c>
      <c r="E412" s="727" t="s">
        <v>5813</v>
      </c>
      <c r="F412" s="727" t="s">
        <v>5868</v>
      </c>
      <c r="G412" s="727" t="s">
        <v>5869</v>
      </c>
      <c r="H412" s="731">
        <v>4</v>
      </c>
      <c r="I412" s="731">
        <v>0</v>
      </c>
      <c r="J412" s="727">
        <v>0</v>
      </c>
      <c r="K412" s="727">
        <v>0</v>
      </c>
      <c r="L412" s="731">
        <v>38</v>
      </c>
      <c r="M412" s="731">
        <v>1266.68</v>
      </c>
      <c r="N412" s="727">
        <v>1</v>
      </c>
      <c r="O412" s="727">
        <v>33.333684210526314</v>
      </c>
      <c r="P412" s="731">
        <v>17</v>
      </c>
      <c r="Q412" s="731">
        <v>566.67000000000007</v>
      </c>
      <c r="R412" s="745">
        <v>0.44736634351217358</v>
      </c>
      <c r="S412" s="732">
        <v>33.333529411764708</v>
      </c>
    </row>
    <row r="413" spans="1:19" ht="14.4" customHeight="1" x14ac:dyDescent="0.3">
      <c r="A413" s="726" t="s">
        <v>5790</v>
      </c>
      <c r="B413" s="727" t="s">
        <v>5791</v>
      </c>
      <c r="C413" s="727" t="s">
        <v>594</v>
      </c>
      <c r="D413" s="727" t="s">
        <v>2338</v>
      </c>
      <c r="E413" s="727" t="s">
        <v>5813</v>
      </c>
      <c r="F413" s="727" t="s">
        <v>5876</v>
      </c>
      <c r="G413" s="727" t="s">
        <v>5877</v>
      </c>
      <c r="H413" s="731">
        <v>7</v>
      </c>
      <c r="I413" s="731">
        <v>574</v>
      </c>
      <c r="J413" s="727">
        <v>0.83430232558139539</v>
      </c>
      <c r="K413" s="727">
        <v>82</v>
      </c>
      <c r="L413" s="731">
        <v>8</v>
      </c>
      <c r="M413" s="731">
        <v>688</v>
      </c>
      <c r="N413" s="727">
        <v>1</v>
      </c>
      <c r="O413" s="727">
        <v>86</v>
      </c>
      <c r="P413" s="731">
        <v>2</v>
      </c>
      <c r="Q413" s="731">
        <v>172</v>
      </c>
      <c r="R413" s="745">
        <v>0.25</v>
      </c>
      <c r="S413" s="732">
        <v>86</v>
      </c>
    </row>
    <row r="414" spans="1:19" ht="14.4" customHeight="1" x14ac:dyDescent="0.3">
      <c r="A414" s="726" t="s">
        <v>5790</v>
      </c>
      <c r="B414" s="727" t="s">
        <v>5791</v>
      </c>
      <c r="C414" s="727" t="s">
        <v>594</v>
      </c>
      <c r="D414" s="727" t="s">
        <v>2338</v>
      </c>
      <c r="E414" s="727" t="s">
        <v>5813</v>
      </c>
      <c r="F414" s="727" t="s">
        <v>5893</v>
      </c>
      <c r="G414" s="727" t="s">
        <v>5894</v>
      </c>
      <c r="H414" s="731">
        <v>2</v>
      </c>
      <c r="I414" s="731">
        <v>2100</v>
      </c>
      <c r="J414" s="727">
        <v>1.9755409219190969</v>
      </c>
      <c r="K414" s="727">
        <v>1050</v>
      </c>
      <c r="L414" s="731">
        <v>1</v>
      </c>
      <c r="M414" s="731">
        <v>1063</v>
      </c>
      <c r="N414" s="727">
        <v>1</v>
      </c>
      <c r="O414" s="727">
        <v>1063</v>
      </c>
      <c r="P414" s="731"/>
      <c r="Q414" s="731"/>
      <c r="R414" s="745"/>
      <c r="S414" s="732"/>
    </row>
    <row r="415" spans="1:19" ht="14.4" customHeight="1" x14ac:dyDescent="0.3">
      <c r="A415" s="726" t="s">
        <v>5790</v>
      </c>
      <c r="B415" s="727" t="s">
        <v>5791</v>
      </c>
      <c r="C415" s="727" t="s">
        <v>594</v>
      </c>
      <c r="D415" s="727" t="s">
        <v>2338</v>
      </c>
      <c r="E415" s="727" t="s">
        <v>5813</v>
      </c>
      <c r="F415" s="727" t="s">
        <v>5915</v>
      </c>
      <c r="G415" s="727" t="s">
        <v>5916</v>
      </c>
      <c r="H415" s="731"/>
      <c r="I415" s="731"/>
      <c r="J415" s="727"/>
      <c r="K415" s="727"/>
      <c r="L415" s="731">
        <v>1</v>
      </c>
      <c r="M415" s="731">
        <v>120</v>
      </c>
      <c r="N415" s="727">
        <v>1</v>
      </c>
      <c r="O415" s="727">
        <v>120</v>
      </c>
      <c r="P415" s="731"/>
      <c r="Q415" s="731"/>
      <c r="R415" s="745"/>
      <c r="S415" s="732"/>
    </row>
    <row r="416" spans="1:19" ht="14.4" customHeight="1" x14ac:dyDescent="0.3">
      <c r="A416" s="726" t="s">
        <v>5790</v>
      </c>
      <c r="B416" s="727" t="s">
        <v>5791</v>
      </c>
      <c r="C416" s="727" t="s">
        <v>594</v>
      </c>
      <c r="D416" s="727" t="s">
        <v>2339</v>
      </c>
      <c r="E416" s="727" t="s">
        <v>5813</v>
      </c>
      <c r="F416" s="727" t="s">
        <v>5820</v>
      </c>
      <c r="G416" s="727" t="s">
        <v>5821</v>
      </c>
      <c r="H416" s="731"/>
      <c r="I416" s="731"/>
      <c r="J416" s="727"/>
      <c r="K416" s="727"/>
      <c r="L416" s="731"/>
      <c r="M416" s="731"/>
      <c r="N416" s="727"/>
      <c r="O416" s="727"/>
      <c r="P416" s="731">
        <v>22</v>
      </c>
      <c r="Q416" s="731">
        <v>814</v>
      </c>
      <c r="R416" s="745"/>
      <c r="S416" s="732">
        <v>37</v>
      </c>
    </row>
    <row r="417" spans="1:19" ht="14.4" customHeight="1" x14ac:dyDescent="0.3">
      <c r="A417" s="726" t="s">
        <v>5790</v>
      </c>
      <c r="B417" s="727" t="s">
        <v>5791</v>
      </c>
      <c r="C417" s="727" t="s">
        <v>594</v>
      </c>
      <c r="D417" s="727" t="s">
        <v>2339</v>
      </c>
      <c r="E417" s="727" t="s">
        <v>5813</v>
      </c>
      <c r="F417" s="727" t="s">
        <v>5846</v>
      </c>
      <c r="G417" s="727" t="s">
        <v>5847</v>
      </c>
      <c r="H417" s="731"/>
      <c r="I417" s="731"/>
      <c r="J417" s="727"/>
      <c r="K417" s="727"/>
      <c r="L417" s="731"/>
      <c r="M417" s="731"/>
      <c r="N417" s="727"/>
      <c r="O417" s="727"/>
      <c r="P417" s="731">
        <v>2</v>
      </c>
      <c r="Q417" s="731">
        <v>502</v>
      </c>
      <c r="R417" s="745"/>
      <c r="S417" s="732">
        <v>251</v>
      </c>
    </row>
    <row r="418" spans="1:19" ht="14.4" customHeight="1" x14ac:dyDescent="0.3">
      <c r="A418" s="726" t="s">
        <v>5790</v>
      </c>
      <c r="B418" s="727" t="s">
        <v>5791</v>
      </c>
      <c r="C418" s="727" t="s">
        <v>594</v>
      </c>
      <c r="D418" s="727" t="s">
        <v>2339</v>
      </c>
      <c r="E418" s="727" t="s">
        <v>5813</v>
      </c>
      <c r="F418" s="727" t="s">
        <v>5868</v>
      </c>
      <c r="G418" s="727" t="s">
        <v>5869</v>
      </c>
      <c r="H418" s="731"/>
      <c r="I418" s="731"/>
      <c r="J418" s="727"/>
      <c r="K418" s="727"/>
      <c r="L418" s="731"/>
      <c r="M418" s="731"/>
      <c r="N418" s="727"/>
      <c r="O418" s="727"/>
      <c r="P418" s="731">
        <v>2</v>
      </c>
      <c r="Q418" s="731">
        <v>66.66</v>
      </c>
      <c r="R418" s="745"/>
      <c r="S418" s="732">
        <v>33.33</v>
      </c>
    </row>
    <row r="419" spans="1:19" ht="14.4" customHeight="1" x14ac:dyDescent="0.3">
      <c r="A419" s="726" t="s">
        <v>5790</v>
      </c>
      <c r="B419" s="727" t="s">
        <v>5791</v>
      </c>
      <c r="C419" s="727" t="s">
        <v>594</v>
      </c>
      <c r="D419" s="727" t="s">
        <v>5784</v>
      </c>
      <c r="E419" s="727" t="s">
        <v>5813</v>
      </c>
      <c r="F419" s="727" t="s">
        <v>5848</v>
      </c>
      <c r="G419" s="727" t="s">
        <v>5849</v>
      </c>
      <c r="H419" s="731">
        <v>1</v>
      </c>
      <c r="I419" s="731">
        <v>118</v>
      </c>
      <c r="J419" s="727"/>
      <c r="K419" s="727">
        <v>118</v>
      </c>
      <c r="L419" s="731"/>
      <c r="M419" s="731"/>
      <c r="N419" s="727"/>
      <c r="O419" s="727"/>
      <c r="P419" s="731"/>
      <c r="Q419" s="731"/>
      <c r="R419" s="745"/>
      <c r="S419" s="732"/>
    </row>
    <row r="420" spans="1:19" ht="14.4" customHeight="1" x14ac:dyDescent="0.3">
      <c r="A420" s="726" t="s">
        <v>5790</v>
      </c>
      <c r="B420" s="727" t="s">
        <v>5791</v>
      </c>
      <c r="C420" s="727" t="s">
        <v>594</v>
      </c>
      <c r="D420" s="727" t="s">
        <v>5785</v>
      </c>
      <c r="E420" s="727" t="s">
        <v>5813</v>
      </c>
      <c r="F420" s="727" t="s">
        <v>5846</v>
      </c>
      <c r="G420" s="727" t="s">
        <v>5847</v>
      </c>
      <c r="H420" s="731">
        <v>1</v>
      </c>
      <c r="I420" s="731">
        <v>235</v>
      </c>
      <c r="J420" s="727"/>
      <c r="K420" s="727">
        <v>235</v>
      </c>
      <c r="L420" s="731"/>
      <c r="M420" s="731"/>
      <c r="N420" s="727"/>
      <c r="O420" s="727"/>
      <c r="P420" s="731"/>
      <c r="Q420" s="731"/>
      <c r="R420" s="745"/>
      <c r="S420" s="732"/>
    </row>
    <row r="421" spans="1:19" ht="14.4" customHeight="1" x14ac:dyDescent="0.3">
      <c r="A421" s="726" t="s">
        <v>5790</v>
      </c>
      <c r="B421" s="727" t="s">
        <v>5791</v>
      </c>
      <c r="C421" s="727" t="s">
        <v>594</v>
      </c>
      <c r="D421" s="727" t="s">
        <v>2340</v>
      </c>
      <c r="E421" s="727" t="s">
        <v>5792</v>
      </c>
      <c r="F421" s="727" t="s">
        <v>5793</v>
      </c>
      <c r="G421" s="727" t="s">
        <v>4600</v>
      </c>
      <c r="H421" s="731"/>
      <c r="I421" s="731"/>
      <c r="J421" s="727"/>
      <c r="K421" s="727"/>
      <c r="L421" s="731">
        <v>0.1</v>
      </c>
      <c r="M421" s="731">
        <v>15.1</v>
      </c>
      <c r="N421" s="727">
        <v>1</v>
      </c>
      <c r="O421" s="727">
        <v>151</v>
      </c>
      <c r="P421" s="731"/>
      <c r="Q421" s="731"/>
      <c r="R421" s="745"/>
      <c r="S421" s="732"/>
    </row>
    <row r="422" spans="1:19" ht="14.4" customHeight="1" x14ac:dyDescent="0.3">
      <c r="A422" s="726" t="s">
        <v>5790</v>
      </c>
      <c r="B422" s="727" t="s">
        <v>5791</v>
      </c>
      <c r="C422" s="727" t="s">
        <v>594</v>
      </c>
      <c r="D422" s="727" t="s">
        <v>2340</v>
      </c>
      <c r="E422" s="727" t="s">
        <v>5810</v>
      </c>
      <c r="F422" s="727" t="s">
        <v>5811</v>
      </c>
      <c r="G422" s="727" t="s">
        <v>5812</v>
      </c>
      <c r="H422" s="731"/>
      <c r="I422" s="731"/>
      <c r="J422" s="727"/>
      <c r="K422" s="727"/>
      <c r="L422" s="731">
        <v>1</v>
      </c>
      <c r="M422" s="731">
        <v>162.80000000000001</v>
      </c>
      <c r="N422" s="727">
        <v>1</v>
      </c>
      <c r="O422" s="727">
        <v>162.80000000000001</v>
      </c>
      <c r="P422" s="731">
        <v>1</v>
      </c>
      <c r="Q422" s="731">
        <v>162.80000000000001</v>
      </c>
      <c r="R422" s="745">
        <v>1</v>
      </c>
      <c r="S422" s="732">
        <v>162.80000000000001</v>
      </c>
    </row>
    <row r="423" spans="1:19" ht="14.4" customHeight="1" x14ac:dyDescent="0.3">
      <c r="A423" s="726" t="s">
        <v>5790</v>
      </c>
      <c r="B423" s="727" t="s">
        <v>5791</v>
      </c>
      <c r="C423" s="727" t="s">
        <v>594</v>
      </c>
      <c r="D423" s="727" t="s">
        <v>2340</v>
      </c>
      <c r="E423" s="727" t="s">
        <v>5813</v>
      </c>
      <c r="F423" s="727" t="s">
        <v>5818</v>
      </c>
      <c r="G423" s="727" t="s">
        <v>5819</v>
      </c>
      <c r="H423" s="731"/>
      <c r="I423" s="731"/>
      <c r="J423" s="727"/>
      <c r="K423" s="727"/>
      <c r="L423" s="731">
        <v>2</v>
      </c>
      <c r="M423" s="731">
        <v>166</v>
      </c>
      <c r="N423" s="727">
        <v>1</v>
      </c>
      <c r="O423" s="727">
        <v>83</v>
      </c>
      <c r="P423" s="731">
        <v>12</v>
      </c>
      <c r="Q423" s="731">
        <v>996</v>
      </c>
      <c r="R423" s="745">
        <v>6</v>
      </c>
      <c r="S423" s="732">
        <v>83</v>
      </c>
    </row>
    <row r="424" spans="1:19" ht="14.4" customHeight="1" x14ac:dyDescent="0.3">
      <c r="A424" s="726" t="s">
        <v>5790</v>
      </c>
      <c r="B424" s="727" t="s">
        <v>5791</v>
      </c>
      <c r="C424" s="727" t="s">
        <v>594</v>
      </c>
      <c r="D424" s="727" t="s">
        <v>2340</v>
      </c>
      <c r="E424" s="727" t="s">
        <v>5813</v>
      </c>
      <c r="F424" s="727" t="s">
        <v>5820</v>
      </c>
      <c r="G424" s="727" t="s">
        <v>5821</v>
      </c>
      <c r="H424" s="731">
        <v>13</v>
      </c>
      <c r="I424" s="731">
        <v>455</v>
      </c>
      <c r="J424" s="727">
        <v>2.0495495495495497</v>
      </c>
      <c r="K424" s="727">
        <v>35</v>
      </c>
      <c r="L424" s="731">
        <v>6</v>
      </c>
      <c r="M424" s="731">
        <v>222</v>
      </c>
      <c r="N424" s="727">
        <v>1</v>
      </c>
      <c r="O424" s="727">
        <v>37</v>
      </c>
      <c r="P424" s="731">
        <v>11</v>
      </c>
      <c r="Q424" s="731">
        <v>407</v>
      </c>
      <c r="R424" s="745">
        <v>1.8333333333333333</v>
      </c>
      <c r="S424" s="732">
        <v>37</v>
      </c>
    </row>
    <row r="425" spans="1:19" ht="14.4" customHeight="1" x14ac:dyDescent="0.3">
      <c r="A425" s="726" t="s">
        <v>5790</v>
      </c>
      <c r="B425" s="727" t="s">
        <v>5791</v>
      </c>
      <c r="C425" s="727" t="s">
        <v>594</v>
      </c>
      <c r="D425" s="727" t="s">
        <v>2340</v>
      </c>
      <c r="E425" s="727" t="s">
        <v>5813</v>
      </c>
      <c r="F425" s="727" t="s">
        <v>5822</v>
      </c>
      <c r="G425" s="727" t="s">
        <v>5823</v>
      </c>
      <c r="H425" s="731"/>
      <c r="I425" s="731"/>
      <c r="J425" s="727"/>
      <c r="K425" s="727"/>
      <c r="L425" s="731">
        <v>95</v>
      </c>
      <c r="M425" s="731">
        <v>950</v>
      </c>
      <c r="N425" s="727">
        <v>1</v>
      </c>
      <c r="O425" s="727">
        <v>10</v>
      </c>
      <c r="P425" s="731">
        <v>86</v>
      </c>
      <c r="Q425" s="731">
        <v>860</v>
      </c>
      <c r="R425" s="745">
        <v>0.90526315789473688</v>
      </c>
      <c r="S425" s="732">
        <v>10</v>
      </c>
    </row>
    <row r="426" spans="1:19" ht="14.4" customHeight="1" x14ac:dyDescent="0.3">
      <c r="A426" s="726" t="s">
        <v>5790</v>
      </c>
      <c r="B426" s="727" t="s">
        <v>5791</v>
      </c>
      <c r="C426" s="727" t="s">
        <v>594</v>
      </c>
      <c r="D426" s="727" t="s">
        <v>2340</v>
      </c>
      <c r="E426" s="727" t="s">
        <v>5813</v>
      </c>
      <c r="F426" s="727" t="s">
        <v>5832</v>
      </c>
      <c r="G426" s="727" t="s">
        <v>5833</v>
      </c>
      <c r="H426" s="731"/>
      <c r="I426" s="731"/>
      <c r="J426" s="727"/>
      <c r="K426" s="727"/>
      <c r="L426" s="731"/>
      <c r="M426" s="731"/>
      <c r="N426" s="727"/>
      <c r="O426" s="727"/>
      <c r="P426" s="731">
        <v>3</v>
      </c>
      <c r="Q426" s="731">
        <v>1176</v>
      </c>
      <c r="R426" s="745"/>
      <c r="S426" s="732">
        <v>392</v>
      </c>
    </row>
    <row r="427" spans="1:19" ht="14.4" customHeight="1" x14ac:dyDescent="0.3">
      <c r="A427" s="726" t="s">
        <v>5790</v>
      </c>
      <c r="B427" s="727" t="s">
        <v>5791</v>
      </c>
      <c r="C427" s="727" t="s">
        <v>594</v>
      </c>
      <c r="D427" s="727" t="s">
        <v>2340</v>
      </c>
      <c r="E427" s="727" t="s">
        <v>5813</v>
      </c>
      <c r="F427" s="727" t="s">
        <v>5846</v>
      </c>
      <c r="G427" s="727" t="s">
        <v>5847</v>
      </c>
      <c r="H427" s="731">
        <v>56</v>
      </c>
      <c r="I427" s="731">
        <v>13160</v>
      </c>
      <c r="J427" s="727">
        <v>0.81922310756972117</v>
      </c>
      <c r="K427" s="727">
        <v>235</v>
      </c>
      <c r="L427" s="731">
        <v>64</v>
      </c>
      <c r="M427" s="731">
        <v>16064</v>
      </c>
      <c r="N427" s="727">
        <v>1</v>
      </c>
      <c r="O427" s="727">
        <v>251</v>
      </c>
      <c r="P427" s="731">
        <v>47</v>
      </c>
      <c r="Q427" s="731">
        <v>11797</v>
      </c>
      <c r="R427" s="745">
        <v>0.734375</v>
      </c>
      <c r="S427" s="732">
        <v>251</v>
      </c>
    </row>
    <row r="428" spans="1:19" ht="14.4" customHeight="1" x14ac:dyDescent="0.3">
      <c r="A428" s="726" t="s">
        <v>5790</v>
      </c>
      <c r="B428" s="727" t="s">
        <v>5791</v>
      </c>
      <c r="C428" s="727" t="s">
        <v>594</v>
      </c>
      <c r="D428" s="727" t="s">
        <v>2340</v>
      </c>
      <c r="E428" s="727" t="s">
        <v>5813</v>
      </c>
      <c r="F428" s="727" t="s">
        <v>5848</v>
      </c>
      <c r="G428" s="727" t="s">
        <v>5849</v>
      </c>
      <c r="H428" s="731">
        <v>293</v>
      </c>
      <c r="I428" s="731">
        <v>34574</v>
      </c>
      <c r="J428" s="727">
        <v>0.91465608465608461</v>
      </c>
      <c r="K428" s="727">
        <v>118</v>
      </c>
      <c r="L428" s="731">
        <v>300</v>
      </c>
      <c r="M428" s="731">
        <v>37800</v>
      </c>
      <c r="N428" s="727">
        <v>1</v>
      </c>
      <c r="O428" s="727">
        <v>126</v>
      </c>
      <c r="P428" s="731">
        <v>320</v>
      </c>
      <c r="Q428" s="731">
        <v>40320</v>
      </c>
      <c r="R428" s="745">
        <v>1.0666666666666667</v>
      </c>
      <c r="S428" s="732">
        <v>126</v>
      </c>
    </row>
    <row r="429" spans="1:19" ht="14.4" customHeight="1" x14ac:dyDescent="0.3">
      <c r="A429" s="726" t="s">
        <v>5790</v>
      </c>
      <c r="B429" s="727" t="s">
        <v>5791</v>
      </c>
      <c r="C429" s="727" t="s">
        <v>594</v>
      </c>
      <c r="D429" s="727" t="s">
        <v>2340</v>
      </c>
      <c r="E429" s="727" t="s">
        <v>5813</v>
      </c>
      <c r="F429" s="727" t="s">
        <v>5862</v>
      </c>
      <c r="G429" s="727" t="s">
        <v>5863</v>
      </c>
      <c r="H429" s="731">
        <v>1</v>
      </c>
      <c r="I429" s="731">
        <v>666</v>
      </c>
      <c r="J429" s="727"/>
      <c r="K429" s="727">
        <v>666</v>
      </c>
      <c r="L429" s="731"/>
      <c r="M429" s="731"/>
      <c r="N429" s="727"/>
      <c r="O429" s="727"/>
      <c r="P429" s="731">
        <v>1</v>
      </c>
      <c r="Q429" s="731">
        <v>679</v>
      </c>
      <c r="R429" s="745"/>
      <c r="S429" s="732">
        <v>679</v>
      </c>
    </row>
    <row r="430" spans="1:19" ht="14.4" customHeight="1" x14ac:dyDescent="0.3">
      <c r="A430" s="726" t="s">
        <v>5790</v>
      </c>
      <c r="B430" s="727" t="s">
        <v>5791</v>
      </c>
      <c r="C430" s="727" t="s">
        <v>594</v>
      </c>
      <c r="D430" s="727" t="s">
        <v>2340</v>
      </c>
      <c r="E430" s="727" t="s">
        <v>5813</v>
      </c>
      <c r="F430" s="727" t="s">
        <v>5868</v>
      </c>
      <c r="G430" s="727" t="s">
        <v>5869</v>
      </c>
      <c r="H430" s="731">
        <v>75</v>
      </c>
      <c r="I430" s="731">
        <v>1633.33</v>
      </c>
      <c r="J430" s="727">
        <v>0.13498595041322314</v>
      </c>
      <c r="K430" s="727">
        <v>21.777733333333334</v>
      </c>
      <c r="L430" s="731">
        <v>363</v>
      </c>
      <c r="M430" s="731">
        <v>12100</v>
      </c>
      <c r="N430" s="727">
        <v>1</v>
      </c>
      <c r="O430" s="727">
        <v>33.333333333333336</v>
      </c>
      <c r="P430" s="731">
        <v>367</v>
      </c>
      <c r="Q430" s="731">
        <v>12233.33</v>
      </c>
      <c r="R430" s="745">
        <v>1.0110190082644628</v>
      </c>
      <c r="S430" s="732">
        <v>33.333324250681201</v>
      </c>
    </row>
    <row r="431" spans="1:19" ht="14.4" customHeight="1" x14ac:dyDescent="0.3">
      <c r="A431" s="726" t="s">
        <v>5790</v>
      </c>
      <c r="B431" s="727" t="s">
        <v>5791</v>
      </c>
      <c r="C431" s="727" t="s">
        <v>594</v>
      </c>
      <c r="D431" s="727" t="s">
        <v>2340</v>
      </c>
      <c r="E431" s="727" t="s">
        <v>5813</v>
      </c>
      <c r="F431" s="727" t="s">
        <v>5872</v>
      </c>
      <c r="G431" s="727" t="s">
        <v>5873</v>
      </c>
      <c r="H431" s="731">
        <v>6</v>
      </c>
      <c r="I431" s="731">
        <v>1014</v>
      </c>
      <c r="J431" s="727">
        <v>0.53594080338266381</v>
      </c>
      <c r="K431" s="727">
        <v>169</v>
      </c>
      <c r="L431" s="731">
        <v>11</v>
      </c>
      <c r="M431" s="731">
        <v>1892</v>
      </c>
      <c r="N431" s="727">
        <v>1</v>
      </c>
      <c r="O431" s="727">
        <v>172</v>
      </c>
      <c r="P431" s="731">
        <v>4</v>
      </c>
      <c r="Q431" s="731">
        <v>688</v>
      </c>
      <c r="R431" s="745">
        <v>0.36363636363636365</v>
      </c>
      <c r="S431" s="732">
        <v>172</v>
      </c>
    </row>
    <row r="432" spans="1:19" ht="14.4" customHeight="1" x14ac:dyDescent="0.3">
      <c r="A432" s="726" t="s">
        <v>5790</v>
      </c>
      <c r="B432" s="727" t="s">
        <v>5791</v>
      </c>
      <c r="C432" s="727" t="s">
        <v>594</v>
      </c>
      <c r="D432" s="727" t="s">
        <v>2340</v>
      </c>
      <c r="E432" s="727" t="s">
        <v>5813</v>
      </c>
      <c r="F432" s="727" t="s">
        <v>5874</v>
      </c>
      <c r="G432" s="727" t="s">
        <v>5875</v>
      </c>
      <c r="H432" s="731">
        <v>56</v>
      </c>
      <c r="I432" s="731">
        <v>2016</v>
      </c>
      <c r="J432" s="727">
        <v>0.68108108108108112</v>
      </c>
      <c r="K432" s="727">
        <v>36</v>
      </c>
      <c r="L432" s="731">
        <v>80</v>
      </c>
      <c r="M432" s="731">
        <v>2960</v>
      </c>
      <c r="N432" s="727">
        <v>1</v>
      </c>
      <c r="O432" s="727">
        <v>37</v>
      </c>
      <c r="P432" s="731">
        <v>78</v>
      </c>
      <c r="Q432" s="731">
        <v>2886</v>
      </c>
      <c r="R432" s="745">
        <v>0.97499999999999998</v>
      </c>
      <c r="S432" s="732">
        <v>37</v>
      </c>
    </row>
    <row r="433" spans="1:19" ht="14.4" customHeight="1" x14ac:dyDescent="0.3">
      <c r="A433" s="726" t="s">
        <v>5790</v>
      </c>
      <c r="B433" s="727" t="s">
        <v>5791</v>
      </c>
      <c r="C433" s="727" t="s">
        <v>594</v>
      </c>
      <c r="D433" s="727" t="s">
        <v>2340</v>
      </c>
      <c r="E433" s="727" t="s">
        <v>5813</v>
      </c>
      <c r="F433" s="727" t="s">
        <v>5876</v>
      </c>
      <c r="G433" s="727" t="s">
        <v>5877</v>
      </c>
      <c r="H433" s="731">
        <v>3</v>
      </c>
      <c r="I433" s="731">
        <v>246</v>
      </c>
      <c r="J433" s="727">
        <v>2.86046511627907</v>
      </c>
      <c r="K433" s="727">
        <v>82</v>
      </c>
      <c r="L433" s="731">
        <v>1</v>
      </c>
      <c r="M433" s="731">
        <v>86</v>
      </c>
      <c r="N433" s="727">
        <v>1</v>
      </c>
      <c r="O433" s="727">
        <v>86</v>
      </c>
      <c r="P433" s="731">
        <v>4</v>
      </c>
      <c r="Q433" s="731">
        <v>344</v>
      </c>
      <c r="R433" s="745">
        <v>4</v>
      </c>
      <c r="S433" s="732">
        <v>86</v>
      </c>
    </row>
    <row r="434" spans="1:19" ht="14.4" customHeight="1" x14ac:dyDescent="0.3">
      <c r="A434" s="726" t="s">
        <v>5790</v>
      </c>
      <c r="B434" s="727" t="s">
        <v>5791</v>
      </c>
      <c r="C434" s="727" t="s">
        <v>594</v>
      </c>
      <c r="D434" s="727" t="s">
        <v>2340</v>
      </c>
      <c r="E434" s="727" t="s">
        <v>5813</v>
      </c>
      <c r="F434" s="727" t="s">
        <v>5899</v>
      </c>
      <c r="G434" s="727" t="s">
        <v>5900</v>
      </c>
      <c r="H434" s="731">
        <v>2</v>
      </c>
      <c r="I434" s="731">
        <v>228</v>
      </c>
      <c r="J434" s="727"/>
      <c r="K434" s="727">
        <v>114</v>
      </c>
      <c r="L434" s="731"/>
      <c r="M434" s="731"/>
      <c r="N434" s="727"/>
      <c r="O434" s="727"/>
      <c r="P434" s="731"/>
      <c r="Q434" s="731"/>
      <c r="R434" s="745"/>
      <c r="S434" s="732"/>
    </row>
    <row r="435" spans="1:19" ht="14.4" customHeight="1" x14ac:dyDescent="0.3">
      <c r="A435" s="726" t="s">
        <v>5790</v>
      </c>
      <c r="B435" s="727" t="s">
        <v>5791</v>
      </c>
      <c r="C435" s="727" t="s">
        <v>594</v>
      </c>
      <c r="D435" s="727" t="s">
        <v>2340</v>
      </c>
      <c r="E435" s="727" t="s">
        <v>5813</v>
      </c>
      <c r="F435" s="727" t="s">
        <v>5913</v>
      </c>
      <c r="G435" s="727" t="s">
        <v>5914</v>
      </c>
      <c r="H435" s="731">
        <v>1</v>
      </c>
      <c r="I435" s="731">
        <v>260</v>
      </c>
      <c r="J435" s="727"/>
      <c r="K435" s="727">
        <v>260</v>
      </c>
      <c r="L435" s="731"/>
      <c r="M435" s="731"/>
      <c r="N435" s="727"/>
      <c r="O435" s="727"/>
      <c r="P435" s="731"/>
      <c r="Q435" s="731"/>
      <c r="R435" s="745"/>
      <c r="S435" s="732"/>
    </row>
    <row r="436" spans="1:19" ht="14.4" customHeight="1" x14ac:dyDescent="0.3">
      <c r="A436" s="726" t="s">
        <v>5790</v>
      </c>
      <c r="B436" s="727" t="s">
        <v>5791</v>
      </c>
      <c r="C436" s="727" t="s">
        <v>594</v>
      </c>
      <c r="D436" s="727" t="s">
        <v>2340</v>
      </c>
      <c r="E436" s="727" t="s">
        <v>5813</v>
      </c>
      <c r="F436" s="727" t="s">
        <v>5915</v>
      </c>
      <c r="G436" s="727" t="s">
        <v>5916</v>
      </c>
      <c r="H436" s="731">
        <v>1</v>
      </c>
      <c r="I436" s="731">
        <v>116</v>
      </c>
      <c r="J436" s="727"/>
      <c r="K436" s="727">
        <v>116</v>
      </c>
      <c r="L436" s="731"/>
      <c r="M436" s="731"/>
      <c r="N436" s="727"/>
      <c r="O436" s="727"/>
      <c r="P436" s="731">
        <v>3</v>
      </c>
      <c r="Q436" s="731">
        <v>360</v>
      </c>
      <c r="R436" s="745"/>
      <c r="S436" s="732">
        <v>120</v>
      </c>
    </row>
    <row r="437" spans="1:19" ht="14.4" customHeight="1" x14ac:dyDescent="0.3">
      <c r="A437" s="726" t="s">
        <v>5790</v>
      </c>
      <c r="B437" s="727" t="s">
        <v>5791</v>
      </c>
      <c r="C437" s="727" t="s">
        <v>594</v>
      </c>
      <c r="D437" s="727" t="s">
        <v>2340</v>
      </c>
      <c r="E437" s="727" t="s">
        <v>5813</v>
      </c>
      <c r="F437" s="727" t="s">
        <v>5919</v>
      </c>
      <c r="G437" s="727" t="s">
        <v>5920</v>
      </c>
      <c r="H437" s="731">
        <v>1</v>
      </c>
      <c r="I437" s="731">
        <v>188</v>
      </c>
      <c r="J437" s="727">
        <v>0.94</v>
      </c>
      <c r="K437" s="727">
        <v>188</v>
      </c>
      <c r="L437" s="731">
        <v>1</v>
      </c>
      <c r="M437" s="731">
        <v>200</v>
      </c>
      <c r="N437" s="727">
        <v>1</v>
      </c>
      <c r="O437" s="727">
        <v>200</v>
      </c>
      <c r="P437" s="731">
        <v>1</v>
      </c>
      <c r="Q437" s="731">
        <v>200</v>
      </c>
      <c r="R437" s="745">
        <v>1</v>
      </c>
      <c r="S437" s="732">
        <v>200</v>
      </c>
    </row>
    <row r="438" spans="1:19" ht="14.4" customHeight="1" x14ac:dyDescent="0.3">
      <c r="A438" s="726" t="s">
        <v>5790</v>
      </c>
      <c r="B438" s="727" t="s">
        <v>5791</v>
      </c>
      <c r="C438" s="727" t="s">
        <v>594</v>
      </c>
      <c r="D438" s="727" t="s">
        <v>2341</v>
      </c>
      <c r="E438" s="727" t="s">
        <v>5792</v>
      </c>
      <c r="F438" s="727" t="s">
        <v>5793</v>
      </c>
      <c r="G438" s="727" t="s">
        <v>4600</v>
      </c>
      <c r="H438" s="731">
        <v>0.79999999999999993</v>
      </c>
      <c r="I438" s="731">
        <v>120.83999999999999</v>
      </c>
      <c r="J438" s="727">
        <v>4.0013245033112579</v>
      </c>
      <c r="K438" s="727">
        <v>151.05000000000001</v>
      </c>
      <c r="L438" s="731">
        <v>0.2</v>
      </c>
      <c r="M438" s="731">
        <v>30.2</v>
      </c>
      <c r="N438" s="727">
        <v>1</v>
      </c>
      <c r="O438" s="727">
        <v>151</v>
      </c>
      <c r="P438" s="731">
        <v>0.2</v>
      </c>
      <c r="Q438" s="731">
        <v>30.2</v>
      </c>
      <c r="R438" s="745">
        <v>1</v>
      </c>
      <c r="S438" s="732">
        <v>151</v>
      </c>
    </row>
    <row r="439" spans="1:19" ht="14.4" customHeight="1" x14ac:dyDescent="0.3">
      <c r="A439" s="726" t="s">
        <v>5790</v>
      </c>
      <c r="B439" s="727" t="s">
        <v>5791</v>
      </c>
      <c r="C439" s="727" t="s">
        <v>594</v>
      </c>
      <c r="D439" s="727" t="s">
        <v>2341</v>
      </c>
      <c r="E439" s="727" t="s">
        <v>5792</v>
      </c>
      <c r="F439" s="727" t="s">
        <v>5796</v>
      </c>
      <c r="G439" s="727" t="s">
        <v>1938</v>
      </c>
      <c r="H439" s="731"/>
      <c r="I439" s="731"/>
      <c r="J439" s="727"/>
      <c r="K439" s="727"/>
      <c r="L439" s="731"/>
      <c r="M439" s="731"/>
      <c r="N439" s="727"/>
      <c r="O439" s="727"/>
      <c r="P439" s="731">
        <v>0.1</v>
      </c>
      <c r="Q439" s="731">
        <v>6.14</v>
      </c>
      <c r="R439" s="745"/>
      <c r="S439" s="732">
        <v>61.399999999999991</v>
      </c>
    </row>
    <row r="440" spans="1:19" ht="14.4" customHeight="1" x14ac:dyDescent="0.3">
      <c r="A440" s="726" t="s">
        <v>5790</v>
      </c>
      <c r="B440" s="727" t="s">
        <v>5791</v>
      </c>
      <c r="C440" s="727" t="s">
        <v>594</v>
      </c>
      <c r="D440" s="727" t="s">
        <v>2341</v>
      </c>
      <c r="E440" s="727" t="s">
        <v>5792</v>
      </c>
      <c r="F440" s="727" t="s">
        <v>5797</v>
      </c>
      <c r="G440" s="727" t="s">
        <v>5798</v>
      </c>
      <c r="H440" s="731">
        <v>0.1</v>
      </c>
      <c r="I440" s="731">
        <v>9.3800000000000008</v>
      </c>
      <c r="J440" s="727"/>
      <c r="K440" s="727">
        <v>93.8</v>
      </c>
      <c r="L440" s="731"/>
      <c r="M440" s="731"/>
      <c r="N440" s="727"/>
      <c r="O440" s="727"/>
      <c r="P440" s="731"/>
      <c r="Q440" s="731"/>
      <c r="R440" s="745"/>
      <c r="S440" s="732"/>
    </row>
    <row r="441" spans="1:19" ht="14.4" customHeight="1" x14ac:dyDescent="0.3">
      <c r="A441" s="726" t="s">
        <v>5790</v>
      </c>
      <c r="B441" s="727" t="s">
        <v>5791</v>
      </c>
      <c r="C441" s="727" t="s">
        <v>594</v>
      </c>
      <c r="D441" s="727" t="s">
        <v>2341</v>
      </c>
      <c r="E441" s="727" t="s">
        <v>5792</v>
      </c>
      <c r="F441" s="727" t="s">
        <v>5802</v>
      </c>
      <c r="G441" s="727" t="s">
        <v>5803</v>
      </c>
      <c r="H441" s="731">
        <v>0.2</v>
      </c>
      <c r="I441" s="731">
        <v>10.28</v>
      </c>
      <c r="J441" s="727"/>
      <c r="K441" s="727">
        <v>51.399999999999991</v>
      </c>
      <c r="L441" s="731"/>
      <c r="M441" s="731"/>
      <c r="N441" s="727"/>
      <c r="O441" s="727"/>
      <c r="P441" s="731"/>
      <c r="Q441" s="731"/>
      <c r="R441" s="745"/>
      <c r="S441" s="732"/>
    </row>
    <row r="442" spans="1:19" ht="14.4" customHeight="1" x14ac:dyDescent="0.3">
      <c r="A442" s="726" t="s">
        <v>5790</v>
      </c>
      <c r="B442" s="727" t="s">
        <v>5791</v>
      </c>
      <c r="C442" s="727" t="s">
        <v>594</v>
      </c>
      <c r="D442" s="727" t="s">
        <v>2341</v>
      </c>
      <c r="E442" s="727" t="s">
        <v>5792</v>
      </c>
      <c r="F442" s="727" t="s">
        <v>5806</v>
      </c>
      <c r="G442" s="727" t="s">
        <v>5803</v>
      </c>
      <c r="H442" s="731">
        <v>0.60000000000000009</v>
      </c>
      <c r="I442" s="731">
        <v>30.839999999999996</v>
      </c>
      <c r="J442" s="727"/>
      <c r="K442" s="727">
        <v>51.399999999999984</v>
      </c>
      <c r="L442" s="731"/>
      <c r="M442" s="731"/>
      <c r="N442" s="727"/>
      <c r="O442" s="727"/>
      <c r="P442" s="731"/>
      <c r="Q442" s="731"/>
      <c r="R442" s="745"/>
      <c r="S442" s="732"/>
    </row>
    <row r="443" spans="1:19" ht="14.4" customHeight="1" x14ac:dyDescent="0.3">
      <c r="A443" s="726" t="s">
        <v>5790</v>
      </c>
      <c r="B443" s="727" t="s">
        <v>5791</v>
      </c>
      <c r="C443" s="727" t="s">
        <v>594</v>
      </c>
      <c r="D443" s="727" t="s">
        <v>2341</v>
      </c>
      <c r="E443" s="727" t="s">
        <v>5792</v>
      </c>
      <c r="F443" s="727" t="s">
        <v>5807</v>
      </c>
      <c r="G443" s="727" t="s">
        <v>4235</v>
      </c>
      <c r="H443" s="731">
        <v>0.2</v>
      </c>
      <c r="I443" s="731">
        <v>5.14</v>
      </c>
      <c r="J443" s="727"/>
      <c r="K443" s="727">
        <v>25.699999999999996</v>
      </c>
      <c r="L443" s="731"/>
      <c r="M443" s="731"/>
      <c r="N443" s="727"/>
      <c r="O443" s="727"/>
      <c r="P443" s="731"/>
      <c r="Q443" s="731"/>
      <c r="R443" s="745"/>
      <c r="S443" s="732"/>
    </row>
    <row r="444" spans="1:19" ht="14.4" customHeight="1" x14ac:dyDescent="0.3">
      <c r="A444" s="726" t="s">
        <v>5790</v>
      </c>
      <c r="B444" s="727" t="s">
        <v>5791</v>
      </c>
      <c r="C444" s="727" t="s">
        <v>594</v>
      </c>
      <c r="D444" s="727" t="s">
        <v>2341</v>
      </c>
      <c r="E444" s="727" t="s">
        <v>5813</v>
      </c>
      <c r="F444" s="727" t="s">
        <v>5816</v>
      </c>
      <c r="G444" s="727" t="s">
        <v>5817</v>
      </c>
      <c r="H444" s="731">
        <v>6</v>
      </c>
      <c r="I444" s="731">
        <v>864</v>
      </c>
      <c r="J444" s="727"/>
      <c r="K444" s="727">
        <v>144</v>
      </c>
      <c r="L444" s="731"/>
      <c r="M444" s="731"/>
      <c r="N444" s="727"/>
      <c r="O444" s="727"/>
      <c r="P444" s="731">
        <v>2</v>
      </c>
      <c r="Q444" s="731">
        <v>294</v>
      </c>
      <c r="R444" s="745"/>
      <c r="S444" s="732">
        <v>147</v>
      </c>
    </row>
    <row r="445" spans="1:19" ht="14.4" customHeight="1" x14ac:dyDescent="0.3">
      <c r="A445" s="726" t="s">
        <v>5790</v>
      </c>
      <c r="B445" s="727" t="s">
        <v>5791</v>
      </c>
      <c r="C445" s="727" t="s">
        <v>594</v>
      </c>
      <c r="D445" s="727" t="s">
        <v>2341</v>
      </c>
      <c r="E445" s="727" t="s">
        <v>5813</v>
      </c>
      <c r="F445" s="727" t="s">
        <v>5818</v>
      </c>
      <c r="G445" s="727" t="s">
        <v>5819</v>
      </c>
      <c r="H445" s="731">
        <v>16</v>
      </c>
      <c r="I445" s="731">
        <v>1296</v>
      </c>
      <c r="J445" s="727">
        <v>1.3012048192771084</v>
      </c>
      <c r="K445" s="727">
        <v>81</v>
      </c>
      <c r="L445" s="731">
        <v>12</v>
      </c>
      <c r="M445" s="731">
        <v>996</v>
      </c>
      <c r="N445" s="727">
        <v>1</v>
      </c>
      <c r="O445" s="727">
        <v>83</v>
      </c>
      <c r="P445" s="731">
        <v>15</v>
      </c>
      <c r="Q445" s="731">
        <v>1245</v>
      </c>
      <c r="R445" s="745">
        <v>1.25</v>
      </c>
      <c r="S445" s="732">
        <v>83</v>
      </c>
    </row>
    <row r="446" spans="1:19" ht="14.4" customHeight="1" x14ac:dyDescent="0.3">
      <c r="A446" s="726" t="s">
        <v>5790</v>
      </c>
      <c r="B446" s="727" t="s">
        <v>5791</v>
      </c>
      <c r="C446" s="727" t="s">
        <v>594</v>
      </c>
      <c r="D446" s="727" t="s">
        <v>2341</v>
      </c>
      <c r="E446" s="727" t="s">
        <v>5813</v>
      </c>
      <c r="F446" s="727" t="s">
        <v>5820</v>
      </c>
      <c r="G446" s="727" t="s">
        <v>5821</v>
      </c>
      <c r="H446" s="731">
        <v>54</v>
      </c>
      <c r="I446" s="731">
        <v>1890</v>
      </c>
      <c r="J446" s="727">
        <v>1.5023847376788553</v>
      </c>
      <c r="K446" s="727">
        <v>35</v>
      </c>
      <c r="L446" s="731">
        <v>34</v>
      </c>
      <c r="M446" s="731">
        <v>1258</v>
      </c>
      <c r="N446" s="727">
        <v>1</v>
      </c>
      <c r="O446" s="727">
        <v>37</v>
      </c>
      <c r="P446" s="731">
        <v>59</v>
      </c>
      <c r="Q446" s="731">
        <v>2183</v>
      </c>
      <c r="R446" s="745">
        <v>1.7352941176470589</v>
      </c>
      <c r="S446" s="732">
        <v>37</v>
      </c>
    </row>
    <row r="447" spans="1:19" ht="14.4" customHeight="1" x14ac:dyDescent="0.3">
      <c r="A447" s="726" t="s">
        <v>5790</v>
      </c>
      <c r="B447" s="727" t="s">
        <v>5791</v>
      </c>
      <c r="C447" s="727" t="s">
        <v>594</v>
      </c>
      <c r="D447" s="727" t="s">
        <v>2341</v>
      </c>
      <c r="E447" s="727" t="s">
        <v>5813</v>
      </c>
      <c r="F447" s="727" t="s">
        <v>5828</v>
      </c>
      <c r="G447" s="727" t="s">
        <v>5829</v>
      </c>
      <c r="H447" s="731">
        <v>1</v>
      </c>
      <c r="I447" s="731">
        <v>84</v>
      </c>
      <c r="J447" s="727"/>
      <c r="K447" s="727">
        <v>84</v>
      </c>
      <c r="L447" s="731"/>
      <c r="M447" s="731"/>
      <c r="N447" s="727"/>
      <c r="O447" s="727"/>
      <c r="P447" s="731">
        <v>1</v>
      </c>
      <c r="Q447" s="731">
        <v>88</v>
      </c>
      <c r="R447" s="745"/>
      <c r="S447" s="732">
        <v>88</v>
      </c>
    </row>
    <row r="448" spans="1:19" ht="14.4" customHeight="1" x14ac:dyDescent="0.3">
      <c r="A448" s="726" t="s">
        <v>5790</v>
      </c>
      <c r="B448" s="727" t="s">
        <v>5791</v>
      </c>
      <c r="C448" s="727" t="s">
        <v>594</v>
      </c>
      <c r="D448" s="727" t="s">
        <v>2341</v>
      </c>
      <c r="E448" s="727" t="s">
        <v>5813</v>
      </c>
      <c r="F448" s="727" t="s">
        <v>5830</v>
      </c>
      <c r="G448" s="727" t="s">
        <v>5831</v>
      </c>
      <c r="H448" s="731">
        <v>6</v>
      </c>
      <c r="I448" s="731">
        <v>3702</v>
      </c>
      <c r="J448" s="727"/>
      <c r="K448" s="727">
        <v>617</v>
      </c>
      <c r="L448" s="731"/>
      <c r="M448" s="731"/>
      <c r="N448" s="727"/>
      <c r="O448" s="727"/>
      <c r="P448" s="731">
        <v>3</v>
      </c>
      <c r="Q448" s="731">
        <v>1890</v>
      </c>
      <c r="R448" s="745"/>
      <c r="S448" s="732">
        <v>630</v>
      </c>
    </row>
    <row r="449" spans="1:19" ht="14.4" customHeight="1" x14ac:dyDescent="0.3">
      <c r="A449" s="726" t="s">
        <v>5790</v>
      </c>
      <c r="B449" s="727" t="s">
        <v>5791</v>
      </c>
      <c r="C449" s="727" t="s">
        <v>594</v>
      </c>
      <c r="D449" s="727" t="s">
        <v>2341</v>
      </c>
      <c r="E449" s="727" t="s">
        <v>5813</v>
      </c>
      <c r="F449" s="727" t="s">
        <v>5832</v>
      </c>
      <c r="G449" s="727" t="s">
        <v>5833</v>
      </c>
      <c r="H449" s="731">
        <v>10</v>
      </c>
      <c r="I449" s="731">
        <v>3880</v>
      </c>
      <c r="J449" s="727">
        <v>2.4744897959183674</v>
      </c>
      <c r="K449" s="727">
        <v>388</v>
      </c>
      <c r="L449" s="731">
        <v>4</v>
      </c>
      <c r="M449" s="731">
        <v>1568</v>
      </c>
      <c r="N449" s="727">
        <v>1</v>
      </c>
      <c r="O449" s="727">
        <v>392</v>
      </c>
      <c r="P449" s="731">
        <v>3</v>
      </c>
      <c r="Q449" s="731">
        <v>1176</v>
      </c>
      <c r="R449" s="745">
        <v>0.75</v>
      </c>
      <c r="S449" s="732">
        <v>392</v>
      </c>
    </row>
    <row r="450" spans="1:19" ht="14.4" customHeight="1" x14ac:dyDescent="0.3">
      <c r="A450" s="726" t="s">
        <v>5790</v>
      </c>
      <c r="B450" s="727" t="s">
        <v>5791</v>
      </c>
      <c r="C450" s="727" t="s">
        <v>594</v>
      </c>
      <c r="D450" s="727" t="s">
        <v>2341</v>
      </c>
      <c r="E450" s="727" t="s">
        <v>5813</v>
      </c>
      <c r="F450" s="727" t="s">
        <v>5834</v>
      </c>
      <c r="G450" s="727" t="s">
        <v>5835</v>
      </c>
      <c r="H450" s="731">
        <v>28</v>
      </c>
      <c r="I450" s="731">
        <v>1092</v>
      </c>
      <c r="J450" s="727">
        <v>14</v>
      </c>
      <c r="K450" s="727">
        <v>39</v>
      </c>
      <c r="L450" s="731">
        <v>2</v>
      </c>
      <c r="M450" s="731">
        <v>78</v>
      </c>
      <c r="N450" s="727">
        <v>1</v>
      </c>
      <c r="O450" s="727">
        <v>39</v>
      </c>
      <c r="P450" s="731">
        <v>8</v>
      </c>
      <c r="Q450" s="731">
        <v>312</v>
      </c>
      <c r="R450" s="745">
        <v>4</v>
      </c>
      <c r="S450" s="732">
        <v>39</v>
      </c>
    </row>
    <row r="451" spans="1:19" ht="14.4" customHeight="1" x14ac:dyDescent="0.3">
      <c r="A451" s="726" t="s">
        <v>5790</v>
      </c>
      <c r="B451" s="727" t="s">
        <v>5791</v>
      </c>
      <c r="C451" s="727" t="s">
        <v>594</v>
      </c>
      <c r="D451" s="727" t="s">
        <v>2341</v>
      </c>
      <c r="E451" s="727" t="s">
        <v>5813</v>
      </c>
      <c r="F451" s="727" t="s">
        <v>5842</v>
      </c>
      <c r="G451" s="727" t="s">
        <v>5843</v>
      </c>
      <c r="H451" s="731">
        <v>2</v>
      </c>
      <c r="I451" s="731">
        <v>8858</v>
      </c>
      <c r="J451" s="727"/>
      <c r="K451" s="727">
        <v>4429</v>
      </c>
      <c r="L451" s="731"/>
      <c r="M451" s="731"/>
      <c r="N451" s="727"/>
      <c r="O451" s="727"/>
      <c r="P451" s="731"/>
      <c r="Q451" s="731"/>
      <c r="R451" s="745"/>
      <c r="S451" s="732"/>
    </row>
    <row r="452" spans="1:19" ht="14.4" customHeight="1" x14ac:dyDescent="0.3">
      <c r="A452" s="726" t="s">
        <v>5790</v>
      </c>
      <c r="B452" s="727" t="s">
        <v>5791</v>
      </c>
      <c r="C452" s="727" t="s">
        <v>594</v>
      </c>
      <c r="D452" s="727" t="s">
        <v>2341</v>
      </c>
      <c r="E452" s="727" t="s">
        <v>5813</v>
      </c>
      <c r="F452" s="727" t="s">
        <v>5846</v>
      </c>
      <c r="G452" s="727" t="s">
        <v>5847</v>
      </c>
      <c r="H452" s="731">
        <v>46</v>
      </c>
      <c r="I452" s="731">
        <v>10810</v>
      </c>
      <c r="J452" s="727">
        <v>3.3129022372050261</v>
      </c>
      <c r="K452" s="727">
        <v>235</v>
      </c>
      <c r="L452" s="731">
        <v>13</v>
      </c>
      <c r="M452" s="731">
        <v>3263</v>
      </c>
      <c r="N452" s="727">
        <v>1</v>
      </c>
      <c r="O452" s="727">
        <v>251</v>
      </c>
      <c r="P452" s="731">
        <v>30</v>
      </c>
      <c r="Q452" s="731">
        <v>7530</v>
      </c>
      <c r="R452" s="745">
        <v>2.3076923076923075</v>
      </c>
      <c r="S452" s="732">
        <v>251</v>
      </c>
    </row>
    <row r="453" spans="1:19" ht="14.4" customHeight="1" x14ac:dyDescent="0.3">
      <c r="A453" s="726" t="s">
        <v>5790</v>
      </c>
      <c r="B453" s="727" t="s">
        <v>5791</v>
      </c>
      <c r="C453" s="727" t="s">
        <v>594</v>
      </c>
      <c r="D453" s="727" t="s">
        <v>2341</v>
      </c>
      <c r="E453" s="727" t="s">
        <v>5813</v>
      </c>
      <c r="F453" s="727" t="s">
        <v>5848</v>
      </c>
      <c r="G453" s="727" t="s">
        <v>5849</v>
      </c>
      <c r="H453" s="731">
        <v>301</v>
      </c>
      <c r="I453" s="731">
        <v>35518</v>
      </c>
      <c r="J453" s="727">
        <v>5.3186582809224321</v>
      </c>
      <c r="K453" s="727">
        <v>118</v>
      </c>
      <c r="L453" s="731">
        <v>53</v>
      </c>
      <c r="M453" s="731">
        <v>6678</v>
      </c>
      <c r="N453" s="727">
        <v>1</v>
      </c>
      <c r="O453" s="727">
        <v>126</v>
      </c>
      <c r="P453" s="731">
        <v>176</v>
      </c>
      <c r="Q453" s="731">
        <v>22176</v>
      </c>
      <c r="R453" s="745">
        <v>3.3207547169811322</v>
      </c>
      <c r="S453" s="732">
        <v>126</v>
      </c>
    </row>
    <row r="454" spans="1:19" ht="14.4" customHeight="1" x14ac:dyDescent="0.3">
      <c r="A454" s="726" t="s">
        <v>5790</v>
      </c>
      <c r="B454" s="727" t="s">
        <v>5791</v>
      </c>
      <c r="C454" s="727" t="s">
        <v>594</v>
      </c>
      <c r="D454" s="727" t="s">
        <v>2341</v>
      </c>
      <c r="E454" s="727" t="s">
        <v>5813</v>
      </c>
      <c r="F454" s="727" t="s">
        <v>5860</v>
      </c>
      <c r="G454" s="727" t="s">
        <v>5861</v>
      </c>
      <c r="H454" s="731">
        <v>1</v>
      </c>
      <c r="I454" s="731">
        <v>486</v>
      </c>
      <c r="J454" s="727"/>
      <c r="K454" s="727">
        <v>486</v>
      </c>
      <c r="L454" s="731"/>
      <c r="M454" s="731"/>
      <c r="N454" s="727"/>
      <c r="O454" s="727"/>
      <c r="P454" s="731"/>
      <c r="Q454" s="731"/>
      <c r="R454" s="745"/>
      <c r="S454" s="732"/>
    </row>
    <row r="455" spans="1:19" ht="14.4" customHeight="1" x14ac:dyDescent="0.3">
      <c r="A455" s="726" t="s">
        <v>5790</v>
      </c>
      <c r="B455" s="727" t="s">
        <v>5791</v>
      </c>
      <c r="C455" s="727" t="s">
        <v>594</v>
      </c>
      <c r="D455" s="727" t="s">
        <v>2341</v>
      </c>
      <c r="E455" s="727" t="s">
        <v>5813</v>
      </c>
      <c r="F455" s="727" t="s">
        <v>5862</v>
      </c>
      <c r="G455" s="727" t="s">
        <v>5863</v>
      </c>
      <c r="H455" s="731">
        <v>7</v>
      </c>
      <c r="I455" s="731">
        <v>4662</v>
      </c>
      <c r="J455" s="727">
        <v>3.4329896907216493</v>
      </c>
      <c r="K455" s="727">
        <v>666</v>
      </c>
      <c r="L455" s="731">
        <v>2</v>
      </c>
      <c r="M455" s="731">
        <v>1358</v>
      </c>
      <c r="N455" s="727">
        <v>1</v>
      </c>
      <c r="O455" s="727">
        <v>679</v>
      </c>
      <c r="P455" s="731">
        <v>2</v>
      </c>
      <c r="Q455" s="731">
        <v>1358</v>
      </c>
      <c r="R455" s="745">
        <v>1</v>
      </c>
      <c r="S455" s="732">
        <v>679</v>
      </c>
    </row>
    <row r="456" spans="1:19" ht="14.4" customHeight="1" x14ac:dyDescent="0.3">
      <c r="A456" s="726" t="s">
        <v>5790</v>
      </c>
      <c r="B456" s="727" t="s">
        <v>5791</v>
      </c>
      <c r="C456" s="727" t="s">
        <v>594</v>
      </c>
      <c r="D456" s="727" t="s">
        <v>2341</v>
      </c>
      <c r="E456" s="727" t="s">
        <v>5813</v>
      </c>
      <c r="F456" s="727" t="s">
        <v>5868</v>
      </c>
      <c r="G456" s="727" t="s">
        <v>5869</v>
      </c>
      <c r="H456" s="731">
        <v>103</v>
      </c>
      <c r="I456" s="731">
        <v>2566.67</v>
      </c>
      <c r="J456" s="727">
        <v>1.2031284423881914</v>
      </c>
      <c r="K456" s="727">
        <v>24.919126213592232</v>
      </c>
      <c r="L456" s="731">
        <v>64</v>
      </c>
      <c r="M456" s="731">
        <v>2133.33</v>
      </c>
      <c r="N456" s="727">
        <v>1</v>
      </c>
      <c r="O456" s="727">
        <v>33.333281249999999</v>
      </c>
      <c r="P456" s="731">
        <v>202</v>
      </c>
      <c r="Q456" s="731">
        <v>6733.33</v>
      </c>
      <c r="R456" s="745">
        <v>3.1562533691458894</v>
      </c>
      <c r="S456" s="732">
        <v>33.33331683168317</v>
      </c>
    </row>
    <row r="457" spans="1:19" ht="14.4" customHeight="1" x14ac:dyDescent="0.3">
      <c r="A457" s="726" t="s">
        <v>5790</v>
      </c>
      <c r="B457" s="727" t="s">
        <v>5791</v>
      </c>
      <c r="C457" s="727" t="s">
        <v>594</v>
      </c>
      <c r="D457" s="727" t="s">
        <v>2341</v>
      </c>
      <c r="E457" s="727" t="s">
        <v>5813</v>
      </c>
      <c r="F457" s="727" t="s">
        <v>5870</v>
      </c>
      <c r="G457" s="727" t="s">
        <v>5871</v>
      </c>
      <c r="H457" s="731">
        <v>11</v>
      </c>
      <c r="I457" s="731">
        <v>10516</v>
      </c>
      <c r="J457" s="727"/>
      <c r="K457" s="727">
        <v>956</v>
      </c>
      <c r="L457" s="731"/>
      <c r="M457" s="731"/>
      <c r="N457" s="727"/>
      <c r="O457" s="727"/>
      <c r="P457" s="731">
        <v>1</v>
      </c>
      <c r="Q457" s="731">
        <v>980</v>
      </c>
      <c r="R457" s="745"/>
      <c r="S457" s="732">
        <v>980</v>
      </c>
    </row>
    <row r="458" spans="1:19" ht="14.4" customHeight="1" x14ac:dyDescent="0.3">
      <c r="A458" s="726" t="s">
        <v>5790</v>
      </c>
      <c r="B458" s="727" t="s">
        <v>5791</v>
      </c>
      <c r="C458" s="727" t="s">
        <v>594</v>
      </c>
      <c r="D458" s="727" t="s">
        <v>2341</v>
      </c>
      <c r="E458" s="727" t="s">
        <v>5813</v>
      </c>
      <c r="F458" s="727" t="s">
        <v>5872</v>
      </c>
      <c r="G458" s="727" t="s">
        <v>5873</v>
      </c>
      <c r="H458" s="731">
        <v>13</v>
      </c>
      <c r="I458" s="731">
        <v>2197</v>
      </c>
      <c r="J458" s="727">
        <v>6.3866279069767442</v>
      </c>
      <c r="K458" s="727">
        <v>169</v>
      </c>
      <c r="L458" s="731">
        <v>2</v>
      </c>
      <c r="M458" s="731">
        <v>344</v>
      </c>
      <c r="N458" s="727">
        <v>1</v>
      </c>
      <c r="O458" s="727">
        <v>172</v>
      </c>
      <c r="P458" s="731">
        <v>1</v>
      </c>
      <c r="Q458" s="731">
        <v>172</v>
      </c>
      <c r="R458" s="745">
        <v>0.5</v>
      </c>
      <c r="S458" s="732">
        <v>172</v>
      </c>
    </row>
    <row r="459" spans="1:19" ht="14.4" customHeight="1" x14ac:dyDescent="0.3">
      <c r="A459" s="726" t="s">
        <v>5790</v>
      </c>
      <c r="B459" s="727" t="s">
        <v>5791</v>
      </c>
      <c r="C459" s="727" t="s">
        <v>594</v>
      </c>
      <c r="D459" s="727" t="s">
        <v>2341</v>
      </c>
      <c r="E459" s="727" t="s">
        <v>5813</v>
      </c>
      <c r="F459" s="727" t="s">
        <v>5874</v>
      </c>
      <c r="G459" s="727" t="s">
        <v>5875</v>
      </c>
      <c r="H459" s="731">
        <v>6</v>
      </c>
      <c r="I459" s="731">
        <v>216</v>
      </c>
      <c r="J459" s="727">
        <v>5.8378378378378377</v>
      </c>
      <c r="K459" s="727">
        <v>36</v>
      </c>
      <c r="L459" s="731">
        <v>1</v>
      </c>
      <c r="M459" s="731">
        <v>37</v>
      </c>
      <c r="N459" s="727">
        <v>1</v>
      </c>
      <c r="O459" s="727">
        <v>37</v>
      </c>
      <c r="P459" s="731">
        <v>4</v>
      </c>
      <c r="Q459" s="731">
        <v>148</v>
      </c>
      <c r="R459" s="745">
        <v>4</v>
      </c>
      <c r="S459" s="732">
        <v>37</v>
      </c>
    </row>
    <row r="460" spans="1:19" ht="14.4" customHeight="1" x14ac:dyDescent="0.3">
      <c r="A460" s="726" t="s">
        <v>5790</v>
      </c>
      <c r="B460" s="727" t="s">
        <v>5791</v>
      </c>
      <c r="C460" s="727" t="s">
        <v>594</v>
      </c>
      <c r="D460" s="727" t="s">
        <v>2341</v>
      </c>
      <c r="E460" s="727" t="s">
        <v>5813</v>
      </c>
      <c r="F460" s="727" t="s">
        <v>5876</v>
      </c>
      <c r="G460" s="727" t="s">
        <v>5877</v>
      </c>
      <c r="H460" s="731">
        <v>16</v>
      </c>
      <c r="I460" s="731">
        <v>1312</v>
      </c>
      <c r="J460" s="727">
        <v>5.0852713178294575</v>
      </c>
      <c r="K460" s="727">
        <v>82</v>
      </c>
      <c r="L460" s="731">
        <v>3</v>
      </c>
      <c r="M460" s="731">
        <v>258</v>
      </c>
      <c r="N460" s="727">
        <v>1</v>
      </c>
      <c r="O460" s="727">
        <v>86</v>
      </c>
      <c r="P460" s="731">
        <v>9</v>
      </c>
      <c r="Q460" s="731">
        <v>774</v>
      </c>
      <c r="R460" s="745">
        <v>3</v>
      </c>
      <c r="S460" s="732">
        <v>86</v>
      </c>
    </row>
    <row r="461" spans="1:19" ht="14.4" customHeight="1" x14ac:dyDescent="0.3">
      <c r="A461" s="726" t="s">
        <v>5790</v>
      </c>
      <c r="B461" s="727" t="s">
        <v>5791</v>
      </c>
      <c r="C461" s="727" t="s">
        <v>594</v>
      </c>
      <c r="D461" s="727" t="s">
        <v>2341</v>
      </c>
      <c r="E461" s="727" t="s">
        <v>5813</v>
      </c>
      <c r="F461" s="727" t="s">
        <v>5889</v>
      </c>
      <c r="G461" s="727" t="s">
        <v>5890</v>
      </c>
      <c r="H461" s="731">
        <v>4</v>
      </c>
      <c r="I461" s="731">
        <v>2960</v>
      </c>
      <c r="J461" s="727">
        <v>1.9654714475431607</v>
      </c>
      <c r="K461" s="727">
        <v>740</v>
      </c>
      <c r="L461" s="731">
        <v>2</v>
      </c>
      <c r="M461" s="731">
        <v>1506</v>
      </c>
      <c r="N461" s="727">
        <v>1</v>
      </c>
      <c r="O461" s="727">
        <v>753</v>
      </c>
      <c r="P461" s="731"/>
      <c r="Q461" s="731"/>
      <c r="R461" s="745"/>
      <c r="S461" s="732"/>
    </row>
    <row r="462" spans="1:19" ht="14.4" customHeight="1" x14ac:dyDescent="0.3">
      <c r="A462" s="726" t="s">
        <v>5790</v>
      </c>
      <c r="B462" s="727" t="s">
        <v>5791</v>
      </c>
      <c r="C462" s="727" t="s">
        <v>594</v>
      </c>
      <c r="D462" s="727" t="s">
        <v>2341</v>
      </c>
      <c r="E462" s="727" t="s">
        <v>5813</v>
      </c>
      <c r="F462" s="727" t="s">
        <v>5893</v>
      </c>
      <c r="G462" s="727" t="s">
        <v>5894</v>
      </c>
      <c r="H462" s="731">
        <v>4</v>
      </c>
      <c r="I462" s="731">
        <v>4200</v>
      </c>
      <c r="J462" s="727">
        <v>1.9755409219190969</v>
      </c>
      <c r="K462" s="727">
        <v>1050</v>
      </c>
      <c r="L462" s="731">
        <v>2</v>
      </c>
      <c r="M462" s="731">
        <v>2126</v>
      </c>
      <c r="N462" s="727">
        <v>1</v>
      </c>
      <c r="O462" s="727">
        <v>1063</v>
      </c>
      <c r="P462" s="731">
        <v>4</v>
      </c>
      <c r="Q462" s="731">
        <v>4252</v>
      </c>
      <c r="R462" s="745">
        <v>2</v>
      </c>
      <c r="S462" s="732">
        <v>1063</v>
      </c>
    </row>
    <row r="463" spans="1:19" ht="14.4" customHeight="1" x14ac:dyDescent="0.3">
      <c r="A463" s="726" t="s">
        <v>5790</v>
      </c>
      <c r="B463" s="727" t="s">
        <v>5791</v>
      </c>
      <c r="C463" s="727" t="s">
        <v>594</v>
      </c>
      <c r="D463" s="727" t="s">
        <v>2341</v>
      </c>
      <c r="E463" s="727" t="s">
        <v>5813</v>
      </c>
      <c r="F463" s="727" t="s">
        <v>5895</v>
      </c>
      <c r="G463" s="727" t="s">
        <v>5896</v>
      </c>
      <c r="H463" s="731">
        <v>1</v>
      </c>
      <c r="I463" s="731">
        <v>349</v>
      </c>
      <c r="J463" s="727"/>
      <c r="K463" s="727">
        <v>349</v>
      </c>
      <c r="L463" s="731"/>
      <c r="M463" s="731"/>
      <c r="N463" s="727"/>
      <c r="O463" s="727"/>
      <c r="P463" s="731"/>
      <c r="Q463" s="731"/>
      <c r="R463" s="745"/>
      <c r="S463" s="732"/>
    </row>
    <row r="464" spans="1:19" ht="14.4" customHeight="1" x14ac:dyDescent="0.3">
      <c r="A464" s="726" t="s">
        <v>5790</v>
      </c>
      <c r="B464" s="727" t="s">
        <v>5791</v>
      </c>
      <c r="C464" s="727" t="s">
        <v>594</v>
      </c>
      <c r="D464" s="727" t="s">
        <v>2341</v>
      </c>
      <c r="E464" s="727" t="s">
        <v>5813</v>
      </c>
      <c r="F464" s="727" t="s">
        <v>5899</v>
      </c>
      <c r="G464" s="727" t="s">
        <v>5900</v>
      </c>
      <c r="H464" s="731">
        <v>3</v>
      </c>
      <c r="I464" s="731">
        <v>342</v>
      </c>
      <c r="J464" s="727">
        <v>2.8032786885245899</v>
      </c>
      <c r="K464" s="727">
        <v>114</v>
      </c>
      <c r="L464" s="731">
        <v>1</v>
      </c>
      <c r="M464" s="731">
        <v>122</v>
      </c>
      <c r="N464" s="727">
        <v>1</v>
      </c>
      <c r="O464" s="727">
        <v>122</v>
      </c>
      <c r="P464" s="731"/>
      <c r="Q464" s="731"/>
      <c r="R464" s="745"/>
      <c r="S464" s="732"/>
    </row>
    <row r="465" spans="1:19" ht="14.4" customHeight="1" x14ac:dyDescent="0.3">
      <c r="A465" s="726" t="s">
        <v>5790</v>
      </c>
      <c r="B465" s="727" t="s">
        <v>5791</v>
      </c>
      <c r="C465" s="727" t="s">
        <v>594</v>
      </c>
      <c r="D465" s="727" t="s">
        <v>2341</v>
      </c>
      <c r="E465" s="727" t="s">
        <v>5813</v>
      </c>
      <c r="F465" s="727" t="s">
        <v>5903</v>
      </c>
      <c r="G465" s="727" t="s">
        <v>5904</v>
      </c>
      <c r="H465" s="731"/>
      <c r="I465" s="731"/>
      <c r="J465" s="727"/>
      <c r="K465" s="727"/>
      <c r="L465" s="731"/>
      <c r="M465" s="731"/>
      <c r="N465" s="727"/>
      <c r="O465" s="727"/>
      <c r="P465" s="731">
        <v>2</v>
      </c>
      <c r="Q465" s="731">
        <v>366</v>
      </c>
      <c r="R465" s="745"/>
      <c r="S465" s="732">
        <v>183</v>
      </c>
    </row>
    <row r="466" spans="1:19" ht="14.4" customHeight="1" x14ac:dyDescent="0.3">
      <c r="A466" s="726" t="s">
        <v>5790</v>
      </c>
      <c r="B466" s="727" t="s">
        <v>5791</v>
      </c>
      <c r="C466" s="727" t="s">
        <v>594</v>
      </c>
      <c r="D466" s="727" t="s">
        <v>2341</v>
      </c>
      <c r="E466" s="727" t="s">
        <v>5813</v>
      </c>
      <c r="F466" s="727" t="s">
        <v>5915</v>
      </c>
      <c r="G466" s="727" t="s">
        <v>5916</v>
      </c>
      <c r="H466" s="731">
        <v>5</v>
      </c>
      <c r="I466" s="731">
        <v>580</v>
      </c>
      <c r="J466" s="727"/>
      <c r="K466" s="727">
        <v>116</v>
      </c>
      <c r="L466" s="731"/>
      <c r="M466" s="731"/>
      <c r="N466" s="727"/>
      <c r="O466" s="727"/>
      <c r="P466" s="731"/>
      <c r="Q466" s="731"/>
      <c r="R466" s="745"/>
      <c r="S466" s="732"/>
    </row>
    <row r="467" spans="1:19" ht="14.4" customHeight="1" x14ac:dyDescent="0.3">
      <c r="A467" s="726" t="s">
        <v>5790</v>
      </c>
      <c r="B467" s="727" t="s">
        <v>5791</v>
      </c>
      <c r="C467" s="727" t="s">
        <v>594</v>
      </c>
      <c r="D467" s="727" t="s">
        <v>2341</v>
      </c>
      <c r="E467" s="727" t="s">
        <v>5813</v>
      </c>
      <c r="F467" s="727" t="s">
        <v>5917</v>
      </c>
      <c r="G467" s="727" t="s">
        <v>5918</v>
      </c>
      <c r="H467" s="731">
        <v>1</v>
      </c>
      <c r="I467" s="731">
        <v>935</v>
      </c>
      <c r="J467" s="727"/>
      <c r="K467" s="727">
        <v>935</v>
      </c>
      <c r="L467" s="731"/>
      <c r="M467" s="731"/>
      <c r="N467" s="727"/>
      <c r="O467" s="727"/>
      <c r="P467" s="731">
        <v>1</v>
      </c>
      <c r="Q467" s="731">
        <v>948</v>
      </c>
      <c r="R467" s="745"/>
      <c r="S467" s="732">
        <v>948</v>
      </c>
    </row>
    <row r="468" spans="1:19" ht="14.4" customHeight="1" x14ac:dyDescent="0.3">
      <c r="A468" s="726" t="s">
        <v>5790</v>
      </c>
      <c r="B468" s="727" t="s">
        <v>5791</v>
      </c>
      <c r="C468" s="727" t="s">
        <v>594</v>
      </c>
      <c r="D468" s="727" t="s">
        <v>2341</v>
      </c>
      <c r="E468" s="727" t="s">
        <v>5813</v>
      </c>
      <c r="F468" s="727" t="s">
        <v>5921</v>
      </c>
      <c r="G468" s="727" t="s">
        <v>5922</v>
      </c>
      <c r="H468" s="731"/>
      <c r="I468" s="731"/>
      <c r="J468" s="727"/>
      <c r="K468" s="727"/>
      <c r="L468" s="731">
        <v>1</v>
      </c>
      <c r="M468" s="731">
        <v>98</v>
      </c>
      <c r="N468" s="727">
        <v>1</v>
      </c>
      <c r="O468" s="727">
        <v>98</v>
      </c>
      <c r="P468" s="731"/>
      <c r="Q468" s="731"/>
      <c r="R468" s="745"/>
      <c r="S468" s="732"/>
    </row>
    <row r="469" spans="1:19" ht="14.4" customHeight="1" x14ac:dyDescent="0.3">
      <c r="A469" s="726" t="s">
        <v>5790</v>
      </c>
      <c r="B469" s="727" t="s">
        <v>5791</v>
      </c>
      <c r="C469" s="727" t="s">
        <v>594</v>
      </c>
      <c r="D469" s="727" t="s">
        <v>2344</v>
      </c>
      <c r="E469" s="727" t="s">
        <v>5813</v>
      </c>
      <c r="F469" s="727" t="s">
        <v>5818</v>
      </c>
      <c r="G469" s="727" t="s">
        <v>5819</v>
      </c>
      <c r="H469" s="731">
        <v>1</v>
      </c>
      <c r="I469" s="731">
        <v>81</v>
      </c>
      <c r="J469" s="727">
        <v>0.3253012048192771</v>
      </c>
      <c r="K469" s="727">
        <v>81</v>
      </c>
      <c r="L469" s="731">
        <v>3</v>
      </c>
      <c r="M469" s="731">
        <v>249</v>
      </c>
      <c r="N469" s="727">
        <v>1</v>
      </c>
      <c r="O469" s="727">
        <v>83</v>
      </c>
      <c r="P469" s="731">
        <v>5</v>
      </c>
      <c r="Q469" s="731">
        <v>415</v>
      </c>
      <c r="R469" s="745">
        <v>1.6666666666666667</v>
      </c>
      <c r="S469" s="732">
        <v>83</v>
      </c>
    </row>
    <row r="470" spans="1:19" ht="14.4" customHeight="1" x14ac:dyDescent="0.3">
      <c r="A470" s="726" t="s">
        <v>5790</v>
      </c>
      <c r="B470" s="727" t="s">
        <v>5791</v>
      </c>
      <c r="C470" s="727" t="s">
        <v>594</v>
      </c>
      <c r="D470" s="727" t="s">
        <v>2344</v>
      </c>
      <c r="E470" s="727" t="s">
        <v>5813</v>
      </c>
      <c r="F470" s="727" t="s">
        <v>5820</v>
      </c>
      <c r="G470" s="727" t="s">
        <v>5821</v>
      </c>
      <c r="H470" s="731">
        <v>37</v>
      </c>
      <c r="I470" s="731">
        <v>1295</v>
      </c>
      <c r="J470" s="727">
        <v>0.83333333333333337</v>
      </c>
      <c r="K470" s="727">
        <v>35</v>
      </c>
      <c r="L470" s="731">
        <v>42</v>
      </c>
      <c r="M470" s="731">
        <v>1554</v>
      </c>
      <c r="N470" s="727">
        <v>1</v>
      </c>
      <c r="O470" s="727">
        <v>37</v>
      </c>
      <c r="P470" s="731">
        <v>21</v>
      </c>
      <c r="Q470" s="731">
        <v>777</v>
      </c>
      <c r="R470" s="745">
        <v>0.5</v>
      </c>
      <c r="S470" s="732">
        <v>37</v>
      </c>
    </row>
    <row r="471" spans="1:19" ht="14.4" customHeight="1" x14ac:dyDescent="0.3">
      <c r="A471" s="726" t="s">
        <v>5790</v>
      </c>
      <c r="B471" s="727" t="s">
        <v>5791</v>
      </c>
      <c r="C471" s="727" t="s">
        <v>594</v>
      </c>
      <c r="D471" s="727" t="s">
        <v>2344</v>
      </c>
      <c r="E471" s="727" t="s">
        <v>5813</v>
      </c>
      <c r="F471" s="727" t="s">
        <v>5846</v>
      </c>
      <c r="G471" s="727" t="s">
        <v>5847</v>
      </c>
      <c r="H471" s="731">
        <v>45</v>
      </c>
      <c r="I471" s="731">
        <v>10575</v>
      </c>
      <c r="J471" s="727">
        <v>0.67953990489654281</v>
      </c>
      <c r="K471" s="727">
        <v>235</v>
      </c>
      <c r="L471" s="731">
        <v>62</v>
      </c>
      <c r="M471" s="731">
        <v>15562</v>
      </c>
      <c r="N471" s="727">
        <v>1</v>
      </c>
      <c r="O471" s="727">
        <v>251</v>
      </c>
      <c r="P471" s="731">
        <v>30</v>
      </c>
      <c r="Q471" s="731">
        <v>7530</v>
      </c>
      <c r="R471" s="745">
        <v>0.4838709677419355</v>
      </c>
      <c r="S471" s="732">
        <v>251</v>
      </c>
    </row>
    <row r="472" spans="1:19" ht="14.4" customHeight="1" x14ac:dyDescent="0.3">
      <c r="A472" s="726" t="s">
        <v>5790</v>
      </c>
      <c r="B472" s="727" t="s">
        <v>5791</v>
      </c>
      <c r="C472" s="727" t="s">
        <v>594</v>
      </c>
      <c r="D472" s="727" t="s">
        <v>2344</v>
      </c>
      <c r="E472" s="727" t="s">
        <v>5813</v>
      </c>
      <c r="F472" s="727" t="s">
        <v>5848</v>
      </c>
      <c r="G472" s="727" t="s">
        <v>5849</v>
      </c>
      <c r="H472" s="731">
        <v>64</v>
      </c>
      <c r="I472" s="731">
        <v>7552</v>
      </c>
      <c r="J472" s="727">
        <v>0.76841676841676843</v>
      </c>
      <c r="K472" s="727">
        <v>118</v>
      </c>
      <c r="L472" s="731">
        <v>78</v>
      </c>
      <c r="M472" s="731">
        <v>9828</v>
      </c>
      <c r="N472" s="727">
        <v>1</v>
      </c>
      <c r="O472" s="727">
        <v>126</v>
      </c>
      <c r="P472" s="731">
        <v>62</v>
      </c>
      <c r="Q472" s="731">
        <v>7812</v>
      </c>
      <c r="R472" s="745">
        <v>0.79487179487179482</v>
      </c>
      <c r="S472" s="732">
        <v>126</v>
      </c>
    </row>
    <row r="473" spans="1:19" ht="14.4" customHeight="1" x14ac:dyDescent="0.3">
      <c r="A473" s="726" t="s">
        <v>5790</v>
      </c>
      <c r="B473" s="727" t="s">
        <v>5791</v>
      </c>
      <c r="C473" s="727" t="s">
        <v>594</v>
      </c>
      <c r="D473" s="727" t="s">
        <v>2344</v>
      </c>
      <c r="E473" s="727" t="s">
        <v>5813</v>
      </c>
      <c r="F473" s="727" t="s">
        <v>5862</v>
      </c>
      <c r="G473" s="727" t="s">
        <v>5863</v>
      </c>
      <c r="H473" s="731">
        <v>2</v>
      </c>
      <c r="I473" s="731">
        <v>1332</v>
      </c>
      <c r="J473" s="727"/>
      <c r="K473" s="727">
        <v>666</v>
      </c>
      <c r="L473" s="731"/>
      <c r="M473" s="731"/>
      <c r="N473" s="727"/>
      <c r="O473" s="727"/>
      <c r="P473" s="731">
        <v>6</v>
      </c>
      <c r="Q473" s="731">
        <v>4074</v>
      </c>
      <c r="R473" s="745"/>
      <c r="S473" s="732">
        <v>679</v>
      </c>
    </row>
    <row r="474" spans="1:19" ht="14.4" customHeight="1" x14ac:dyDescent="0.3">
      <c r="A474" s="726" t="s">
        <v>5790</v>
      </c>
      <c r="B474" s="727" t="s">
        <v>5791</v>
      </c>
      <c r="C474" s="727" t="s">
        <v>594</v>
      </c>
      <c r="D474" s="727" t="s">
        <v>2344</v>
      </c>
      <c r="E474" s="727" t="s">
        <v>5813</v>
      </c>
      <c r="F474" s="727" t="s">
        <v>5868</v>
      </c>
      <c r="G474" s="727" t="s">
        <v>5869</v>
      </c>
      <c r="H474" s="731">
        <v>48</v>
      </c>
      <c r="I474" s="731">
        <v>1033.3399999999999</v>
      </c>
      <c r="J474" s="727">
        <v>0.22794281466383429</v>
      </c>
      <c r="K474" s="727">
        <v>21.527916666666666</v>
      </c>
      <c r="L474" s="731">
        <v>136</v>
      </c>
      <c r="M474" s="731">
        <v>4533.33</v>
      </c>
      <c r="N474" s="727">
        <v>1</v>
      </c>
      <c r="O474" s="727">
        <v>33.333308823529414</v>
      </c>
      <c r="P474" s="731">
        <v>90</v>
      </c>
      <c r="Q474" s="731">
        <v>2999.99</v>
      </c>
      <c r="R474" s="745">
        <v>0.66176298659043131</v>
      </c>
      <c r="S474" s="732">
        <v>33.333222222222219</v>
      </c>
    </row>
    <row r="475" spans="1:19" ht="14.4" customHeight="1" x14ac:dyDescent="0.3">
      <c r="A475" s="726" t="s">
        <v>5790</v>
      </c>
      <c r="B475" s="727" t="s">
        <v>5791</v>
      </c>
      <c r="C475" s="727" t="s">
        <v>594</v>
      </c>
      <c r="D475" s="727" t="s">
        <v>2344</v>
      </c>
      <c r="E475" s="727" t="s">
        <v>5813</v>
      </c>
      <c r="F475" s="727" t="s">
        <v>5874</v>
      </c>
      <c r="G475" s="727" t="s">
        <v>5875</v>
      </c>
      <c r="H475" s="731"/>
      <c r="I475" s="731"/>
      <c r="J475" s="727"/>
      <c r="K475" s="727"/>
      <c r="L475" s="731"/>
      <c r="M475" s="731"/>
      <c r="N475" s="727"/>
      <c r="O475" s="727"/>
      <c r="P475" s="731">
        <v>1</v>
      </c>
      <c r="Q475" s="731">
        <v>37</v>
      </c>
      <c r="R475" s="745"/>
      <c r="S475" s="732">
        <v>37</v>
      </c>
    </row>
    <row r="476" spans="1:19" ht="14.4" customHeight="1" x14ac:dyDescent="0.3">
      <c r="A476" s="726" t="s">
        <v>5790</v>
      </c>
      <c r="B476" s="727" t="s">
        <v>5791</v>
      </c>
      <c r="C476" s="727" t="s">
        <v>594</v>
      </c>
      <c r="D476" s="727" t="s">
        <v>2344</v>
      </c>
      <c r="E476" s="727" t="s">
        <v>5813</v>
      </c>
      <c r="F476" s="727" t="s">
        <v>5876</v>
      </c>
      <c r="G476" s="727" t="s">
        <v>5877</v>
      </c>
      <c r="H476" s="731">
        <v>5</v>
      </c>
      <c r="I476" s="731">
        <v>410</v>
      </c>
      <c r="J476" s="727">
        <v>4.7674418604651159</v>
      </c>
      <c r="K476" s="727">
        <v>82</v>
      </c>
      <c r="L476" s="731">
        <v>1</v>
      </c>
      <c r="M476" s="731">
        <v>86</v>
      </c>
      <c r="N476" s="727">
        <v>1</v>
      </c>
      <c r="O476" s="727">
        <v>86</v>
      </c>
      <c r="P476" s="731">
        <v>2</v>
      </c>
      <c r="Q476" s="731">
        <v>172</v>
      </c>
      <c r="R476" s="745">
        <v>2</v>
      </c>
      <c r="S476" s="732">
        <v>86</v>
      </c>
    </row>
    <row r="477" spans="1:19" ht="14.4" customHeight="1" x14ac:dyDescent="0.3">
      <c r="A477" s="726" t="s">
        <v>5790</v>
      </c>
      <c r="B477" s="727" t="s">
        <v>5791</v>
      </c>
      <c r="C477" s="727" t="s">
        <v>594</v>
      </c>
      <c r="D477" s="727" t="s">
        <v>2344</v>
      </c>
      <c r="E477" s="727" t="s">
        <v>5813</v>
      </c>
      <c r="F477" s="727" t="s">
        <v>5893</v>
      </c>
      <c r="G477" s="727" t="s">
        <v>5894</v>
      </c>
      <c r="H477" s="731">
        <v>1</v>
      </c>
      <c r="I477" s="731">
        <v>1050</v>
      </c>
      <c r="J477" s="727">
        <v>0.98777046095954846</v>
      </c>
      <c r="K477" s="727">
        <v>1050</v>
      </c>
      <c r="L477" s="731">
        <v>1</v>
      </c>
      <c r="M477" s="731">
        <v>1063</v>
      </c>
      <c r="N477" s="727">
        <v>1</v>
      </c>
      <c r="O477" s="727">
        <v>1063</v>
      </c>
      <c r="P477" s="731"/>
      <c r="Q477" s="731"/>
      <c r="R477" s="745"/>
      <c r="S477" s="732"/>
    </row>
    <row r="478" spans="1:19" ht="14.4" customHeight="1" x14ac:dyDescent="0.3">
      <c r="A478" s="726" t="s">
        <v>5790</v>
      </c>
      <c r="B478" s="727" t="s">
        <v>5791</v>
      </c>
      <c r="C478" s="727" t="s">
        <v>594</v>
      </c>
      <c r="D478" s="727" t="s">
        <v>2344</v>
      </c>
      <c r="E478" s="727" t="s">
        <v>5813</v>
      </c>
      <c r="F478" s="727" t="s">
        <v>5899</v>
      </c>
      <c r="G478" s="727" t="s">
        <v>5900</v>
      </c>
      <c r="H478" s="731"/>
      <c r="I478" s="731"/>
      <c r="J478" s="727"/>
      <c r="K478" s="727"/>
      <c r="L478" s="731"/>
      <c r="M478" s="731"/>
      <c r="N478" s="727"/>
      <c r="O478" s="727"/>
      <c r="P478" s="731">
        <v>32</v>
      </c>
      <c r="Q478" s="731">
        <v>3712</v>
      </c>
      <c r="R478" s="745"/>
      <c r="S478" s="732">
        <v>116</v>
      </c>
    </row>
    <row r="479" spans="1:19" ht="14.4" customHeight="1" x14ac:dyDescent="0.3">
      <c r="A479" s="726" t="s">
        <v>5790</v>
      </c>
      <c r="B479" s="727" t="s">
        <v>5791</v>
      </c>
      <c r="C479" s="727" t="s">
        <v>594</v>
      </c>
      <c r="D479" s="727" t="s">
        <v>2344</v>
      </c>
      <c r="E479" s="727" t="s">
        <v>5813</v>
      </c>
      <c r="F479" s="727" t="s">
        <v>5901</v>
      </c>
      <c r="G479" s="727" t="s">
        <v>5902</v>
      </c>
      <c r="H479" s="731">
        <v>1</v>
      </c>
      <c r="I479" s="731">
        <v>89</v>
      </c>
      <c r="J479" s="727"/>
      <c r="K479" s="727">
        <v>89</v>
      </c>
      <c r="L479" s="731"/>
      <c r="M479" s="731"/>
      <c r="N479" s="727"/>
      <c r="O479" s="727"/>
      <c r="P479" s="731"/>
      <c r="Q479" s="731"/>
      <c r="R479" s="745"/>
      <c r="S479" s="732"/>
    </row>
    <row r="480" spans="1:19" ht="14.4" customHeight="1" x14ac:dyDescent="0.3">
      <c r="A480" s="726" t="s">
        <v>5790</v>
      </c>
      <c r="B480" s="727" t="s">
        <v>5791</v>
      </c>
      <c r="C480" s="727" t="s">
        <v>594</v>
      </c>
      <c r="D480" s="727" t="s">
        <v>2344</v>
      </c>
      <c r="E480" s="727" t="s">
        <v>5813</v>
      </c>
      <c r="F480" s="727" t="s">
        <v>5903</v>
      </c>
      <c r="G480" s="727" t="s">
        <v>5904</v>
      </c>
      <c r="H480" s="731">
        <v>1</v>
      </c>
      <c r="I480" s="731">
        <v>179</v>
      </c>
      <c r="J480" s="727"/>
      <c r="K480" s="727">
        <v>179</v>
      </c>
      <c r="L480" s="731"/>
      <c r="M480" s="731"/>
      <c r="N480" s="727"/>
      <c r="O480" s="727"/>
      <c r="P480" s="731"/>
      <c r="Q480" s="731"/>
      <c r="R480" s="745"/>
      <c r="S480" s="732"/>
    </row>
    <row r="481" spans="1:19" ht="14.4" customHeight="1" x14ac:dyDescent="0.3">
      <c r="A481" s="726" t="s">
        <v>5790</v>
      </c>
      <c r="B481" s="727" t="s">
        <v>5791</v>
      </c>
      <c r="C481" s="727" t="s">
        <v>594</v>
      </c>
      <c r="D481" s="727" t="s">
        <v>5786</v>
      </c>
      <c r="E481" s="727" t="s">
        <v>5813</v>
      </c>
      <c r="F481" s="727" t="s">
        <v>5820</v>
      </c>
      <c r="G481" s="727" t="s">
        <v>5821</v>
      </c>
      <c r="H481" s="731"/>
      <c r="I481" s="731"/>
      <c r="J481" s="727"/>
      <c r="K481" s="727"/>
      <c r="L481" s="731"/>
      <c r="M481" s="731"/>
      <c r="N481" s="727"/>
      <c r="O481" s="727"/>
      <c r="P481" s="731">
        <v>6</v>
      </c>
      <c r="Q481" s="731">
        <v>222</v>
      </c>
      <c r="R481" s="745"/>
      <c r="S481" s="732">
        <v>37</v>
      </c>
    </row>
    <row r="482" spans="1:19" ht="14.4" customHeight="1" x14ac:dyDescent="0.3">
      <c r="A482" s="726" t="s">
        <v>5790</v>
      </c>
      <c r="B482" s="727" t="s">
        <v>5791</v>
      </c>
      <c r="C482" s="727" t="s">
        <v>594</v>
      </c>
      <c r="D482" s="727" t="s">
        <v>5786</v>
      </c>
      <c r="E482" s="727" t="s">
        <v>5813</v>
      </c>
      <c r="F482" s="727" t="s">
        <v>5868</v>
      </c>
      <c r="G482" s="727" t="s">
        <v>5869</v>
      </c>
      <c r="H482" s="731"/>
      <c r="I482" s="731"/>
      <c r="J482" s="727"/>
      <c r="K482" s="727"/>
      <c r="L482" s="731"/>
      <c r="M482" s="731"/>
      <c r="N482" s="727"/>
      <c r="O482" s="727"/>
      <c r="P482" s="731">
        <v>1</v>
      </c>
      <c r="Q482" s="731">
        <v>33.33</v>
      </c>
      <c r="R482" s="745"/>
      <c r="S482" s="732">
        <v>33.33</v>
      </c>
    </row>
    <row r="483" spans="1:19" ht="14.4" customHeight="1" x14ac:dyDescent="0.3">
      <c r="A483" s="726" t="s">
        <v>5790</v>
      </c>
      <c r="B483" s="727" t="s">
        <v>5791</v>
      </c>
      <c r="C483" s="727" t="s">
        <v>594</v>
      </c>
      <c r="D483" s="727" t="s">
        <v>5786</v>
      </c>
      <c r="E483" s="727" t="s">
        <v>5813</v>
      </c>
      <c r="F483" s="727" t="s">
        <v>5895</v>
      </c>
      <c r="G483" s="727" t="s">
        <v>5896</v>
      </c>
      <c r="H483" s="731"/>
      <c r="I483" s="731"/>
      <c r="J483" s="727"/>
      <c r="K483" s="727"/>
      <c r="L483" s="731"/>
      <c r="M483" s="731"/>
      <c r="N483" s="727"/>
      <c r="O483" s="727"/>
      <c r="P483" s="731">
        <v>1</v>
      </c>
      <c r="Q483" s="731">
        <v>373</v>
      </c>
      <c r="R483" s="745"/>
      <c r="S483" s="732">
        <v>373</v>
      </c>
    </row>
    <row r="484" spans="1:19" ht="14.4" customHeight="1" x14ac:dyDescent="0.3">
      <c r="A484" s="726" t="s">
        <v>5790</v>
      </c>
      <c r="B484" s="727" t="s">
        <v>5791</v>
      </c>
      <c r="C484" s="727" t="s">
        <v>594</v>
      </c>
      <c r="D484" s="727" t="s">
        <v>2345</v>
      </c>
      <c r="E484" s="727" t="s">
        <v>5813</v>
      </c>
      <c r="F484" s="727" t="s">
        <v>5820</v>
      </c>
      <c r="G484" s="727" t="s">
        <v>5821</v>
      </c>
      <c r="H484" s="731"/>
      <c r="I484" s="731"/>
      <c r="J484" s="727"/>
      <c r="K484" s="727"/>
      <c r="L484" s="731"/>
      <c r="M484" s="731"/>
      <c r="N484" s="727"/>
      <c r="O484" s="727"/>
      <c r="P484" s="731">
        <v>2</v>
      </c>
      <c r="Q484" s="731">
        <v>74</v>
      </c>
      <c r="R484" s="745"/>
      <c r="S484" s="732">
        <v>37</v>
      </c>
    </row>
    <row r="485" spans="1:19" ht="14.4" customHeight="1" x14ac:dyDescent="0.3">
      <c r="A485" s="726" t="s">
        <v>5790</v>
      </c>
      <c r="B485" s="727" t="s">
        <v>5791</v>
      </c>
      <c r="C485" s="727" t="s">
        <v>594</v>
      </c>
      <c r="D485" s="727" t="s">
        <v>2346</v>
      </c>
      <c r="E485" s="727" t="s">
        <v>5813</v>
      </c>
      <c r="F485" s="727" t="s">
        <v>5818</v>
      </c>
      <c r="G485" s="727" t="s">
        <v>5819</v>
      </c>
      <c r="H485" s="731">
        <v>1</v>
      </c>
      <c r="I485" s="731">
        <v>81</v>
      </c>
      <c r="J485" s="727"/>
      <c r="K485" s="727">
        <v>81</v>
      </c>
      <c r="L485" s="731"/>
      <c r="M485" s="731"/>
      <c r="N485" s="727"/>
      <c r="O485" s="727"/>
      <c r="P485" s="731"/>
      <c r="Q485" s="731"/>
      <c r="R485" s="745"/>
      <c r="S485" s="732"/>
    </row>
    <row r="486" spans="1:19" ht="14.4" customHeight="1" x14ac:dyDescent="0.3">
      <c r="A486" s="726" t="s">
        <v>5790</v>
      </c>
      <c r="B486" s="727" t="s">
        <v>5791</v>
      </c>
      <c r="C486" s="727" t="s">
        <v>594</v>
      </c>
      <c r="D486" s="727" t="s">
        <v>2346</v>
      </c>
      <c r="E486" s="727" t="s">
        <v>5813</v>
      </c>
      <c r="F486" s="727" t="s">
        <v>5820</v>
      </c>
      <c r="G486" s="727" t="s">
        <v>5821</v>
      </c>
      <c r="H486" s="731">
        <v>47</v>
      </c>
      <c r="I486" s="731">
        <v>1645</v>
      </c>
      <c r="J486" s="727"/>
      <c r="K486" s="727">
        <v>35</v>
      </c>
      <c r="L486" s="731"/>
      <c r="M486" s="731"/>
      <c r="N486" s="727"/>
      <c r="O486" s="727"/>
      <c r="P486" s="731">
        <v>8</v>
      </c>
      <c r="Q486" s="731">
        <v>296</v>
      </c>
      <c r="R486" s="745"/>
      <c r="S486" s="732">
        <v>37</v>
      </c>
    </row>
    <row r="487" spans="1:19" ht="14.4" customHeight="1" x14ac:dyDescent="0.3">
      <c r="A487" s="726" t="s">
        <v>5790</v>
      </c>
      <c r="B487" s="727" t="s">
        <v>5791</v>
      </c>
      <c r="C487" s="727" t="s">
        <v>594</v>
      </c>
      <c r="D487" s="727" t="s">
        <v>2346</v>
      </c>
      <c r="E487" s="727" t="s">
        <v>5813</v>
      </c>
      <c r="F487" s="727" t="s">
        <v>5846</v>
      </c>
      <c r="G487" s="727" t="s">
        <v>5847</v>
      </c>
      <c r="H487" s="731">
        <v>458</v>
      </c>
      <c r="I487" s="731">
        <v>107630</v>
      </c>
      <c r="J487" s="727">
        <v>0.76164259480727181</v>
      </c>
      <c r="K487" s="727">
        <v>235</v>
      </c>
      <c r="L487" s="731">
        <v>563</v>
      </c>
      <c r="M487" s="731">
        <v>141313</v>
      </c>
      <c r="N487" s="727">
        <v>1</v>
      </c>
      <c r="O487" s="727">
        <v>251</v>
      </c>
      <c r="P487" s="731">
        <v>616</v>
      </c>
      <c r="Q487" s="731">
        <v>154616</v>
      </c>
      <c r="R487" s="745">
        <v>1.0941385435168738</v>
      </c>
      <c r="S487" s="732">
        <v>251</v>
      </c>
    </row>
    <row r="488" spans="1:19" ht="14.4" customHeight="1" x14ac:dyDescent="0.3">
      <c r="A488" s="726" t="s">
        <v>5790</v>
      </c>
      <c r="B488" s="727" t="s">
        <v>5791</v>
      </c>
      <c r="C488" s="727" t="s">
        <v>594</v>
      </c>
      <c r="D488" s="727" t="s">
        <v>2346</v>
      </c>
      <c r="E488" s="727" t="s">
        <v>5813</v>
      </c>
      <c r="F488" s="727" t="s">
        <v>5848</v>
      </c>
      <c r="G488" s="727" t="s">
        <v>5849</v>
      </c>
      <c r="H488" s="731">
        <v>4</v>
      </c>
      <c r="I488" s="731">
        <v>472</v>
      </c>
      <c r="J488" s="727">
        <v>0.23412698412698413</v>
      </c>
      <c r="K488" s="727">
        <v>118</v>
      </c>
      <c r="L488" s="731">
        <v>16</v>
      </c>
      <c r="M488" s="731">
        <v>2016</v>
      </c>
      <c r="N488" s="727">
        <v>1</v>
      </c>
      <c r="O488" s="727">
        <v>126</v>
      </c>
      <c r="P488" s="731">
        <v>12</v>
      </c>
      <c r="Q488" s="731">
        <v>1512</v>
      </c>
      <c r="R488" s="745">
        <v>0.75</v>
      </c>
      <c r="S488" s="732">
        <v>126</v>
      </c>
    </row>
    <row r="489" spans="1:19" ht="14.4" customHeight="1" x14ac:dyDescent="0.3">
      <c r="A489" s="726" t="s">
        <v>5790</v>
      </c>
      <c r="B489" s="727" t="s">
        <v>5791</v>
      </c>
      <c r="C489" s="727" t="s">
        <v>594</v>
      </c>
      <c r="D489" s="727" t="s">
        <v>2346</v>
      </c>
      <c r="E489" s="727" t="s">
        <v>5813</v>
      </c>
      <c r="F489" s="727" t="s">
        <v>5868</v>
      </c>
      <c r="G489" s="727" t="s">
        <v>5869</v>
      </c>
      <c r="H489" s="731">
        <v>130</v>
      </c>
      <c r="I489" s="731">
        <v>2366.67</v>
      </c>
      <c r="J489" s="727">
        <v>0.12434332369236105</v>
      </c>
      <c r="K489" s="727">
        <v>18.205153846153848</v>
      </c>
      <c r="L489" s="731">
        <v>571</v>
      </c>
      <c r="M489" s="731">
        <v>19033.349999999999</v>
      </c>
      <c r="N489" s="727">
        <v>1</v>
      </c>
      <c r="O489" s="727">
        <v>33.333362521891416</v>
      </c>
      <c r="P489" s="731">
        <v>614</v>
      </c>
      <c r="Q489" s="731">
        <v>20466.669999999998</v>
      </c>
      <c r="R489" s="745">
        <v>1.0753057133925452</v>
      </c>
      <c r="S489" s="732">
        <v>33.333338762214979</v>
      </c>
    </row>
    <row r="490" spans="1:19" ht="14.4" customHeight="1" x14ac:dyDescent="0.3">
      <c r="A490" s="726" t="s">
        <v>5790</v>
      </c>
      <c r="B490" s="727" t="s">
        <v>5791</v>
      </c>
      <c r="C490" s="727" t="s">
        <v>594</v>
      </c>
      <c r="D490" s="727" t="s">
        <v>2346</v>
      </c>
      <c r="E490" s="727" t="s">
        <v>5813</v>
      </c>
      <c r="F490" s="727" t="s">
        <v>5874</v>
      </c>
      <c r="G490" s="727" t="s">
        <v>5875</v>
      </c>
      <c r="H490" s="731"/>
      <c r="I490" s="731"/>
      <c r="J490" s="727"/>
      <c r="K490" s="727"/>
      <c r="L490" s="731">
        <v>1</v>
      </c>
      <c r="M490" s="731">
        <v>37</v>
      </c>
      <c r="N490" s="727">
        <v>1</v>
      </c>
      <c r="O490" s="727">
        <v>37</v>
      </c>
      <c r="P490" s="731"/>
      <c r="Q490" s="731"/>
      <c r="R490" s="745"/>
      <c r="S490" s="732"/>
    </row>
    <row r="491" spans="1:19" ht="14.4" customHeight="1" x14ac:dyDescent="0.3">
      <c r="A491" s="726" t="s">
        <v>5790</v>
      </c>
      <c r="B491" s="727" t="s">
        <v>5791</v>
      </c>
      <c r="C491" s="727" t="s">
        <v>594</v>
      </c>
      <c r="D491" s="727" t="s">
        <v>2346</v>
      </c>
      <c r="E491" s="727" t="s">
        <v>5813</v>
      </c>
      <c r="F491" s="727" t="s">
        <v>5899</v>
      </c>
      <c r="G491" s="727" t="s">
        <v>5900</v>
      </c>
      <c r="H491" s="731"/>
      <c r="I491" s="731"/>
      <c r="J491" s="727"/>
      <c r="K491" s="727"/>
      <c r="L491" s="731">
        <v>5</v>
      </c>
      <c r="M491" s="731">
        <v>610</v>
      </c>
      <c r="N491" s="727">
        <v>1</v>
      </c>
      <c r="O491" s="727">
        <v>122</v>
      </c>
      <c r="P491" s="731">
        <v>12</v>
      </c>
      <c r="Q491" s="731">
        <v>1392</v>
      </c>
      <c r="R491" s="745">
        <v>2.2819672131147541</v>
      </c>
      <c r="S491" s="732">
        <v>116</v>
      </c>
    </row>
    <row r="492" spans="1:19" ht="14.4" customHeight="1" x14ac:dyDescent="0.3">
      <c r="A492" s="726" t="s">
        <v>5790</v>
      </c>
      <c r="B492" s="727" t="s">
        <v>5791</v>
      </c>
      <c r="C492" s="727" t="s">
        <v>594</v>
      </c>
      <c r="D492" s="727" t="s">
        <v>2347</v>
      </c>
      <c r="E492" s="727" t="s">
        <v>5792</v>
      </c>
      <c r="F492" s="727" t="s">
        <v>5793</v>
      </c>
      <c r="G492" s="727" t="s">
        <v>4600</v>
      </c>
      <c r="H492" s="731"/>
      <c r="I492" s="731"/>
      <c r="J492" s="727"/>
      <c r="K492" s="727"/>
      <c r="L492" s="731">
        <v>0.7</v>
      </c>
      <c r="M492" s="731">
        <v>105.7</v>
      </c>
      <c r="N492" s="727">
        <v>1</v>
      </c>
      <c r="O492" s="727">
        <v>151</v>
      </c>
      <c r="P492" s="731">
        <v>0.6</v>
      </c>
      <c r="Q492" s="731">
        <v>82.47</v>
      </c>
      <c r="R492" s="745">
        <v>0.78022705771050138</v>
      </c>
      <c r="S492" s="732">
        <v>137.45000000000002</v>
      </c>
    </row>
    <row r="493" spans="1:19" ht="14.4" customHeight="1" x14ac:dyDescent="0.3">
      <c r="A493" s="726" t="s">
        <v>5790</v>
      </c>
      <c r="B493" s="727" t="s">
        <v>5791</v>
      </c>
      <c r="C493" s="727" t="s">
        <v>594</v>
      </c>
      <c r="D493" s="727" t="s">
        <v>2347</v>
      </c>
      <c r="E493" s="727" t="s">
        <v>5792</v>
      </c>
      <c r="F493" s="727" t="s">
        <v>5799</v>
      </c>
      <c r="G493" s="727" t="s">
        <v>5800</v>
      </c>
      <c r="H493" s="731"/>
      <c r="I493" s="731"/>
      <c r="J493" s="727"/>
      <c r="K493" s="727"/>
      <c r="L493" s="731"/>
      <c r="M493" s="731"/>
      <c r="N493" s="727"/>
      <c r="O493" s="727"/>
      <c r="P493" s="731">
        <v>0.1</v>
      </c>
      <c r="Q493" s="731">
        <v>17.7</v>
      </c>
      <c r="R493" s="745"/>
      <c r="S493" s="732">
        <v>176.99999999999997</v>
      </c>
    </row>
    <row r="494" spans="1:19" ht="14.4" customHeight="1" x14ac:dyDescent="0.3">
      <c r="A494" s="726" t="s">
        <v>5790</v>
      </c>
      <c r="B494" s="727" t="s">
        <v>5791</v>
      </c>
      <c r="C494" s="727" t="s">
        <v>594</v>
      </c>
      <c r="D494" s="727" t="s">
        <v>2347</v>
      </c>
      <c r="E494" s="727" t="s">
        <v>5792</v>
      </c>
      <c r="F494" s="727" t="s">
        <v>5801</v>
      </c>
      <c r="G494" s="727" t="s">
        <v>679</v>
      </c>
      <c r="H494" s="731"/>
      <c r="I494" s="731"/>
      <c r="J494" s="727"/>
      <c r="K494" s="727"/>
      <c r="L494" s="731"/>
      <c r="M494" s="731"/>
      <c r="N494" s="727"/>
      <c r="O494" s="727"/>
      <c r="P494" s="731">
        <v>0.1</v>
      </c>
      <c r="Q494" s="731">
        <v>7.07</v>
      </c>
      <c r="R494" s="745"/>
      <c r="S494" s="732">
        <v>70.7</v>
      </c>
    </row>
    <row r="495" spans="1:19" ht="14.4" customHeight="1" x14ac:dyDescent="0.3">
      <c r="A495" s="726" t="s">
        <v>5790</v>
      </c>
      <c r="B495" s="727" t="s">
        <v>5791</v>
      </c>
      <c r="C495" s="727" t="s">
        <v>594</v>
      </c>
      <c r="D495" s="727" t="s">
        <v>2347</v>
      </c>
      <c r="E495" s="727" t="s">
        <v>5792</v>
      </c>
      <c r="F495" s="727" t="s">
        <v>5808</v>
      </c>
      <c r="G495" s="727" t="s">
        <v>5809</v>
      </c>
      <c r="H495" s="731"/>
      <c r="I495" s="731"/>
      <c r="J495" s="727"/>
      <c r="K495" s="727"/>
      <c r="L495" s="731"/>
      <c r="M495" s="731"/>
      <c r="N495" s="727"/>
      <c r="O495" s="727"/>
      <c r="P495" s="731">
        <v>1</v>
      </c>
      <c r="Q495" s="731">
        <v>267.31</v>
      </c>
      <c r="R495" s="745"/>
      <c r="S495" s="732">
        <v>267.31</v>
      </c>
    </row>
    <row r="496" spans="1:19" ht="14.4" customHeight="1" x14ac:dyDescent="0.3">
      <c r="A496" s="726" t="s">
        <v>5790</v>
      </c>
      <c r="B496" s="727" t="s">
        <v>5791</v>
      </c>
      <c r="C496" s="727" t="s">
        <v>594</v>
      </c>
      <c r="D496" s="727" t="s">
        <v>2347</v>
      </c>
      <c r="E496" s="727" t="s">
        <v>5813</v>
      </c>
      <c r="F496" s="727" t="s">
        <v>5816</v>
      </c>
      <c r="G496" s="727" t="s">
        <v>5817</v>
      </c>
      <c r="H496" s="731"/>
      <c r="I496" s="731"/>
      <c r="J496" s="727"/>
      <c r="K496" s="727"/>
      <c r="L496" s="731"/>
      <c r="M496" s="731"/>
      <c r="N496" s="727"/>
      <c r="O496" s="727"/>
      <c r="P496" s="731">
        <v>2</v>
      </c>
      <c r="Q496" s="731">
        <v>294</v>
      </c>
      <c r="R496" s="745"/>
      <c r="S496" s="732">
        <v>147</v>
      </c>
    </row>
    <row r="497" spans="1:19" ht="14.4" customHeight="1" x14ac:dyDescent="0.3">
      <c r="A497" s="726" t="s">
        <v>5790</v>
      </c>
      <c r="B497" s="727" t="s">
        <v>5791</v>
      </c>
      <c r="C497" s="727" t="s">
        <v>594</v>
      </c>
      <c r="D497" s="727" t="s">
        <v>2347</v>
      </c>
      <c r="E497" s="727" t="s">
        <v>5813</v>
      </c>
      <c r="F497" s="727" t="s">
        <v>5818</v>
      </c>
      <c r="G497" s="727" t="s">
        <v>5819</v>
      </c>
      <c r="H497" s="731">
        <v>257</v>
      </c>
      <c r="I497" s="731">
        <v>20817</v>
      </c>
      <c r="J497" s="727">
        <v>6.1172494857478696</v>
      </c>
      <c r="K497" s="727">
        <v>81</v>
      </c>
      <c r="L497" s="731">
        <v>41</v>
      </c>
      <c r="M497" s="731">
        <v>3403</v>
      </c>
      <c r="N497" s="727">
        <v>1</v>
      </c>
      <c r="O497" s="727">
        <v>83</v>
      </c>
      <c r="P497" s="731">
        <v>85</v>
      </c>
      <c r="Q497" s="731">
        <v>7055</v>
      </c>
      <c r="R497" s="745">
        <v>2.0731707317073171</v>
      </c>
      <c r="S497" s="732">
        <v>83</v>
      </c>
    </row>
    <row r="498" spans="1:19" ht="14.4" customHeight="1" x14ac:dyDescent="0.3">
      <c r="A498" s="726" t="s">
        <v>5790</v>
      </c>
      <c r="B498" s="727" t="s">
        <v>5791</v>
      </c>
      <c r="C498" s="727" t="s">
        <v>594</v>
      </c>
      <c r="D498" s="727" t="s">
        <v>2347</v>
      </c>
      <c r="E498" s="727" t="s">
        <v>5813</v>
      </c>
      <c r="F498" s="727" t="s">
        <v>5820</v>
      </c>
      <c r="G498" s="727" t="s">
        <v>5821</v>
      </c>
      <c r="H498" s="731">
        <v>329</v>
      </c>
      <c r="I498" s="731">
        <v>11515</v>
      </c>
      <c r="J498" s="727">
        <v>28.292383292383292</v>
      </c>
      <c r="K498" s="727">
        <v>35</v>
      </c>
      <c r="L498" s="731">
        <v>11</v>
      </c>
      <c r="M498" s="731">
        <v>407</v>
      </c>
      <c r="N498" s="727">
        <v>1</v>
      </c>
      <c r="O498" s="727">
        <v>37</v>
      </c>
      <c r="P498" s="731">
        <v>33</v>
      </c>
      <c r="Q498" s="731">
        <v>1221</v>
      </c>
      <c r="R498" s="745">
        <v>3</v>
      </c>
      <c r="S498" s="732">
        <v>37</v>
      </c>
    </row>
    <row r="499" spans="1:19" ht="14.4" customHeight="1" x14ac:dyDescent="0.3">
      <c r="A499" s="726" t="s">
        <v>5790</v>
      </c>
      <c r="B499" s="727" t="s">
        <v>5791</v>
      </c>
      <c r="C499" s="727" t="s">
        <v>594</v>
      </c>
      <c r="D499" s="727" t="s">
        <v>2347</v>
      </c>
      <c r="E499" s="727" t="s">
        <v>5813</v>
      </c>
      <c r="F499" s="727" t="s">
        <v>5846</v>
      </c>
      <c r="G499" s="727" t="s">
        <v>5847</v>
      </c>
      <c r="H499" s="731">
        <v>10</v>
      </c>
      <c r="I499" s="731">
        <v>2350</v>
      </c>
      <c r="J499" s="727">
        <v>1.3375071143995447</v>
      </c>
      <c r="K499" s="727">
        <v>235</v>
      </c>
      <c r="L499" s="731">
        <v>7</v>
      </c>
      <c r="M499" s="731">
        <v>1757</v>
      </c>
      <c r="N499" s="727">
        <v>1</v>
      </c>
      <c r="O499" s="727">
        <v>251</v>
      </c>
      <c r="P499" s="731">
        <v>1</v>
      </c>
      <c r="Q499" s="731">
        <v>251</v>
      </c>
      <c r="R499" s="745">
        <v>0.14285714285714285</v>
      </c>
      <c r="S499" s="732">
        <v>251</v>
      </c>
    </row>
    <row r="500" spans="1:19" ht="14.4" customHeight="1" x14ac:dyDescent="0.3">
      <c r="A500" s="726" t="s">
        <v>5790</v>
      </c>
      <c r="B500" s="727" t="s">
        <v>5791</v>
      </c>
      <c r="C500" s="727" t="s">
        <v>594</v>
      </c>
      <c r="D500" s="727" t="s">
        <v>2347</v>
      </c>
      <c r="E500" s="727" t="s">
        <v>5813</v>
      </c>
      <c r="F500" s="727" t="s">
        <v>5848</v>
      </c>
      <c r="G500" s="727" t="s">
        <v>5849</v>
      </c>
      <c r="H500" s="731">
        <v>414</v>
      </c>
      <c r="I500" s="731">
        <v>48852</v>
      </c>
      <c r="J500" s="727">
        <v>3.7280219780219781</v>
      </c>
      <c r="K500" s="727">
        <v>118</v>
      </c>
      <c r="L500" s="731">
        <v>104</v>
      </c>
      <c r="M500" s="731">
        <v>13104</v>
      </c>
      <c r="N500" s="727">
        <v>1</v>
      </c>
      <c r="O500" s="727">
        <v>126</v>
      </c>
      <c r="P500" s="731">
        <v>219</v>
      </c>
      <c r="Q500" s="731">
        <v>27594</v>
      </c>
      <c r="R500" s="745">
        <v>2.1057692307692308</v>
      </c>
      <c r="S500" s="732">
        <v>126</v>
      </c>
    </row>
    <row r="501" spans="1:19" ht="14.4" customHeight="1" x14ac:dyDescent="0.3">
      <c r="A501" s="726" t="s">
        <v>5790</v>
      </c>
      <c r="B501" s="727" t="s">
        <v>5791</v>
      </c>
      <c r="C501" s="727" t="s">
        <v>594</v>
      </c>
      <c r="D501" s="727" t="s">
        <v>2347</v>
      </c>
      <c r="E501" s="727" t="s">
        <v>5813</v>
      </c>
      <c r="F501" s="727" t="s">
        <v>5856</v>
      </c>
      <c r="G501" s="727" t="s">
        <v>5857</v>
      </c>
      <c r="H501" s="731"/>
      <c r="I501" s="731"/>
      <c r="J501" s="727"/>
      <c r="K501" s="727"/>
      <c r="L501" s="731"/>
      <c r="M501" s="731"/>
      <c r="N501" s="727"/>
      <c r="O501" s="727"/>
      <c r="P501" s="731">
        <v>1</v>
      </c>
      <c r="Q501" s="731">
        <v>199</v>
      </c>
      <c r="R501" s="745"/>
      <c r="S501" s="732">
        <v>199</v>
      </c>
    </row>
    <row r="502" spans="1:19" ht="14.4" customHeight="1" x14ac:dyDescent="0.3">
      <c r="A502" s="726" t="s">
        <v>5790</v>
      </c>
      <c r="B502" s="727" t="s">
        <v>5791</v>
      </c>
      <c r="C502" s="727" t="s">
        <v>594</v>
      </c>
      <c r="D502" s="727" t="s">
        <v>2347</v>
      </c>
      <c r="E502" s="727" t="s">
        <v>5813</v>
      </c>
      <c r="F502" s="727" t="s">
        <v>5862</v>
      </c>
      <c r="G502" s="727" t="s">
        <v>5863</v>
      </c>
      <c r="H502" s="731">
        <v>9</v>
      </c>
      <c r="I502" s="731">
        <v>5994</v>
      </c>
      <c r="J502" s="727">
        <v>2.2069219440353463</v>
      </c>
      <c r="K502" s="727">
        <v>666</v>
      </c>
      <c r="L502" s="731">
        <v>4</v>
      </c>
      <c r="M502" s="731">
        <v>2716</v>
      </c>
      <c r="N502" s="727">
        <v>1</v>
      </c>
      <c r="O502" s="727">
        <v>679</v>
      </c>
      <c r="P502" s="731">
        <v>2</v>
      </c>
      <c r="Q502" s="731">
        <v>1358</v>
      </c>
      <c r="R502" s="745">
        <v>0.5</v>
      </c>
      <c r="S502" s="732">
        <v>679</v>
      </c>
    </row>
    <row r="503" spans="1:19" ht="14.4" customHeight="1" x14ac:dyDescent="0.3">
      <c r="A503" s="726" t="s">
        <v>5790</v>
      </c>
      <c r="B503" s="727" t="s">
        <v>5791</v>
      </c>
      <c r="C503" s="727" t="s">
        <v>594</v>
      </c>
      <c r="D503" s="727" t="s">
        <v>2347</v>
      </c>
      <c r="E503" s="727" t="s">
        <v>5813</v>
      </c>
      <c r="F503" s="727" t="s">
        <v>5868</v>
      </c>
      <c r="G503" s="727" t="s">
        <v>5869</v>
      </c>
      <c r="H503" s="731">
        <v>181</v>
      </c>
      <c r="I503" s="731">
        <v>300</v>
      </c>
      <c r="J503" s="727">
        <v>8.6538128699505001E-2</v>
      </c>
      <c r="K503" s="727">
        <v>1.6574585635359116</v>
      </c>
      <c r="L503" s="731">
        <v>104</v>
      </c>
      <c r="M503" s="731">
        <v>3466.6800000000003</v>
      </c>
      <c r="N503" s="727">
        <v>1</v>
      </c>
      <c r="O503" s="727">
        <v>33.333461538461542</v>
      </c>
      <c r="P503" s="731">
        <v>213</v>
      </c>
      <c r="Q503" s="731">
        <v>7100.01</v>
      </c>
      <c r="R503" s="745">
        <v>2.0480719304925747</v>
      </c>
      <c r="S503" s="732">
        <v>33.33338028169014</v>
      </c>
    </row>
    <row r="504" spans="1:19" ht="14.4" customHeight="1" x14ac:dyDescent="0.3">
      <c r="A504" s="726" t="s">
        <v>5790</v>
      </c>
      <c r="B504" s="727" t="s">
        <v>5791</v>
      </c>
      <c r="C504" s="727" t="s">
        <v>594</v>
      </c>
      <c r="D504" s="727" t="s">
        <v>2347</v>
      </c>
      <c r="E504" s="727" t="s">
        <v>5813</v>
      </c>
      <c r="F504" s="727" t="s">
        <v>5874</v>
      </c>
      <c r="G504" s="727" t="s">
        <v>5875</v>
      </c>
      <c r="H504" s="731">
        <v>27</v>
      </c>
      <c r="I504" s="731">
        <v>972</v>
      </c>
      <c r="J504" s="727">
        <v>2.9189189189189189</v>
      </c>
      <c r="K504" s="727">
        <v>36</v>
      </c>
      <c r="L504" s="731">
        <v>9</v>
      </c>
      <c r="M504" s="731">
        <v>333</v>
      </c>
      <c r="N504" s="727">
        <v>1</v>
      </c>
      <c r="O504" s="727">
        <v>37</v>
      </c>
      <c r="P504" s="731">
        <v>20</v>
      </c>
      <c r="Q504" s="731">
        <v>740</v>
      </c>
      <c r="R504" s="745">
        <v>2.2222222222222223</v>
      </c>
      <c r="S504" s="732">
        <v>37</v>
      </c>
    </row>
    <row r="505" spans="1:19" ht="14.4" customHeight="1" x14ac:dyDescent="0.3">
      <c r="A505" s="726" t="s">
        <v>5790</v>
      </c>
      <c r="B505" s="727" t="s">
        <v>5791</v>
      </c>
      <c r="C505" s="727" t="s">
        <v>594</v>
      </c>
      <c r="D505" s="727" t="s">
        <v>2347</v>
      </c>
      <c r="E505" s="727" t="s">
        <v>5813</v>
      </c>
      <c r="F505" s="727" t="s">
        <v>5876</v>
      </c>
      <c r="G505" s="727" t="s">
        <v>5877</v>
      </c>
      <c r="H505" s="731">
        <v>21</v>
      </c>
      <c r="I505" s="731">
        <v>1722</v>
      </c>
      <c r="J505" s="727">
        <v>2.86046511627907</v>
      </c>
      <c r="K505" s="727">
        <v>82</v>
      </c>
      <c r="L505" s="731">
        <v>7</v>
      </c>
      <c r="M505" s="731">
        <v>602</v>
      </c>
      <c r="N505" s="727">
        <v>1</v>
      </c>
      <c r="O505" s="727">
        <v>86</v>
      </c>
      <c r="P505" s="731">
        <v>7</v>
      </c>
      <c r="Q505" s="731">
        <v>602</v>
      </c>
      <c r="R505" s="745">
        <v>1</v>
      </c>
      <c r="S505" s="732">
        <v>86</v>
      </c>
    </row>
    <row r="506" spans="1:19" ht="14.4" customHeight="1" x14ac:dyDescent="0.3">
      <c r="A506" s="726" t="s">
        <v>5790</v>
      </c>
      <c r="B506" s="727" t="s">
        <v>5791</v>
      </c>
      <c r="C506" s="727" t="s">
        <v>594</v>
      </c>
      <c r="D506" s="727" t="s">
        <v>2347</v>
      </c>
      <c r="E506" s="727" t="s">
        <v>5813</v>
      </c>
      <c r="F506" s="727" t="s">
        <v>5893</v>
      </c>
      <c r="G506" s="727" t="s">
        <v>5894</v>
      </c>
      <c r="H506" s="731">
        <v>2</v>
      </c>
      <c r="I506" s="731">
        <v>2100</v>
      </c>
      <c r="J506" s="727">
        <v>0.98777046095954846</v>
      </c>
      <c r="K506" s="727">
        <v>1050</v>
      </c>
      <c r="L506" s="731">
        <v>2</v>
      </c>
      <c r="M506" s="731">
        <v>2126</v>
      </c>
      <c r="N506" s="727">
        <v>1</v>
      </c>
      <c r="O506" s="727">
        <v>1063</v>
      </c>
      <c r="P506" s="731">
        <v>3</v>
      </c>
      <c r="Q506" s="731">
        <v>3189</v>
      </c>
      <c r="R506" s="745">
        <v>1.5</v>
      </c>
      <c r="S506" s="732">
        <v>1063</v>
      </c>
    </row>
    <row r="507" spans="1:19" ht="14.4" customHeight="1" x14ac:dyDescent="0.3">
      <c r="A507" s="726" t="s">
        <v>5790</v>
      </c>
      <c r="B507" s="727" t="s">
        <v>5791</v>
      </c>
      <c r="C507" s="727" t="s">
        <v>594</v>
      </c>
      <c r="D507" s="727" t="s">
        <v>2347</v>
      </c>
      <c r="E507" s="727" t="s">
        <v>5813</v>
      </c>
      <c r="F507" s="727" t="s">
        <v>5895</v>
      </c>
      <c r="G507" s="727" t="s">
        <v>5896</v>
      </c>
      <c r="H507" s="731">
        <v>2</v>
      </c>
      <c r="I507" s="731">
        <v>698</v>
      </c>
      <c r="J507" s="727"/>
      <c r="K507" s="727">
        <v>349</v>
      </c>
      <c r="L507" s="731"/>
      <c r="M507" s="731"/>
      <c r="N507" s="727"/>
      <c r="O507" s="727"/>
      <c r="P507" s="731"/>
      <c r="Q507" s="731"/>
      <c r="R507" s="745"/>
      <c r="S507" s="732"/>
    </row>
    <row r="508" spans="1:19" ht="14.4" customHeight="1" x14ac:dyDescent="0.3">
      <c r="A508" s="726" t="s">
        <v>5790</v>
      </c>
      <c r="B508" s="727" t="s">
        <v>5791</v>
      </c>
      <c r="C508" s="727" t="s">
        <v>594</v>
      </c>
      <c r="D508" s="727" t="s">
        <v>2347</v>
      </c>
      <c r="E508" s="727" t="s">
        <v>5813</v>
      </c>
      <c r="F508" s="727" t="s">
        <v>5897</v>
      </c>
      <c r="G508" s="727" t="s">
        <v>5898</v>
      </c>
      <c r="H508" s="731">
        <v>1</v>
      </c>
      <c r="I508" s="731">
        <v>57</v>
      </c>
      <c r="J508" s="727">
        <v>0.48305084745762711</v>
      </c>
      <c r="K508" s="727">
        <v>57</v>
      </c>
      <c r="L508" s="731">
        <v>2</v>
      </c>
      <c r="M508" s="731">
        <v>118</v>
      </c>
      <c r="N508" s="727">
        <v>1</v>
      </c>
      <c r="O508" s="727">
        <v>59</v>
      </c>
      <c r="P508" s="731">
        <v>4</v>
      </c>
      <c r="Q508" s="731">
        <v>236</v>
      </c>
      <c r="R508" s="745">
        <v>2</v>
      </c>
      <c r="S508" s="732">
        <v>59</v>
      </c>
    </row>
    <row r="509" spans="1:19" ht="14.4" customHeight="1" x14ac:dyDescent="0.3">
      <c r="A509" s="726" t="s">
        <v>5790</v>
      </c>
      <c r="B509" s="727" t="s">
        <v>5791</v>
      </c>
      <c r="C509" s="727" t="s">
        <v>594</v>
      </c>
      <c r="D509" s="727" t="s">
        <v>2347</v>
      </c>
      <c r="E509" s="727" t="s">
        <v>5813</v>
      </c>
      <c r="F509" s="727" t="s">
        <v>5903</v>
      </c>
      <c r="G509" s="727" t="s">
        <v>5904</v>
      </c>
      <c r="H509" s="731"/>
      <c r="I509" s="731"/>
      <c r="J509" s="727"/>
      <c r="K509" s="727"/>
      <c r="L509" s="731"/>
      <c r="M509" s="731"/>
      <c r="N509" s="727"/>
      <c r="O509" s="727"/>
      <c r="P509" s="731">
        <v>1</v>
      </c>
      <c r="Q509" s="731">
        <v>183</v>
      </c>
      <c r="R509" s="745"/>
      <c r="S509" s="732">
        <v>183</v>
      </c>
    </row>
    <row r="510" spans="1:19" ht="14.4" customHeight="1" x14ac:dyDescent="0.3">
      <c r="A510" s="726" t="s">
        <v>5790</v>
      </c>
      <c r="B510" s="727" t="s">
        <v>5791</v>
      </c>
      <c r="C510" s="727" t="s">
        <v>594</v>
      </c>
      <c r="D510" s="727" t="s">
        <v>2347</v>
      </c>
      <c r="E510" s="727" t="s">
        <v>5813</v>
      </c>
      <c r="F510" s="727" t="s">
        <v>5907</v>
      </c>
      <c r="G510" s="727" t="s">
        <v>5908</v>
      </c>
      <c r="H510" s="731"/>
      <c r="I510" s="731"/>
      <c r="J510" s="727"/>
      <c r="K510" s="727"/>
      <c r="L510" s="731">
        <v>1</v>
      </c>
      <c r="M510" s="731">
        <v>1307</v>
      </c>
      <c r="N510" s="727">
        <v>1</v>
      </c>
      <c r="O510" s="727">
        <v>1307</v>
      </c>
      <c r="P510" s="731"/>
      <c r="Q510" s="731"/>
      <c r="R510" s="745"/>
      <c r="S510" s="732"/>
    </row>
    <row r="511" spans="1:19" ht="14.4" customHeight="1" x14ac:dyDescent="0.3">
      <c r="A511" s="726" t="s">
        <v>5790</v>
      </c>
      <c r="B511" s="727" t="s">
        <v>5791</v>
      </c>
      <c r="C511" s="727" t="s">
        <v>594</v>
      </c>
      <c r="D511" s="727" t="s">
        <v>2347</v>
      </c>
      <c r="E511" s="727" t="s">
        <v>5813</v>
      </c>
      <c r="F511" s="727" t="s">
        <v>5915</v>
      </c>
      <c r="G511" s="727" t="s">
        <v>5916</v>
      </c>
      <c r="H511" s="731">
        <v>2</v>
      </c>
      <c r="I511" s="731">
        <v>232</v>
      </c>
      <c r="J511" s="727"/>
      <c r="K511" s="727">
        <v>116</v>
      </c>
      <c r="L511" s="731"/>
      <c r="M511" s="731"/>
      <c r="N511" s="727"/>
      <c r="O511" s="727"/>
      <c r="P511" s="731"/>
      <c r="Q511" s="731"/>
      <c r="R511" s="745"/>
      <c r="S511" s="732"/>
    </row>
    <row r="512" spans="1:19" ht="14.4" customHeight="1" x14ac:dyDescent="0.3">
      <c r="A512" s="726" t="s">
        <v>5790</v>
      </c>
      <c r="B512" s="727" t="s">
        <v>5791</v>
      </c>
      <c r="C512" s="727" t="s">
        <v>594</v>
      </c>
      <c r="D512" s="727" t="s">
        <v>2348</v>
      </c>
      <c r="E512" s="727" t="s">
        <v>5792</v>
      </c>
      <c r="F512" s="727" t="s">
        <v>5793</v>
      </c>
      <c r="G512" s="727" t="s">
        <v>4600</v>
      </c>
      <c r="H512" s="731"/>
      <c r="I512" s="731"/>
      <c r="J512" s="727"/>
      <c r="K512" s="727"/>
      <c r="L512" s="731">
        <v>0.2</v>
      </c>
      <c r="M512" s="731">
        <v>30.2</v>
      </c>
      <c r="N512" s="727">
        <v>1</v>
      </c>
      <c r="O512" s="727">
        <v>151</v>
      </c>
      <c r="P512" s="731"/>
      <c r="Q512" s="731"/>
      <c r="R512" s="745"/>
      <c r="S512" s="732"/>
    </row>
    <row r="513" spans="1:19" ht="14.4" customHeight="1" x14ac:dyDescent="0.3">
      <c r="A513" s="726" t="s">
        <v>5790</v>
      </c>
      <c r="B513" s="727" t="s">
        <v>5791</v>
      </c>
      <c r="C513" s="727" t="s">
        <v>594</v>
      </c>
      <c r="D513" s="727" t="s">
        <v>2348</v>
      </c>
      <c r="E513" s="727" t="s">
        <v>5813</v>
      </c>
      <c r="F513" s="727" t="s">
        <v>5818</v>
      </c>
      <c r="G513" s="727" t="s">
        <v>5819</v>
      </c>
      <c r="H513" s="731">
        <v>18</v>
      </c>
      <c r="I513" s="731">
        <v>1458</v>
      </c>
      <c r="J513" s="727">
        <v>1.5969331872946331</v>
      </c>
      <c r="K513" s="727">
        <v>81</v>
      </c>
      <c r="L513" s="731">
        <v>11</v>
      </c>
      <c r="M513" s="731">
        <v>913</v>
      </c>
      <c r="N513" s="727">
        <v>1</v>
      </c>
      <c r="O513" s="727">
        <v>83</v>
      </c>
      <c r="P513" s="731">
        <v>7</v>
      </c>
      <c r="Q513" s="731">
        <v>581</v>
      </c>
      <c r="R513" s="745">
        <v>0.63636363636363635</v>
      </c>
      <c r="S513" s="732">
        <v>83</v>
      </c>
    </row>
    <row r="514" spans="1:19" ht="14.4" customHeight="1" x14ac:dyDescent="0.3">
      <c r="A514" s="726" t="s">
        <v>5790</v>
      </c>
      <c r="B514" s="727" t="s">
        <v>5791</v>
      </c>
      <c r="C514" s="727" t="s">
        <v>594</v>
      </c>
      <c r="D514" s="727" t="s">
        <v>2348</v>
      </c>
      <c r="E514" s="727" t="s">
        <v>5813</v>
      </c>
      <c r="F514" s="727" t="s">
        <v>5820</v>
      </c>
      <c r="G514" s="727" t="s">
        <v>5821</v>
      </c>
      <c r="H514" s="731">
        <v>21</v>
      </c>
      <c r="I514" s="731">
        <v>735</v>
      </c>
      <c r="J514" s="727">
        <v>1.8058968058968059</v>
      </c>
      <c r="K514" s="727">
        <v>35</v>
      </c>
      <c r="L514" s="731">
        <v>11</v>
      </c>
      <c r="M514" s="731">
        <v>407</v>
      </c>
      <c r="N514" s="727">
        <v>1</v>
      </c>
      <c r="O514" s="727">
        <v>37</v>
      </c>
      <c r="P514" s="731">
        <v>8</v>
      </c>
      <c r="Q514" s="731">
        <v>296</v>
      </c>
      <c r="R514" s="745">
        <v>0.72727272727272729</v>
      </c>
      <c r="S514" s="732">
        <v>37</v>
      </c>
    </row>
    <row r="515" spans="1:19" ht="14.4" customHeight="1" x14ac:dyDescent="0.3">
      <c r="A515" s="726" t="s">
        <v>5790</v>
      </c>
      <c r="B515" s="727" t="s">
        <v>5791</v>
      </c>
      <c r="C515" s="727" t="s">
        <v>594</v>
      </c>
      <c r="D515" s="727" t="s">
        <v>2348</v>
      </c>
      <c r="E515" s="727" t="s">
        <v>5813</v>
      </c>
      <c r="F515" s="727" t="s">
        <v>5846</v>
      </c>
      <c r="G515" s="727" t="s">
        <v>5847</v>
      </c>
      <c r="H515" s="731">
        <v>122</v>
      </c>
      <c r="I515" s="731">
        <v>28670</v>
      </c>
      <c r="J515" s="727">
        <v>2.9287976299928493</v>
      </c>
      <c r="K515" s="727">
        <v>235</v>
      </c>
      <c r="L515" s="731">
        <v>39</v>
      </c>
      <c r="M515" s="731">
        <v>9789</v>
      </c>
      <c r="N515" s="727">
        <v>1</v>
      </c>
      <c r="O515" s="727">
        <v>251</v>
      </c>
      <c r="P515" s="731">
        <v>91</v>
      </c>
      <c r="Q515" s="731">
        <v>22841</v>
      </c>
      <c r="R515" s="745">
        <v>2.3333333333333335</v>
      </c>
      <c r="S515" s="732">
        <v>251</v>
      </c>
    </row>
    <row r="516" spans="1:19" ht="14.4" customHeight="1" x14ac:dyDescent="0.3">
      <c r="A516" s="726" t="s">
        <v>5790</v>
      </c>
      <c r="B516" s="727" t="s">
        <v>5791</v>
      </c>
      <c r="C516" s="727" t="s">
        <v>594</v>
      </c>
      <c r="D516" s="727" t="s">
        <v>2348</v>
      </c>
      <c r="E516" s="727" t="s">
        <v>5813</v>
      </c>
      <c r="F516" s="727" t="s">
        <v>5848</v>
      </c>
      <c r="G516" s="727" t="s">
        <v>5849</v>
      </c>
      <c r="H516" s="731">
        <v>12</v>
      </c>
      <c r="I516" s="731">
        <v>1416</v>
      </c>
      <c r="J516" s="727">
        <v>11.238095238095237</v>
      </c>
      <c r="K516" s="727">
        <v>118</v>
      </c>
      <c r="L516" s="731">
        <v>1</v>
      </c>
      <c r="M516" s="731">
        <v>126</v>
      </c>
      <c r="N516" s="727">
        <v>1</v>
      </c>
      <c r="O516" s="727">
        <v>126</v>
      </c>
      <c r="P516" s="731">
        <v>25</v>
      </c>
      <c r="Q516" s="731">
        <v>3150</v>
      </c>
      <c r="R516" s="745">
        <v>25</v>
      </c>
      <c r="S516" s="732">
        <v>126</v>
      </c>
    </row>
    <row r="517" spans="1:19" ht="14.4" customHeight="1" x14ac:dyDescent="0.3">
      <c r="A517" s="726" t="s">
        <v>5790</v>
      </c>
      <c r="B517" s="727" t="s">
        <v>5791</v>
      </c>
      <c r="C517" s="727" t="s">
        <v>594</v>
      </c>
      <c r="D517" s="727" t="s">
        <v>2348</v>
      </c>
      <c r="E517" s="727" t="s">
        <v>5813</v>
      </c>
      <c r="F517" s="727" t="s">
        <v>5856</v>
      </c>
      <c r="G517" s="727" t="s">
        <v>5857</v>
      </c>
      <c r="H517" s="731"/>
      <c r="I517" s="731"/>
      <c r="J517" s="727"/>
      <c r="K517" s="727"/>
      <c r="L517" s="731"/>
      <c r="M517" s="731"/>
      <c r="N517" s="727"/>
      <c r="O517" s="727"/>
      <c r="P517" s="731">
        <v>3</v>
      </c>
      <c r="Q517" s="731">
        <v>597</v>
      </c>
      <c r="R517" s="745"/>
      <c r="S517" s="732">
        <v>199</v>
      </c>
    </row>
    <row r="518" spans="1:19" ht="14.4" customHeight="1" x14ac:dyDescent="0.3">
      <c r="A518" s="726" t="s">
        <v>5790</v>
      </c>
      <c r="B518" s="727" t="s">
        <v>5791</v>
      </c>
      <c r="C518" s="727" t="s">
        <v>594</v>
      </c>
      <c r="D518" s="727" t="s">
        <v>2348</v>
      </c>
      <c r="E518" s="727" t="s">
        <v>5813</v>
      </c>
      <c r="F518" s="727" t="s">
        <v>5868</v>
      </c>
      <c r="G518" s="727" t="s">
        <v>5869</v>
      </c>
      <c r="H518" s="731">
        <v>96</v>
      </c>
      <c r="I518" s="731">
        <v>2799.99</v>
      </c>
      <c r="J518" s="727">
        <v>2.2105300554213443</v>
      </c>
      <c r="K518" s="727">
        <v>29.166562499999998</v>
      </c>
      <c r="L518" s="731">
        <v>38</v>
      </c>
      <c r="M518" s="731">
        <v>1266.6599999999999</v>
      </c>
      <c r="N518" s="727">
        <v>1</v>
      </c>
      <c r="O518" s="727">
        <v>33.333157894736836</v>
      </c>
      <c r="P518" s="731">
        <v>115</v>
      </c>
      <c r="Q518" s="731">
        <v>3833.34</v>
      </c>
      <c r="R518" s="745">
        <v>3.0263369807209517</v>
      </c>
      <c r="S518" s="732">
        <v>33.333391304347828</v>
      </c>
    </row>
    <row r="519" spans="1:19" ht="14.4" customHeight="1" x14ac:dyDescent="0.3">
      <c r="A519" s="726" t="s">
        <v>5790</v>
      </c>
      <c r="B519" s="727" t="s">
        <v>5791</v>
      </c>
      <c r="C519" s="727" t="s">
        <v>594</v>
      </c>
      <c r="D519" s="727" t="s">
        <v>2348</v>
      </c>
      <c r="E519" s="727" t="s">
        <v>5813</v>
      </c>
      <c r="F519" s="727" t="s">
        <v>5874</v>
      </c>
      <c r="G519" s="727" t="s">
        <v>5875</v>
      </c>
      <c r="H519" s="731"/>
      <c r="I519" s="731"/>
      <c r="J519" s="727"/>
      <c r="K519" s="727"/>
      <c r="L519" s="731">
        <v>1</v>
      </c>
      <c r="M519" s="731">
        <v>37</v>
      </c>
      <c r="N519" s="727">
        <v>1</v>
      </c>
      <c r="O519" s="727">
        <v>37</v>
      </c>
      <c r="P519" s="731"/>
      <c r="Q519" s="731"/>
      <c r="R519" s="745"/>
      <c r="S519" s="732"/>
    </row>
    <row r="520" spans="1:19" ht="14.4" customHeight="1" x14ac:dyDescent="0.3">
      <c r="A520" s="726" t="s">
        <v>5790</v>
      </c>
      <c r="B520" s="727" t="s">
        <v>5791</v>
      </c>
      <c r="C520" s="727" t="s">
        <v>594</v>
      </c>
      <c r="D520" s="727" t="s">
        <v>2348</v>
      </c>
      <c r="E520" s="727" t="s">
        <v>5813</v>
      </c>
      <c r="F520" s="727" t="s">
        <v>5876</v>
      </c>
      <c r="G520" s="727" t="s">
        <v>5877</v>
      </c>
      <c r="H520" s="731"/>
      <c r="I520" s="731"/>
      <c r="J520" s="727"/>
      <c r="K520" s="727"/>
      <c r="L520" s="731">
        <v>1</v>
      </c>
      <c r="M520" s="731">
        <v>86</v>
      </c>
      <c r="N520" s="727">
        <v>1</v>
      </c>
      <c r="O520" s="727">
        <v>86</v>
      </c>
      <c r="P520" s="731"/>
      <c r="Q520" s="731"/>
      <c r="R520" s="745"/>
      <c r="S520" s="732"/>
    </row>
    <row r="521" spans="1:19" ht="14.4" customHeight="1" x14ac:dyDescent="0.3">
      <c r="A521" s="726" t="s">
        <v>5790</v>
      </c>
      <c r="B521" s="727" t="s">
        <v>5791</v>
      </c>
      <c r="C521" s="727" t="s">
        <v>594</v>
      </c>
      <c r="D521" s="727" t="s">
        <v>2348</v>
      </c>
      <c r="E521" s="727" t="s">
        <v>5813</v>
      </c>
      <c r="F521" s="727" t="s">
        <v>5878</v>
      </c>
      <c r="G521" s="727" t="s">
        <v>5879</v>
      </c>
      <c r="H521" s="731">
        <v>1</v>
      </c>
      <c r="I521" s="731">
        <v>31</v>
      </c>
      <c r="J521" s="727">
        <v>0.96875</v>
      </c>
      <c r="K521" s="727">
        <v>31</v>
      </c>
      <c r="L521" s="731">
        <v>1</v>
      </c>
      <c r="M521" s="731">
        <v>32</v>
      </c>
      <c r="N521" s="727">
        <v>1</v>
      </c>
      <c r="O521" s="727">
        <v>32</v>
      </c>
      <c r="P521" s="731"/>
      <c r="Q521" s="731"/>
      <c r="R521" s="745"/>
      <c r="S521" s="732"/>
    </row>
    <row r="522" spans="1:19" ht="14.4" customHeight="1" x14ac:dyDescent="0.3">
      <c r="A522" s="726" t="s">
        <v>5790</v>
      </c>
      <c r="B522" s="727" t="s">
        <v>5791</v>
      </c>
      <c r="C522" s="727" t="s">
        <v>594</v>
      </c>
      <c r="D522" s="727" t="s">
        <v>2348</v>
      </c>
      <c r="E522" s="727" t="s">
        <v>5813</v>
      </c>
      <c r="F522" s="727" t="s">
        <v>5885</v>
      </c>
      <c r="G522" s="727" t="s">
        <v>5886</v>
      </c>
      <c r="H522" s="731">
        <v>2</v>
      </c>
      <c r="I522" s="731">
        <v>420</v>
      </c>
      <c r="J522" s="727"/>
      <c r="K522" s="727">
        <v>210</v>
      </c>
      <c r="L522" s="731"/>
      <c r="M522" s="731"/>
      <c r="N522" s="727"/>
      <c r="O522" s="727"/>
      <c r="P522" s="731"/>
      <c r="Q522" s="731"/>
      <c r="R522" s="745"/>
      <c r="S522" s="732"/>
    </row>
    <row r="523" spans="1:19" ht="14.4" customHeight="1" x14ac:dyDescent="0.3">
      <c r="A523" s="726" t="s">
        <v>5790</v>
      </c>
      <c r="B523" s="727" t="s">
        <v>5791</v>
      </c>
      <c r="C523" s="727" t="s">
        <v>594</v>
      </c>
      <c r="D523" s="727" t="s">
        <v>2348</v>
      </c>
      <c r="E523" s="727" t="s">
        <v>5813</v>
      </c>
      <c r="F523" s="727" t="s">
        <v>5895</v>
      </c>
      <c r="G523" s="727" t="s">
        <v>5896</v>
      </c>
      <c r="H523" s="731">
        <v>3</v>
      </c>
      <c r="I523" s="731">
        <v>1047</v>
      </c>
      <c r="J523" s="727"/>
      <c r="K523" s="727">
        <v>349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5790</v>
      </c>
      <c r="B524" s="727" t="s">
        <v>5791</v>
      </c>
      <c r="C524" s="727" t="s">
        <v>594</v>
      </c>
      <c r="D524" s="727" t="s">
        <v>2348</v>
      </c>
      <c r="E524" s="727" t="s">
        <v>5813</v>
      </c>
      <c r="F524" s="727" t="s">
        <v>5899</v>
      </c>
      <c r="G524" s="727" t="s">
        <v>5900</v>
      </c>
      <c r="H524" s="731">
        <v>4</v>
      </c>
      <c r="I524" s="731">
        <v>456</v>
      </c>
      <c r="J524" s="727">
        <v>0.46721311475409838</v>
      </c>
      <c r="K524" s="727">
        <v>114</v>
      </c>
      <c r="L524" s="731">
        <v>8</v>
      </c>
      <c r="M524" s="731">
        <v>976</v>
      </c>
      <c r="N524" s="727">
        <v>1</v>
      </c>
      <c r="O524" s="727">
        <v>122</v>
      </c>
      <c r="P524" s="731">
        <v>54</v>
      </c>
      <c r="Q524" s="731">
        <v>6264</v>
      </c>
      <c r="R524" s="745">
        <v>6.418032786885246</v>
      </c>
      <c r="S524" s="732">
        <v>116</v>
      </c>
    </row>
    <row r="525" spans="1:19" ht="14.4" customHeight="1" x14ac:dyDescent="0.3">
      <c r="A525" s="726" t="s">
        <v>5790</v>
      </c>
      <c r="B525" s="727" t="s">
        <v>5791</v>
      </c>
      <c r="C525" s="727" t="s">
        <v>594</v>
      </c>
      <c r="D525" s="727" t="s">
        <v>2348</v>
      </c>
      <c r="E525" s="727" t="s">
        <v>5813</v>
      </c>
      <c r="F525" s="727" t="s">
        <v>5903</v>
      </c>
      <c r="G525" s="727" t="s">
        <v>5904</v>
      </c>
      <c r="H525" s="731"/>
      <c r="I525" s="731"/>
      <c r="J525" s="727"/>
      <c r="K525" s="727"/>
      <c r="L525" s="731">
        <v>1</v>
      </c>
      <c r="M525" s="731">
        <v>183</v>
      </c>
      <c r="N525" s="727">
        <v>1</v>
      </c>
      <c r="O525" s="727">
        <v>183</v>
      </c>
      <c r="P525" s="731"/>
      <c r="Q525" s="731"/>
      <c r="R525" s="745"/>
      <c r="S525" s="732"/>
    </row>
    <row r="526" spans="1:19" ht="14.4" customHeight="1" x14ac:dyDescent="0.3">
      <c r="A526" s="726" t="s">
        <v>5790</v>
      </c>
      <c r="B526" s="727" t="s">
        <v>5791</v>
      </c>
      <c r="C526" s="727" t="s">
        <v>594</v>
      </c>
      <c r="D526" s="727" t="s">
        <v>2348</v>
      </c>
      <c r="E526" s="727" t="s">
        <v>5813</v>
      </c>
      <c r="F526" s="727" t="s">
        <v>5915</v>
      </c>
      <c r="G526" s="727" t="s">
        <v>5916</v>
      </c>
      <c r="H526" s="731">
        <v>1</v>
      </c>
      <c r="I526" s="731">
        <v>116</v>
      </c>
      <c r="J526" s="727">
        <v>0.96666666666666667</v>
      </c>
      <c r="K526" s="727">
        <v>116</v>
      </c>
      <c r="L526" s="731">
        <v>1</v>
      </c>
      <c r="M526" s="731">
        <v>120</v>
      </c>
      <c r="N526" s="727">
        <v>1</v>
      </c>
      <c r="O526" s="727">
        <v>120</v>
      </c>
      <c r="P526" s="731"/>
      <c r="Q526" s="731"/>
      <c r="R526" s="745"/>
      <c r="S526" s="732"/>
    </row>
    <row r="527" spans="1:19" ht="14.4" customHeight="1" x14ac:dyDescent="0.3">
      <c r="A527" s="726" t="s">
        <v>5790</v>
      </c>
      <c r="B527" s="727" t="s">
        <v>5791</v>
      </c>
      <c r="C527" s="727" t="s">
        <v>594</v>
      </c>
      <c r="D527" s="727" t="s">
        <v>2349</v>
      </c>
      <c r="E527" s="727" t="s">
        <v>5813</v>
      </c>
      <c r="F527" s="727" t="s">
        <v>5818</v>
      </c>
      <c r="G527" s="727" t="s">
        <v>5819</v>
      </c>
      <c r="H527" s="731">
        <v>4</v>
      </c>
      <c r="I527" s="731">
        <v>324</v>
      </c>
      <c r="J527" s="727">
        <v>0.13460739509763189</v>
      </c>
      <c r="K527" s="727">
        <v>81</v>
      </c>
      <c r="L527" s="731">
        <v>29</v>
      </c>
      <c r="M527" s="731">
        <v>2407</v>
      </c>
      <c r="N527" s="727">
        <v>1</v>
      </c>
      <c r="O527" s="727">
        <v>83</v>
      </c>
      <c r="P527" s="731"/>
      <c r="Q527" s="731"/>
      <c r="R527" s="745"/>
      <c r="S527" s="732"/>
    </row>
    <row r="528" spans="1:19" ht="14.4" customHeight="1" x14ac:dyDescent="0.3">
      <c r="A528" s="726" t="s">
        <v>5790</v>
      </c>
      <c r="B528" s="727" t="s">
        <v>5791</v>
      </c>
      <c r="C528" s="727" t="s">
        <v>594</v>
      </c>
      <c r="D528" s="727" t="s">
        <v>2349</v>
      </c>
      <c r="E528" s="727" t="s">
        <v>5813</v>
      </c>
      <c r="F528" s="727" t="s">
        <v>5820</v>
      </c>
      <c r="G528" s="727" t="s">
        <v>5821</v>
      </c>
      <c r="H528" s="731">
        <v>7</v>
      </c>
      <c r="I528" s="731">
        <v>245</v>
      </c>
      <c r="J528" s="727">
        <v>3.310810810810811</v>
      </c>
      <c r="K528" s="727">
        <v>35</v>
      </c>
      <c r="L528" s="731">
        <v>2</v>
      </c>
      <c r="M528" s="731">
        <v>74</v>
      </c>
      <c r="N528" s="727">
        <v>1</v>
      </c>
      <c r="O528" s="727">
        <v>37</v>
      </c>
      <c r="P528" s="731"/>
      <c r="Q528" s="731"/>
      <c r="R528" s="745"/>
      <c r="S528" s="732"/>
    </row>
    <row r="529" spans="1:19" ht="14.4" customHeight="1" x14ac:dyDescent="0.3">
      <c r="A529" s="726" t="s">
        <v>5790</v>
      </c>
      <c r="B529" s="727" t="s">
        <v>5791</v>
      </c>
      <c r="C529" s="727" t="s">
        <v>594</v>
      </c>
      <c r="D529" s="727" t="s">
        <v>2349</v>
      </c>
      <c r="E529" s="727" t="s">
        <v>5813</v>
      </c>
      <c r="F529" s="727" t="s">
        <v>5822</v>
      </c>
      <c r="G529" s="727" t="s">
        <v>5823</v>
      </c>
      <c r="H529" s="731"/>
      <c r="I529" s="731"/>
      <c r="J529" s="727"/>
      <c r="K529" s="727"/>
      <c r="L529" s="731">
        <v>60</v>
      </c>
      <c r="M529" s="731">
        <v>600</v>
      </c>
      <c r="N529" s="727">
        <v>1</v>
      </c>
      <c r="O529" s="727">
        <v>10</v>
      </c>
      <c r="P529" s="731">
        <v>43</v>
      </c>
      <c r="Q529" s="731">
        <v>430</v>
      </c>
      <c r="R529" s="745">
        <v>0.71666666666666667</v>
      </c>
      <c r="S529" s="732">
        <v>10</v>
      </c>
    </row>
    <row r="530" spans="1:19" ht="14.4" customHeight="1" x14ac:dyDescent="0.3">
      <c r="A530" s="726" t="s">
        <v>5790</v>
      </c>
      <c r="B530" s="727" t="s">
        <v>5791</v>
      </c>
      <c r="C530" s="727" t="s">
        <v>594</v>
      </c>
      <c r="D530" s="727" t="s">
        <v>2349</v>
      </c>
      <c r="E530" s="727" t="s">
        <v>5813</v>
      </c>
      <c r="F530" s="727" t="s">
        <v>5830</v>
      </c>
      <c r="G530" s="727" t="s">
        <v>5831</v>
      </c>
      <c r="H530" s="731">
        <v>12</v>
      </c>
      <c r="I530" s="731">
        <v>7404</v>
      </c>
      <c r="J530" s="727">
        <v>0.61854636591478696</v>
      </c>
      <c r="K530" s="727">
        <v>617</v>
      </c>
      <c r="L530" s="731">
        <v>19</v>
      </c>
      <c r="M530" s="731">
        <v>11970</v>
      </c>
      <c r="N530" s="727">
        <v>1</v>
      </c>
      <c r="O530" s="727">
        <v>630</v>
      </c>
      <c r="P530" s="731">
        <v>12</v>
      </c>
      <c r="Q530" s="731">
        <v>7560</v>
      </c>
      <c r="R530" s="745">
        <v>0.63157894736842102</v>
      </c>
      <c r="S530" s="732">
        <v>630</v>
      </c>
    </row>
    <row r="531" spans="1:19" ht="14.4" customHeight="1" x14ac:dyDescent="0.3">
      <c r="A531" s="726" t="s">
        <v>5790</v>
      </c>
      <c r="B531" s="727" t="s">
        <v>5791</v>
      </c>
      <c r="C531" s="727" t="s">
        <v>594</v>
      </c>
      <c r="D531" s="727" t="s">
        <v>2349</v>
      </c>
      <c r="E531" s="727" t="s">
        <v>5813</v>
      </c>
      <c r="F531" s="727" t="s">
        <v>5832</v>
      </c>
      <c r="G531" s="727" t="s">
        <v>5833</v>
      </c>
      <c r="H531" s="731">
        <v>4</v>
      </c>
      <c r="I531" s="731">
        <v>1552</v>
      </c>
      <c r="J531" s="727">
        <v>0.65986394557823125</v>
      </c>
      <c r="K531" s="727">
        <v>388</v>
      </c>
      <c r="L531" s="731">
        <v>6</v>
      </c>
      <c r="M531" s="731">
        <v>2352</v>
      </c>
      <c r="N531" s="727">
        <v>1</v>
      </c>
      <c r="O531" s="727">
        <v>392</v>
      </c>
      <c r="P531" s="731">
        <v>5</v>
      </c>
      <c r="Q531" s="731">
        <v>1960</v>
      </c>
      <c r="R531" s="745">
        <v>0.83333333333333337</v>
      </c>
      <c r="S531" s="732">
        <v>392</v>
      </c>
    </row>
    <row r="532" spans="1:19" ht="14.4" customHeight="1" x14ac:dyDescent="0.3">
      <c r="A532" s="726" t="s">
        <v>5790</v>
      </c>
      <c r="B532" s="727" t="s">
        <v>5791</v>
      </c>
      <c r="C532" s="727" t="s">
        <v>594</v>
      </c>
      <c r="D532" s="727" t="s">
        <v>2349</v>
      </c>
      <c r="E532" s="727" t="s">
        <v>5813</v>
      </c>
      <c r="F532" s="727" t="s">
        <v>5846</v>
      </c>
      <c r="G532" s="727" t="s">
        <v>5847</v>
      </c>
      <c r="H532" s="731">
        <v>76</v>
      </c>
      <c r="I532" s="731">
        <v>17860</v>
      </c>
      <c r="J532" s="727">
        <v>1.0464026247949378</v>
      </c>
      <c r="K532" s="727">
        <v>235</v>
      </c>
      <c r="L532" s="731">
        <v>68</v>
      </c>
      <c r="M532" s="731">
        <v>17068</v>
      </c>
      <c r="N532" s="727">
        <v>1</v>
      </c>
      <c r="O532" s="727">
        <v>251</v>
      </c>
      <c r="P532" s="731">
        <v>98</v>
      </c>
      <c r="Q532" s="731">
        <v>24598</v>
      </c>
      <c r="R532" s="745">
        <v>1.4411764705882353</v>
      </c>
      <c r="S532" s="732">
        <v>251</v>
      </c>
    </row>
    <row r="533" spans="1:19" ht="14.4" customHeight="1" x14ac:dyDescent="0.3">
      <c r="A533" s="726" t="s">
        <v>5790</v>
      </c>
      <c r="B533" s="727" t="s">
        <v>5791</v>
      </c>
      <c r="C533" s="727" t="s">
        <v>594</v>
      </c>
      <c r="D533" s="727" t="s">
        <v>2349</v>
      </c>
      <c r="E533" s="727" t="s">
        <v>5813</v>
      </c>
      <c r="F533" s="727" t="s">
        <v>5848</v>
      </c>
      <c r="G533" s="727" t="s">
        <v>5849</v>
      </c>
      <c r="H533" s="731">
        <v>199</v>
      </c>
      <c r="I533" s="731">
        <v>23482</v>
      </c>
      <c r="J533" s="727">
        <v>1.2260860484544696</v>
      </c>
      <c r="K533" s="727">
        <v>118</v>
      </c>
      <c r="L533" s="731">
        <v>152</v>
      </c>
      <c r="M533" s="731">
        <v>19152</v>
      </c>
      <c r="N533" s="727">
        <v>1</v>
      </c>
      <c r="O533" s="727">
        <v>126</v>
      </c>
      <c r="P533" s="731">
        <v>106</v>
      </c>
      <c r="Q533" s="731">
        <v>13356</v>
      </c>
      <c r="R533" s="745">
        <v>0.69736842105263153</v>
      </c>
      <c r="S533" s="732">
        <v>126</v>
      </c>
    </row>
    <row r="534" spans="1:19" ht="14.4" customHeight="1" x14ac:dyDescent="0.3">
      <c r="A534" s="726" t="s">
        <v>5790</v>
      </c>
      <c r="B534" s="727" t="s">
        <v>5791</v>
      </c>
      <c r="C534" s="727" t="s">
        <v>594</v>
      </c>
      <c r="D534" s="727" t="s">
        <v>2349</v>
      </c>
      <c r="E534" s="727" t="s">
        <v>5813</v>
      </c>
      <c r="F534" s="727" t="s">
        <v>5862</v>
      </c>
      <c r="G534" s="727" t="s">
        <v>5863</v>
      </c>
      <c r="H534" s="731">
        <v>1</v>
      </c>
      <c r="I534" s="731">
        <v>666</v>
      </c>
      <c r="J534" s="727"/>
      <c r="K534" s="727">
        <v>666</v>
      </c>
      <c r="L534" s="731"/>
      <c r="M534" s="731"/>
      <c r="N534" s="727"/>
      <c r="O534" s="727"/>
      <c r="P534" s="731">
        <v>3</v>
      </c>
      <c r="Q534" s="731">
        <v>2037</v>
      </c>
      <c r="R534" s="745"/>
      <c r="S534" s="732">
        <v>679</v>
      </c>
    </row>
    <row r="535" spans="1:19" ht="14.4" customHeight="1" x14ac:dyDescent="0.3">
      <c r="A535" s="726" t="s">
        <v>5790</v>
      </c>
      <c r="B535" s="727" t="s">
        <v>5791</v>
      </c>
      <c r="C535" s="727" t="s">
        <v>594</v>
      </c>
      <c r="D535" s="727" t="s">
        <v>2349</v>
      </c>
      <c r="E535" s="727" t="s">
        <v>5813</v>
      </c>
      <c r="F535" s="727" t="s">
        <v>5868</v>
      </c>
      <c r="G535" s="727" t="s">
        <v>5869</v>
      </c>
      <c r="H535" s="731">
        <v>57</v>
      </c>
      <c r="I535" s="731">
        <v>1633.3199999999997</v>
      </c>
      <c r="J535" s="727">
        <v>0.2227255557843435</v>
      </c>
      <c r="K535" s="727">
        <v>28.654736842105258</v>
      </c>
      <c r="L535" s="731">
        <v>220</v>
      </c>
      <c r="M535" s="731">
        <v>7333.33</v>
      </c>
      <c r="N535" s="727">
        <v>1</v>
      </c>
      <c r="O535" s="727">
        <v>33.333318181818179</v>
      </c>
      <c r="P535" s="731">
        <v>201</v>
      </c>
      <c r="Q535" s="731">
        <v>6700</v>
      </c>
      <c r="R535" s="745">
        <v>0.91363677892580863</v>
      </c>
      <c r="S535" s="732">
        <v>33.333333333333336</v>
      </c>
    </row>
    <row r="536" spans="1:19" ht="14.4" customHeight="1" x14ac:dyDescent="0.3">
      <c r="A536" s="726" t="s">
        <v>5790</v>
      </c>
      <c r="B536" s="727" t="s">
        <v>5791</v>
      </c>
      <c r="C536" s="727" t="s">
        <v>594</v>
      </c>
      <c r="D536" s="727" t="s">
        <v>2349</v>
      </c>
      <c r="E536" s="727" t="s">
        <v>5813</v>
      </c>
      <c r="F536" s="727" t="s">
        <v>5876</v>
      </c>
      <c r="G536" s="727" t="s">
        <v>5877</v>
      </c>
      <c r="H536" s="731">
        <v>2</v>
      </c>
      <c r="I536" s="731">
        <v>164</v>
      </c>
      <c r="J536" s="727">
        <v>0.95348837209302328</v>
      </c>
      <c r="K536" s="727">
        <v>82</v>
      </c>
      <c r="L536" s="731">
        <v>2</v>
      </c>
      <c r="M536" s="731">
        <v>172</v>
      </c>
      <c r="N536" s="727">
        <v>1</v>
      </c>
      <c r="O536" s="727">
        <v>86</v>
      </c>
      <c r="P536" s="731">
        <v>3</v>
      </c>
      <c r="Q536" s="731">
        <v>258</v>
      </c>
      <c r="R536" s="745">
        <v>1.5</v>
      </c>
      <c r="S536" s="732">
        <v>86</v>
      </c>
    </row>
    <row r="537" spans="1:19" ht="14.4" customHeight="1" x14ac:dyDescent="0.3">
      <c r="A537" s="726" t="s">
        <v>5790</v>
      </c>
      <c r="B537" s="727" t="s">
        <v>5791</v>
      </c>
      <c r="C537" s="727" t="s">
        <v>594</v>
      </c>
      <c r="D537" s="727" t="s">
        <v>2349</v>
      </c>
      <c r="E537" s="727" t="s">
        <v>5813</v>
      </c>
      <c r="F537" s="727" t="s">
        <v>5895</v>
      </c>
      <c r="G537" s="727" t="s">
        <v>5896</v>
      </c>
      <c r="H537" s="731">
        <v>6</v>
      </c>
      <c r="I537" s="731">
        <v>2094</v>
      </c>
      <c r="J537" s="727"/>
      <c r="K537" s="727">
        <v>349</v>
      </c>
      <c r="L537" s="731"/>
      <c r="M537" s="731"/>
      <c r="N537" s="727"/>
      <c r="O537" s="727"/>
      <c r="P537" s="731"/>
      <c r="Q537" s="731"/>
      <c r="R537" s="745"/>
      <c r="S537" s="732"/>
    </row>
    <row r="538" spans="1:19" ht="14.4" customHeight="1" x14ac:dyDescent="0.3">
      <c r="A538" s="726" t="s">
        <v>5790</v>
      </c>
      <c r="B538" s="727" t="s">
        <v>5791</v>
      </c>
      <c r="C538" s="727" t="s">
        <v>594</v>
      </c>
      <c r="D538" s="727" t="s">
        <v>2349</v>
      </c>
      <c r="E538" s="727" t="s">
        <v>5813</v>
      </c>
      <c r="F538" s="727" t="s">
        <v>5901</v>
      </c>
      <c r="G538" s="727" t="s">
        <v>5902</v>
      </c>
      <c r="H538" s="731"/>
      <c r="I538" s="731"/>
      <c r="J538" s="727"/>
      <c r="K538" s="727"/>
      <c r="L538" s="731">
        <v>1</v>
      </c>
      <c r="M538" s="731">
        <v>91</v>
      </c>
      <c r="N538" s="727">
        <v>1</v>
      </c>
      <c r="O538" s="727">
        <v>91</v>
      </c>
      <c r="P538" s="731">
        <v>1</v>
      </c>
      <c r="Q538" s="731">
        <v>91</v>
      </c>
      <c r="R538" s="745">
        <v>1</v>
      </c>
      <c r="S538" s="732">
        <v>91</v>
      </c>
    </row>
    <row r="539" spans="1:19" ht="14.4" customHeight="1" x14ac:dyDescent="0.3">
      <c r="A539" s="726" t="s">
        <v>5790</v>
      </c>
      <c r="B539" s="727" t="s">
        <v>5791</v>
      </c>
      <c r="C539" s="727" t="s">
        <v>594</v>
      </c>
      <c r="D539" s="727" t="s">
        <v>2349</v>
      </c>
      <c r="E539" s="727" t="s">
        <v>5813</v>
      </c>
      <c r="F539" s="727" t="s">
        <v>5903</v>
      </c>
      <c r="G539" s="727" t="s">
        <v>5904</v>
      </c>
      <c r="H539" s="731">
        <v>1</v>
      </c>
      <c r="I539" s="731">
        <v>179</v>
      </c>
      <c r="J539" s="727">
        <v>0.97814207650273222</v>
      </c>
      <c r="K539" s="727">
        <v>179</v>
      </c>
      <c r="L539" s="731">
        <v>1</v>
      </c>
      <c r="M539" s="731">
        <v>183</v>
      </c>
      <c r="N539" s="727">
        <v>1</v>
      </c>
      <c r="O539" s="727">
        <v>183</v>
      </c>
      <c r="P539" s="731"/>
      <c r="Q539" s="731"/>
      <c r="R539" s="745"/>
      <c r="S539" s="732"/>
    </row>
    <row r="540" spans="1:19" ht="14.4" customHeight="1" x14ac:dyDescent="0.3">
      <c r="A540" s="726" t="s">
        <v>5790</v>
      </c>
      <c r="B540" s="727" t="s">
        <v>5791</v>
      </c>
      <c r="C540" s="727" t="s">
        <v>594</v>
      </c>
      <c r="D540" s="727" t="s">
        <v>2349</v>
      </c>
      <c r="E540" s="727" t="s">
        <v>5813</v>
      </c>
      <c r="F540" s="727" t="s">
        <v>5909</v>
      </c>
      <c r="G540" s="727" t="s">
        <v>5910</v>
      </c>
      <c r="H540" s="731"/>
      <c r="I540" s="731"/>
      <c r="J540" s="727"/>
      <c r="K540" s="727"/>
      <c r="L540" s="731">
        <v>1</v>
      </c>
      <c r="M540" s="731">
        <v>364</v>
      </c>
      <c r="N540" s="727">
        <v>1</v>
      </c>
      <c r="O540" s="727">
        <v>364</v>
      </c>
      <c r="P540" s="731"/>
      <c r="Q540" s="731"/>
      <c r="R540" s="745"/>
      <c r="S540" s="732"/>
    </row>
    <row r="541" spans="1:19" ht="14.4" customHeight="1" x14ac:dyDescent="0.3">
      <c r="A541" s="726" t="s">
        <v>5790</v>
      </c>
      <c r="B541" s="727" t="s">
        <v>5791</v>
      </c>
      <c r="C541" s="727" t="s">
        <v>594</v>
      </c>
      <c r="D541" s="727" t="s">
        <v>5787</v>
      </c>
      <c r="E541" s="727" t="s">
        <v>5813</v>
      </c>
      <c r="F541" s="727" t="s">
        <v>5820</v>
      </c>
      <c r="G541" s="727" t="s">
        <v>5821</v>
      </c>
      <c r="H541" s="731"/>
      <c r="I541" s="731"/>
      <c r="J541" s="727"/>
      <c r="K541" s="727"/>
      <c r="L541" s="731">
        <v>1</v>
      </c>
      <c r="M541" s="731">
        <v>37</v>
      </c>
      <c r="N541" s="727">
        <v>1</v>
      </c>
      <c r="O541" s="727">
        <v>37</v>
      </c>
      <c r="P541" s="731"/>
      <c r="Q541" s="731"/>
      <c r="R541" s="745"/>
      <c r="S541" s="732"/>
    </row>
    <row r="542" spans="1:19" ht="14.4" customHeight="1" x14ac:dyDescent="0.3">
      <c r="A542" s="726" t="s">
        <v>5790</v>
      </c>
      <c r="B542" s="727" t="s">
        <v>5791</v>
      </c>
      <c r="C542" s="727" t="s">
        <v>594</v>
      </c>
      <c r="D542" s="727" t="s">
        <v>2350</v>
      </c>
      <c r="E542" s="727" t="s">
        <v>5813</v>
      </c>
      <c r="F542" s="727" t="s">
        <v>5820</v>
      </c>
      <c r="G542" s="727" t="s">
        <v>5821</v>
      </c>
      <c r="H542" s="731">
        <v>7</v>
      </c>
      <c r="I542" s="731">
        <v>245</v>
      </c>
      <c r="J542" s="727">
        <v>3.310810810810811</v>
      </c>
      <c r="K542" s="727">
        <v>35</v>
      </c>
      <c r="L542" s="731">
        <v>2</v>
      </c>
      <c r="M542" s="731">
        <v>74</v>
      </c>
      <c r="N542" s="727">
        <v>1</v>
      </c>
      <c r="O542" s="727">
        <v>37</v>
      </c>
      <c r="P542" s="731">
        <v>4</v>
      </c>
      <c r="Q542" s="731">
        <v>148</v>
      </c>
      <c r="R542" s="745">
        <v>2</v>
      </c>
      <c r="S542" s="732">
        <v>37</v>
      </c>
    </row>
    <row r="543" spans="1:19" ht="14.4" customHeight="1" x14ac:dyDescent="0.3">
      <c r="A543" s="726" t="s">
        <v>5790</v>
      </c>
      <c r="B543" s="727" t="s">
        <v>5791</v>
      </c>
      <c r="C543" s="727" t="s">
        <v>594</v>
      </c>
      <c r="D543" s="727" t="s">
        <v>2350</v>
      </c>
      <c r="E543" s="727" t="s">
        <v>5813</v>
      </c>
      <c r="F543" s="727" t="s">
        <v>5822</v>
      </c>
      <c r="G543" s="727" t="s">
        <v>5823</v>
      </c>
      <c r="H543" s="731">
        <v>19</v>
      </c>
      <c r="I543" s="731">
        <v>190</v>
      </c>
      <c r="J543" s="727"/>
      <c r="K543" s="727">
        <v>10</v>
      </c>
      <c r="L543" s="731"/>
      <c r="M543" s="731"/>
      <c r="N543" s="727"/>
      <c r="O543" s="727"/>
      <c r="P543" s="731"/>
      <c r="Q543" s="731"/>
      <c r="R543" s="745"/>
      <c r="S543" s="732"/>
    </row>
    <row r="544" spans="1:19" ht="14.4" customHeight="1" x14ac:dyDescent="0.3">
      <c r="A544" s="726" t="s">
        <v>5790</v>
      </c>
      <c r="B544" s="727" t="s">
        <v>5791</v>
      </c>
      <c r="C544" s="727" t="s">
        <v>594</v>
      </c>
      <c r="D544" s="727" t="s">
        <v>2350</v>
      </c>
      <c r="E544" s="727" t="s">
        <v>5813</v>
      </c>
      <c r="F544" s="727" t="s">
        <v>5846</v>
      </c>
      <c r="G544" s="727" t="s">
        <v>5847</v>
      </c>
      <c r="H544" s="731">
        <v>27</v>
      </c>
      <c r="I544" s="731">
        <v>6345</v>
      </c>
      <c r="J544" s="727"/>
      <c r="K544" s="727">
        <v>235</v>
      </c>
      <c r="L544" s="731"/>
      <c r="M544" s="731"/>
      <c r="N544" s="727"/>
      <c r="O544" s="727"/>
      <c r="P544" s="731">
        <v>3</v>
      </c>
      <c r="Q544" s="731">
        <v>753</v>
      </c>
      <c r="R544" s="745"/>
      <c r="S544" s="732">
        <v>251</v>
      </c>
    </row>
    <row r="545" spans="1:19" ht="14.4" customHeight="1" x14ac:dyDescent="0.3">
      <c r="A545" s="726" t="s">
        <v>5790</v>
      </c>
      <c r="B545" s="727" t="s">
        <v>5791</v>
      </c>
      <c r="C545" s="727" t="s">
        <v>594</v>
      </c>
      <c r="D545" s="727" t="s">
        <v>2350</v>
      </c>
      <c r="E545" s="727" t="s">
        <v>5813</v>
      </c>
      <c r="F545" s="727" t="s">
        <v>5848</v>
      </c>
      <c r="G545" s="727" t="s">
        <v>5849</v>
      </c>
      <c r="H545" s="731">
        <v>145</v>
      </c>
      <c r="I545" s="731">
        <v>17110</v>
      </c>
      <c r="J545" s="727">
        <v>0.56345913192386221</v>
      </c>
      <c r="K545" s="727">
        <v>118</v>
      </c>
      <c r="L545" s="731">
        <v>241</v>
      </c>
      <c r="M545" s="731">
        <v>30366</v>
      </c>
      <c r="N545" s="727">
        <v>1</v>
      </c>
      <c r="O545" s="727">
        <v>126</v>
      </c>
      <c r="P545" s="731">
        <v>271</v>
      </c>
      <c r="Q545" s="731">
        <v>34146</v>
      </c>
      <c r="R545" s="745">
        <v>1.1244813278008299</v>
      </c>
      <c r="S545" s="732">
        <v>126</v>
      </c>
    </row>
    <row r="546" spans="1:19" ht="14.4" customHeight="1" x14ac:dyDescent="0.3">
      <c r="A546" s="726" t="s">
        <v>5790</v>
      </c>
      <c r="B546" s="727" t="s">
        <v>5791</v>
      </c>
      <c r="C546" s="727" t="s">
        <v>594</v>
      </c>
      <c r="D546" s="727" t="s">
        <v>2350</v>
      </c>
      <c r="E546" s="727" t="s">
        <v>5813</v>
      </c>
      <c r="F546" s="727" t="s">
        <v>5856</v>
      </c>
      <c r="G546" s="727" t="s">
        <v>5857</v>
      </c>
      <c r="H546" s="731"/>
      <c r="I546" s="731"/>
      <c r="J546" s="727"/>
      <c r="K546" s="727"/>
      <c r="L546" s="731"/>
      <c r="M546" s="731"/>
      <c r="N546" s="727"/>
      <c r="O546" s="727"/>
      <c r="P546" s="731">
        <v>1</v>
      </c>
      <c r="Q546" s="731">
        <v>199</v>
      </c>
      <c r="R546" s="745"/>
      <c r="S546" s="732">
        <v>199</v>
      </c>
    </row>
    <row r="547" spans="1:19" ht="14.4" customHeight="1" x14ac:dyDescent="0.3">
      <c r="A547" s="726" t="s">
        <v>5790</v>
      </c>
      <c r="B547" s="727" t="s">
        <v>5791</v>
      </c>
      <c r="C547" s="727" t="s">
        <v>594</v>
      </c>
      <c r="D547" s="727" t="s">
        <v>2350</v>
      </c>
      <c r="E547" s="727" t="s">
        <v>5813</v>
      </c>
      <c r="F547" s="727" t="s">
        <v>5868</v>
      </c>
      <c r="G547" s="727" t="s">
        <v>5869</v>
      </c>
      <c r="H547" s="731">
        <v>8</v>
      </c>
      <c r="I547" s="731">
        <v>133.34</v>
      </c>
      <c r="J547" s="727">
        <v>1.7094871794871794E-2</v>
      </c>
      <c r="K547" s="727">
        <v>16.6675</v>
      </c>
      <c r="L547" s="731">
        <v>234</v>
      </c>
      <c r="M547" s="731">
        <v>7800</v>
      </c>
      <c r="N547" s="727">
        <v>1</v>
      </c>
      <c r="O547" s="727">
        <v>33.333333333333336</v>
      </c>
      <c r="P547" s="731">
        <v>274</v>
      </c>
      <c r="Q547" s="731">
        <v>9133.33</v>
      </c>
      <c r="R547" s="745">
        <v>1.1709397435897435</v>
      </c>
      <c r="S547" s="732">
        <v>33.333321167883213</v>
      </c>
    </row>
    <row r="548" spans="1:19" ht="14.4" customHeight="1" x14ac:dyDescent="0.3">
      <c r="A548" s="726" t="s">
        <v>5790</v>
      </c>
      <c r="B548" s="727" t="s">
        <v>5791</v>
      </c>
      <c r="C548" s="727" t="s">
        <v>594</v>
      </c>
      <c r="D548" s="727" t="s">
        <v>2350</v>
      </c>
      <c r="E548" s="727" t="s">
        <v>5813</v>
      </c>
      <c r="F548" s="727" t="s">
        <v>5874</v>
      </c>
      <c r="G548" s="727" t="s">
        <v>5875</v>
      </c>
      <c r="H548" s="731">
        <v>21</v>
      </c>
      <c r="I548" s="731">
        <v>756</v>
      </c>
      <c r="J548" s="727">
        <v>20.432432432432432</v>
      </c>
      <c r="K548" s="727">
        <v>36</v>
      </c>
      <c r="L548" s="731">
        <v>1</v>
      </c>
      <c r="M548" s="731">
        <v>37</v>
      </c>
      <c r="N548" s="727">
        <v>1</v>
      </c>
      <c r="O548" s="727">
        <v>37</v>
      </c>
      <c r="P548" s="731">
        <v>20</v>
      </c>
      <c r="Q548" s="731">
        <v>740</v>
      </c>
      <c r="R548" s="745">
        <v>20</v>
      </c>
      <c r="S548" s="732">
        <v>37</v>
      </c>
    </row>
    <row r="549" spans="1:19" ht="14.4" customHeight="1" x14ac:dyDescent="0.3">
      <c r="A549" s="726" t="s">
        <v>5790</v>
      </c>
      <c r="B549" s="727" t="s">
        <v>5791</v>
      </c>
      <c r="C549" s="727" t="s">
        <v>594</v>
      </c>
      <c r="D549" s="727" t="s">
        <v>2350</v>
      </c>
      <c r="E549" s="727" t="s">
        <v>5813</v>
      </c>
      <c r="F549" s="727" t="s">
        <v>5895</v>
      </c>
      <c r="G549" s="727" t="s">
        <v>5896</v>
      </c>
      <c r="H549" s="731"/>
      <c r="I549" s="731"/>
      <c r="J549" s="727"/>
      <c r="K549" s="727"/>
      <c r="L549" s="731"/>
      <c r="M549" s="731"/>
      <c r="N549" s="727"/>
      <c r="O549" s="727"/>
      <c r="P549" s="731">
        <v>1</v>
      </c>
      <c r="Q549" s="731">
        <v>373</v>
      </c>
      <c r="R549" s="745"/>
      <c r="S549" s="732">
        <v>373</v>
      </c>
    </row>
    <row r="550" spans="1:19" ht="14.4" customHeight="1" x14ac:dyDescent="0.3">
      <c r="A550" s="726" t="s">
        <v>5790</v>
      </c>
      <c r="B550" s="727" t="s">
        <v>5791</v>
      </c>
      <c r="C550" s="727" t="s">
        <v>594</v>
      </c>
      <c r="D550" s="727" t="s">
        <v>5788</v>
      </c>
      <c r="E550" s="727" t="s">
        <v>5813</v>
      </c>
      <c r="F550" s="727" t="s">
        <v>5820</v>
      </c>
      <c r="G550" s="727" t="s">
        <v>5821</v>
      </c>
      <c r="H550" s="731"/>
      <c r="I550" s="731"/>
      <c r="J550" s="727"/>
      <c r="K550" s="727"/>
      <c r="L550" s="731">
        <v>1</v>
      </c>
      <c r="M550" s="731">
        <v>37</v>
      </c>
      <c r="N550" s="727">
        <v>1</v>
      </c>
      <c r="O550" s="727">
        <v>37</v>
      </c>
      <c r="P550" s="731"/>
      <c r="Q550" s="731"/>
      <c r="R550" s="745"/>
      <c r="S550" s="732"/>
    </row>
    <row r="551" spans="1:19" ht="14.4" customHeight="1" x14ac:dyDescent="0.3">
      <c r="A551" s="726" t="s">
        <v>5790</v>
      </c>
      <c r="B551" s="727" t="s">
        <v>5791</v>
      </c>
      <c r="C551" s="727" t="s">
        <v>594</v>
      </c>
      <c r="D551" s="727" t="s">
        <v>2352</v>
      </c>
      <c r="E551" s="727" t="s">
        <v>5792</v>
      </c>
      <c r="F551" s="727" t="s">
        <v>5793</v>
      </c>
      <c r="G551" s="727" t="s">
        <v>4600</v>
      </c>
      <c r="H551" s="731"/>
      <c r="I551" s="731"/>
      <c r="J551" s="727"/>
      <c r="K551" s="727"/>
      <c r="L551" s="731">
        <v>0.1</v>
      </c>
      <c r="M551" s="731">
        <v>15.1</v>
      </c>
      <c r="N551" s="727">
        <v>1</v>
      </c>
      <c r="O551" s="727">
        <v>151</v>
      </c>
      <c r="P551" s="731"/>
      <c r="Q551" s="731"/>
      <c r="R551" s="745"/>
      <c r="S551" s="732"/>
    </row>
    <row r="552" spans="1:19" ht="14.4" customHeight="1" x14ac:dyDescent="0.3">
      <c r="A552" s="726" t="s">
        <v>5790</v>
      </c>
      <c r="B552" s="727" t="s">
        <v>5791</v>
      </c>
      <c r="C552" s="727" t="s">
        <v>594</v>
      </c>
      <c r="D552" s="727" t="s">
        <v>2352</v>
      </c>
      <c r="E552" s="727" t="s">
        <v>5792</v>
      </c>
      <c r="F552" s="727" t="s">
        <v>5802</v>
      </c>
      <c r="G552" s="727" t="s">
        <v>5803</v>
      </c>
      <c r="H552" s="731">
        <v>9.1999999999999993</v>
      </c>
      <c r="I552" s="731">
        <v>472.94</v>
      </c>
      <c r="J552" s="727">
        <v>1.1201534781269986</v>
      </c>
      <c r="K552" s="727">
        <v>51.40652173913044</v>
      </c>
      <c r="L552" s="731">
        <v>8.1999999999999993</v>
      </c>
      <c r="M552" s="731">
        <v>422.20999999999992</v>
      </c>
      <c r="N552" s="727">
        <v>1</v>
      </c>
      <c r="O552" s="727">
        <v>51.489024390243898</v>
      </c>
      <c r="P552" s="731">
        <v>4.3000000000000007</v>
      </c>
      <c r="Q552" s="731">
        <v>234.14</v>
      </c>
      <c r="R552" s="745">
        <v>0.55455815826247612</v>
      </c>
      <c r="S552" s="732">
        <v>54.451162790697666</v>
      </c>
    </row>
    <row r="553" spans="1:19" ht="14.4" customHeight="1" x14ac:dyDescent="0.3">
      <c r="A553" s="726" t="s">
        <v>5790</v>
      </c>
      <c r="B553" s="727" t="s">
        <v>5791</v>
      </c>
      <c r="C553" s="727" t="s">
        <v>594</v>
      </c>
      <c r="D553" s="727" t="s">
        <v>2352</v>
      </c>
      <c r="E553" s="727" t="s">
        <v>5792</v>
      </c>
      <c r="F553" s="727" t="s">
        <v>5804</v>
      </c>
      <c r="G553" s="727" t="s">
        <v>1657</v>
      </c>
      <c r="H553" s="731"/>
      <c r="I553" s="731"/>
      <c r="J553" s="727"/>
      <c r="K553" s="727"/>
      <c r="L553" s="731">
        <v>6.6000000000000005</v>
      </c>
      <c r="M553" s="731">
        <v>457.71</v>
      </c>
      <c r="N553" s="727">
        <v>1</v>
      </c>
      <c r="O553" s="727">
        <v>69.349999999999994</v>
      </c>
      <c r="P553" s="731">
        <v>4.5999999999999996</v>
      </c>
      <c r="Q553" s="731">
        <v>319.01</v>
      </c>
      <c r="R553" s="745">
        <v>0.69696969696969702</v>
      </c>
      <c r="S553" s="732">
        <v>69.350000000000009</v>
      </c>
    </row>
    <row r="554" spans="1:19" ht="14.4" customHeight="1" x14ac:dyDescent="0.3">
      <c r="A554" s="726" t="s">
        <v>5790</v>
      </c>
      <c r="B554" s="727" t="s">
        <v>5791</v>
      </c>
      <c r="C554" s="727" t="s">
        <v>594</v>
      </c>
      <c r="D554" s="727" t="s">
        <v>2352</v>
      </c>
      <c r="E554" s="727" t="s">
        <v>5810</v>
      </c>
      <c r="F554" s="727" t="s">
        <v>5811</v>
      </c>
      <c r="G554" s="727" t="s">
        <v>5812</v>
      </c>
      <c r="H554" s="731">
        <v>58</v>
      </c>
      <c r="I554" s="731">
        <v>9442.4</v>
      </c>
      <c r="J554" s="727">
        <v>0.86567164179104472</v>
      </c>
      <c r="K554" s="727">
        <v>162.79999999999998</v>
      </c>
      <c r="L554" s="731">
        <v>67</v>
      </c>
      <c r="M554" s="731">
        <v>10907.6</v>
      </c>
      <c r="N554" s="727">
        <v>1</v>
      </c>
      <c r="O554" s="727">
        <v>162.80000000000001</v>
      </c>
      <c r="P554" s="731">
        <v>50</v>
      </c>
      <c r="Q554" s="731">
        <v>8140</v>
      </c>
      <c r="R554" s="745">
        <v>0.74626865671641784</v>
      </c>
      <c r="S554" s="732">
        <v>162.80000000000001</v>
      </c>
    </row>
    <row r="555" spans="1:19" ht="14.4" customHeight="1" x14ac:dyDescent="0.3">
      <c r="A555" s="726" t="s">
        <v>5790</v>
      </c>
      <c r="B555" s="727" t="s">
        <v>5791</v>
      </c>
      <c r="C555" s="727" t="s">
        <v>594</v>
      </c>
      <c r="D555" s="727" t="s">
        <v>2352</v>
      </c>
      <c r="E555" s="727" t="s">
        <v>5813</v>
      </c>
      <c r="F555" s="727" t="s">
        <v>5816</v>
      </c>
      <c r="G555" s="727" t="s">
        <v>5817</v>
      </c>
      <c r="H555" s="731"/>
      <c r="I555" s="731"/>
      <c r="J555" s="727"/>
      <c r="K555" s="727"/>
      <c r="L555" s="731">
        <v>1</v>
      </c>
      <c r="M555" s="731">
        <v>146</v>
      </c>
      <c r="N555" s="727">
        <v>1</v>
      </c>
      <c r="O555" s="727">
        <v>146</v>
      </c>
      <c r="P555" s="731"/>
      <c r="Q555" s="731"/>
      <c r="R555" s="745"/>
      <c r="S555" s="732"/>
    </row>
    <row r="556" spans="1:19" ht="14.4" customHeight="1" x14ac:dyDescent="0.3">
      <c r="A556" s="726" t="s">
        <v>5790</v>
      </c>
      <c r="B556" s="727" t="s">
        <v>5791</v>
      </c>
      <c r="C556" s="727" t="s">
        <v>594</v>
      </c>
      <c r="D556" s="727" t="s">
        <v>2352</v>
      </c>
      <c r="E556" s="727" t="s">
        <v>5813</v>
      </c>
      <c r="F556" s="727" t="s">
        <v>5820</v>
      </c>
      <c r="G556" s="727" t="s">
        <v>5821</v>
      </c>
      <c r="H556" s="731">
        <v>1</v>
      </c>
      <c r="I556" s="731">
        <v>35</v>
      </c>
      <c r="J556" s="727">
        <v>0.1891891891891892</v>
      </c>
      <c r="K556" s="727">
        <v>35</v>
      </c>
      <c r="L556" s="731">
        <v>5</v>
      </c>
      <c r="M556" s="731">
        <v>185</v>
      </c>
      <c r="N556" s="727">
        <v>1</v>
      </c>
      <c r="O556" s="727">
        <v>37</v>
      </c>
      <c r="P556" s="731"/>
      <c r="Q556" s="731"/>
      <c r="R556" s="745"/>
      <c r="S556" s="732"/>
    </row>
    <row r="557" spans="1:19" ht="14.4" customHeight="1" x14ac:dyDescent="0.3">
      <c r="A557" s="726" t="s">
        <v>5790</v>
      </c>
      <c r="B557" s="727" t="s">
        <v>5791</v>
      </c>
      <c r="C557" s="727" t="s">
        <v>594</v>
      </c>
      <c r="D557" s="727" t="s">
        <v>2352</v>
      </c>
      <c r="E557" s="727" t="s">
        <v>5813</v>
      </c>
      <c r="F557" s="727" t="s">
        <v>5824</v>
      </c>
      <c r="G557" s="727" t="s">
        <v>5825</v>
      </c>
      <c r="H557" s="731">
        <v>1</v>
      </c>
      <c r="I557" s="731">
        <v>5</v>
      </c>
      <c r="J557" s="727"/>
      <c r="K557" s="727">
        <v>5</v>
      </c>
      <c r="L557" s="731"/>
      <c r="M557" s="731"/>
      <c r="N557" s="727"/>
      <c r="O557" s="727"/>
      <c r="P557" s="731">
        <v>1</v>
      </c>
      <c r="Q557" s="731">
        <v>5</v>
      </c>
      <c r="R557" s="745"/>
      <c r="S557" s="732">
        <v>5</v>
      </c>
    </row>
    <row r="558" spans="1:19" ht="14.4" customHeight="1" x14ac:dyDescent="0.3">
      <c r="A558" s="726" t="s">
        <v>5790</v>
      </c>
      <c r="B558" s="727" t="s">
        <v>5791</v>
      </c>
      <c r="C558" s="727" t="s">
        <v>594</v>
      </c>
      <c r="D558" s="727" t="s">
        <v>2352</v>
      </c>
      <c r="E558" s="727" t="s">
        <v>5813</v>
      </c>
      <c r="F558" s="727" t="s">
        <v>5830</v>
      </c>
      <c r="G558" s="727" t="s">
        <v>5831</v>
      </c>
      <c r="H558" s="731">
        <v>1</v>
      </c>
      <c r="I558" s="731">
        <v>617</v>
      </c>
      <c r="J558" s="727"/>
      <c r="K558" s="727">
        <v>617</v>
      </c>
      <c r="L558" s="731"/>
      <c r="M558" s="731"/>
      <c r="N558" s="727"/>
      <c r="O558" s="727"/>
      <c r="P558" s="731"/>
      <c r="Q558" s="731"/>
      <c r="R558" s="745"/>
      <c r="S558" s="732"/>
    </row>
    <row r="559" spans="1:19" ht="14.4" customHeight="1" x14ac:dyDescent="0.3">
      <c r="A559" s="726" t="s">
        <v>5790</v>
      </c>
      <c r="B559" s="727" t="s">
        <v>5791</v>
      </c>
      <c r="C559" s="727" t="s">
        <v>594</v>
      </c>
      <c r="D559" s="727" t="s">
        <v>2352</v>
      </c>
      <c r="E559" s="727" t="s">
        <v>5813</v>
      </c>
      <c r="F559" s="727" t="s">
        <v>5832</v>
      </c>
      <c r="G559" s="727" t="s">
        <v>5833</v>
      </c>
      <c r="H559" s="731">
        <v>8</v>
      </c>
      <c r="I559" s="731">
        <v>3104</v>
      </c>
      <c r="J559" s="727">
        <v>1.583673469387755</v>
      </c>
      <c r="K559" s="727">
        <v>388</v>
      </c>
      <c r="L559" s="731">
        <v>5</v>
      </c>
      <c r="M559" s="731">
        <v>1960</v>
      </c>
      <c r="N559" s="727">
        <v>1</v>
      </c>
      <c r="O559" s="727">
        <v>392</v>
      </c>
      <c r="P559" s="731">
        <v>6</v>
      </c>
      <c r="Q559" s="731">
        <v>2352</v>
      </c>
      <c r="R559" s="745">
        <v>1.2</v>
      </c>
      <c r="S559" s="732">
        <v>392</v>
      </c>
    </row>
    <row r="560" spans="1:19" ht="14.4" customHeight="1" x14ac:dyDescent="0.3">
      <c r="A560" s="726" t="s">
        <v>5790</v>
      </c>
      <c r="B560" s="727" t="s">
        <v>5791</v>
      </c>
      <c r="C560" s="727" t="s">
        <v>594</v>
      </c>
      <c r="D560" s="727" t="s">
        <v>2352</v>
      </c>
      <c r="E560" s="727" t="s">
        <v>5813</v>
      </c>
      <c r="F560" s="727" t="s">
        <v>5842</v>
      </c>
      <c r="G560" s="727" t="s">
        <v>5843</v>
      </c>
      <c r="H560" s="731">
        <v>10</v>
      </c>
      <c r="I560" s="731">
        <v>44290</v>
      </c>
      <c r="J560" s="727">
        <v>1.1078593226274451</v>
      </c>
      <c r="K560" s="727">
        <v>4429</v>
      </c>
      <c r="L560" s="731">
        <v>9</v>
      </c>
      <c r="M560" s="731">
        <v>39978</v>
      </c>
      <c r="N560" s="727">
        <v>1</v>
      </c>
      <c r="O560" s="727">
        <v>4442</v>
      </c>
      <c r="P560" s="731">
        <v>9</v>
      </c>
      <c r="Q560" s="731">
        <v>39978</v>
      </c>
      <c r="R560" s="745">
        <v>1</v>
      </c>
      <c r="S560" s="732">
        <v>4442</v>
      </c>
    </row>
    <row r="561" spans="1:19" ht="14.4" customHeight="1" x14ac:dyDescent="0.3">
      <c r="A561" s="726" t="s">
        <v>5790</v>
      </c>
      <c r="B561" s="727" t="s">
        <v>5791</v>
      </c>
      <c r="C561" s="727" t="s">
        <v>594</v>
      </c>
      <c r="D561" s="727" t="s">
        <v>2352</v>
      </c>
      <c r="E561" s="727" t="s">
        <v>5813</v>
      </c>
      <c r="F561" s="727" t="s">
        <v>5846</v>
      </c>
      <c r="G561" s="727" t="s">
        <v>5847</v>
      </c>
      <c r="H561" s="731">
        <v>125</v>
      </c>
      <c r="I561" s="731">
        <v>29375</v>
      </c>
      <c r="J561" s="727">
        <v>1.1253064664419246</v>
      </c>
      <c r="K561" s="727">
        <v>235</v>
      </c>
      <c r="L561" s="731">
        <v>104</v>
      </c>
      <c r="M561" s="731">
        <v>26104</v>
      </c>
      <c r="N561" s="727">
        <v>1</v>
      </c>
      <c r="O561" s="727">
        <v>251</v>
      </c>
      <c r="P561" s="731">
        <v>119</v>
      </c>
      <c r="Q561" s="731">
        <v>29869</v>
      </c>
      <c r="R561" s="745">
        <v>1.1442307692307692</v>
      </c>
      <c r="S561" s="732">
        <v>251</v>
      </c>
    </row>
    <row r="562" spans="1:19" ht="14.4" customHeight="1" x14ac:dyDescent="0.3">
      <c r="A562" s="726" t="s">
        <v>5790</v>
      </c>
      <c r="B562" s="727" t="s">
        <v>5791</v>
      </c>
      <c r="C562" s="727" t="s">
        <v>594</v>
      </c>
      <c r="D562" s="727" t="s">
        <v>2352</v>
      </c>
      <c r="E562" s="727" t="s">
        <v>5813</v>
      </c>
      <c r="F562" s="727" t="s">
        <v>5848</v>
      </c>
      <c r="G562" s="727" t="s">
        <v>5849</v>
      </c>
      <c r="H562" s="731">
        <v>592</v>
      </c>
      <c r="I562" s="731">
        <v>69856</v>
      </c>
      <c r="J562" s="727">
        <v>0.94609675497047507</v>
      </c>
      <c r="K562" s="727">
        <v>118</v>
      </c>
      <c r="L562" s="731">
        <v>586</v>
      </c>
      <c r="M562" s="731">
        <v>73836</v>
      </c>
      <c r="N562" s="727">
        <v>1</v>
      </c>
      <c r="O562" s="727">
        <v>126</v>
      </c>
      <c r="P562" s="731">
        <v>597</v>
      </c>
      <c r="Q562" s="731">
        <v>75222</v>
      </c>
      <c r="R562" s="745">
        <v>1.0187713310580204</v>
      </c>
      <c r="S562" s="732">
        <v>126</v>
      </c>
    </row>
    <row r="563" spans="1:19" ht="14.4" customHeight="1" x14ac:dyDescent="0.3">
      <c r="A563" s="726" t="s">
        <v>5790</v>
      </c>
      <c r="B563" s="727" t="s">
        <v>5791</v>
      </c>
      <c r="C563" s="727" t="s">
        <v>594</v>
      </c>
      <c r="D563" s="727" t="s">
        <v>2352</v>
      </c>
      <c r="E563" s="727" t="s">
        <v>5813</v>
      </c>
      <c r="F563" s="727" t="s">
        <v>5852</v>
      </c>
      <c r="G563" s="727" t="s">
        <v>5853</v>
      </c>
      <c r="H563" s="731">
        <v>10</v>
      </c>
      <c r="I563" s="731">
        <v>6920</v>
      </c>
      <c r="J563" s="727">
        <v>0.64342166434216641</v>
      </c>
      <c r="K563" s="727">
        <v>692</v>
      </c>
      <c r="L563" s="731">
        <v>15</v>
      </c>
      <c r="M563" s="731">
        <v>10755</v>
      </c>
      <c r="N563" s="727">
        <v>1</v>
      </c>
      <c r="O563" s="727">
        <v>717</v>
      </c>
      <c r="P563" s="731">
        <v>4</v>
      </c>
      <c r="Q563" s="731">
        <v>2872</v>
      </c>
      <c r="R563" s="745">
        <v>0.26703858670385866</v>
      </c>
      <c r="S563" s="732">
        <v>718</v>
      </c>
    </row>
    <row r="564" spans="1:19" ht="14.4" customHeight="1" x14ac:dyDescent="0.3">
      <c r="A564" s="726" t="s">
        <v>5790</v>
      </c>
      <c r="B564" s="727" t="s">
        <v>5791</v>
      </c>
      <c r="C564" s="727" t="s">
        <v>594</v>
      </c>
      <c r="D564" s="727" t="s">
        <v>2352</v>
      </c>
      <c r="E564" s="727" t="s">
        <v>5813</v>
      </c>
      <c r="F564" s="727" t="s">
        <v>5862</v>
      </c>
      <c r="G564" s="727" t="s">
        <v>5863</v>
      </c>
      <c r="H564" s="731">
        <v>1</v>
      </c>
      <c r="I564" s="731">
        <v>666</v>
      </c>
      <c r="J564" s="727"/>
      <c r="K564" s="727">
        <v>666</v>
      </c>
      <c r="L564" s="731"/>
      <c r="M564" s="731"/>
      <c r="N564" s="727"/>
      <c r="O564" s="727"/>
      <c r="P564" s="731"/>
      <c r="Q564" s="731"/>
      <c r="R564" s="745"/>
      <c r="S564" s="732"/>
    </row>
    <row r="565" spans="1:19" ht="14.4" customHeight="1" x14ac:dyDescent="0.3">
      <c r="A565" s="726" t="s">
        <v>5790</v>
      </c>
      <c r="B565" s="727" t="s">
        <v>5791</v>
      </c>
      <c r="C565" s="727" t="s">
        <v>594</v>
      </c>
      <c r="D565" s="727" t="s">
        <v>2352</v>
      </c>
      <c r="E565" s="727" t="s">
        <v>5813</v>
      </c>
      <c r="F565" s="727" t="s">
        <v>5868</v>
      </c>
      <c r="G565" s="727" t="s">
        <v>5869</v>
      </c>
      <c r="H565" s="731">
        <v>150</v>
      </c>
      <c r="I565" s="731">
        <v>3233.3199999999997</v>
      </c>
      <c r="J565" s="727">
        <v>0.14520896029805982</v>
      </c>
      <c r="K565" s="727">
        <v>21.555466666666664</v>
      </c>
      <c r="L565" s="731">
        <v>668</v>
      </c>
      <c r="M565" s="731">
        <v>22266.67</v>
      </c>
      <c r="N565" s="727">
        <v>1</v>
      </c>
      <c r="O565" s="727">
        <v>33.333338323353289</v>
      </c>
      <c r="P565" s="731">
        <v>712</v>
      </c>
      <c r="Q565" s="731">
        <v>23733.34</v>
      </c>
      <c r="R565" s="745">
        <v>1.0658684033131134</v>
      </c>
      <c r="S565" s="732">
        <v>33.333342696629217</v>
      </c>
    </row>
    <row r="566" spans="1:19" ht="14.4" customHeight="1" x14ac:dyDescent="0.3">
      <c r="A566" s="726" t="s">
        <v>5790</v>
      </c>
      <c r="B566" s="727" t="s">
        <v>5791</v>
      </c>
      <c r="C566" s="727" t="s">
        <v>594</v>
      </c>
      <c r="D566" s="727" t="s">
        <v>2352</v>
      </c>
      <c r="E566" s="727" t="s">
        <v>5813</v>
      </c>
      <c r="F566" s="727" t="s">
        <v>5870</v>
      </c>
      <c r="G566" s="727" t="s">
        <v>5871</v>
      </c>
      <c r="H566" s="731">
        <v>56</v>
      </c>
      <c r="I566" s="731">
        <v>53536</v>
      </c>
      <c r="J566" s="727">
        <v>1.3006802721088435</v>
      </c>
      <c r="K566" s="727">
        <v>956</v>
      </c>
      <c r="L566" s="731">
        <v>42</v>
      </c>
      <c r="M566" s="731">
        <v>41160</v>
      </c>
      <c r="N566" s="727">
        <v>1</v>
      </c>
      <c r="O566" s="727">
        <v>980</v>
      </c>
      <c r="P566" s="731">
        <v>37</v>
      </c>
      <c r="Q566" s="731">
        <v>36260</v>
      </c>
      <c r="R566" s="745">
        <v>0.88095238095238093</v>
      </c>
      <c r="S566" s="732">
        <v>980</v>
      </c>
    </row>
    <row r="567" spans="1:19" ht="14.4" customHeight="1" x14ac:dyDescent="0.3">
      <c r="A567" s="726" t="s">
        <v>5790</v>
      </c>
      <c r="B567" s="727" t="s">
        <v>5791</v>
      </c>
      <c r="C567" s="727" t="s">
        <v>594</v>
      </c>
      <c r="D567" s="727" t="s">
        <v>2352</v>
      </c>
      <c r="E567" s="727" t="s">
        <v>5813</v>
      </c>
      <c r="F567" s="727" t="s">
        <v>5872</v>
      </c>
      <c r="G567" s="727" t="s">
        <v>5873</v>
      </c>
      <c r="H567" s="731">
        <v>84</v>
      </c>
      <c r="I567" s="731">
        <v>14196</v>
      </c>
      <c r="J567" s="727">
        <v>1.031686046511628</v>
      </c>
      <c r="K567" s="727">
        <v>169</v>
      </c>
      <c r="L567" s="731">
        <v>80</v>
      </c>
      <c r="M567" s="731">
        <v>13760</v>
      </c>
      <c r="N567" s="727">
        <v>1</v>
      </c>
      <c r="O567" s="727">
        <v>172</v>
      </c>
      <c r="P567" s="731">
        <v>65</v>
      </c>
      <c r="Q567" s="731">
        <v>11180</v>
      </c>
      <c r="R567" s="745">
        <v>0.8125</v>
      </c>
      <c r="S567" s="732">
        <v>172</v>
      </c>
    </row>
    <row r="568" spans="1:19" ht="14.4" customHeight="1" x14ac:dyDescent="0.3">
      <c r="A568" s="726" t="s">
        <v>5790</v>
      </c>
      <c r="B568" s="727" t="s">
        <v>5791</v>
      </c>
      <c r="C568" s="727" t="s">
        <v>594</v>
      </c>
      <c r="D568" s="727" t="s">
        <v>2352</v>
      </c>
      <c r="E568" s="727" t="s">
        <v>5813</v>
      </c>
      <c r="F568" s="727" t="s">
        <v>5876</v>
      </c>
      <c r="G568" s="727" t="s">
        <v>5877</v>
      </c>
      <c r="H568" s="731">
        <v>1</v>
      </c>
      <c r="I568" s="731">
        <v>82</v>
      </c>
      <c r="J568" s="727"/>
      <c r="K568" s="727">
        <v>82</v>
      </c>
      <c r="L568" s="731"/>
      <c r="M568" s="731"/>
      <c r="N568" s="727"/>
      <c r="O568" s="727"/>
      <c r="P568" s="731"/>
      <c r="Q568" s="731"/>
      <c r="R568" s="745"/>
      <c r="S568" s="732"/>
    </row>
    <row r="569" spans="1:19" ht="14.4" customHeight="1" x14ac:dyDescent="0.3">
      <c r="A569" s="726" t="s">
        <v>5790</v>
      </c>
      <c r="B569" s="727" t="s">
        <v>5791</v>
      </c>
      <c r="C569" s="727" t="s">
        <v>594</v>
      </c>
      <c r="D569" s="727" t="s">
        <v>2352</v>
      </c>
      <c r="E569" s="727" t="s">
        <v>5813</v>
      </c>
      <c r="F569" s="727" t="s">
        <v>5882</v>
      </c>
      <c r="G569" s="727" t="s">
        <v>5883</v>
      </c>
      <c r="H569" s="731">
        <v>6</v>
      </c>
      <c r="I569" s="731">
        <v>774</v>
      </c>
      <c r="J569" s="727"/>
      <c r="K569" s="727">
        <v>129</v>
      </c>
      <c r="L569" s="731"/>
      <c r="M569" s="731"/>
      <c r="N569" s="727"/>
      <c r="O569" s="727"/>
      <c r="P569" s="731">
        <v>2</v>
      </c>
      <c r="Q569" s="731">
        <v>264</v>
      </c>
      <c r="R569" s="745"/>
      <c r="S569" s="732">
        <v>132</v>
      </c>
    </row>
    <row r="570" spans="1:19" ht="14.4" customHeight="1" x14ac:dyDescent="0.3">
      <c r="A570" s="726" t="s">
        <v>5790</v>
      </c>
      <c r="B570" s="727" t="s">
        <v>5791</v>
      </c>
      <c r="C570" s="727" t="s">
        <v>594</v>
      </c>
      <c r="D570" s="727" t="s">
        <v>2352</v>
      </c>
      <c r="E570" s="727" t="s">
        <v>5813</v>
      </c>
      <c r="F570" s="727" t="s">
        <v>5889</v>
      </c>
      <c r="G570" s="727" t="s">
        <v>5890</v>
      </c>
      <c r="H570" s="731">
        <v>7</v>
      </c>
      <c r="I570" s="731">
        <v>5180</v>
      </c>
      <c r="J570" s="727">
        <v>0.6879150066401063</v>
      </c>
      <c r="K570" s="727">
        <v>740</v>
      </c>
      <c r="L570" s="731">
        <v>10</v>
      </c>
      <c r="M570" s="731">
        <v>7530</v>
      </c>
      <c r="N570" s="727">
        <v>1</v>
      </c>
      <c r="O570" s="727">
        <v>753</v>
      </c>
      <c r="P570" s="731">
        <v>6</v>
      </c>
      <c r="Q570" s="731">
        <v>4518</v>
      </c>
      <c r="R570" s="745">
        <v>0.6</v>
      </c>
      <c r="S570" s="732">
        <v>753</v>
      </c>
    </row>
    <row r="571" spans="1:19" ht="14.4" customHeight="1" x14ac:dyDescent="0.3">
      <c r="A571" s="726" t="s">
        <v>5790</v>
      </c>
      <c r="B571" s="727" t="s">
        <v>5791</v>
      </c>
      <c r="C571" s="727" t="s">
        <v>594</v>
      </c>
      <c r="D571" s="727" t="s">
        <v>2352</v>
      </c>
      <c r="E571" s="727" t="s">
        <v>5813</v>
      </c>
      <c r="F571" s="727" t="s">
        <v>5913</v>
      </c>
      <c r="G571" s="727" t="s">
        <v>5914</v>
      </c>
      <c r="H571" s="731">
        <v>23</v>
      </c>
      <c r="I571" s="731">
        <v>5980</v>
      </c>
      <c r="J571" s="727">
        <v>0.92972636815920395</v>
      </c>
      <c r="K571" s="727">
        <v>260</v>
      </c>
      <c r="L571" s="731">
        <v>24</v>
      </c>
      <c r="M571" s="731">
        <v>6432</v>
      </c>
      <c r="N571" s="727">
        <v>1</v>
      </c>
      <c r="O571" s="727">
        <v>268</v>
      </c>
      <c r="P571" s="731">
        <v>23</v>
      </c>
      <c r="Q571" s="731">
        <v>6187</v>
      </c>
      <c r="R571" s="745">
        <v>0.96190920398009949</v>
      </c>
      <c r="S571" s="732">
        <v>269</v>
      </c>
    </row>
    <row r="572" spans="1:19" ht="14.4" customHeight="1" x14ac:dyDescent="0.3">
      <c r="A572" s="726" t="s">
        <v>5790</v>
      </c>
      <c r="B572" s="727" t="s">
        <v>5791</v>
      </c>
      <c r="C572" s="727" t="s">
        <v>594</v>
      </c>
      <c r="D572" s="727" t="s">
        <v>2352</v>
      </c>
      <c r="E572" s="727" t="s">
        <v>5813</v>
      </c>
      <c r="F572" s="727" t="s">
        <v>5915</v>
      </c>
      <c r="G572" s="727" t="s">
        <v>5916</v>
      </c>
      <c r="H572" s="731">
        <v>1</v>
      </c>
      <c r="I572" s="731">
        <v>116</v>
      </c>
      <c r="J572" s="727"/>
      <c r="K572" s="727">
        <v>116</v>
      </c>
      <c r="L572" s="731"/>
      <c r="M572" s="731"/>
      <c r="N572" s="727"/>
      <c r="O572" s="727"/>
      <c r="P572" s="731"/>
      <c r="Q572" s="731"/>
      <c r="R572" s="745"/>
      <c r="S572" s="732"/>
    </row>
    <row r="573" spans="1:19" ht="14.4" customHeight="1" x14ac:dyDescent="0.3">
      <c r="A573" s="726" t="s">
        <v>5790</v>
      </c>
      <c r="B573" s="727" t="s">
        <v>5791</v>
      </c>
      <c r="C573" s="727" t="s">
        <v>594</v>
      </c>
      <c r="D573" s="727" t="s">
        <v>2352</v>
      </c>
      <c r="E573" s="727" t="s">
        <v>5813</v>
      </c>
      <c r="F573" s="727" t="s">
        <v>5919</v>
      </c>
      <c r="G573" s="727" t="s">
        <v>5920</v>
      </c>
      <c r="H573" s="731">
        <v>64</v>
      </c>
      <c r="I573" s="731">
        <v>12032</v>
      </c>
      <c r="J573" s="727">
        <v>0.897910447761194</v>
      </c>
      <c r="K573" s="727">
        <v>188</v>
      </c>
      <c r="L573" s="731">
        <v>67</v>
      </c>
      <c r="M573" s="731">
        <v>13400</v>
      </c>
      <c r="N573" s="727">
        <v>1</v>
      </c>
      <c r="O573" s="727">
        <v>200</v>
      </c>
      <c r="P573" s="731">
        <v>53</v>
      </c>
      <c r="Q573" s="731">
        <v>10600</v>
      </c>
      <c r="R573" s="745">
        <v>0.79104477611940294</v>
      </c>
      <c r="S573" s="732">
        <v>200</v>
      </c>
    </row>
    <row r="574" spans="1:19" ht="14.4" customHeight="1" x14ac:dyDescent="0.3">
      <c r="A574" s="726" t="s">
        <v>5790</v>
      </c>
      <c r="B574" s="727" t="s">
        <v>5791</v>
      </c>
      <c r="C574" s="727" t="s">
        <v>594</v>
      </c>
      <c r="D574" s="727" t="s">
        <v>2353</v>
      </c>
      <c r="E574" s="727" t="s">
        <v>5813</v>
      </c>
      <c r="F574" s="727" t="s">
        <v>5820</v>
      </c>
      <c r="G574" s="727" t="s">
        <v>5821</v>
      </c>
      <c r="H574" s="731">
        <v>32</v>
      </c>
      <c r="I574" s="731">
        <v>1120</v>
      </c>
      <c r="J574" s="727">
        <v>1.0810810810810811</v>
      </c>
      <c r="K574" s="727">
        <v>35</v>
      </c>
      <c r="L574" s="731">
        <v>28</v>
      </c>
      <c r="M574" s="731">
        <v>1036</v>
      </c>
      <c r="N574" s="727">
        <v>1</v>
      </c>
      <c r="O574" s="727">
        <v>37</v>
      </c>
      <c r="P574" s="731">
        <v>14</v>
      </c>
      <c r="Q574" s="731">
        <v>518</v>
      </c>
      <c r="R574" s="745">
        <v>0.5</v>
      </c>
      <c r="S574" s="732">
        <v>37</v>
      </c>
    </row>
    <row r="575" spans="1:19" ht="14.4" customHeight="1" x14ac:dyDescent="0.3">
      <c r="A575" s="726" t="s">
        <v>5790</v>
      </c>
      <c r="B575" s="727" t="s">
        <v>5791</v>
      </c>
      <c r="C575" s="727" t="s">
        <v>594</v>
      </c>
      <c r="D575" s="727" t="s">
        <v>2353</v>
      </c>
      <c r="E575" s="727" t="s">
        <v>5813</v>
      </c>
      <c r="F575" s="727" t="s">
        <v>5874</v>
      </c>
      <c r="G575" s="727" t="s">
        <v>5875</v>
      </c>
      <c r="H575" s="731"/>
      <c r="I575" s="731"/>
      <c r="J575" s="727"/>
      <c r="K575" s="727"/>
      <c r="L575" s="731">
        <v>1</v>
      </c>
      <c r="M575" s="731">
        <v>37</v>
      </c>
      <c r="N575" s="727">
        <v>1</v>
      </c>
      <c r="O575" s="727">
        <v>37</v>
      </c>
      <c r="P575" s="731"/>
      <c r="Q575" s="731"/>
      <c r="R575" s="745"/>
      <c r="S575" s="732"/>
    </row>
    <row r="576" spans="1:19" ht="14.4" customHeight="1" x14ac:dyDescent="0.3">
      <c r="A576" s="726" t="s">
        <v>5790</v>
      </c>
      <c r="B576" s="727" t="s">
        <v>5791</v>
      </c>
      <c r="C576" s="727" t="s">
        <v>594</v>
      </c>
      <c r="D576" s="727" t="s">
        <v>2354</v>
      </c>
      <c r="E576" s="727" t="s">
        <v>5792</v>
      </c>
      <c r="F576" s="727" t="s">
        <v>5793</v>
      </c>
      <c r="G576" s="727" t="s">
        <v>4600</v>
      </c>
      <c r="H576" s="731"/>
      <c r="I576" s="731"/>
      <c r="J576" s="727"/>
      <c r="K576" s="727"/>
      <c r="L576" s="731">
        <v>0.1</v>
      </c>
      <c r="M576" s="731">
        <v>15.1</v>
      </c>
      <c r="N576" s="727">
        <v>1</v>
      </c>
      <c r="O576" s="727">
        <v>151</v>
      </c>
      <c r="P576" s="731">
        <v>0.5</v>
      </c>
      <c r="Q576" s="731">
        <v>67.37</v>
      </c>
      <c r="R576" s="745">
        <v>4.4615894039735107</v>
      </c>
      <c r="S576" s="732">
        <v>134.74</v>
      </c>
    </row>
    <row r="577" spans="1:19" ht="14.4" customHeight="1" x14ac:dyDescent="0.3">
      <c r="A577" s="726" t="s">
        <v>5790</v>
      </c>
      <c r="B577" s="727" t="s">
        <v>5791</v>
      </c>
      <c r="C577" s="727" t="s">
        <v>594</v>
      </c>
      <c r="D577" s="727" t="s">
        <v>2354</v>
      </c>
      <c r="E577" s="727" t="s">
        <v>5813</v>
      </c>
      <c r="F577" s="727" t="s">
        <v>5818</v>
      </c>
      <c r="G577" s="727" t="s">
        <v>5819</v>
      </c>
      <c r="H577" s="731"/>
      <c r="I577" s="731"/>
      <c r="J577" s="727"/>
      <c r="K577" s="727"/>
      <c r="L577" s="731"/>
      <c r="M577" s="731"/>
      <c r="N577" s="727"/>
      <c r="O577" s="727"/>
      <c r="P577" s="731">
        <v>6</v>
      </c>
      <c r="Q577" s="731">
        <v>498</v>
      </c>
      <c r="R577" s="745"/>
      <c r="S577" s="732">
        <v>83</v>
      </c>
    </row>
    <row r="578" spans="1:19" ht="14.4" customHeight="1" x14ac:dyDescent="0.3">
      <c r="A578" s="726" t="s">
        <v>5790</v>
      </c>
      <c r="B578" s="727" t="s">
        <v>5791</v>
      </c>
      <c r="C578" s="727" t="s">
        <v>594</v>
      </c>
      <c r="D578" s="727" t="s">
        <v>2354</v>
      </c>
      <c r="E578" s="727" t="s">
        <v>5813</v>
      </c>
      <c r="F578" s="727" t="s">
        <v>5820</v>
      </c>
      <c r="G578" s="727" t="s">
        <v>5821</v>
      </c>
      <c r="H578" s="731">
        <v>29</v>
      </c>
      <c r="I578" s="731">
        <v>1015</v>
      </c>
      <c r="J578" s="727">
        <v>1.9594594594594594</v>
      </c>
      <c r="K578" s="727">
        <v>35</v>
      </c>
      <c r="L578" s="731">
        <v>14</v>
      </c>
      <c r="M578" s="731">
        <v>518</v>
      </c>
      <c r="N578" s="727">
        <v>1</v>
      </c>
      <c r="O578" s="727">
        <v>37</v>
      </c>
      <c r="P578" s="731">
        <v>13</v>
      </c>
      <c r="Q578" s="731">
        <v>481</v>
      </c>
      <c r="R578" s="745">
        <v>0.9285714285714286</v>
      </c>
      <c r="S578" s="732">
        <v>37</v>
      </c>
    </row>
    <row r="579" spans="1:19" ht="14.4" customHeight="1" x14ac:dyDescent="0.3">
      <c r="A579" s="726" t="s">
        <v>5790</v>
      </c>
      <c r="B579" s="727" t="s">
        <v>5791</v>
      </c>
      <c r="C579" s="727" t="s">
        <v>594</v>
      </c>
      <c r="D579" s="727" t="s">
        <v>2354</v>
      </c>
      <c r="E579" s="727" t="s">
        <v>5813</v>
      </c>
      <c r="F579" s="727" t="s">
        <v>5846</v>
      </c>
      <c r="G579" s="727" t="s">
        <v>5847</v>
      </c>
      <c r="H579" s="731">
        <v>166</v>
      </c>
      <c r="I579" s="731">
        <v>39010</v>
      </c>
      <c r="J579" s="727">
        <v>11.101309049516221</v>
      </c>
      <c r="K579" s="727">
        <v>235</v>
      </c>
      <c r="L579" s="731">
        <v>14</v>
      </c>
      <c r="M579" s="731">
        <v>3514</v>
      </c>
      <c r="N579" s="727">
        <v>1</v>
      </c>
      <c r="O579" s="727">
        <v>251</v>
      </c>
      <c r="P579" s="731">
        <v>53</v>
      </c>
      <c r="Q579" s="731">
        <v>13303</v>
      </c>
      <c r="R579" s="745">
        <v>3.7857142857142856</v>
      </c>
      <c r="S579" s="732">
        <v>251</v>
      </c>
    </row>
    <row r="580" spans="1:19" ht="14.4" customHeight="1" x14ac:dyDescent="0.3">
      <c r="A580" s="726" t="s">
        <v>5790</v>
      </c>
      <c r="B580" s="727" t="s">
        <v>5791</v>
      </c>
      <c r="C580" s="727" t="s">
        <v>594</v>
      </c>
      <c r="D580" s="727" t="s">
        <v>2354</v>
      </c>
      <c r="E580" s="727" t="s">
        <v>5813</v>
      </c>
      <c r="F580" s="727" t="s">
        <v>5848</v>
      </c>
      <c r="G580" s="727" t="s">
        <v>5849</v>
      </c>
      <c r="H580" s="731">
        <v>611</v>
      </c>
      <c r="I580" s="731">
        <v>72098</v>
      </c>
      <c r="J580" s="727">
        <v>0.73833077316948281</v>
      </c>
      <c r="K580" s="727">
        <v>118</v>
      </c>
      <c r="L580" s="731">
        <v>775</v>
      </c>
      <c r="M580" s="731">
        <v>97650</v>
      </c>
      <c r="N580" s="727">
        <v>1</v>
      </c>
      <c r="O580" s="727">
        <v>126</v>
      </c>
      <c r="P580" s="731">
        <v>800</v>
      </c>
      <c r="Q580" s="731">
        <v>100800</v>
      </c>
      <c r="R580" s="745">
        <v>1.032258064516129</v>
      </c>
      <c r="S580" s="732">
        <v>126</v>
      </c>
    </row>
    <row r="581" spans="1:19" ht="14.4" customHeight="1" x14ac:dyDescent="0.3">
      <c r="A581" s="726" t="s">
        <v>5790</v>
      </c>
      <c r="B581" s="727" t="s">
        <v>5791</v>
      </c>
      <c r="C581" s="727" t="s">
        <v>594</v>
      </c>
      <c r="D581" s="727" t="s">
        <v>2354</v>
      </c>
      <c r="E581" s="727" t="s">
        <v>5813</v>
      </c>
      <c r="F581" s="727" t="s">
        <v>5862</v>
      </c>
      <c r="G581" s="727" t="s">
        <v>5863</v>
      </c>
      <c r="H581" s="731">
        <v>2</v>
      </c>
      <c r="I581" s="731">
        <v>1332</v>
      </c>
      <c r="J581" s="727">
        <v>1.9617083946980853</v>
      </c>
      <c r="K581" s="727">
        <v>666</v>
      </c>
      <c r="L581" s="731">
        <v>1</v>
      </c>
      <c r="M581" s="731">
        <v>679</v>
      </c>
      <c r="N581" s="727">
        <v>1</v>
      </c>
      <c r="O581" s="727">
        <v>679</v>
      </c>
      <c r="P581" s="731">
        <v>1</v>
      </c>
      <c r="Q581" s="731">
        <v>679</v>
      </c>
      <c r="R581" s="745">
        <v>1</v>
      </c>
      <c r="S581" s="732">
        <v>679</v>
      </c>
    </row>
    <row r="582" spans="1:19" ht="14.4" customHeight="1" x14ac:dyDescent="0.3">
      <c r="A582" s="726" t="s">
        <v>5790</v>
      </c>
      <c r="B582" s="727" t="s">
        <v>5791</v>
      </c>
      <c r="C582" s="727" t="s">
        <v>594</v>
      </c>
      <c r="D582" s="727" t="s">
        <v>2354</v>
      </c>
      <c r="E582" s="727" t="s">
        <v>5813</v>
      </c>
      <c r="F582" s="727" t="s">
        <v>5864</v>
      </c>
      <c r="G582" s="727" t="s">
        <v>5865</v>
      </c>
      <c r="H582" s="731">
        <v>3</v>
      </c>
      <c r="I582" s="731">
        <v>3006</v>
      </c>
      <c r="J582" s="727"/>
      <c r="K582" s="727">
        <v>1002</v>
      </c>
      <c r="L582" s="731"/>
      <c r="M582" s="731"/>
      <c r="N582" s="727"/>
      <c r="O582" s="727"/>
      <c r="P582" s="731"/>
      <c r="Q582" s="731"/>
      <c r="R582" s="745"/>
      <c r="S582" s="732"/>
    </row>
    <row r="583" spans="1:19" ht="14.4" customHeight="1" x14ac:dyDescent="0.3">
      <c r="A583" s="726" t="s">
        <v>5790</v>
      </c>
      <c r="B583" s="727" t="s">
        <v>5791</v>
      </c>
      <c r="C583" s="727" t="s">
        <v>594</v>
      </c>
      <c r="D583" s="727" t="s">
        <v>2354</v>
      </c>
      <c r="E583" s="727" t="s">
        <v>5813</v>
      </c>
      <c r="F583" s="727" t="s">
        <v>5868</v>
      </c>
      <c r="G583" s="727" t="s">
        <v>5869</v>
      </c>
      <c r="H583" s="731">
        <v>222</v>
      </c>
      <c r="I583" s="731">
        <v>6033.34</v>
      </c>
      <c r="J583" s="727">
        <v>0.23086763148821829</v>
      </c>
      <c r="K583" s="727">
        <v>27.177207207207207</v>
      </c>
      <c r="L583" s="731">
        <v>784</v>
      </c>
      <c r="M583" s="731">
        <v>26133.33</v>
      </c>
      <c r="N583" s="727">
        <v>1</v>
      </c>
      <c r="O583" s="727">
        <v>33.333329081632655</v>
      </c>
      <c r="P583" s="731">
        <v>846</v>
      </c>
      <c r="Q583" s="731">
        <v>28199.990000000005</v>
      </c>
      <c r="R583" s="745">
        <v>1.0790813876379322</v>
      </c>
      <c r="S583" s="732">
        <v>33.333321513002367</v>
      </c>
    </row>
    <row r="584" spans="1:19" ht="14.4" customHeight="1" x14ac:dyDescent="0.3">
      <c r="A584" s="726" t="s">
        <v>5790</v>
      </c>
      <c r="B584" s="727" t="s">
        <v>5791</v>
      </c>
      <c r="C584" s="727" t="s">
        <v>594</v>
      </c>
      <c r="D584" s="727" t="s">
        <v>2354</v>
      </c>
      <c r="E584" s="727" t="s">
        <v>5813</v>
      </c>
      <c r="F584" s="727" t="s">
        <v>5874</v>
      </c>
      <c r="G584" s="727" t="s">
        <v>5875</v>
      </c>
      <c r="H584" s="731"/>
      <c r="I584" s="731"/>
      <c r="J584" s="727"/>
      <c r="K584" s="727"/>
      <c r="L584" s="731"/>
      <c r="M584" s="731"/>
      <c r="N584" s="727"/>
      <c r="O584" s="727"/>
      <c r="P584" s="731">
        <v>1</v>
      </c>
      <c r="Q584" s="731">
        <v>37</v>
      </c>
      <c r="R584" s="745"/>
      <c r="S584" s="732">
        <v>37</v>
      </c>
    </row>
    <row r="585" spans="1:19" ht="14.4" customHeight="1" x14ac:dyDescent="0.3">
      <c r="A585" s="726" t="s">
        <v>5790</v>
      </c>
      <c r="B585" s="727" t="s">
        <v>5791</v>
      </c>
      <c r="C585" s="727" t="s">
        <v>594</v>
      </c>
      <c r="D585" s="727" t="s">
        <v>2354</v>
      </c>
      <c r="E585" s="727" t="s">
        <v>5813</v>
      </c>
      <c r="F585" s="727" t="s">
        <v>5876</v>
      </c>
      <c r="G585" s="727" t="s">
        <v>5877</v>
      </c>
      <c r="H585" s="731">
        <v>8</v>
      </c>
      <c r="I585" s="731">
        <v>656</v>
      </c>
      <c r="J585" s="727">
        <v>7.6279069767441863</v>
      </c>
      <c r="K585" s="727">
        <v>82</v>
      </c>
      <c r="L585" s="731">
        <v>1</v>
      </c>
      <c r="M585" s="731">
        <v>86</v>
      </c>
      <c r="N585" s="727">
        <v>1</v>
      </c>
      <c r="O585" s="727">
        <v>86</v>
      </c>
      <c r="P585" s="731">
        <v>6</v>
      </c>
      <c r="Q585" s="731">
        <v>516</v>
      </c>
      <c r="R585" s="745">
        <v>6</v>
      </c>
      <c r="S585" s="732">
        <v>86</v>
      </c>
    </row>
    <row r="586" spans="1:19" ht="14.4" customHeight="1" x14ac:dyDescent="0.3">
      <c r="A586" s="726" t="s">
        <v>5790</v>
      </c>
      <c r="B586" s="727" t="s">
        <v>5791</v>
      </c>
      <c r="C586" s="727" t="s">
        <v>594</v>
      </c>
      <c r="D586" s="727" t="s">
        <v>2354</v>
      </c>
      <c r="E586" s="727" t="s">
        <v>5813</v>
      </c>
      <c r="F586" s="727" t="s">
        <v>5878</v>
      </c>
      <c r="G586" s="727" t="s">
        <v>5879</v>
      </c>
      <c r="H586" s="731"/>
      <c r="I586" s="731"/>
      <c r="J586" s="727"/>
      <c r="K586" s="727"/>
      <c r="L586" s="731"/>
      <c r="M586" s="731"/>
      <c r="N586" s="727"/>
      <c r="O586" s="727"/>
      <c r="P586" s="731">
        <v>3</v>
      </c>
      <c r="Q586" s="731">
        <v>96</v>
      </c>
      <c r="R586" s="745"/>
      <c r="S586" s="732">
        <v>32</v>
      </c>
    </row>
    <row r="587" spans="1:19" ht="14.4" customHeight="1" x14ac:dyDescent="0.3">
      <c r="A587" s="726" t="s">
        <v>5790</v>
      </c>
      <c r="B587" s="727" t="s">
        <v>5791</v>
      </c>
      <c r="C587" s="727" t="s">
        <v>594</v>
      </c>
      <c r="D587" s="727" t="s">
        <v>2354</v>
      </c>
      <c r="E587" s="727" t="s">
        <v>5813</v>
      </c>
      <c r="F587" s="727" t="s">
        <v>5893</v>
      </c>
      <c r="G587" s="727" t="s">
        <v>5894</v>
      </c>
      <c r="H587" s="731">
        <v>1</v>
      </c>
      <c r="I587" s="731">
        <v>1050</v>
      </c>
      <c r="J587" s="727"/>
      <c r="K587" s="727">
        <v>1050</v>
      </c>
      <c r="L587" s="731"/>
      <c r="M587" s="731"/>
      <c r="N587" s="727"/>
      <c r="O587" s="727"/>
      <c r="P587" s="731"/>
      <c r="Q587" s="731"/>
      <c r="R587" s="745"/>
      <c r="S587" s="732"/>
    </row>
    <row r="588" spans="1:19" ht="14.4" customHeight="1" x14ac:dyDescent="0.3">
      <c r="A588" s="726" t="s">
        <v>5790</v>
      </c>
      <c r="B588" s="727" t="s">
        <v>5791</v>
      </c>
      <c r="C588" s="727" t="s">
        <v>594</v>
      </c>
      <c r="D588" s="727" t="s">
        <v>2354</v>
      </c>
      <c r="E588" s="727" t="s">
        <v>5813</v>
      </c>
      <c r="F588" s="727" t="s">
        <v>5895</v>
      </c>
      <c r="G588" s="727" t="s">
        <v>5896</v>
      </c>
      <c r="H588" s="731">
        <v>2</v>
      </c>
      <c r="I588" s="731">
        <v>698</v>
      </c>
      <c r="J588" s="727"/>
      <c r="K588" s="727">
        <v>349</v>
      </c>
      <c r="L588" s="731"/>
      <c r="M588" s="731"/>
      <c r="N588" s="727"/>
      <c r="O588" s="727"/>
      <c r="P588" s="731">
        <v>2</v>
      </c>
      <c r="Q588" s="731">
        <v>746</v>
      </c>
      <c r="R588" s="745"/>
      <c r="S588" s="732">
        <v>373</v>
      </c>
    </row>
    <row r="589" spans="1:19" ht="14.4" customHeight="1" x14ac:dyDescent="0.3">
      <c r="A589" s="726" t="s">
        <v>5790</v>
      </c>
      <c r="B589" s="727" t="s">
        <v>5791</v>
      </c>
      <c r="C589" s="727" t="s">
        <v>594</v>
      </c>
      <c r="D589" s="727" t="s">
        <v>2354</v>
      </c>
      <c r="E589" s="727" t="s">
        <v>5813</v>
      </c>
      <c r="F589" s="727" t="s">
        <v>5897</v>
      </c>
      <c r="G589" s="727" t="s">
        <v>5898</v>
      </c>
      <c r="H589" s="731"/>
      <c r="I589" s="731"/>
      <c r="J589" s="727"/>
      <c r="K589" s="727"/>
      <c r="L589" s="731"/>
      <c r="M589" s="731"/>
      <c r="N589" s="727"/>
      <c r="O589" s="727"/>
      <c r="P589" s="731">
        <v>1</v>
      </c>
      <c r="Q589" s="731">
        <v>59</v>
      </c>
      <c r="R589" s="745"/>
      <c r="S589" s="732">
        <v>59</v>
      </c>
    </row>
    <row r="590" spans="1:19" ht="14.4" customHeight="1" x14ac:dyDescent="0.3">
      <c r="A590" s="726" t="s">
        <v>5790</v>
      </c>
      <c r="B590" s="727" t="s">
        <v>5791</v>
      </c>
      <c r="C590" s="727" t="s">
        <v>594</v>
      </c>
      <c r="D590" s="727" t="s">
        <v>2354</v>
      </c>
      <c r="E590" s="727" t="s">
        <v>5813</v>
      </c>
      <c r="F590" s="727" t="s">
        <v>5899</v>
      </c>
      <c r="G590" s="727" t="s">
        <v>5900</v>
      </c>
      <c r="H590" s="731">
        <v>172</v>
      </c>
      <c r="I590" s="731">
        <v>19608</v>
      </c>
      <c r="J590" s="727">
        <v>0.78020054114276616</v>
      </c>
      <c r="K590" s="727">
        <v>114</v>
      </c>
      <c r="L590" s="731">
        <v>206</v>
      </c>
      <c r="M590" s="731">
        <v>25132</v>
      </c>
      <c r="N590" s="727">
        <v>1</v>
      </c>
      <c r="O590" s="727">
        <v>122</v>
      </c>
      <c r="P590" s="731">
        <v>79</v>
      </c>
      <c r="Q590" s="731">
        <v>9164</v>
      </c>
      <c r="R590" s="745">
        <v>0.36463472863281871</v>
      </c>
      <c r="S590" s="732">
        <v>116</v>
      </c>
    </row>
    <row r="591" spans="1:19" ht="14.4" customHeight="1" x14ac:dyDescent="0.3">
      <c r="A591" s="726" t="s">
        <v>5790</v>
      </c>
      <c r="B591" s="727" t="s">
        <v>5791</v>
      </c>
      <c r="C591" s="727" t="s">
        <v>594</v>
      </c>
      <c r="D591" s="727" t="s">
        <v>2354</v>
      </c>
      <c r="E591" s="727" t="s">
        <v>5813</v>
      </c>
      <c r="F591" s="727" t="s">
        <v>5903</v>
      </c>
      <c r="G591" s="727" t="s">
        <v>5904</v>
      </c>
      <c r="H591" s="731">
        <v>2</v>
      </c>
      <c r="I591" s="731">
        <v>358</v>
      </c>
      <c r="J591" s="727"/>
      <c r="K591" s="727">
        <v>179</v>
      </c>
      <c r="L591" s="731"/>
      <c r="M591" s="731"/>
      <c r="N591" s="727"/>
      <c r="O591" s="727"/>
      <c r="P591" s="731">
        <v>3</v>
      </c>
      <c r="Q591" s="731">
        <v>549</v>
      </c>
      <c r="R591" s="745"/>
      <c r="S591" s="732">
        <v>183</v>
      </c>
    </row>
    <row r="592" spans="1:19" ht="14.4" customHeight="1" x14ac:dyDescent="0.3">
      <c r="A592" s="726" t="s">
        <v>5790</v>
      </c>
      <c r="B592" s="727" t="s">
        <v>5791</v>
      </c>
      <c r="C592" s="727" t="s">
        <v>603</v>
      </c>
      <c r="D592" s="727" t="s">
        <v>2305</v>
      </c>
      <c r="E592" s="727" t="s">
        <v>5813</v>
      </c>
      <c r="F592" s="727" t="s">
        <v>5828</v>
      </c>
      <c r="G592" s="727" t="s">
        <v>5829</v>
      </c>
      <c r="H592" s="731"/>
      <c r="I592" s="731"/>
      <c r="J592" s="727"/>
      <c r="K592" s="727"/>
      <c r="L592" s="731"/>
      <c r="M592" s="731"/>
      <c r="N592" s="727"/>
      <c r="O592" s="727"/>
      <c r="P592" s="731">
        <v>1</v>
      </c>
      <c r="Q592" s="731">
        <v>88</v>
      </c>
      <c r="R592" s="745"/>
      <c r="S592" s="732">
        <v>88</v>
      </c>
    </row>
    <row r="593" spans="1:19" ht="14.4" customHeight="1" x14ac:dyDescent="0.3">
      <c r="A593" s="726" t="s">
        <v>5790</v>
      </c>
      <c r="B593" s="727" t="s">
        <v>5791</v>
      </c>
      <c r="C593" s="727" t="s">
        <v>603</v>
      </c>
      <c r="D593" s="727" t="s">
        <v>2305</v>
      </c>
      <c r="E593" s="727" t="s">
        <v>5813</v>
      </c>
      <c r="F593" s="727" t="s">
        <v>5830</v>
      </c>
      <c r="G593" s="727" t="s">
        <v>5831</v>
      </c>
      <c r="H593" s="731"/>
      <c r="I593" s="731"/>
      <c r="J593" s="727"/>
      <c r="K593" s="727"/>
      <c r="L593" s="731"/>
      <c r="M593" s="731"/>
      <c r="N593" s="727"/>
      <c r="O593" s="727"/>
      <c r="P593" s="731">
        <v>1</v>
      </c>
      <c r="Q593" s="731">
        <v>630</v>
      </c>
      <c r="R593" s="745"/>
      <c r="S593" s="732">
        <v>630</v>
      </c>
    </row>
    <row r="594" spans="1:19" ht="14.4" customHeight="1" x14ac:dyDescent="0.3">
      <c r="A594" s="726" t="s">
        <v>5790</v>
      </c>
      <c r="B594" s="727" t="s">
        <v>5791</v>
      </c>
      <c r="C594" s="727" t="s">
        <v>603</v>
      </c>
      <c r="D594" s="727" t="s">
        <v>2305</v>
      </c>
      <c r="E594" s="727" t="s">
        <v>5813</v>
      </c>
      <c r="F594" s="727" t="s">
        <v>5832</v>
      </c>
      <c r="G594" s="727" t="s">
        <v>5833</v>
      </c>
      <c r="H594" s="731"/>
      <c r="I594" s="731"/>
      <c r="J594" s="727"/>
      <c r="K594" s="727"/>
      <c r="L594" s="731"/>
      <c r="M594" s="731"/>
      <c r="N594" s="727"/>
      <c r="O594" s="727"/>
      <c r="P594" s="731">
        <v>1</v>
      </c>
      <c r="Q594" s="731">
        <v>392</v>
      </c>
      <c r="R594" s="745"/>
      <c r="S594" s="732">
        <v>392</v>
      </c>
    </row>
    <row r="595" spans="1:19" ht="14.4" customHeight="1" x14ac:dyDescent="0.3">
      <c r="A595" s="726" t="s">
        <v>5790</v>
      </c>
      <c r="B595" s="727" t="s">
        <v>5791</v>
      </c>
      <c r="C595" s="727" t="s">
        <v>603</v>
      </c>
      <c r="D595" s="727" t="s">
        <v>2305</v>
      </c>
      <c r="E595" s="727" t="s">
        <v>5813</v>
      </c>
      <c r="F595" s="727" t="s">
        <v>5834</v>
      </c>
      <c r="G595" s="727" t="s">
        <v>5835</v>
      </c>
      <c r="H595" s="731"/>
      <c r="I595" s="731"/>
      <c r="J595" s="727"/>
      <c r="K595" s="727"/>
      <c r="L595" s="731"/>
      <c r="M595" s="731"/>
      <c r="N595" s="727"/>
      <c r="O595" s="727"/>
      <c r="P595" s="731">
        <v>1</v>
      </c>
      <c r="Q595" s="731">
        <v>39</v>
      </c>
      <c r="R595" s="745"/>
      <c r="S595" s="732">
        <v>39</v>
      </c>
    </row>
    <row r="596" spans="1:19" ht="14.4" customHeight="1" x14ac:dyDescent="0.3">
      <c r="A596" s="726" t="s">
        <v>5790</v>
      </c>
      <c r="B596" s="727" t="s">
        <v>5791</v>
      </c>
      <c r="C596" s="727" t="s">
        <v>603</v>
      </c>
      <c r="D596" s="727" t="s">
        <v>2305</v>
      </c>
      <c r="E596" s="727" t="s">
        <v>5813</v>
      </c>
      <c r="F596" s="727" t="s">
        <v>5848</v>
      </c>
      <c r="G596" s="727" t="s">
        <v>5849</v>
      </c>
      <c r="H596" s="731"/>
      <c r="I596" s="731"/>
      <c r="J596" s="727"/>
      <c r="K596" s="727"/>
      <c r="L596" s="731"/>
      <c r="M596" s="731"/>
      <c r="N596" s="727"/>
      <c r="O596" s="727"/>
      <c r="P596" s="731">
        <v>1</v>
      </c>
      <c r="Q596" s="731">
        <v>126</v>
      </c>
      <c r="R596" s="745"/>
      <c r="S596" s="732">
        <v>126</v>
      </c>
    </row>
    <row r="597" spans="1:19" ht="14.4" customHeight="1" x14ac:dyDescent="0.3">
      <c r="A597" s="726" t="s">
        <v>5790</v>
      </c>
      <c r="B597" s="727" t="s">
        <v>5791</v>
      </c>
      <c r="C597" s="727" t="s">
        <v>603</v>
      </c>
      <c r="D597" s="727" t="s">
        <v>2305</v>
      </c>
      <c r="E597" s="727" t="s">
        <v>5813</v>
      </c>
      <c r="F597" s="727" t="s">
        <v>5868</v>
      </c>
      <c r="G597" s="727" t="s">
        <v>5869</v>
      </c>
      <c r="H597" s="731"/>
      <c r="I597" s="731"/>
      <c r="J597" s="727"/>
      <c r="K597" s="727"/>
      <c r="L597" s="731"/>
      <c r="M597" s="731"/>
      <c r="N597" s="727"/>
      <c r="O597" s="727"/>
      <c r="P597" s="731">
        <v>1</v>
      </c>
      <c r="Q597" s="731">
        <v>33.33</v>
      </c>
      <c r="R597" s="745"/>
      <c r="S597" s="732">
        <v>33.33</v>
      </c>
    </row>
    <row r="598" spans="1:19" ht="14.4" customHeight="1" x14ac:dyDescent="0.3">
      <c r="A598" s="726" t="s">
        <v>5790</v>
      </c>
      <c r="B598" s="727" t="s">
        <v>5791</v>
      </c>
      <c r="C598" s="727" t="s">
        <v>603</v>
      </c>
      <c r="D598" s="727" t="s">
        <v>5764</v>
      </c>
      <c r="E598" s="727" t="s">
        <v>5813</v>
      </c>
      <c r="F598" s="727" t="s">
        <v>5820</v>
      </c>
      <c r="G598" s="727" t="s">
        <v>5821</v>
      </c>
      <c r="H598" s="731"/>
      <c r="I598" s="731"/>
      <c r="J598" s="727"/>
      <c r="K598" s="727"/>
      <c r="L598" s="731"/>
      <c r="M598" s="731"/>
      <c r="N598" s="727"/>
      <c r="O598" s="727"/>
      <c r="P598" s="731">
        <v>4</v>
      </c>
      <c r="Q598" s="731">
        <v>148</v>
      </c>
      <c r="R598" s="745"/>
      <c r="S598" s="732">
        <v>37</v>
      </c>
    </row>
    <row r="599" spans="1:19" ht="14.4" customHeight="1" x14ac:dyDescent="0.3">
      <c r="A599" s="726" t="s">
        <v>5790</v>
      </c>
      <c r="B599" s="727" t="s">
        <v>5791</v>
      </c>
      <c r="C599" s="727" t="s">
        <v>603</v>
      </c>
      <c r="D599" s="727" t="s">
        <v>5764</v>
      </c>
      <c r="E599" s="727" t="s">
        <v>5813</v>
      </c>
      <c r="F599" s="727" t="s">
        <v>5830</v>
      </c>
      <c r="G599" s="727" t="s">
        <v>5831</v>
      </c>
      <c r="H599" s="731"/>
      <c r="I599" s="731"/>
      <c r="J599" s="727"/>
      <c r="K599" s="727"/>
      <c r="L599" s="731">
        <v>1</v>
      </c>
      <c r="M599" s="731">
        <v>630</v>
      </c>
      <c r="N599" s="727">
        <v>1</v>
      </c>
      <c r="O599" s="727">
        <v>630</v>
      </c>
      <c r="P599" s="731">
        <v>1</v>
      </c>
      <c r="Q599" s="731">
        <v>630</v>
      </c>
      <c r="R599" s="745">
        <v>1</v>
      </c>
      <c r="S599" s="732">
        <v>630</v>
      </c>
    </row>
    <row r="600" spans="1:19" ht="14.4" customHeight="1" x14ac:dyDescent="0.3">
      <c r="A600" s="726" t="s">
        <v>5790</v>
      </c>
      <c r="B600" s="727" t="s">
        <v>5791</v>
      </c>
      <c r="C600" s="727" t="s">
        <v>603</v>
      </c>
      <c r="D600" s="727" t="s">
        <v>5764</v>
      </c>
      <c r="E600" s="727" t="s">
        <v>5813</v>
      </c>
      <c r="F600" s="727" t="s">
        <v>5834</v>
      </c>
      <c r="G600" s="727" t="s">
        <v>5835</v>
      </c>
      <c r="H600" s="731"/>
      <c r="I600" s="731"/>
      <c r="J600" s="727"/>
      <c r="K600" s="727"/>
      <c r="L600" s="731">
        <v>2</v>
      </c>
      <c r="M600" s="731">
        <v>78</v>
      </c>
      <c r="N600" s="727">
        <v>1</v>
      </c>
      <c r="O600" s="727">
        <v>39</v>
      </c>
      <c r="P600" s="731">
        <v>2</v>
      </c>
      <c r="Q600" s="731">
        <v>78</v>
      </c>
      <c r="R600" s="745">
        <v>1</v>
      </c>
      <c r="S600" s="732">
        <v>39</v>
      </c>
    </row>
    <row r="601" spans="1:19" ht="14.4" customHeight="1" x14ac:dyDescent="0.3">
      <c r="A601" s="726" t="s">
        <v>5790</v>
      </c>
      <c r="B601" s="727" t="s">
        <v>5791</v>
      </c>
      <c r="C601" s="727" t="s">
        <v>603</v>
      </c>
      <c r="D601" s="727" t="s">
        <v>5764</v>
      </c>
      <c r="E601" s="727" t="s">
        <v>5813</v>
      </c>
      <c r="F601" s="727" t="s">
        <v>5846</v>
      </c>
      <c r="G601" s="727" t="s">
        <v>5847</v>
      </c>
      <c r="H601" s="731"/>
      <c r="I601" s="731"/>
      <c r="J601" s="727"/>
      <c r="K601" s="727"/>
      <c r="L601" s="731">
        <v>2</v>
      </c>
      <c r="M601" s="731">
        <v>502</v>
      </c>
      <c r="N601" s="727">
        <v>1</v>
      </c>
      <c r="O601" s="727">
        <v>251</v>
      </c>
      <c r="P601" s="731"/>
      <c r="Q601" s="731"/>
      <c r="R601" s="745"/>
      <c r="S601" s="732"/>
    </row>
    <row r="602" spans="1:19" ht="14.4" customHeight="1" x14ac:dyDescent="0.3">
      <c r="A602" s="726" t="s">
        <v>5790</v>
      </c>
      <c r="B602" s="727" t="s">
        <v>5791</v>
      </c>
      <c r="C602" s="727" t="s">
        <v>603</v>
      </c>
      <c r="D602" s="727" t="s">
        <v>5764</v>
      </c>
      <c r="E602" s="727" t="s">
        <v>5813</v>
      </c>
      <c r="F602" s="727" t="s">
        <v>5848</v>
      </c>
      <c r="G602" s="727" t="s">
        <v>5849</v>
      </c>
      <c r="H602" s="731">
        <v>11</v>
      </c>
      <c r="I602" s="731">
        <v>1298</v>
      </c>
      <c r="J602" s="727">
        <v>1.2876984126984128</v>
      </c>
      <c r="K602" s="727">
        <v>118</v>
      </c>
      <c r="L602" s="731">
        <v>8</v>
      </c>
      <c r="M602" s="731">
        <v>1008</v>
      </c>
      <c r="N602" s="727">
        <v>1</v>
      </c>
      <c r="O602" s="727">
        <v>126</v>
      </c>
      <c r="P602" s="731">
        <v>11</v>
      </c>
      <c r="Q602" s="731">
        <v>1386</v>
      </c>
      <c r="R602" s="745">
        <v>1.375</v>
      </c>
      <c r="S602" s="732">
        <v>126</v>
      </c>
    </row>
    <row r="603" spans="1:19" ht="14.4" customHeight="1" x14ac:dyDescent="0.3">
      <c r="A603" s="726" t="s">
        <v>5790</v>
      </c>
      <c r="B603" s="727" t="s">
        <v>5791</v>
      </c>
      <c r="C603" s="727" t="s">
        <v>603</v>
      </c>
      <c r="D603" s="727" t="s">
        <v>5764</v>
      </c>
      <c r="E603" s="727" t="s">
        <v>5813</v>
      </c>
      <c r="F603" s="727" t="s">
        <v>5868</v>
      </c>
      <c r="G603" s="727" t="s">
        <v>5869</v>
      </c>
      <c r="H603" s="731">
        <v>421</v>
      </c>
      <c r="I603" s="731">
        <v>5833.33</v>
      </c>
      <c r="J603" s="727">
        <v>17.499640007199854</v>
      </c>
      <c r="K603" s="727">
        <v>13.855890736342042</v>
      </c>
      <c r="L603" s="731">
        <v>10</v>
      </c>
      <c r="M603" s="731">
        <v>333.34000000000003</v>
      </c>
      <c r="N603" s="727">
        <v>1</v>
      </c>
      <c r="O603" s="727">
        <v>33.334000000000003</v>
      </c>
      <c r="P603" s="731">
        <v>11</v>
      </c>
      <c r="Q603" s="731">
        <v>366.66999999999996</v>
      </c>
      <c r="R603" s="745">
        <v>1.0999880002399949</v>
      </c>
      <c r="S603" s="732">
        <v>33.333636363636359</v>
      </c>
    </row>
    <row r="604" spans="1:19" ht="14.4" customHeight="1" x14ac:dyDescent="0.3">
      <c r="A604" s="726" t="s">
        <v>5790</v>
      </c>
      <c r="B604" s="727" t="s">
        <v>5791</v>
      </c>
      <c r="C604" s="727" t="s">
        <v>603</v>
      </c>
      <c r="D604" s="727" t="s">
        <v>2308</v>
      </c>
      <c r="E604" s="727" t="s">
        <v>5813</v>
      </c>
      <c r="F604" s="727" t="s">
        <v>5828</v>
      </c>
      <c r="G604" s="727" t="s">
        <v>5829</v>
      </c>
      <c r="H604" s="731">
        <v>2</v>
      </c>
      <c r="I604" s="731">
        <v>168</v>
      </c>
      <c r="J604" s="727"/>
      <c r="K604" s="727">
        <v>84</v>
      </c>
      <c r="L604" s="731"/>
      <c r="M604" s="731"/>
      <c r="N604" s="727"/>
      <c r="O604" s="727"/>
      <c r="P604" s="731"/>
      <c r="Q604" s="731"/>
      <c r="R604" s="745"/>
      <c r="S604" s="732"/>
    </row>
    <row r="605" spans="1:19" ht="14.4" customHeight="1" x14ac:dyDescent="0.3">
      <c r="A605" s="726" t="s">
        <v>5790</v>
      </c>
      <c r="B605" s="727" t="s">
        <v>5791</v>
      </c>
      <c r="C605" s="727" t="s">
        <v>603</v>
      </c>
      <c r="D605" s="727" t="s">
        <v>2308</v>
      </c>
      <c r="E605" s="727" t="s">
        <v>5813</v>
      </c>
      <c r="F605" s="727" t="s">
        <v>5830</v>
      </c>
      <c r="G605" s="727" t="s">
        <v>5831</v>
      </c>
      <c r="H605" s="731">
        <v>2</v>
      </c>
      <c r="I605" s="731">
        <v>1234</v>
      </c>
      <c r="J605" s="727"/>
      <c r="K605" s="727">
        <v>617</v>
      </c>
      <c r="L605" s="731"/>
      <c r="M605" s="731"/>
      <c r="N605" s="727"/>
      <c r="O605" s="727"/>
      <c r="P605" s="731"/>
      <c r="Q605" s="731"/>
      <c r="R605" s="745"/>
      <c r="S605" s="732"/>
    </row>
    <row r="606" spans="1:19" ht="14.4" customHeight="1" x14ac:dyDescent="0.3">
      <c r="A606" s="726" t="s">
        <v>5790</v>
      </c>
      <c r="B606" s="727" t="s">
        <v>5791</v>
      </c>
      <c r="C606" s="727" t="s">
        <v>603</v>
      </c>
      <c r="D606" s="727" t="s">
        <v>2308</v>
      </c>
      <c r="E606" s="727" t="s">
        <v>5813</v>
      </c>
      <c r="F606" s="727" t="s">
        <v>5832</v>
      </c>
      <c r="G606" s="727" t="s">
        <v>5833</v>
      </c>
      <c r="H606" s="731">
        <v>2</v>
      </c>
      <c r="I606" s="731">
        <v>776</v>
      </c>
      <c r="J606" s="727"/>
      <c r="K606" s="727">
        <v>388</v>
      </c>
      <c r="L606" s="731"/>
      <c r="M606" s="731"/>
      <c r="N606" s="727"/>
      <c r="O606" s="727"/>
      <c r="P606" s="731"/>
      <c r="Q606" s="731"/>
      <c r="R606" s="745"/>
      <c r="S606" s="732"/>
    </row>
    <row r="607" spans="1:19" ht="14.4" customHeight="1" x14ac:dyDescent="0.3">
      <c r="A607" s="726" t="s">
        <v>5790</v>
      </c>
      <c r="B607" s="727" t="s">
        <v>5791</v>
      </c>
      <c r="C607" s="727" t="s">
        <v>603</v>
      </c>
      <c r="D607" s="727" t="s">
        <v>2308</v>
      </c>
      <c r="E607" s="727" t="s">
        <v>5813</v>
      </c>
      <c r="F607" s="727" t="s">
        <v>5834</v>
      </c>
      <c r="G607" s="727" t="s">
        <v>5835</v>
      </c>
      <c r="H607" s="731">
        <v>2</v>
      </c>
      <c r="I607" s="731">
        <v>78</v>
      </c>
      <c r="J607" s="727"/>
      <c r="K607" s="727">
        <v>39</v>
      </c>
      <c r="L607" s="731"/>
      <c r="M607" s="731"/>
      <c r="N607" s="727"/>
      <c r="O607" s="727"/>
      <c r="P607" s="731"/>
      <c r="Q607" s="731"/>
      <c r="R607" s="745"/>
      <c r="S607" s="732"/>
    </row>
    <row r="608" spans="1:19" ht="14.4" customHeight="1" x14ac:dyDescent="0.3">
      <c r="A608" s="726" t="s">
        <v>5790</v>
      </c>
      <c r="B608" s="727" t="s">
        <v>5791</v>
      </c>
      <c r="C608" s="727" t="s">
        <v>603</v>
      </c>
      <c r="D608" s="727" t="s">
        <v>2308</v>
      </c>
      <c r="E608" s="727" t="s">
        <v>5813</v>
      </c>
      <c r="F608" s="727" t="s">
        <v>5848</v>
      </c>
      <c r="G608" s="727" t="s">
        <v>5849</v>
      </c>
      <c r="H608" s="731">
        <v>4</v>
      </c>
      <c r="I608" s="731">
        <v>472</v>
      </c>
      <c r="J608" s="727"/>
      <c r="K608" s="727">
        <v>118</v>
      </c>
      <c r="L608" s="731"/>
      <c r="M608" s="731"/>
      <c r="N608" s="727"/>
      <c r="O608" s="727"/>
      <c r="P608" s="731"/>
      <c r="Q608" s="731"/>
      <c r="R608" s="745"/>
      <c r="S608" s="732"/>
    </row>
    <row r="609" spans="1:19" ht="14.4" customHeight="1" x14ac:dyDescent="0.3">
      <c r="A609" s="726" t="s">
        <v>5790</v>
      </c>
      <c r="B609" s="727" t="s">
        <v>5791</v>
      </c>
      <c r="C609" s="727" t="s">
        <v>603</v>
      </c>
      <c r="D609" s="727" t="s">
        <v>2308</v>
      </c>
      <c r="E609" s="727" t="s">
        <v>5813</v>
      </c>
      <c r="F609" s="727" t="s">
        <v>5868</v>
      </c>
      <c r="G609" s="727" t="s">
        <v>5869</v>
      </c>
      <c r="H609" s="731">
        <v>2</v>
      </c>
      <c r="I609" s="731">
        <v>33.33</v>
      </c>
      <c r="J609" s="727"/>
      <c r="K609" s="727">
        <v>16.664999999999999</v>
      </c>
      <c r="L609" s="731"/>
      <c r="M609" s="731"/>
      <c r="N609" s="727"/>
      <c r="O609" s="727"/>
      <c r="P609" s="731"/>
      <c r="Q609" s="731"/>
      <c r="R609" s="745"/>
      <c r="S609" s="732"/>
    </row>
    <row r="610" spans="1:19" ht="14.4" customHeight="1" x14ac:dyDescent="0.3">
      <c r="A610" s="726" t="s">
        <v>5790</v>
      </c>
      <c r="B610" s="727" t="s">
        <v>5791</v>
      </c>
      <c r="C610" s="727" t="s">
        <v>603</v>
      </c>
      <c r="D610" s="727" t="s">
        <v>2311</v>
      </c>
      <c r="E610" s="727" t="s">
        <v>5813</v>
      </c>
      <c r="F610" s="727" t="s">
        <v>5846</v>
      </c>
      <c r="G610" s="727" t="s">
        <v>5847</v>
      </c>
      <c r="H610" s="731">
        <v>1</v>
      </c>
      <c r="I610" s="731">
        <v>235</v>
      </c>
      <c r="J610" s="727"/>
      <c r="K610" s="727">
        <v>235</v>
      </c>
      <c r="L610" s="731"/>
      <c r="M610" s="731"/>
      <c r="N610" s="727"/>
      <c r="O610" s="727"/>
      <c r="P610" s="731"/>
      <c r="Q610" s="731"/>
      <c r="R610" s="745"/>
      <c r="S610" s="732"/>
    </row>
    <row r="611" spans="1:19" ht="14.4" customHeight="1" x14ac:dyDescent="0.3">
      <c r="A611" s="726" t="s">
        <v>5790</v>
      </c>
      <c r="B611" s="727" t="s">
        <v>5791</v>
      </c>
      <c r="C611" s="727" t="s">
        <v>603</v>
      </c>
      <c r="D611" s="727" t="s">
        <v>2317</v>
      </c>
      <c r="E611" s="727" t="s">
        <v>5813</v>
      </c>
      <c r="F611" s="727" t="s">
        <v>5848</v>
      </c>
      <c r="G611" s="727" t="s">
        <v>5849</v>
      </c>
      <c r="H611" s="731"/>
      <c r="I611" s="731"/>
      <c r="J611" s="727"/>
      <c r="K611" s="727"/>
      <c r="L611" s="731"/>
      <c r="M611" s="731"/>
      <c r="N611" s="727"/>
      <c r="O611" s="727"/>
      <c r="P611" s="731">
        <v>1</v>
      </c>
      <c r="Q611" s="731">
        <v>126</v>
      </c>
      <c r="R611" s="745"/>
      <c r="S611" s="732">
        <v>126</v>
      </c>
    </row>
    <row r="612" spans="1:19" ht="14.4" customHeight="1" x14ac:dyDescent="0.3">
      <c r="A612" s="726" t="s">
        <v>5790</v>
      </c>
      <c r="B612" s="727" t="s">
        <v>5791</v>
      </c>
      <c r="C612" s="727" t="s">
        <v>603</v>
      </c>
      <c r="D612" s="727" t="s">
        <v>2317</v>
      </c>
      <c r="E612" s="727" t="s">
        <v>5813</v>
      </c>
      <c r="F612" s="727" t="s">
        <v>5868</v>
      </c>
      <c r="G612" s="727" t="s">
        <v>5869</v>
      </c>
      <c r="H612" s="731"/>
      <c r="I612" s="731"/>
      <c r="J612" s="727"/>
      <c r="K612" s="727"/>
      <c r="L612" s="731"/>
      <c r="M612" s="731"/>
      <c r="N612" s="727"/>
      <c r="O612" s="727"/>
      <c r="P612" s="731">
        <v>1</v>
      </c>
      <c r="Q612" s="731">
        <v>33.33</v>
      </c>
      <c r="R612" s="745"/>
      <c r="S612" s="732">
        <v>33.33</v>
      </c>
    </row>
    <row r="613" spans="1:19" ht="14.4" customHeight="1" x14ac:dyDescent="0.3">
      <c r="A613" s="726" t="s">
        <v>5790</v>
      </c>
      <c r="B613" s="727" t="s">
        <v>5791</v>
      </c>
      <c r="C613" s="727" t="s">
        <v>603</v>
      </c>
      <c r="D613" s="727" t="s">
        <v>2319</v>
      </c>
      <c r="E613" s="727" t="s">
        <v>5792</v>
      </c>
      <c r="F613" s="727" t="s">
        <v>5793</v>
      </c>
      <c r="G613" s="727" t="s">
        <v>4600</v>
      </c>
      <c r="H613" s="731"/>
      <c r="I613" s="731"/>
      <c r="J613" s="727"/>
      <c r="K613" s="727"/>
      <c r="L613" s="731">
        <v>0.2</v>
      </c>
      <c r="M613" s="731">
        <v>30.2</v>
      </c>
      <c r="N613" s="727">
        <v>1</v>
      </c>
      <c r="O613" s="727">
        <v>151</v>
      </c>
      <c r="P613" s="731"/>
      <c r="Q613" s="731"/>
      <c r="R613" s="745"/>
      <c r="S613" s="732"/>
    </row>
    <row r="614" spans="1:19" ht="14.4" customHeight="1" x14ac:dyDescent="0.3">
      <c r="A614" s="726" t="s">
        <v>5790</v>
      </c>
      <c r="B614" s="727" t="s">
        <v>5791</v>
      </c>
      <c r="C614" s="727" t="s">
        <v>603</v>
      </c>
      <c r="D614" s="727" t="s">
        <v>2319</v>
      </c>
      <c r="E614" s="727" t="s">
        <v>5792</v>
      </c>
      <c r="F614" s="727" t="s">
        <v>5797</v>
      </c>
      <c r="G614" s="727" t="s">
        <v>5798</v>
      </c>
      <c r="H614" s="731">
        <v>0.1</v>
      </c>
      <c r="I614" s="731">
        <v>9.3800000000000008</v>
      </c>
      <c r="J614" s="727"/>
      <c r="K614" s="727">
        <v>93.8</v>
      </c>
      <c r="L614" s="731"/>
      <c r="M614" s="731"/>
      <c r="N614" s="727"/>
      <c r="O614" s="727"/>
      <c r="P614" s="731"/>
      <c r="Q614" s="731"/>
      <c r="R614" s="745"/>
      <c r="S614" s="732"/>
    </row>
    <row r="615" spans="1:19" ht="14.4" customHeight="1" x14ac:dyDescent="0.3">
      <c r="A615" s="726" t="s">
        <v>5790</v>
      </c>
      <c r="B615" s="727" t="s">
        <v>5791</v>
      </c>
      <c r="C615" s="727" t="s">
        <v>603</v>
      </c>
      <c r="D615" s="727" t="s">
        <v>2319</v>
      </c>
      <c r="E615" s="727" t="s">
        <v>5792</v>
      </c>
      <c r="F615" s="727" t="s">
        <v>5802</v>
      </c>
      <c r="G615" s="727" t="s">
        <v>5803</v>
      </c>
      <c r="H615" s="731">
        <v>15</v>
      </c>
      <c r="I615" s="731">
        <v>771.02999999999986</v>
      </c>
      <c r="J615" s="727">
        <v>0.87445136266203927</v>
      </c>
      <c r="K615" s="727">
        <v>51.401999999999994</v>
      </c>
      <c r="L615" s="731">
        <v>17</v>
      </c>
      <c r="M615" s="731">
        <v>881.73</v>
      </c>
      <c r="N615" s="727">
        <v>1</v>
      </c>
      <c r="O615" s="727">
        <v>51.866470588235295</v>
      </c>
      <c r="P615" s="731">
        <v>13.2</v>
      </c>
      <c r="Q615" s="731">
        <v>718.74</v>
      </c>
      <c r="R615" s="745">
        <v>0.81514749413085641</v>
      </c>
      <c r="S615" s="732">
        <v>54.45</v>
      </c>
    </row>
    <row r="616" spans="1:19" ht="14.4" customHeight="1" x14ac:dyDescent="0.3">
      <c r="A616" s="726" t="s">
        <v>5790</v>
      </c>
      <c r="B616" s="727" t="s">
        <v>5791</v>
      </c>
      <c r="C616" s="727" t="s">
        <v>603</v>
      </c>
      <c r="D616" s="727" t="s">
        <v>2319</v>
      </c>
      <c r="E616" s="727" t="s">
        <v>5810</v>
      </c>
      <c r="F616" s="727" t="s">
        <v>5930</v>
      </c>
      <c r="G616" s="727" t="s">
        <v>5931</v>
      </c>
      <c r="H616" s="731">
        <v>1</v>
      </c>
      <c r="I616" s="731">
        <v>3714.22</v>
      </c>
      <c r="J616" s="727">
        <v>1</v>
      </c>
      <c r="K616" s="727">
        <v>3714.22</v>
      </c>
      <c r="L616" s="731">
        <v>1</v>
      </c>
      <c r="M616" s="731">
        <v>3714.22</v>
      </c>
      <c r="N616" s="727">
        <v>1</v>
      </c>
      <c r="O616" s="727">
        <v>3714.22</v>
      </c>
      <c r="P616" s="731"/>
      <c r="Q616" s="731"/>
      <c r="R616" s="745"/>
      <c r="S616" s="732"/>
    </row>
    <row r="617" spans="1:19" ht="14.4" customHeight="1" x14ac:dyDescent="0.3">
      <c r="A617" s="726" t="s">
        <v>5790</v>
      </c>
      <c r="B617" s="727" t="s">
        <v>5791</v>
      </c>
      <c r="C617" s="727" t="s">
        <v>603</v>
      </c>
      <c r="D617" s="727" t="s">
        <v>2319</v>
      </c>
      <c r="E617" s="727" t="s">
        <v>5813</v>
      </c>
      <c r="F617" s="727" t="s">
        <v>5816</v>
      </c>
      <c r="G617" s="727" t="s">
        <v>5817</v>
      </c>
      <c r="H617" s="731">
        <v>70</v>
      </c>
      <c r="I617" s="731">
        <v>10080</v>
      </c>
      <c r="J617" s="727">
        <v>0.83182043241458992</v>
      </c>
      <c r="K617" s="727">
        <v>144</v>
      </c>
      <c r="L617" s="731">
        <v>83</v>
      </c>
      <c r="M617" s="731">
        <v>12118</v>
      </c>
      <c r="N617" s="727">
        <v>1</v>
      </c>
      <c r="O617" s="727">
        <v>146</v>
      </c>
      <c r="P617" s="731">
        <v>96</v>
      </c>
      <c r="Q617" s="731">
        <v>14112</v>
      </c>
      <c r="R617" s="745">
        <v>1.1645486053804257</v>
      </c>
      <c r="S617" s="732">
        <v>147</v>
      </c>
    </row>
    <row r="618" spans="1:19" ht="14.4" customHeight="1" x14ac:dyDescent="0.3">
      <c r="A618" s="726" t="s">
        <v>5790</v>
      </c>
      <c r="B618" s="727" t="s">
        <v>5791</v>
      </c>
      <c r="C618" s="727" t="s">
        <v>603</v>
      </c>
      <c r="D618" s="727" t="s">
        <v>2319</v>
      </c>
      <c r="E618" s="727" t="s">
        <v>5813</v>
      </c>
      <c r="F618" s="727" t="s">
        <v>5820</v>
      </c>
      <c r="G618" s="727" t="s">
        <v>5821</v>
      </c>
      <c r="H618" s="731">
        <v>2</v>
      </c>
      <c r="I618" s="731">
        <v>70</v>
      </c>
      <c r="J618" s="727">
        <v>0.63063063063063063</v>
      </c>
      <c r="K618" s="727">
        <v>35</v>
      </c>
      <c r="L618" s="731">
        <v>3</v>
      </c>
      <c r="M618" s="731">
        <v>111</v>
      </c>
      <c r="N618" s="727">
        <v>1</v>
      </c>
      <c r="O618" s="727">
        <v>37</v>
      </c>
      <c r="P618" s="731">
        <v>1</v>
      </c>
      <c r="Q618" s="731">
        <v>37</v>
      </c>
      <c r="R618" s="745">
        <v>0.33333333333333331</v>
      </c>
      <c r="S618" s="732">
        <v>37</v>
      </c>
    </row>
    <row r="619" spans="1:19" ht="14.4" customHeight="1" x14ac:dyDescent="0.3">
      <c r="A619" s="726" t="s">
        <v>5790</v>
      </c>
      <c r="B619" s="727" t="s">
        <v>5791</v>
      </c>
      <c r="C619" s="727" t="s">
        <v>603</v>
      </c>
      <c r="D619" s="727" t="s">
        <v>2319</v>
      </c>
      <c r="E619" s="727" t="s">
        <v>5813</v>
      </c>
      <c r="F619" s="727" t="s">
        <v>5822</v>
      </c>
      <c r="G619" s="727" t="s">
        <v>5823</v>
      </c>
      <c r="H619" s="731">
        <v>67</v>
      </c>
      <c r="I619" s="731">
        <v>670</v>
      </c>
      <c r="J619" s="727">
        <v>0.80722891566265065</v>
      </c>
      <c r="K619" s="727">
        <v>10</v>
      </c>
      <c r="L619" s="731">
        <v>83</v>
      </c>
      <c r="M619" s="731">
        <v>830</v>
      </c>
      <c r="N619" s="727">
        <v>1</v>
      </c>
      <c r="O619" s="727">
        <v>10</v>
      </c>
      <c r="P619" s="731">
        <v>60</v>
      </c>
      <c r="Q619" s="731">
        <v>600</v>
      </c>
      <c r="R619" s="745">
        <v>0.72289156626506024</v>
      </c>
      <c r="S619" s="732">
        <v>10</v>
      </c>
    </row>
    <row r="620" spans="1:19" ht="14.4" customHeight="1" x14ac:dyDescent="0.3">
      <c r="A620" s="726" t="s">
        <v>5790</v>
      </c>
      <c r="B620" s="727" t="s">
        <v>5791</v>
      </c>
      <c r="C620" s="727" t="s">
        <v>603</v>
      </c>
      <c r="D620" s="727" t="s">
        <v>2319</v>
      </c>
      <c r="E620" s="727" t="s">
        <v>5813</v>
      </c>
      <c r="F620" s="727" t="s">
        <v>5828</v>
      </c>
      <c r="G620" s="727" t="s">
        <v>5829</v>
      </c>
      <c r="H620" s="731">
        <v>41</v>
      </c>
      <c r="I620" s="731">
        <v>3444</v>
      </c>
      <c r="J620" s="727">
        <v>0.60209790209790215</v>
      </c>
      <c r="K620" s="727">
        <v>84</v>
      </c>
      <c r="L620" s="731">
        <v>65</v>
      </c>
      <c r="M620" s="731">
        <v>5720</v>
      </c>
      <c r="N620" s="727">
        <v>1</v>
      </c>
      <c r="O620" s="727">
        <v>88</v>
      </c>
      <c r="P620" s="731">
        <v>45</v>
      </c>
      <c r="Q620" s="731">
        <v>3960</v>
      </c>
      <c r="R620" s="745">
        <v>0.69230769230769229</v>
      </c>
      <c r="S620" s="732">
        <v>88</v>
      </c>
    </row>
    <row r="621" spans="1:19" ht="14.4" customHeight="1" x14ac:dyDescent="0.3">
      <c r="A621" s="726" t="s">
        <v>5790</v>
      </c>
      <c r="B621" s="727" t="s">
        <v>5791</v>
      </c>
      <c r="C621" s="727" t="s">
        <v>603</v>
      </c>
      <c r="D621" s="727" t="s">
        <v>2319</v>
      </c>
      <c r="E621" s="727" t="s">
        <v>5813</v>
      </c>
      <c r="F621" s="727" t="s">
        <v>5830</v>
      </c>
      <c r="G621" s="727" t="s">
        <v>5831</v>
      </c>
      <c r="H621" s="731">
        <v>41</v>
      </c>
      <c r="I621" s="731">
        <v>25297</v>
      </c>
      <c r="J621" s="727">
        <v>0.60839345839345838</v>
      </c>
      <c r="K621" s="727">
        <v>617</v>
      </c>
      <c r="L621" s="731">
        <v>66</v>
      </c>
      <c r="M621" s="731">
        <v>41580</v>
      </c>
      <c r="N621" s="727">
        <v>1</v>
      </c>
      <c r="O621" s="727">
        <v>630</v>
      </c>
      <c r="P621" s="731">
        <v>45</v>
      </c>
      <c r="Q621" s="731">
        <v>28350</v>
      </c>
      <c r="R621" s="745">
        <v>0.68181818181818177</v>
      </c>
      <c r="S621" s="732">
        <v>630</v>
      </c>
    </row>
    <row r="622" spans="1:19" ht="14.4" customHeight="1" x14ac:dyDescent="0.3">
      <c r="A622" s="726" t="s">
        <v>5790</v>
      </c>
      <c r="B622" s="727" t="s">
        <v>5791</v>
      </c>
      <c r="C622" s="727" t="s">
        <v>603</v>
      </c>
      <c r="D622" s="727" t="s">
        <v>2319</v>
      </c>
      <c r="E622" s="727" t="s">
        <v>5813</v>
      </c>
      <c r="F622" s="727" t="s">
        <v>5832</v>
      </c>
      <c r="G622" s="727" t="s">
        <v>5833</v>
      </c>
      <c r="H622" s="731">
        <v>55</v>
      </c>
      <c r="I622" s="731">
        <v>21340</v>
      </c>
      <c r="J622" s="727">
        <v>0.6979330193615908</v>
      </c>
      <c r="K622" s="727">
        <v>388</v>
      </c>
      <c r="L622" s="731">
        <v>78</v>
      </c>
      <c r="M622" s="731">
        <v>30576</v>
      </c>
      <c r="N622" s="727">
        <v>1</v>
      </c>
      <c r="O622" s="727">
        <v>392</v>
      </c>
      <c r="P622" s="731">
        <v>55</v>
      </c>
      <c r="Q622" s="731">
        <v>21560</v>
      </c>
      <c r="R622" s="745">
        <v>0.70512820512820518</v>
      </c>
      <c r="S622" s="732">
        <v>392</v>
      </c>
    </row>
    <row r="623" spans="1:19" ht="14.4" customHeight="1" x14ac:dyDescent="0.3">
      <c r="A623" s="726" t="s">
        <v>5790</v>
      </c>
      <c r="B623" s="727" t="s">
        <v>5791</v>
      </c>
      <c r="C623" s="727" t="s">
        <v>603</v>
      </c>
      <c r="D623" s="727" t="s">
        <v>2319</v>
      </c>
      <c r="E623" s="727" t="s">
        <v>5813</v>
      </c>
      <c r="F623" s="727" t="s">
        <v>5834</v>
      </c>
      <c r="G623" s="727" t="s">
        <v>5835</v>
      </c>
      <c r="H623" s="731">
        <v>332</v>
      </c>
      <c r="I623" s="731">
        <v>12948</v>
      </c>
      <c r="J623" s="727">
        <v>0.69747899159663862</v>
      </c>
      <c r="K623" s="727">
        <v>39</v>
      </c>
      <c r="L623" s="731">
        <v>476</v>
      </c>
      <c r="M623" s="731">
        <v>18564</v>
      </c>
      <c r="N623" s="727">
        <v>1</v>
      </c>
      <c r="O623" s="727">
        <v>39</v>
      </c>
      <c r="P623" s="731">
        <v>361</v>
      </c>
      <c r="Q623" s="731">
        <v>14079</v>
      </c>
      <c r="R623" s="745">
        <v>0.75840336134453779</v>
      </c>
      <c r="S623" s="732">
        <v>39</v>
      </c>
    </row>
    <row r="624" spans="1:19" ht="14.4" customHeight="1" x14ac:dyDescent="0.3">
      <c r="A624" s="726" t="s">
        <v>5790</v>
      </c>
      <c r="B624" s="727" t="s">
        <v>5791</v>
      </c>
      <c r="C624" s="727" t="s">
        <v>603</v>
      </c>
      <c r="D624" s="727" t="s">
        <v>2319</v>
      </c>
      <c r="E624" s="727" t="s">
        <v>5813</v>
      </c>
      <c r="F624" s="727" t="s">
        <v>5836</v>
      </c>
      <c r="G624" s="727" t="s">
        <v>5837</v>
      </c>
      <c r="H624" s="731">
        <v>4</v>
      </c>
      <c r="I624" s="731">
        <v>70620</v>
      </c>
      <c r="J624" s="727">
        <v>3.987577639751553</v>
      </c>
      <c r="K624" s="727">
        <v>17655</v>
      </c>
      <c r="L624" s="731">
        <v>1</v>
      </c>
      <c r="M624" s="731">
        <v>17710</v>
      </c>
      <c r="N624" s="727">
        <v>1</v>
      </c>
      <c r="O624" s="727">
        <v>17710</v>
      </c>
      <c r="P624" s="731">
        <v>1</v>
      </c>
      <c r="Q624" s="731">
        <v>17711</v>
      </c>
      <c r="R624" s="745">
        <v>1.0000564652738566</v>
      </c>
      <c r="S624" s="732">
        <v>17711</v>
      </c>
    </row>
    <row r="625" spans="1:19" ht="14.4" customHeight="1" x14ac:dyDescent="0.3">
      <c r="A625" s="726" t="s">
        <v>5790</v>
      </c>
      <c r="B625" s="727" t="s">
        <v>5791</v>
      </c>
      <c r="C625" s="727" t="s">
        <v>603</v>
      </c>
      <c r="D625" s="727" t="s">
        <v>2319</v>
      </c>
      <c r="E625" s="727" t="s">
        <v>5813</v>
      </c>
      <c r="F625" s="727" t="s">
        <v>5932</v>
      </c>
      <c r="G625" s="727" t="s">
        <v>5933</v>
      </c>
      <c r="H625" s="731"/>
      <c r="I625" s="731"/>
      <c r="J625" s="727"/>
      <c r="K625" s="727"/>
      <c r="L625" s="731">
        <v>1</v>
      </c>
      <c r="M625" s="731">
        <v>586</v>
      </c>
      <c r="N625" s="727">
        <v>1</v>
      </c>
      <c r="O625" s="727">
        <v>586</v>
      </c>
      <c r="P625" s="731"/>
      <c r="Q625" s="731"/>
      <c r="R625" s="745"/>
      <c r="S625" s="732"/>
    </row>
    <row r="626" spans="1:19" ht="14.4" customHeight="1" x14ac:dyDescent="0.3">
      <c r="A626" s="726" t="s">
        <v>5790</v>
      </c>
      <c r="B626" s="727" t="s">
        <v>5791</v>
      </c>
      <c r="C626" s="727" t="s">
        <v>603</v>
      </c>
      <c r="D626" s="727" t="s">
        <v>2319</v>
      </c>
      <c r="E626" s="727" t="s">
        <v>5813</v>
      </c>
      <c r="F626" s="727" t="s">
        <v>5838</v>
      </c>
      <c r="G626" s="727" t="s">
        <v>5839</v>
      </c>
      <c r="H626" s="731">
        <v>1</v>
      </c>
      <c r="I626" s="731">
        <v>1689</v>
      </c>
      <c r="J626" s="727">
        <v>0.2482363315696649</v>
      </c>
      <c r="K626" s="727">
        <v>1689</v>
      </c>
      <c r="L626" s="731">
        <v>4</v>
      </c>
      <c r="M626" s="731">
        <v>6804</v>
      </c>
      <c r="N626" s="727">
        <v>1</v>
      </c>
      <c r="O626" s="727">
        <v>1701</v>
      </c>
      <c r="P626" s="731"/>
      <c r="Q626" s="731"/>
      <c r="R626" s="745"/>
      <c r="S626" s="732"/>
    </row>
    <row r="627" spans="1:19" ht="14.4" customHeight="1" x14ac:dyDescent="0.3">
      <c r="A627" s="726" t="s">
        <v>5790</v>
      </c>
      <c r="B627" s="727" t="s">
        <v>5791</v>
      </c>
      <c r="C627" s="727" t="s">
        <v>603</v>
      </c>
      <c r="D627" s="727" t="s">
        <v>2319</v>
      </c>
      <c r="E627" s="727" t="s">
        <v>5813</v>
      </c>
      <c r="F627" s="727" t="s">
        <v>5840</v>
      </c>
      <c r="G627" s="727" t="s">
        <v>5841</v>
      </c>
      <c r="H627" s="731">
        <v>2</v>
      </c>
      <c r="I627" s="731">
        <v>1360</v>
      </c>
      <c r="J627" s="727">
        <v>0.96590909090909094</v>
      </c>
      <c r="K627" s="727">
        <v>680</v>
      </c>
      <c r="L627" s="731">
        <v>2</v>
      </c>
      <c r="M627" s="731">
        <v>1408</v>
      </c>
      <c r="N627" s="727">
        <v>1</v>
      </c>
      <c r="O627" s="727">
        <v>704</v>
      </c>
      <c r="P627" s="731"/>
      <c r="Q627" s="731"/>
      <c r="R627" s="745"/>
      <c r="S627" s="732"/>
    </row>
    <row r="628" spans="1:19" ht="14.4" customHeight="1" x14ac:dyDescent="0.3">
      <c r="A628" s="726" t="s">
        <v>5790</v>
      </c>
      <c r="B628" s="727" t="s">
        <v>5791</v>
      </c>
      <c r="C628" s="727" t="s">
        <v>603</v>
      </c>
      <c r="D628" s="727" t="s">
        <v>2319</v>
      </c>
      <c r="E628" s="727" t="s">
        <v>5813</v>
      </c>
      <c r="F628" s="727" t="s">
        <v>5842</v>
      </c>
      <c r="G628" s="727" t="s">
        <v>5843</v>
      </c>
      <c r="H628" s="731">
        <v>20</v>
      </c>
      <c r="I628" s="731">
        <v>88580</v>
      </c>
      <c r="J628" s="727">
        <v>0.66471559357646703</v>
      </c>
      <c r="K628" s="727">
        <v>4429</v>
      </c>
      <c r="L628" s="731">
        <v>30</v>
      </c>
      <c r="M628" s="731">
        <v>133260</v>
      </c>
      <c r="N628" s="727">
        <v>1</v>
      </c>
      <c r="O628" s="727">
        <v>4442</v>
      </c>
      <c r="P628" s="731">
        <v>16</v>
      </c>
      <c r="Q628" s="731">
        <v>71072</v>
      </c>
      <c r="R628" s="745">
        <v>0.53333333333333333</v>
      </c>
      <c r="S628" s="732">
        <v>4442</v>
      </c>
    </row>
    <row r="629" spans="1:19" ht="14.4" customHeight="1" x14ac:dyDescent="0.3">
      <c r="A629" s="726" t="s">
        <v>5790</v>
      </c>
      <c r="B629" s="727" t="s">
        <v>5791</v>
      </c>
      <c r="C629" s="727" t="s">
        <v>603</v>
      </c>
      <c r="D629" s="727" t="s">
        <v>2319</v>
      </c>
      <c r="E629" s="727" t="s">
        <v>5813</v>
      </c>
      <c r="F629" s="727" t="s">
        <v>5844</v>
      </c>
      <c r="G629" s="727" t="s">
        <v>5845</v>
      </c>
      <c r="H629" s="731">
        <v>1</v>
      </c>
      <c r="I629" s="731">
        <v>695</v>
      </c>
      <c r="J629" s="727">
        <v>0.9666203059805285</v>
      </c>
      <c r="K629" s="727">
        <v>695</v>
      </c>
      <c r="L629" s="731">
        <v>1</v>
      </c>
      <c r="M629" s="731">
        <v>719</v>
      </c>
      <c r="N629" s="727">
        <v>1</v>
      </c>
      <c r="O629" s="727">
        <v>719</v>
      </c>
      <c r="P629" s="731">
        <v>1</v>
      </c>
      <c r="Q629" s="731">
        <v>719</v>
      </c>
      <c r="R629" s="745">
        <v>1</v>
      </c>
      <c r="S629" s="732">
        <v>719</v>
      </c>
    </row>
    <row r="630" spans="1:19" ht="14.4" customHeight="1" x14ac:dyDescent="0.3">
      <c r="A630" s="726" t="s">
        <v>5790</v>
      </c>
      <c r="B630" s="727" t="s">
        <v>5791</v>
      </c>
      <c r="C630" s="727" t="s">
        <v>603</v>
      </c>
      <c r="D630" s="727" t="s">
        <v>2319</v>
      </c>
      <c r="E630" s="727" t="s">
        <v>5813</v>
      </c>
      <c r="F630" s="727" t="s">
        <v>5846</v>
      </c>
      <c r="G630" s="727" t="s">
        <v>5847</v>
      </c>
      <c r="H630" s="731">
        <v>77</v>
      </c>
      <c r="I630" s="731">
        <v>18095</v>
      </c>
      <c r="J630" s="727">
        <v>0.26899863233632632</v>
      </c>
      <c r="K630" s="727">
        <v>235</v>
      </c>
      <c r="L630" s="731">
        <v>268</v>
      </c>
      <c r="M630" s="731">
        <v>67268</v>
      </c>
      <c r="N630" s="727">
        <v>1</v>
      </c>
      <c r="O630" s="727">
        <v>251</v>
      </c>
      <c r="P630" s="731">
        <v>186</v>
      </c>
      <c r="Q630" s="731">
        <v>46686</v>
      </c>
      <c r="R630" s="745">
        <v>0.69402985074626866</v>
      </c>
      <c r="S630" s="732">
        <v>251</v>
      </c>
    </row>
    <row r="631" spans="1:19" ht="14.4" customHeight="1" x14ac:dyDescent="0.3">
      <c r="A631" s="726" t="s">
        <v>5790</v>
      </c>
      <c r="B631" s="727" t="s">
        <v>5791</v>
      </c>
      <c r="C631" s="727" t="s">
        <v>603</v>
      </c>
      <c r="D631" s="727" t="s">
        <v>2319</v>
      </c>
      <c r="E631" s="727" t="s">
        <v>5813</v>
      </c>
      <c r="F631" s="727" t="s">
        <v>5848</v>
      </c>
      <c r="G631" s="727" t="s">
        <v>5849</v>
      </c>
      <c r="H631" s="731">
        <v>170</v>
      </c>
      <c r="I631" s="731">
        <v>20060</v>
      </c>
      <c r="J631" s="727">
        <v>1.2246642246642248</v>
      </c>
      <c r="K631" s="727">
        <v>118</v>
      </c>
      <c r="L631" s="731">
        <v>130</v>
      </c>
      <c r="M631" s="731">
        <v>16380</v>
      </c>
      <c r="N631" s="727">
        <v>1</v>
      </c>
      <c r="O631" s="727">
        <v>126</v>
      </c>
      <c r="P631" s="731">
        <v>74</v>
      </c>
      <c r="Q631" s="731">
        <v>9324</v>
      </c>
      <c r="R631" s="745">
        <v>0.56923076923076921</v>
      </c>
      <c r="S631" s="732">
        <v>126</v>
      </c>
    </row>
    <row r="632" spans="1:19" ht="14.4" customHeight="1" x14ac:dyDescent="0.3">
      <c r="A632" s="726" t="s">
        <v>5790</v>
      </c>
      <c r="B632" s="727" t="s">
        <v>5791</v>
      </c>
      <c r="C632" s="727" t="s">
        <v>603</v>
      </c>
      <c r="D632" s="727" t="s">
        <v>2319</v>
      </c>
      <c r="E632" s="727" t="s">
        <v>5813</v>
      </c>
      <c r="F632" s="727" t="s">
        <v>5868</v>
      </c>
      <c r="G632" s="727" t="s">
        <v>5869</v>
      </c>
      <c r="H632" s="731">
        <v>65</v>
      </c>
      <c r="I632" s="731">
        <v>2033.33</v>
      </c>
      <c r="J632" s="727">
        <v>0.1532661574201796</v>
      </c>
      <c r="K632" s="727">
        <v>31.282</v>
      </c>
      <c r="L632" s="731">
        <v>398</v>
      </c>
      <c r="M632" s="731">
        <v>13266.66</v>
      </c>
      <c r="N632" s="727">
        <v>1</v>
      </c>
      <c r="O632" s="727">
        <v>33.33331658291457</v>
      </c>
      <c r="P632" s="731">
        <v>260</v>
      </c>
      <c r="Q632" s="731">
        <v>8666.66</v>
      </c>
      <c r="R632" s="745">
        <v>0.65326615742017957</v>
      </c>
      <c r="S632" s="732">
        <v>33.333307692307692</v>
      </c>
    </row>
    <row r="633" spans="1:19" ht="14.4" customHeight="1" x14ac:dyDescent="0.3">
      <c r="A633" s="726" t="s">
        <v>5790</v>
      </c>
      <c r="B633" s="727" t="s">
        <v>5791</v>
      </c>
      <c r="C633" s="727" t="s">
        <v>603</v>
      </c>
      <c r="D633" s="727" t="s">
        <v>2319</v>
      </c>
      <c r="E633" s="727" t="s">
        <v>5813</v>
      </c>
      <c r="F633" s="727" t="s">
        <v>5870</v>
      </c>
      <c r="G633" s="727" t="s">
        <v>5871</v>
      </c>
      <c r="H633" s="731">
        <v>97</v>
      </c>
      <c r="I633" s="731">
        <v>92732</v>
      </c>
      <c r="J633" s="727">
        <v>0.69576830732292916</v>
      </c>
      <c r="K633" s="727">
        <v>956</v>
      </c>
      <c r="L633" s="731">
        <v>136</v>
      </c>
      <c r="M633" s="731">
        <v>133280</v>
      </c>
      <c r="N633" s="727">
        <v>1</v>
      </c>
      <c r="O633" s="727">
        <v>980</v>
      </c>
      <c r="P633" s="731">
        <v>104</v>
      </c>
      <c r="Q633" s="731">
        <v>101920</v>
      </c>
      <c r="R633" s="745">
        <v>0.76470588235294112</v>
      </c>
      <c r="S633" s="732">
        <v>980</v>
      </c>
    </row>
    <row r="634" spans="1:19" ht="14.4" customHeight="1" x14ac:dyDescent="0.3">
      <c r="A634" s="726" t="s">
        <v>5790</v>
      </c>
      <c r="B634" s="727" t="s">
        <v>5791</v>
      </c>
      <c r="C634" s="727" t="s">
        <v>603</v>
      </c>
      <c r="D634" s="727" t="s">
        <v>2319</v>
      </c>
      <c r="E634" s="727" t="s">
        <v>5813</v>
      </c>
      <c r="F634" s="727" t="s">
        <v>5872</v>
      </c>
      <c r="G634" s="727" t="s">
        <v>5873</v>
      </c>
      <c r="H634" s="731">
        <v>92</v>
      </c>
      <c r="I634" s="731">
        <v>15548</v>
      </c>
      <c r="J634" s="727">
        <v>0.70621366279069764</v>
      </c>
      <c r="K634" s="727">
        <v>169</v>
      </c>
      <c r="L634" s="731">
        <v>128</v>
      </c>
      <c r="M634" s="731">
        <v>22016</v>
      </c>
      <c r="N634" s="727">
        <v>1</v>
      </c>
      <c r="O634" s="727">
        <v>172</v>
      </c>
      <c r="P634" s="731">
        <v>99</v>
      </c>
      <c r="Q634" s="731">
        <v>17028</v>
      </c>
      <c r="R634" s="745">
        <v>0.7734375</v>
      </c>
      <c r="S634" s="732">
        <v>172</v>
      </c>
    </row>
    <row r="635" spans="1:19" ht="14.4" customHeight="1" x14ac:dyDescent="0.3">
      <c r="A635" s="726" t="s">
        <v>5790</v>
      </c>
      <c r="B635" s="727" t="s">
        <v>5791</v>
      </c>
      <c r="C635" s="727" t="s">
        <v>603</v>
      </c>
      <c r="D635" s="727" t="s">
        <v>2319</v>
      </c>
      <c r="E635" s="727" t="s">
        <v>5813</v>
      </c>
      <c r="F635" s="727" t="s">
        <v>5874</v>
      </c>
      <c r="G635" s="727" t="s">
        <v>5875</v>
      </c>
      <c r="H635" s="731"/>
      <c r="I635" s="731"/>
      <c r="J635" s="727"/>
      <c r="K635" s="727"/>
      <c r="L635" s="731">
        <v>6</v>
      </c>
      <c r="M635" s="731">
        <v>222</v>
      </c>
      <c r="N635" s="727">
        <v>1</v>
      </c>
      <c r="O635" s="727">
        <v>37</v>
      </c>
      <c r="P635" s="731">
        <v>7</v>
      </c>
      <c r="Q635" s="731">
        <v>259</v>
      </c>
      <c r="R635" s="745">
        <v>1.1666666666666667</v>
      </c>
      <c r="S635" s="732">
        <v>37</v>
      </c>
    </row>
    <row r="636" spans="1:19" ht="14.4" customHeight="1" x14ac:dyDescent="0.3">
      <c r="A636" s="726" t="s">
        <v>5790</v>
      </c>
      <c r="B636" s="727" t="s">
        <v>5791</v>
      </c>
      <c r="C636" s="727" t="s">
        <v>603</v>
      </c>
      <c r="D636" s="727" t="s">
        <v>2319</v>
      </c>
      <c r="E636" s="727" t="s">
        <v>5813</v>
      </c>
      <c r="F636" s="727" t="s">
        <v>5876</v>
      </c>
      <c r="G636" s="727" t="s">
        <v>5877</v>
      </c>
      <c r="H636" s="731">
        <v>3</v>
      </c>
      <c r="I636" s="731">
        <v>246</v>
      </c>
      <c r="J636" s="727">
        <v>0.5720930232558139</v>
      </c>
      <c r="K636" s="727">
        <v>82</v>
      </c>
      <c r="L636" s="731">
        <v>5</v>
      </c>
      <c r="M636" s="731">
        <v>430</v>
      </c>
      <c r="N636" s="727">
        <v>1</v>
      </c>
      <c r="O636" s="727">
        <v>86</v>
      </c>
      <c r="P636" s="731"/>
      <c r="Q636" s="731"/>
      <c r="R636" s="745"/>
      <c r="S636" s="732"/>
    </row>
    <row r="637" spans="1:19" ht="14.4" customHeight="1" x14ac:dyDescent="0.3">
      <c r="A637" s="726" t="s">
        <v>5790</v>
      </c>
      <c r="B637" s="727" t="s">
        <v>5791</v>
      </c>
      <c r="C637" s="727" t="s">
        <v>603</v>
      </c>
      <c r="D637" s="727" t="s">
        <v>2319</v>
      </c>
      <c r="E637" s="727" t="s">
        <v>5813</v>
      </c>
      <c r="F637" s="727" t="s">
        <v>5889</v>
      </c>
      <c r="G637" s="727" t="s">
        <v>5890</v>
      </c>
      <c r="H637" s="731"/>
      <c r="I637" s="731"/>
      <c r="J637" s="727"/>
      <c r="K637" s="727"/>
      <c r="L637" s="731"/>
      <c r="M637" s="731"/>
      <c r="N637" s="727"/>
      <c r="O637" s="727"/>
      <c r="P637" s="731">
        <v>1</v>
      </c>
      <c r="Q637" s="731">
        <v>753</v>
      </c>
      <c r="R637" s="745"/>
      <c r="S637" s="732">
        <v>753</v>
      </c>
    </row>
    <row r="638" spans="1:19" ht="14.4" customHeight="1" x14ac:dyDescent="0.3">
      <c r="A638" s="726" t="s">
        <v>5790</v>
      </c>
      <c r="B638" s="727" t="s">
        <v>5791</v>
      </c>
      <c r="C638" s="727" t="s">
        <v>603</v>
      </c>
      <c r="D638" s="727" t="s">
        <v>2319</v>
      </c>
      <c r="E638" s="727" t="s">
        <v>5813</v>
      </c>
      <c r="F638" s="727" t="s">
        <v>5897</v>
      </c>
      <c r="G638" s="727" t="s">
        <v>5898</v>
      </c>
      <c r="H638" s="731"/>
      <c r="I638" s="731"/>
      <c r="J638" s="727"/>
      <c r="K638" s="727"/>
      <c r="L638" s="731">
        <v>1</v>
      </c>
      <c r="M638" s="731">
        <v>59</v>
      </c>
      <c r="N638" s="727">
        <v>1</v>
      </c>
      <c r="O638" s="727">
        <v>59</v>
      </c>
      <c r="P638" s="731"/>
      <c r="Q638" s="731"/>
      <c r="R638" s="745"/>
      <c r="S638" s="732"/>
    </row>
    <row r="639" spans="1:19" ht="14.4" customHeight="1" x14ac:dyDescent="0.3">
      <c r="A639" s="726" t="s">
        <v>5790</v>
      </c>
      <c r="B639" s="727" t="s">
        <v>5791</v>
      </c>
      <c r="C639" s="727" t="s">
        <v>603</v>
      </c>
      <c r="D639" s="727" t="s">
        <v>2319</v>
      </c>
      <c r="E639" s="727" t="s">
        <v>5813</v>
      </c>
      <c r="F639" s="727" t="s">
        <v>5905</v>
      </c>
      <c r="G639" s="727" t="s">
        <v>5906</v>
      </c>
      <c r="H639" s="731"/>
      <c r="I639" s="731"/>
      <c r="J639" s="727"/>
      <c r="K639" s="727"/>
      <c r="L639" s="731">
        <v>1</v>
      </c>
      <c r="M639" s="731">
        <v>648</v>
      </c>
      <c r="N639" s="727">
        <v>1</v>
      </c>
      <c r="O639" s="727">
        <v>648</v>
      </c>
      <c r="P639" s="731"/>
      <c r="Q639" s="731"/>
      <c r="R639" s="745"/>
      <c r="S639" s="732"/>
    </row>
    <row r="640" spans="1:19" ht="14.4" customHeight="1" x14ac:dyDescent="0.3">
      <c r="A640" s="726" t="s">
        <v>5790</v>
      </c>
      <c r="B640" s="727" t="s">
        <v>5791</v>
      </c>
      <c r="C640" s="727" t="s">
        <v>603</v>
      </c>
      <c r="D640" s="727" t="s">
        <v>2319</v>
      </c>
      <c r="E640" s="727" t="s">
        <v>5813</v>
      </c>
      <c r="F640" s="727" t="s">
        <v>5913</v>
      </c>
      <c r="G640" s="727" t="s">
        <v>5914</v>
      </c>
      <c r="H640" s="731"/>
      <c r="I640" s="731"/>
      <c r="J640" s="727"/>
      <c r="K640" s="727"/>
      <c r="L640" s="731">
        <v>1</v>
      </c>
      <c r="M640" s="731">
        <v>268</v>
      </c>
      <c r="N640" s="727">
        <v>1</v>
      </c>
      <c r="O640" s="727">
        <v>268</v>
      </c>
      <c r="P640" s="731"/>
      <c r="Q640" s="731"/>
      <c r="R640" s="745"/>
      <c r="S640" s="732"/>
    </row>
    <row r="641" spans="1:19" ht="14.4" customHeight="1" x14ac:dyDescent="0.3">
      <c r="A641" s="726" t="s">
        <v>5790</v>
      </c>
      <c r="B641" s="727" t="s">
        <v>5791</v>
      </c>
      <c r="C641" s="727" t="s">
        <v>603</v>
      </c>
      <c r="D641" s="727" t="s">
        <v>2322</v>
      </c>
      <c r="E641" s="727" t="s">
        <v>5813</v>
      </c>
      <c r="F641" s="727" t="s">
        <v>5846</v>
      </c>
      <c r="G641" s="727" t="s">
        <v>5847</v>
      </c>
      <c r="H641" s="731"/>
      <c r="I641" s="731"/>
      <c r="J641" s="727"/>
      <c r="K641" s="727"/>
      <c r="L641" s="731">
        <v>1</v>
      </c>
      <c r="M641" s="731">
        <v>251</v>
      </c>
      <c r="N641" s="727">
        <v>1</v>
      </c>
      <c r="O641" s="727">
        <v>251</v>
      </c>
      <c r="P641" s="731"/>
      <c r="Q641" s="731"/>
      <c r="R641" s="745"/>
      <c r="S641" s="732"/>
    </row>
    <row r="642" spans="1:19" ht="14.4" customHeight="1" x14ac:dyDescent="0.3">
      <c r="A642" s="726" t="s">
        <v>5790</v>
      </c>
      <c r="B642" s="727" t="s">
        <v>5791</v>
      </c>
      <c r="C642" s="727" t="s">
        <v>603</v>
      </c>
      <c r="D642" s="727" t="s">
        <v>2322</v>
      </c>
      <c r="E642" s="727" t="s">
        <v>5813</v>
      </c>
      <c r="F642" s="727" t="s">
        <v>5868</v>
      </c>
      <c r="G642" s="727" t="s">
        <v>5869</v>
      </c>
      <c r="H642" s="731"/>
      <c r="I642" s="731"/>
      <c r="J642" s="727"/>
      <c r="K642" s="727"/>
      <c r="L642" s="731">
        <v>1</v>
      </c>
      <c r="M642" s="731">
        <v>33.33</v>
      </c>
      <c r="N642" s="727">
        <v>1</v>
      </c>
      <c r="O642" s="727">
        <v>33.33</v>
      </c>
      <c r="P642" s="731"/>
      <c r="Q642" s="731"/>
      <c r="R642" s="745"/>
      <c r="S642" s="732"/>
    </row>
    <row r="643" spans="1:19" ht="14.4" customHeight="1" x14ac:dyDescent="0.3">
      <c r="A643" s="726" t="s">
        <v>5790</v>
      </c>
      <c r="B643" s="727" t="s">
        <v>5791</v>
      </c>
      <c r="C643" s="727" t="s">
        <v>603</v>
      </c>
      <c r="D643" s="727" t="s">
        <v>2334</v>
      </c>
      <c r="E643" s="727" t="s">
        <v>5792</v>
      </c>
      <c r="F643" s="727" t="s">
        <v>5793</v>
      </c>
      <c r="G643" s="727" t="s">
        <v>4600</v>
      </c>
      <c r="H643" s="731"/>
      <c r="I643" s="731"/>
      <c r="J643" s="727"/>
      <c r="K643" s="727"/>
      <c r="L643" s="731">
        <v>0.2</v>
      </c>
      <c r="M643" s="731">
        <v>30.2</v>
      </c>
      <c r="N643" s="727">
        <v>1</v>
      </c>
      <c r="O643" s="727">
        <v>151</v>
      </c>
      <c r="P643" s="731"/>
      <c r="Q643" s="731"/>
      <c r="R643" s="745"/>
      <c r="S643" s="732"/>
    </row>
    <row r="644" spans="1:19" ht="14.4" customHeight="1" x14ac:dyDescent="0.3">
      <c r="A644" s="726" t="s">
        <v>5790</v>
      </c>
      <c r="B644" s="727" t="s">
        <v>5791</v>
      </c>
      <c r="C644" s="727" t="s">
        <v>603</v>
      </c>
      <c r="D644" s="727" t="s">
        <v>2334</v>
      </c>
      <c r="E644" s="727" t="s">
        <v>5813</v>
      </c>
      <c r="F644" s="727" t="s">
        <v>5820</v>
      </c>
      <c r="G644" s="727" t="s">
        <v>5821</v>
      </c>
      <c r="H644" s="731">
        <v>1</v>
      </c>
      <c r="I644" s="731">
        <v>35</v>
      </c>
      <c r="J644" s="727">
        <v>5.5643879173290937E-2</v>
      </c>
      <c r="K644" s="727">
        <v>35</v>
      </c>
      <c r="L644" s="731">
        <v>17</v>
      </c>
      <c r="M644" s="731">
        <v>629</v>
      </c>
      <c r="N644" s="727">
        <v>1</v>
      </c>
      <c r="O644" s="727">
        <v>37</v>
      </c>
      <c r="P644" s="731"/>
      <c r="Q644" s="731"/>
      <c r="R644" s="745"/>
      <c r="S644" s="732"/>
    </row>
    <row r="645" spans="1:19" ht="14.4" customHeight="1" x14ac:dyDescent="0.3">
      <c r="A645" s="726" t="s">
        <v>5790</v>
      </c>
      <c r="B645" s="727" t="s">
        <v>5791</v>
      </c>
      <c r="C645" s="727" t="s">
        <v>603</v>
      </c>
      <c r="D645" s="727" t="s">
        <v>2334</v>
      </c>
      <c r="E645" s="727" t="s">
        <v>5813</v>
      </c>
      <c r="F645" s="727" t="s">
        <v>5846</v>
      </c>
      <c r="G645" s="727" t="s">
        <v>5847</v>
      </c>
      <c r="H645" s="731">
        <v>2</v>
      </c>
      <c r="I645" s="731">
        <v>470</v>
      </c>
      <c r="J645" s="727">
        <v>6.4569308971012498E-2</v>
      </c>
      <c r="K645" s="727">
        <v>235</v>
      </c>
      <c r="L645" s="731">
        <v>29</v>
      </c>
      <c r="M645" s="731">
        <v>7279</v>
      </c>
      <c r="N645" s="727">
        <v>1</v>
      </c>
      <c r="O645" s="727">
        <v>251</v>
      </c>
      <c r="P645" s="731"/>
      <c r="Q645" s="731"/>
      <c r="R645" s="745"/>
      <c r="S645" s="732"/>
    </row>
    <row r="646" spans="1:19" ht="14.4" customHeight="1" x14ac:dyDescent="0.3">
      <c r="A646" s="726" t="s">
        <v>5790</v>
      </c>
      <c r="B646" s="727" t="s">
        <v>5791</v>
      </c>
      <c r="C646" s="727" t="s">
        <v>603</v>
      </c>
      <c r="D646" s="727" t="s">
        <v>2334</v>
      </c>
      <c r="E646" s="727" t="s">
        <v>5813</v>
      </c>
      <c r="F646" s="727" t="s">
        <v>5848</v>
      </c>
      <c r="G646" s="727" t="s">
        <v>5849</v>
      </c>
      <c r="H646" s="731">
        <v>5</v>
      </c>
      <c r="I646" s="731">
        <v>590</v>
      </c>
      <c r="J646" s="727">
        <v>4.5461550315919246E-2</v>
      </c>
      <c r="K646" s="727">
        <v>118</v>
      </c>
      <c r="L646" s="731">
        <v>103</v>
      </c>
      <c r="M646" s="731">
        <v>12978</v>
      </c>
      <c r="N646" s="727">
        <v>1</v>
      </c>
      <c r="O646" s="727">
        <v>126</v>
      </c>
      <c r="P646" s="731"/>
      <c r="Q646" s="731"/>
      <c r="R646" s="745"/>
      <c r="S646" s="732"/>
    </row>
    <row r="647" spans="1:19" ht="14.4" customHeight="1" x14ac:dyDescent="0.3">
      <c r="A647" s="726" t="s">
        <v>5790</v>
      </c>
      <c r="B647" s="727" t="s">
        <v>5791</v>
      </c>
      <c r="C647" s="727" t="s">
        <v>603</v>
      </c>
      <c r="D647" s="727" t="s">
        <v>2334</v>
      </c>
      <c r="E647" s="727" t="s">
        <v>5813</v>
      </c>
      <c r="F647" s="727" t="s">
        <v>5868</v>
      </c>
      <c r="G647" s="727" t="s">
        <v>5869</v>
      </c>
      <c r="H647" s="731">
        <v>7</v>
      </c>
      <c r="I647" s="731">
        <v>0</v>
      </c>
      <c r="J647" s="727">
        <v>0</v>
      </c>
      <c r="K647" s="727">
        <v>0</v>
      </c>
      <c r="L647" s="731">
        <v>130</v>
      </c>
      <c r="M647" s="731">
        <v>4333.32</v>
      </c>
      <c r="N647" s="727">
        <v>1</v>
      </c>
      <c r="O647" s="727">
        <v>33.333230769230767</v>
      </c>
      <c r="P647" s="731"/>
      <c r="Q647" s="731"/>
      <c r="R647" s="745"/>
      <c r="S647" s="732"/>
    </row>
    <row r="648" spans="1:19" ht="14.4" customHeight="1" x14ac:dyDescent="0.3">
      <c r="A648" s="726" t="s">
        <v>5790</v>
      </c>
      <c r="B648" s="727" t="s">
        <v>5791</v>
      </c>
      <c r="C648" s="727" t="s">
        <v>603</v>
      </c>
      <c r="D648" s="727" t="s">
        <v>2334</v>
      </c>
      <c r="E648" s="727" t="s">
        <v>5813</v>
      </c>
      <c r="F648" s="727" t="s">
        <v>5874</v>
      </c>
      <c r="G648" s="727" t="s">
        <v>5875</v>
      </c>
      <c r="H648" s="731"/>
      <c r="I648" s="731"/>
      <c r="J648" s="727"/>
      <c r="K648" s="727"/>
      <c r="L648" s="731">
        <v>9</v>
      </c>
      <c r="M648" s="731">
        <v>333</v>
      </c>
      <c r="N648" s="727">
        <v>1</v>
      </c>
      <c r="O648" s="727">
        <v>37</v>
      </c>
      <c r="P648" s="731"/>
      <c r="Q648" s="731"/>
      <c r="R648" s="745"/>
      <c r="S648" s="732"/>
    </row>
    <row r="649" spans="1:19" ht="14.4" customHeight="1" x14ac:dyDescent="0.3">
      <c r="A649" s="726" t="s">
        <v>5790</v>
      </c>
      <c r="B649" s="727" t="s">
        <v>5791</v>
      </c>
      <c r="C649" s="727" t="s">
        <v>603</v>
      </c>
      <c r="D649" s="727" t="s">
        <v>2334</v>
      </c>
      <c r="E649" s="727" t="s">
        <v>5813</v>
      </c>
      <c r="F649" s="727" t="s">
        <v>5876</v>
      </c>
      <c r="G649" s="727" t="s">
        <v>5877</v>
      </c>
      <c r="H649" s="731"/>
      <c r="I649" s="731"/>
      <c r="J649" s="727"/>
      <c r="K649" s="727"/>
      <c r="L649" s="731">
        <v>3</v>
      </c>
      <c r="M649" s="731">
        <v>258</v>
      </c>
      <c r="N649" s="727">
        <v>1</v>
      </c>
      <c r="O649" s="727">
        <v>86</v>
      </c>
      <c r="P649" s="731"/>
      <c r="Q649" s="731"/>
      <c r="R649" s="745"/>
      <c r="S649" s="732"/>
    </row>
    <row r="650" spans="1:19" ht="14.4" customHeight="1" x14ac:dyDescent="0.3">
      <c r="A650" s="726" t="s">
        <v>5790</v>
      </c>
      <c r="B650" s="727" t="s">
        <v>5791</v>
      </c>
      <c r="C650" s="727" t="s">
        <v>603</v>
      </c>
      <c r="D650" s="727" t="s">
        <v>2334</v>
      </c>
      <c r="E650" s="727" t="s">
        <v>5813</v>
      </c>
      <c r="F650" s="727" t="s">
        <v>5897</v>
      </c>
      <c r="G650" s="727" t="s">
        <v>5898</v>
      </c>
      <c r="H650" s="731"/>
      <c r="I650" s="731"/>
      <c r="J650" s="727"/>
      <c r="K650" s="727"/>
      <c r="L650" s="731">
        <v>4</v>
      </c>
      <c r="M650" s="731">
        <v>236</v>
      </c>
      <c r="N650" s="727">
        <v>1</v>
      </c>
      <c r="O650" s="727">
        <v>59</v>
      </c>
      <c r="P650" s="731"/>
      <c r="Q650" s="731"/>
      <c r="R650" s="745"/>
      <c r="S650" s="732"/>
    </row>
    <row r="651" spans="1:19" ht="14.4" customHeight="1" x14ac:dyDescent="0.3">
      <c r="A651" s="726" t="s">
        <v>5790</v>
      </c>
      <c r="B651" s="727" t="s">
        <v>5791</v>
      </c>
      <c r="C651" s="727" t="s">
        <v>603</v>
      </c>
      <c r="D651" s="727" t="s">
        <v>2336</v>
      </c>
      <c r="E651" s="727" t="s">
        <v>5813</v>
      </c>
      <c r="F651" s="727" t="s">
        <v>5820</v>
      </c>
      <c r="G651" s="727" t="s">
        <v>5821</v>
      </c>
      <c r="H651" s="731">
        <v>1</v>
      </c>
      <c r="I651" s="731">
        <v>35</v>
      </c>
      <c r="J651" s="727"/>
      <c r="K651" s="727">
        <v>35</v>
      </c>
      <c r="L651" s="731"/>
      <c r="M651" s="731"/>
      <c r="N651" s="727"/>
      <c r="O651" s="727"/>
      <c r="P651" s="731">
        <v>1</v>
      </c>
      <c r="Q651" s="731">
        <v>37</v>
      </c>
      <c r="R651" s="745"/>
      <c r="S651" s="732">
        <v>37</v>
      </c>
    </row>
    <row r="652" spans="1:19" ht="14.4" customHeight="1" x14ac:dyDescent="0.3">
      <c r="A652" s="726" t="s">
        <v>5790</v>
      </c>
      <c r="B652" s="727" t="s">
        <v>5791</v>
      </c>
      <c r="C652" s="727" t="s">
        <v>603</v>
      </c>
      <c r="D652" s="727" t="s">
        <v>2336</v>
      </c>
      <c r="E652" s="727" t="s">
        <v>5813</v>
      </c>
      <c r="F652" s="727" t="s">
        <v>5848</v>
      </c>
      <c r="G652" s="727" t="s">
        <v>5849</v>
      </c>
      <c r="H652" s="731">
        <v>1</v>
      </c>
      <c r="I652" s="731">
        <v>118</v>
      </c>
      <c r="J652" s="727"/>
      <c r="K652" s="727">
        <v>118</v>
      </c>
      <c r="L652" s="731"/>
      <c r="M652" s="731"/>
      <c r="N652" s="727"/>
      <c r="O652" s="727"/>
      <c r="P652" s="731"/>
      <c r="Q652" s="731"/>
      <c r="R652" s="745"/>
      <c r="S652" s="732"/>
    </row>
    <row r="653" spans="1:19" ht="14.4" customHeight="1" x14ac:dyDescent="0.3">
      <c r="A653" s="726" t="s">
        <v>5790</v>
      </c>
      <c r="B653" s="727" t="s">
        <v>5791</v>
      </c>
      <c r="C653" s="727" t="s">
        <v>603</v>
      </c>
      <c r="D653" s="727" t="s">
        <v>2341</v>
      </c>
      <c r="E653" s="727" t="s">
        <v>5792</v>
      </c>
      <c r="F653" s="727" t="s">
        <v>5925</v>
      </c>
      <c r="G653" s="727" t="s">
        <v>4534</v>
      </c>
      <c r="H653" s="731">
        <v>0.2</v>
      </c>
      <c r="I653" s="731">
        <v>10.82</v>
      </c>
      <c r="J653" s="727"/>
      <c r="K653" s="727">
        <v>54.1</v>
      </c>
      <c r="L653" s="731"/>
      <c r="M653" s="731"/>
      <c r="N653" s="727"/>
      <c r="O653" s="727"/>
      <c r="P653" s="731"/>
      <c r="Q653" s="731"/>
      <c r="R653" s="745"/>
      <c r="S653" s="732"/>
    </row>
    <row r="654" spans="1:19" ht="14.4" customHeight="1" x14ac:dyDescent="0.3">
      <c r="A654" s="726" t="s">
        <v>5790</v>
      </c>
      <c r="B654" s="727" t="s">
        <v>5791</v>
      </c>
      <c r="C654" s="727" t="s">
        <v>603</v>
      </c>
      <c r="D654" s="727" t="s">
        <v>2341</v>
      </c>
      <c r="E654" s="727" t="s">
        <v>5792</v>
      </c>
      <c r="F654" s="727" t="s">
        <v>5926</v>
      </c>
      <c r="G654" s="727" t="s">
        <v>4235</v>
      </c>
      <c r="H654" s="731"/>
      <c r="I654" s="731"/>
      <c r="J654" s="727"/>
      <c r="K654" s="727"/>
      <c r="L654" s="731"/>
      <c r="M654" s="731"/>
      <c r="N654" s="727"/>
      <c r="O654" s="727"/>
      <c r="P654" s="731">
        <v>0.2</v>
      </c>
      <c r="Q654" s="731">
        <v>5.44</v>
      </c>
      <c r="R654" s="745"/>
      <c r="S654" s="732">
        <v>27.2</v>
      </c>
    </row>
    <row r="655" spans="1:19" ht="14.4" customHeight="1" x14ac:dyDescent="0.3">
      <c r="A655" s="726" t="s">
        <v>5790</v>
      </c>
      <c r="B655" s="727" t="s">
        <v>5791</v>
      </c>
      <c r="C655" s="727" t="s">
        <v>603</v>
      </c>
      <c r="D655" s="727" t="s">
        <v>2341</v>
      </c>
      <c r="E655" s="727" t="s">
        <v>5792</v>
      </c>
      <c r="F655" s="727" t="s">
        <v>5802</v>
      </c>
      <c r="G655" s="727" t="s">
        <v>5803</v>
      </c>
      <c r="H655" s="731">
        <v>0.60000000000000009</v>
      </c>
      <c r="I655" s="731">
        <v>30.839999999999996</v>
      </c>
      <c r="J655" s="727"/>
      <c r="K655" s="727">
        <v>51.399999999999984</v>
      </c>
      <c r="L655" s="731"/>
      <c r="M655" s="731"/>
      <c r="N655" s="727"/>
      <c r="O655" s="727"/>
      <c r="P655" s="731"/>
      <c r="Q655" s="731"/>
      <c r="R655" s="745"/>
      <c r="S655" s="732"/>
    </row>
    <row r="656" spans="1:19" ht="14.4" customHeight="1" x14ac:dyDescent="0.3">
      <c r="A656" s="726" t="s">
        <v>5790</v>
      </c>
      <c r="B656" s="727" t="s">
        <v>5791</v>
      </c>
      <c r="C656" s="727" t="s">
        <v>603</v>
      </c>
      <c r="D656" s="727" t="s">
        <v>2341</v>
      </c>
      <c r="E656" s="727" t="s">
        <v>5792</v>
      </c>
      <c r="F656" s="727" t="s">
        <v>5804</v>
      </c>
      <c r="G656" s="727" t="s">
        <v>1657</v>
      </c>
      <c r="H656" s="731"/>
      <c r="I656" s="731"/>
      <c r="J656" s="727"/>
      <c r="K656" s="727"/>
      <c r="L656" s="731">
        <v>2</v>
      </c>
      <c r="M656" s="731">
        <v>138.69999999999999</v>
      </c>
      <c r="N656" s="727">
        <v>1</v>
      </c>
      <c r="O656" s="727">
        <v>69.349999999999994</v>
      </c>
      <c r="P656" s="731">
        <v>4.6500000000000004</v>
      </c>
      <c r="Q656" s="731">
        <v>322.46999999999997</v>
      </c>
      <c r="R656" s="745">
        <v>2.3249459264599857</v>
      </c>
      <c r="S656" s="732">
        <v>69.348387096774175</v>
      </c>
    </row>
    <row r="657" spans="1:19" ht="14.4" customHeight="1" x14ac:dyDescent="0.3">
      <c r="A657" s="726" t="s">
        <v>5790</v>
      </c>
      <c r="B657" s="727" t="s">
        <v>5791</v>
      </c>
      <c r="C657" s="727" t="s">
        <v>603</v>
      </c>
      <c r="D657" s="727" t="s">
        <v>2341</v>
      </c>
      <c r="E657" s="727" t="s">
        <v>5792</v>
      </c>
      <c r="F657" s="727" t="s">
        <v>5805</v>
      </c>
      <c r="G657" s="727" t="s">
        <v>1510</v>
      </c>
      <c r="H657" s="731"/>
      <c r="I657" s="731"/>
      <c r="J657" s="727"/>
      <c r="K657" s="727"/>
      <c r="L657" s="731">
        <v>0.2</v>
      </c>
      <c r="M657" s="731">
        <v>52.81</v>
      </c>
      <c r="N657" s="727">
        <v>1</v>
      </c>
      <c r="O657" s="727">
        <v>264.05</v>
      </c>
      <c r="P657" s="731"/>
      <c r="Q657" s="731"/>
      <c r="R657" s="745"/>
      <c r="S657" s="732"/>
    </row>
    <row r="658" spans="1:19" ht="14.4" customHeight="1" x14ac:dyDescent="0.3">
      <c r="A658" s="726" t="s">
        <v>5790</v>
      </c>
      <c r="B658" s="727" t="s">
        <v>5791</v>
      </c>
      <c r="C658" s="727" t="s">
        <v>603</v>
      </c>
      <c r="D658" s="727" t="s">
        <v>2341</v>
      </c>
      <c r="E658" s="727" t="s">
        <v>5792</v>
      </c>
      <c r="F658" s="727" t="s">
        <v>5806</v>
      </c>
      <c r="G658" s="727" t="s">
        <v>5803</v>
      </c>
      <c r="H658" s="731">
        <v>3.2</v>
      </c>
      <c r="I658" s="731">
        <v>164.48</v>
      </c>
      <c r="J658" s="727">
        <v>1.2087007642563199</v>
      </c>
      <c r="K658" s="727">
        <v>51.399999999999991</v>
      </c>
      <c r="L658" s="731">
        <v>2.6</v>
      </c>
      <c r="M658" s="731">
        <v>136.07999999999998</v>
      </c>
      <c r="N658" s="727">
        <v>1</v>
      </c>
      <c r="O658" s="727">
        <v>52.33846153846153</v>
      </c>
      <c r="P658" s="731">
        <v>0.02</v>
      </c>
      <c r="Q658" s="731">
        <v>1.08</v>
      </c>
      <c r="R658" s="745">
        <v>7.9365079365079378E-3</v>
      </c>
      <c r="S658" s="732">
        <v>54</v>
      </c>
    </row>
    <row r="659" spans="1:19" ht="14.4" customHeight="1" x14ac:dyDescent="0.3">
      <c r="A659" s="726" t="s">
        <v>5790</v>
      </c>
      <c r="B659" s="727" t="s">
        <v>5791</v>
      </c>
      <c r="C659" s="727" t="s">
        <v>603</v>
      </c>
      <c r="D659" s="727" t="s">
        <v>2341</v>
      </c>
      <c r="E659" s="727" t="s">
        <v>5792</v>
      </c>
      <c r="F659" s="727" t="s">
        <v>5807</v>
      </c>
      <c r="G659" s="727" t="s">
        <v>4235</v>
      </c>
      <c r="H659" s="731">
        <v>0.60000000000000009</v>
      </c>
      <c r="I659" s="731">
        <v>15.419999999999998</v>
      </c>
      <c r="J659" s="727">
        <v>0.4215418261344997</v>
      </c>
      <c r="K659" s="727">
        <v>25.699999999999992</v>
      </c>
      <c r="L659" s="731">
        <v>1.4</v>
      </c>
      <c r="M659" s="731">
        <v>36.58</v>
      </c>
      <c r="N659" s="727">
        <v>1</v>
      </c>
      <c r="O659" s="727">
        <v>26.12857142857143</v>
      </c>
      <c r="P659" s="731"/>
      <c r="Q659" s="731"/>
      <c r="R659" s="745"/>
      <c r="S659" s="732"/>
    </row>
    <row r="660" spans="1:19" ht="14.4" customHeight="1" x14ac:dyDescent="0.3">
      <c r="A660" s="726" t="s">
        <v>5790</v>
      </c>
      <c r="B660" s="727" t="s">
        <v>5791</v>
      </c>
      <c r="C660" s="727" t="s">
        <v>603</v>
      </c>
      <c r="D660" s="727" t="s">
        <v>2341</v>
      </c>
      <c r="E660" s="727" t="s">
        <v>5792</v>
      </c>
      <c r="F660" s="727" t="s">
        <v>5927</v>
      </c>
      <c r="G660" s="727" t="s">
        <v>5928</v>
      </c>
      <c r="H660" s="731">
        <v>1</v>
      </c>
      <c r="I660" s="731">
        <v>57.27</v>
      </c>
      <c r="J660" s="727"/>
      <c r="K660" s="727">
        <v>57.27</v>
      </c>
      <c r="L660" s="731"/>
      <c r="M660" s="731"/>
      <c r="N660" s="727"/>
      <c r="O660" s="727"/>
      <c r="P660" s="731"/>
      <c r="Q660" s="731"/>
      <c r="R660" s="745"/>
      <c r="S660" s="732"/>
    </row>
    <row r="661" spans="1:19" ht="14.4" customHeight="1" x14ac:dyDescent="0.3">
      <c r="A661" s="726" t="s">
        <v>5790</v>
      </c>
      <c r="B661" s="727" t="s">
        <v>5791</v>
      </c>
      <c r="C661" s="727" t="s">
        <v>603</v>
      </c>
      <c r="D661" s="727" t="s">
        <v>2341</v>
      </c>
      <c r="E661" s="727" t="s">
        <v>5792</v>
      </c>
      <c r="F661" s="727" t="s">
        <v>5929</v>
      </c>
      <c r="G661" s="727" t="s">
        <v>810</v>
      </c>
      <c r="H661" s="731"/>
      <c r="I661" s="731"/>
      <c r="J661" s="727"/>
      <c r="K661" s="727"/>
      <c r="L661" s="731"/>
      <c r="M661" s="731"/>
      <c r="N661" s="727"/>
      <c r="O661" s="727"/>
      <c r="P661" s="731">
        <v>5.2200000000000006</v>
      </c>
      <c r="Q661" s="731">
        <v>284.22000000000003</v>
      </c>
      <c r="R661" s="745"/>
      <c r="S661" s="732">
        <v>54.448275862068961</v>
      </c>
    </row>
    <row r="662" spans="1:19" ht="14.4" customHeight="1" x14ac:dyDescent="0.3">
      <c r="A662" s="726" t="s">
        <v>5790</v>
      </c>
      <c r="B662" s="727" t="s">
        <v>5791</v>
      </c>
      <c r="C662" s="727" t="s">
        <v>603</v>
      </c>
      <c r="D662" s="727" t="s">
        <v>2341</v>
      </c>
      <c r="E662" s="727" t="s">
        <v>5813</v>
      </c>
      <c r="F662" s="727" t="s">
        <v>5816</v>
      </c>
      <c r="G662" s="727" t="s">
        <v>5817</v>
      </c>
      <c r="H662" s="731">
        <v>31</v>
      </c>
      <c r="I662" s="731">
        <v>4464</v>
      </c>
      <c r="J662" s="727">
        <v>1.4559686888454011</v>
      </c>
      <c r="K662" s="727">
        <v>144</v>
      </c>
      <c r="L662" s="731">
        <v>21</v>
      </c>
      <c r="M662" s="731">
        <v>3066</v>
      </c>
      <c r="N662" s="727">
        <v>1</v>
      </c>
      <c r="O662" s="727">
        <v>146</v>
      </c>
      <c r="P662" s="731">
        <v>28</v>
      </c>
      <c r="Q662" s="731">
        <v>4116</v>
      </c>
      <c r="R662" s="745">
        <v>1.3424657534246576</v>
      </c>
      <c r="S662" s="732">
        <v>147</v>
      </c>
    </row>
    <row r="663" spans="1:19" ht="14.4" customHeight="1" x14ac:dyDescent="0.3">
      <c r="A663" s="726" t="s">
        <v>5790</v>
      </c>
      <c r="B663" s="727" t="s">
        <v>5791</v>
      </c>
      <c r="C663" s="727" t="s">
        <v>603</v>
      </c>
      <c r="D663" s="727" t="s">
        <v>2341</v>
      </c>
      <c r="E663" s="727" t="s">
        <v>5813</v>
      </c>
      <c r="F663" s="727" t="s">
        <v>5820</v>
      </c>
      <c r="G663" s="727" t="s">
        <v>5821</v>
      </c>
      <c r="H663" s="731">
        <v>42</v>
      </c>
      <c r="I663" s="731">
        <v>1470</v>
      </c>
      <c r="J663" s="727">
        <v>2.6486486486486487</v>
      </c>
      <c r="K663" s="727">
        <v>35</v>
      </c>
      <c r="L663" s="731">
        <v>15</v>
      </c>
      <c r="M663" s="731">
        <v>555</v>
      </c>
      <c r="N663" s="727">
        <v>1</v>
      </c>
      <c r="O663" s="727">
        <v>37</v>
      </c>
      <c r="P663" s="731">
        <v>50</v>
      </c>
      <c r="Q663" s="731">
        <v>1850</v>
      </c>
      <c r="R663" s="745">
        <v>3.3333333333333335</v>
      </c>
      <c r="S663" s="732">
        <v>37</v>
      </c>
    </row>
    <row r="664" spans="1:19" ht="14.4" customHeight="1" x14ac:dyDescent="0.3">
      <c r="A664" s="726" t="s">
        <v>5790</v>
      </c>
      <c r="B664" s="727" t="s">
        <v>5791</v>
      </c>
      <c r="C664" s="727" t="s">
        <v>603</v>
      </c>
      <c r="D664" s="727" t="s">
        <v>2341</v>
      </c>
      <c r="E664" s="727" t="s">
        <v>5813</v>
      </c>
      <c r="F664" s="727" t="s">
        <v>5828</v>
      </c>
      <c r="G664" s="727" t="s">
        <v>5829</v>
      </c>
      <c r="H664" s="731">
        <v>53</v>
      </c>
      <c r="I664" s="731">
        <v>4452</v>
      </c>
      <c r="J664" s="727">
        <v>1.744514106583072</v>
      </c>
      <c r="K664" s="727">
        <v>84</v>
      </c>
      <c r="L664" s="731">
        <v>29</v>
      </c>
      <c r="M664" s="731">
        <v>2552</v>
      </c>
      <c r="N664" s="727">
        <v>1</v>
      </c>
      <c r="O664" s="727">
        <v>88</v>
      </c>
      <c r="P664" s="731">
        <v>31</v>
      </c>
      <c r="Q664" s="731">
        <v>2728</v>
      </c>
      <c r="R664" s="745">
        <v>1.0689655172413792</v>
      </c>
      <c r="S664" s="732">
        <v>88</v>
      </c>
    </row>
    <row r="665" spans="1:19" ht="14.4" customHeight="1" x14ac:dyDescent="0.3">
      <c r="A665" s="726" t="s">
        <v>5790</v>
      </c>
      <c r="B665" s="727" t="s">
        <v>5791</v>
      </c>
      <c r="C665" s="727" t="s">
        <v>603</v>
      </c>
      <c r="D665" s="727" t="s">
        <v>2341</v>
      </c>
      <c r="E665" s="727" t="s">
        <v>5813</v>
      </c>
      <c r="F665" s="727" t="s">
        <v>5830</v>
      </c>
      <c r="G665" s="727" t="s">
        <v>5831</v>
      </c>
      <c r="H665" s="731">
        <v>71</v>
      </c>
      <c r="I665" s="731">
        <v>43807</v>
      </c>
      <c r="J665" s="727">
        <v>1.7829466829466829</v>
      </c>
      <c r="K665" s="727">
        <v>617</v>
      </c>
      <c r="L665" s="731">
        <v>39</v>
      </c>
      <c r="M665" s="731">
        <v>24570</v>
      </c>
      <c r="N665" s="727">
        <v>1</v>
      </c>
      <c r="O665" s="727">
        <v>630</v>
      </c>
      <c r="P665" s="731">
        <v>38</v>
      </c>
      <c r="Q665" s="731">
        <v>23940</v>
      </c>
      <c r="R665" s="745">
        <v>0.97435897435897434</v>
      </c>
      <c r="S665" s="732">
        <v>630</v>
      </c>
    </row>
    <row r="666" spans="1:19" ht="14.4" customHeight="1" x14ac:dyDescent="0.3">
      <c r="A666" s="726" t="s">
        <v>5790</v>
      </c>
      <c r="B666" s="727" t="s">
        <v>5791</v>
      </c>
      <c r="C666" s="727" t="s">
        <v>603</v>
      </c>
      <c r="D666" s="727" t="s">
        <v>2341</v>
      </c>
      <c r="E666" s="727" t="s">
        <v>5813</v>
      </c>
      <c r="F666" s="727" t="s">
        <v>5832</v>
      </c>
      <c r="G666" s="727" t="s">
        <v>5833</v>
      </c>
      <c r="H666" s="731">
        <v>94</v>
      </c>
      <c r="I666" s="731">
        <v>36472</v>
      </c>
      <c r="J666" s="727">
        <v>2.0675736961451245</v>
      </c>
      <c r="K666" s="727">
        <v>388</v>
      </c>
      <c r="L666" s="731">
        <v>45</v>
      </c>
      <c r="M666" s="731">
        <v>17640</v>
      </c>
      <c r="N666" s="727">
        <v>1</v>
      </c>
      <c r="O666" s="727">
        <v>392</v>
      </c>
      <c r="P666" s="731">
        <v>52</v>
      </c>
      <c r="Q666" s="731">
        <v>20384</v>
      </c>
      <c r="R666" s="745">
        <v>1.1555555555555554</v>
      </c>
      <c r="S666" s="732">
        <v>392</v>
      </c>
    </row>
    <row r="667" spans="1:19" ht="14.4" customHeight="1" x14ac:dyDescent="0.3">
      <c r="A667" s="726" t="s">
        <v>5790</v>
      </c>
      <c r="B667" s="727" t="s">
        <v>5791</v>
      </c>
      <c r="C667" s="727" t="s">
        <v>603</v>
      </c>
      <c r="D667" s="727" t="s">
        <v>2341</v>
      </c>
      <c r="E667" s="727" t="s">
        <v>5813</v>
      </c>
      <c r="F667" s="727" t="s">
        <v>5834</v>
      </c>
      <c r="G667" s="727" t="s">
        <v>5835</v>
      </c>
      <c r="H667" s="731">
        <v>353</v>
      </c>
      <c r="I667" s="731">
        <v>13767</v>
      </c>
      <c r="J667" s="727">
        <v>2.3071895424836599</v>
      </c>
      <c r="K667" s="727">
        <v>39</v>
      </c>
      <c r="L667" s="731">
        <v>153</v>
      </c>
      <c r="M667" s="731">
        <v>5967</v>
      </c>
      <c r="N667" s="727">
        <v>1</v>
      </c>
      <c r="O667" s="727">
        <v>39</v>
      </c>
      <c r="P667" s="731">
        <v>216</v>
      </c>
      <c r="Q667" s="731">
        <v>8424</v>
      </c>
      <c r="R667" s="745">
        <v>1.411764705882353</v>
      </c>
      <c r="S667" s="732">
        <v>39</v>
      </c>
    </row>
    <row r="668" spans="1:19" ht="14.4" customHeight="1" x14ac:dyDescent="0.3">
      <c r="A668" s="726" t="s">
        <v>5790</v>
      </c>
      <c r="B668" s="727" t="s">
        <v>5791</v>
      </c>
      <c r="C668" s="727" t="s">
        <v>603</v>
      </c>
      <c r="D668" s="727" t="s">
        <v>2341</v>
      </c>
      <c r="E668" s="727" t="s">
        <v>5813</v>
      </c>
      <c r="F668" s="727" t="s">
        <v>5836</v>
      </c>
      <c r="G668" s="727" t="s">
        <v>5837</v>
      </c>
      <c r="H668" s="731">
        <v>1</v>
      </c>
      <c r="I668" s="731">
        <v>17655</v>
      </c>
      <c r="J668" s="727">
        <v>0.99689440993788825</v>
      </c>
      <c r="K668" s="727">
        <v>17655</v>
      </c>
      <c r="L668" s="731">
        <v>1</v>
      </c>
      <c r="M668" s="731">
        <v>17710</v>
      </c>
      <c r="N668" s="727">
        <v>1</v>
      </c>
      <c r="O668" s="727">
        <v>17710</v>
      </c>
      <c r="P668" s="731"/>
      <c r="Q668" s="731"/>
      <c r="R668" s="745"/>
      <c r="S668" s="732"/>
    </row>
    <row r="669" spans="1:19" ht="14.4" customHeight="1" x14ac:dyDescent="0.3">
      <c r="A669" s="726" t="s">
        <v>5790</v>
      </c>
      <c r="B669" s="727" t="s">
        <v>5791</v>
      </c>
      <c r="C669" s="727" t="s">
        <v>603</v>
      </c>
      <c r="D669" s="727" t="s">
        <v>2341</v>
      </c>
      <c r="E669" s="727" t="s">
        <v>5813</v>
      </c>
      <c r="F669" s="727" t="s">
        <v>5840</v>
      </c>
      <c r="G669" s="727" t="s">
        <v>5841</v>
      </c>
      <c r="H669" s="731">
        <v>1</v>
      </c>
      <c r="I669" s="731">
        <v>680</v>
      </c>
      <c r="J669" s="727"/>
      <c r="K669" s="727">
        <v>680</v>
      </c>
      <c r="L669" s="731"/>
      <c r="M669" s="731"/>
      <c r="N669" s="727"/>
      <c r="O669" s="727"/>
      <c r="P669" s="731"/>
      <c r="Q669" s="731"/>
      <c r="R669" s="745"/>
      <c r="S669" s="732"/>
    </row>
    <row r="670" spans="1:19" ht="14.4" customHeight="1" x14ac:dyDescent="0.3">
      <c r="A670" s="726" t="s">
        <v>5790</v>
      </c>
      <c r="B670" s="727" t="s">
        <v>5791</v>
      </c>
      <c r="C670" s="727" t="s">
        <v>603</v>
      </c>
      <c r="D670" s="727" t="s">
        <v>2341</v>
      </c>
      <c r="E670" s="727" t="s">
        <v>5813</v>
      </c>
      <c r="F670" s="727" t="s">
        <v>5842</v>
      </c>
      <c r="G670" s="727" t="s">
        <v>5843</v>
      </c>
      <c r="H670" s="731">
        <v>14</v>
      </c>
      <c r="I670" s="731">
        <v>62006</v>
      </c>
      <c r="J670" s="727">
        <v>1.7448784331382261</v>
      </c>
      <c r="K670" s="727">
        <v>4429</v>
      </c>
      <c r="L670" s="731">
        <v>8</v>
      </c>
      <c r="M670" s="731">
        <v>35536</v>
      </c>
      <c r="N670" s="727">
        <v>1</v>
      </c>
      <c r="O670" s="727">
        <v>4442</v>
      </c>
      <c r="P670" s="731">
        <v>9</v>
      </c>
      <c r="Q670" s="731">
        <v>39978</v>
      </c>
      <c r="R670" s="745">
        <v>1.125</v>
      </c>
      <c r="S670" s="732">
        <v>4442</v>
      </c>
    </row>
    <row r="671" spans="1:19" ht="14.4" customHeight="1" x14ac:dyDescent="0.3">
      <c r="A671" s="726" t="s">
        <v>5790</v>
      </c>
      <c r="B671" s="727" t="s">
        <v>5791</v>
      </c>
      <c r="C671" s="727" t="s">
        <v>603</v>
      </c>
      <c r="D671" s="727" t="s">
        <v>2341</v>
      </c>
      <c r="E671" s="727" t="s">
        <v>5813</v>
      </c>
      <c r="F671" s="727" t="s">
        <v>5844</v>
      </c>
      <c r="G671" s="727" t="s">
        <v>5845</v>
      </c>
      <c r="H671" s="731">
        <v>1</v>
      </c>
      <c r="I671" s="731">
        <v>695</v>
      </c>
      <c r="J671" s="727"/>
      <c r="K671" s="727">
        <v>695</v>
      </c>
      <c r="L671" s="731"/>
      <c r="M671" s="731"/>
      <c r="N671" s="727"/>
      <c r="O671" s="727"/>
      <c r="P671" s="731"/>
      <c r="Q671" s="731"/>
      <c r="R671" s="745"/>
      <c r="S671" s="732"/>
    </row>
    <row r="672" spans="1:19" ht="14.4" customHeight="1" x14ac:dyDescent="0.3">
      <c r="A672" s="726" t="s">
        <v>5790</v>
      </c>
      <c r="B672" s="727" t="s">
        <v>5791</v>
      </c>
      <c r="C672" s="727" t="s">
        <v>603</v>
      </c>
      <c r="D672" s="727" t="s">
        <v>2341</v>
      </c>
      <c r="E672" s="727" t="s">
        <v>5813</v>
      </c>
      <c r="F672" s="727" t="s">
        <v>5846</v>
      </c>
      <c r="G672" s="727" t="s">
        <v>5847</v>
      </c>
      <c r="H672" s="731">
        <v>7</v>
      </c>
      <c r="I672" s="731">
        <v>1645</v>
      </c>
      <c r="J672" s="727">
        <v>1.0922974767596281</v>
      </c>
      <c r="K672" s="727">
        <v>235</v>
      </c>
      <c r="L672" s="731">
        <v>6</v>
      </c>
      <c r="M672" s="731">
        <v>1506</v>
      </c>
      <c r="N672" s="727">
        <v>1</v>
      </c>
      <c r="O672" s="727">
        <v>251</v>
      </c>
      <c r="P672" s="731">
        <v>16</v>
      </c>
      <c r="Q672" s="731">
        <v>4016</v>
      </c>
      <c r="R672" s="745">
        <v>2.6666666666666665</v>
      </c>
      <c r="S672" s="732">
        <v>251</v>
      </c>
    </row>
    <row r="673" spans="1:19" ht="14.4" customHeight="1" x14ac:dyDescent="0.3">
      <c r="A673" s="726" t="s">
        <v>5790</v>
      </c>
      <c r="B673" s="727" t="s">
        <v>5791</v>
      </c>
      <c r="C673" s="727" t="s">
        <v>603</v>
      </c>
      <c r="D673" s="727" t="s">
        <v>2341</v>
      </c>
      <c r="E673" s="727" t="s">
        <v>5813</v>
      </c>
      <c r="F673" s="727" t="s">
        <v>5848</v>
      </c>
      <c r="G673" s="727" t="s">
        <v>5849</v>
      </c>
      <c r="H673" s="731">
        <v>285</v>
      </c>
      <c r="I673" s="731">
        <v>33630</v>
      </c>
      <c r="J673" s="727">
        <v>1.733147804576376</v>
      </c>
      <c r="K673" s="727">
        <v>118</v>
      </c>
      <c r="L673" s="731">
        <v>154</v>
      </c>
      <c r="M673" s="731">
        <v>19404</v>
      </c>
      <c r="N673" s="727">
        <v>1</v>
      </c>
      <c r="O673" s="727">
        <v>126</v>
      </c>
      <c r="P673" s="731">
        <v>201</v>
      </c>
      <c r="Q673" s="731">
        <v>25326</v>
      </c>
      <c r="R673" s="745">
        <v>1.3051948051948052</v>
      </c>
      <c r="S673" s="732">
        <v>126</v>
      </c>
    </row>
    <row r="674" spans="1:19" ht="14.4" customHeight="1" x14ac:dyDescent="0.3">
      <c r="A674" s="726" t="s">
        <v>5790</v>
      </c>
      <c r="B674" s="727" t="s">
        <v>5791</v>
      </c>
      <c r="C674" s="727" t="s">
        <v>603</v>
      </c>
      <c r="D674" s="727" t="s">
        <v>2341</v>
      </c>
      <c r="E674" s="727" t="s">
        <v>5813</v>
      </c>
      <c r="F674" s="727" t="s">
        <v>5868</v>
      </c>
      <c r="G674" s="727" t="s">
        <v>5869</v>
      </c>
      <c r="H674" s="731">
        <v>64</v>
      </c>
      <c r="I674" s="731">
        <v>1500.0100000000002</v>
      </c>
      <c r="J674" s="727">
        <v>0.28662574952133824</v>
      </c>
      <c r="K674" s="727">
        <v>23.437656250000003</v>
      </c>
      <c r="L674" s="731">
        <v>157</v>
      </c>
      <c r="M674" s="731">
        <v>5233.34</v>
      </c>
      <c r="N674" s="727">
        <v>1</v>
      </c>
      <c r="O674" s="727">
        <v>33.333375796178345</v>
      </c>
      <c r="P674" s="731">
        <v>217</v>
      </c>
      <c r="Q674" s="731">
        <v>7233.33</v>
      </c>
      <c r="R674" s="745">
        <v>1.3821632074354044</v>
      </c>
      <c r="S674" s="732">
        <v>33.33331797235023</v>
      </c>
    </row>
    <row r="675" spans="1:19" ht="14.4" customHeight="1" x14ac:dyDescent="0.3">
      <c r="A675" s="726" t="s">
        <v>5790</v>
      </c>
      <c r="B675" s="727" t="s">
        <v>5791</v>
      </c>
      <c r="C675" s="727" t="s">
        <v>603</v>
      </c>
      <c r="D675" s="727" t="s">
        <v>2341</v>
      </c>
      <c r="E675" s="727" t="s">
        <v>5813</v>
      </c>
      <c r="F675" s="727" t="s">
        <v>5870</v>
      </c>
      <c r="G675" s="727" t="s">
        <v>5871</v>
      </c>
      <c r="H675" s="731">
        <v>75</v>
      </c>
      <c r="I675" s="731">
        <v>71700</v>
      </c>
      <c r="J675" s="727">
        <v>2.360105332455563</v>
      </c>
      <c r="K675" s="727">
        <v>956</v>
      </c>
      <c r="L675" s="731">
        <v>31</v>
      </c>
      <c r="M675" s="731">
        <v>30380</v>
      </c>
      <c r="N675" s="727">
        <v>1</v>
      </c>
      <c r="O675" s="727">
        <v>980</v>
      </c>
      <c r="P675" s="731">
        <v>47</v>
      </c>
      <c r="Q675" s="731">
        <v>46060</v>
      </c>
      <c r="R675" s="745">
        <v>1.5161290322580645</v>
      </c>
      <c r="S675" s="732">
        <v>980</v>
      </c>
    </row>
    <row r="676" spans="1:19" ht="14.4" customHeight="1" x14ac:dyDescent="0.3">
      <c r="A676" s="726" t="s">
        <v>5790</v>
      </c>
      <c r="B676" s="727" t="s">
        <v>5791</v>
      </c>
      <c r="C676" s="727" t="s">
        <v>603</v>
      </c>
      <c r="D676" s="727" t="s">
        <v>2341</v>
      </c>
      <c r="E676" s="727" t="s">
        <v>5813</v>
      </c>
      <c r="F676" s="727" t="s">
        <v>5872</v>
      </c>
      <c r="G676" s="727" t="s">
        <v>5873</v>
      </c>
      <c r="H676" s="731">
        <v>73</v>
      </c>
      <c r="I676" s="731">
        <v>12337</v>
      </c>
      <c r="J676" s="727">
        <v>2.3137659414853715</v>
      </c>
      <c r="K676" s="727">
        <v>169</v>
      </c>
      <c r="L676" s="731">
        <v>31</v>
      </c>
      <c r="M676" s="731">
        <v>5332</v>
      </c>
      <c r="N676" s="727">
        <v>1</v>
      </c>
      <c r="O676" s="727">
        <v>172</v>
      </c>
      <c r="P676" s="731">
        <v>50</v>
      </c>
      <c r="Q676" s="731">
        <v>8600</v>
      </c>
      <c r="R676" s="745">
        <v>1.6129032258064515</v>
      </c>
      <c r="S676" s="732">
        <v>172</v>
      </c>
    </row>
    <row r="677" spans="1:19" ht="14.4" customHeight="1" x14ac:dyDescent="0.3">
      <c r="A677" s="726" t="s">
        <v>5790</v>
      </c>
      <c r="B677" s="727" t="s">
        <v>5791</v>
      </c>
      <c r="C677" s="727" t="s">
        <v>603</v>
      </c>
      <c r="D677" s="727" t="s">
        <v>2341</v>
      </c>
      <c r="E677" s="727" t="s">
        <v>5813</v>
      </c>
      <c r="F677" s="727" t="s">
        <v>5874</v>
      </c>
      <c r="G677" s="727" t="s">
        <v>5875</v>
      </c>
      <c r="H677" s="731">
        <v>2</v>
      </c>
      <c r="I677" s="731">
        <v>72</v>
      </c>
      <c r="J677" s="727">
        <v>1.9459459459459461</v>
      </c>
      <c r="K677" s="727">
        <v>36</v>
      </c>
      <c r="L677" s="731">
        <v>1</v>
      </c>
      <c r="M677" s="731">
        <v>37</v>
      </c>
      <c r="N677" s="727">
        <v>1</v>
      </c>
      <c r="O677" s="727">
        <v>37</v>
      </c>
      <c r="P677" s="731">
        <v>5</v>
      </c>
      <c r="Q677" s="731">
        <v>185</v>
      </c>
      <c r="R677" s="745">
        <v>5</v>
      </c>
      <c r="S677" s="732">
        <v>37</v>
      </c>
    </row>
    <row r="678" spans="1:19" ht="14.4" customHeight="1" x14ac:dyDescent="0.3">
      <c r="A678" s="726" t="s">
        <v>5790</v>
      </c>
      <c r="B678" s="727" t="s">
        <v>5791</v>
      </c>
      <c r="C678" s="727" t="s">
        <v>603</v>
      </c>
      <c r="D678" s="727" t="s">
        <v>2341</v>
      </c>
      <c r="E678" s="727" t="s">
        <v>5813</v>
      </c>
      <c r="F678" s="727" t="s">
        <v>5876</v>
      </c>
      <c r="G678" s="727" t="s">
        <v>5877</v>
      </c>
      <c r="H678" s="731">
        <v>2</v>
      </c>
      <c r="I678" s="731">
        <v>164</v>
      </c>
      <c r="J678" s="727">
        <v>0.63565891472868219</v>
      </c>
      <c r="K678" s="727">
        <v>82</v>
      </c>
      <c r="L678" s="731">
        <v>3</v>
      </c>
      <c r="M678" s="731">
        <v>258</v>
      </c>
      <c r="N678" s="727">
        <v>1</v>
      </c>
      <c r="O678" s="727">
        <v>86</v>
      </c>
      <c r="P678" s="731">
        <v>1</v>
      </c>
      <c r="Q678" s="731">
        <v>86</v>
      </c>
      <c r="R678" s="745">
        <v>0.33333333333333331</v>
      </c>
      <c r="S678" s="732">
        <v>86</v>
      </c>
    </row>
    <row r="679" spans="1:19" ht="14.4" customHeight="1" x14ac:dyDescent="0.3">
      <c r="A679" s="726" t="s">
        <v>5790</v>
      </c>
      <c r="B679" s="727" t="s">
        <v>5791</v>
      </c>
      <c r="C679" s="727" t="s">
        <v>603</v>
      </c>
      <c r="D679" s="727" t="s">
        <v>2341</v>
      </c>
      <c r="E679" s="727" t="s">
        <v>5813</v>
      </c>
      <c r="F679" s="727" t="s">
        <v>5889</v>
      </c>
      <c r="G679" s="727" t="s">
        <v>5890</v>
      </c>
      <c r="H679" s="731">
        <v>15</v>
      </c>
      <c r="I679" s="731">
        <v>11100</v>
      </c>
      <c r="J679" s="727">
        <v>1.6378928729526339</v>
      </c>
      <c r="K679" s="727">
        <v>740</v>
      </c>
      <c r="L679" s="731">
        <v>9</v>
      </c>
      <c r="M679" s="731">
        <v>6777</v>
      </c>
      <c r="N679" s="727">
        <v>1</v>
      </c>
      <c r="O679" s="727">
        <v>753</v>
      </c>
      <c r="P679" s="731">
        <v>17</v>
      </c>
      <c r="Q679" s="731">
        <v>12801</v>
      </c>
      <c r="R679" s="745">
        <v>1.8888888888888888</v>
      </c>
      <c r="S679" s="732">
        <v>753</v>
      </c>
    </row>
    <row r="680" spans="1:19" ht="14.4" customHeight="1" x14ac:dyDescent="0.3">
      <c r="A680" s="726" t="s">
        <v>5790</v>
      </c>
      <c r="B680" s="727" t="s">
        <v>5791</v>
      </c>
      <c r="C680" s="727" t="s">
        <v>603</v>
      </c>
      <c r="D680" s="727" t="s">
        <v>2341</v>
      </c>
      <c r="E680" s="727" t="s">
        <v>5813</v>
      </c>
      <c r="F680" s="727" t="s">
        <v>5897</v>
      </c>
      <c r="G680" s="727" t="s">
        <v>5898</v>
      </c>
      <c r="H680" s="731"/>
      <c r="I680" s="731"/>
      <c r="J680" s="727"/>
      <c r="K680" s="727"/>
      <c r="L680" s="731"/>
      <c r="M680" s="731"/>
      <c r="N680" s="727"/>
      <c r="O680" s="727"/>
      <c r="P680" s="731">
        <v>1</v>
      </c>
      <c r="Q680" s="731">
        <v>59</v>
      </c>
      <c r="R680" s="745"/>
      <c r="S680" s="732">
        <v>59</v>
      </c>
    </row>
    <row r="681" spans="1:19" ht="14.4" customHeight="1" x14ac:dyDescent="0.3">
      <c r="A681" s="726" t="s">
        <v>5790</v>
      </c>
      <c r="B681" s="727" t="s">
        <v>5791</v>
      </c>
      <c r="C681" s="727" t="s">
        <v>603</v>
      </c>
      <c r="D681" s="727" t="s">
        <v>2352</v>
      </c>
      <c r="E681" s="727" t="s">
        <v>5813</v>
      </c>
      <c r="F681" s="727" t="s">
        <v>5846</v>
      </c>
      <c r="G681" s="727" t="s">
        <v>5847</v>
      </c>
      <c r="H681" s="731"/>
      <c r="I681" s="731"/>
      <c r="J681" s="727"/>
      <c r="K681" s="727"/>
      <c r="L681" s="731">
        <v>1</v>
      </c>
      <c r="M681" s="731">
        <v>251</v>
      </c>
      <c r="N681" s="727">
        <v>1</v>
      </c>
      <c r="O681" s="727">
        <v>251</v>
      </c>
      <c r="P681" s="731"/>
      <c r="Q681" s="731"/>
      <c r="R681" s="745"/>
      <c r="S681" s="732"/>
    </row>
    <row r="682" spans="1:19" ht="14.4" customHeight="1" x14ac:dyDescent="0.3">
      <c r="A682" s="726" t="s">
        <v>5790</v>
      </c>
      <c r="B682" s="727" t="s">
        <v>5791</v>
      </c>
      <c r="C682" s="727" t="s">
        <v>603</v>
      </c>
      <c r="D682" s="727" t="s">
        <v>2352</v>
      </c>
      <c r="E682" s="727" t="s">
        <v>5813</v>
      </c>
      <c r="F682" s="727" t="s">
        <v>5848</v>
      </c>
      <c r="G682" s="727" t="s">
        <v>5849</v>
      </c>
      <c r="H682" s="731">
        <v>1</v>
      </c>
      <c r="I682" s="731">
        <v>118</v>
      </c>
      <c r="J682" s="727"/>
      <c r="K682" s="727">
        <v>118</v>
      </c>
      <c r="L682" s="731"/>
      <c r="M682" s="731"/>
      <c r="N682" s="727"/>
      <c r="O682" s="727"/>
      <c r="P682" s="731">
        <v>1</v>
      </c>
      <c r="Q682" s="731">
        <v>126</v>
      </c>
      <c r="R682" s="745"/>
      <c r="S682" s="732">
        <v>126</v>
      </c>
    </row>
    <row r="683" spans="1:19" ht="14.4" customHeight="1" x14ac:dyDescent="0.3">
      <c r="A683" s="726" t="s">
        <v>5790</v>
      </c>
      <c r="B683" s="727" t="s">
        <v>5791</v>
      </c>
      <c r="C683" s="727" t="s">
        <v>603</v>
      </c>
      <c r="D683" s="727" t="s">
        <v>2352</v>
      </c>
      <c r="E683" s="727" t="s">
        <v>5813</v>
      </c>
      <c r="F683" s="727" t="s">
        <v>5868</v>
      </c>
      <c r="G683" s="727" t="s">
        <v>5869</v>
      </c>
      <c r="H683" s="731">
        <v>1</v>
      </c>
      <c r="I683" s="731">
        <v>33.33</v>
      </c>
      <c r="J683" s="727">
        <v>1</v>
      </c>
      <c r="K683" s="727">
        <v>33.33</v>
      </c>
      <c r="L683" s="731">
        <v>1</v>
      </c>
      <c r="M683" s="731">
        <v>33.33</v>
      </c>
      <c r="N683" s="727">
        <v>1</v>
      </c>
      <c r="O683" s="727">
        <v>33.33</v>
      </c>
      <c r="P683" s="731">
        <v>1</v>
      </c>
      <c r="Q683" s="731">
        <v>33.33</v>
      </c>
      <c r="R683" s="745">
        <v>1</v>
      </c>
      <c r="S683" s="732">
        <v>33.33</v>
      </c>
    </row>
    <row r="684" spans="1:19" ht="14.4" customHeight="1" x14ac:dyDescent="0.3">
      <c r="A684" s="726" t="s">
        <v>5790</v>
      </c>
      <c r="B684" s="727" t="s">
        <v>5791</v>
      </c>
      <c r="C684" s="727" t="s">
        <v>603</v>
      </c>
      <c r="D684" s="727" t="s">
        <v>2352</v>
      </c>
      <c r="E684" s="727" t="s">
        <v>5813</v>
      </c>
      <c r="F684" s="727" t="s">
        <v>5870</v>
      </c>
      <c r="G684" s="727" t="s">
        <v>5871</v>
      </c>
      <c r="H684" s="731"/>
      <c r="I684" s="731"/>
      <c r="J684" s="727"/>
      <c r="K684" s="727"/>
      <c r="L684" s="731"/>
      <c r="M684" s="731"/>
      <c r="N684" s="727"/>
      <c r="O684" s="727"/>
      <c r="P684" s="731">
        <v>1</v>
      </c>
      <c r="Q684" s="731">
        <v>980</v>
      </c>
      <c r="R684" s="745"/>
      <c r="S684" s="732">
        <v>980</v>
      </c>
    </row>
    <row r="685" spans="1:19" ht="14.4" customHeight="1" x14ac:dyDescent="0.3">
      <c r="A685" s="726" t="s">
        <v>5790</v>
      </c>
      <c r="B685" s="727" t="s">
        <v>5791</v>
      </c>
      <c r="C685" s="727" t="s">
        <v>603</v>
      </c>
      <c r="D685" s="727" t="s">
        <v>2352</v>
      </c>
      <c r="E685" s="727" t="s">
        <v>5813</v>
      </c>
      <c r="F685" s="727" t="s">
        <v>5872</v>
      </c>
      <c r="G685" s="727" t="s">
        <v>5873</v>
      </c>
      <c r="H685" s="731"/>
      <c r="I685" s="731"/>
      <c r="J685" s="727"/>
      <c r="K685" s="727"/>
      <c r="L685" s="731">
        <v>1</v>
      </c>
      <c r="M685" s="731">
        <v>172</v>
      </c>
      <c r="N685" s="727">
        <v>1</v>
      </c>
      <c r="O685" s="727">
        <v>172</v>
      </c>
      <c r="P685" s="731">
        <v>1</v>
      </c>
      <c r="Q685" s="731">
        <v>172</v>
      </c>
      <c r="R685" s="745">
        <v>1</v>
      </c>
      <c r="S685" s="732">
        <v>172</v>
      </c>
    </row>
    <row r="686" spans="1:19" ht="14.4" customHeight="1" x14ac:dyDescent="0.3">
      <c r="A686" s="726" t="s">
        <v>5790</v>
      </c>
      <c r="B686" s="727" t="s">
        <v>4599</v>
      </c>
      <c r="C686" s="727" t="s">
        <v>594</v>
      </c>
      <c r="D686" s="727" t="s">
        <v>5764</v>
      </c>
      <c r="E686" s="727" t="s">
        <v>5813</v>
      </c>
      <c r="F686" s="727" t="s">
        <v>5868</v>
      </c>
      <c r="G686" s="727" t="s">
        <v>5869</v>
      </c>
      <c r="H686" s="731">
        <v>9</v>
      </c>
      <c r="I686" s="731">
        <v>200</v>
      </c>
      <c r="J686" s="727"/>
      <c r="K686" s="727">
        <v>22.222222222222221</v>
      </c>
      <c r="L686" s="731"/>
      <c r="M686" s="731"/>
      <c r="N686" s="727"/>
      <c r="O686" s="727"/>
      <c r="P686" s="731"/>
      <c r="Q686" s="731"/>
      <c r="R686" s="745"/>
      <c r="S686" s="732"/>
    </row>
    <row r="687" spans="1:19" ht="14.4" customHeight="1" x14ac:dyDescent="0.3">
      <c r="A687" s="726" t="s">
        <v>5790</v>
      </c>
      <c r="B687" s="727" t="s">
        <v>4599</v>
      </c>
      <c r="C687" s="727" t="s">
        <v>594</v>
      </c>
      <c r="D687" s="727" t="s">
        <v>5764</v>
      </c>
      <c r="E687" s="727" t="s">
        <v>5813</v>
      </c>
      <c r="F687" s="727" t="s">
        <v>5938</v>
      </c>
      <c r="G687" s="727" t="s">
        <v>5939</v>
      </c>
      <c r="H687" s="731">
        <v>25</v>
      </c>
      <c r="I687" s="731">
        <v>2700</v>
      </c>
      <c r="J687" s="727">
        <v>1.0579937304075235</v>
      </c>
      <c r="K687" s="727">
        <v>108</v>
      </c>
      <c r="L687" s="731">
        <v>22</v>
      </c>
      <c r="M687" s="731">
        <v>2552</v>
      </c>
      <c r="N687" s="727">
        <v>1</v>
      </c>
      <c r="O687" s="727">
        <v>116</v>
      </c>
      <c r="P687" s="731">
        <v>14</v>
      </c>
      <c r="Q687" s="731">
        <v>1624</v>
      </c>
      <c r="R687" s="745">
        <v>0.63636363636363635</v>
      </c>
      <c r="S687" s="732">
        <v>116</v>
      </c>
    </row>
    <row r="688" spans="1:19" ht="14.4" customHeight="1" x14ac:dyDescent="0.3">
      <c r="A688" s="726" t="s">
        <v>5790</v>
      </c>
      <c r="B688" s="727" t="s">
        <v>4599</v>
      </c>
      <c r="C688" s="727" t="s">
        <v>594</v>
      </c>
      <c r="D688" s="727" t="s">
        <v>2324</v>
      </c>
      <c r="E688" s="727" t="s">
        <v>5813</v>
      </c>
      <c r="F688" s="727" t="s">
        <v>5934</v>
      </c>
      <c r="G688" s="727" t="s">
        <v>5935</v>
      </c>
      <c r="H688" s="731">
        <v>357</v>
      </c>
      <c r="I688" s="731">
        <v>83895</v>
      </c>
      <c r="J688" s="727">
        <v>0.88894422310756971</v>
      </c>
      <c r="K688" s="727">
        <v>235</v>
      </c>
      <c r="L688" s="731">
        <v>376</v>
      </c>
      <c r="M688" s="731">
        <v>94376</v>
      </c>
      <c r="N688" s="727">
        <v>1</v>
      </c>
      <c r="O688" s="727">
        <v>251</v>
      </c>
      <c r="P688" s="731">
        <v>372</v>
      </c>
      <c r="Q688" s="731">
        <v>93372</v>
      </c>
      <c r="R688" s="745">
        <v>0.98936170212765961</v>
      </c>
      <c r="S688" s="732">
        <v>251</v>
      </c>
    </row>
    <row r="689" spans="1:19" ht="14.4" customHeight="1" x14ac:dyDescent="0.3">
      <c r="A689" s="726" t="s">
        <v>5790</v>
      </c>
      <c r="B689" s="727" t="s">
        <v>4599</v>
      </c>
      <c r="C689" s="727" t="s">
        <v>594</v>
      </c>
      <c r="D689" s="727" t="s">
        <v>2324</v>
      </c>
      <c r="E689" s="727" t="s">
        <v>5813</v>
      </c>
      <c r="F689" s="727" t="s">
        <v>5868</v>
      </c>
      <c r="G689" s="727" t="s">
        <v>5869</v>
      </c>
      <c r="H689" s="731"/>
      <c r="I689" s="731"/>
      <c r="J689" s="727"/>
      <c r="K689" s="727"/>
      <c r="L689" s="731">
        <v>2</v>
      </c>
      <c r="M689" s="731">
        <v>66.67</v>
      </c>
      <c r="N689" s="727">
        <v>1</v>
      </c>
      <c r="O689" s="727">
        <v>33.335000000000001</v>
      </c>
      <c r="P689" s="731">
        <v>3</v>
      </c>
      <c r="Q689" s="731">
        <v>99.99</v>
      </c>
      <c r="R689" s="745">
        <v>1.4997750112494375</v>
      </c>
      <c r="S689" s="732">
        <v>33.33</v>
      </c>
    </row>
    <row r="690" spans="1:19" ht="14.4" customHeight="1" x14ac:dyDescent="0.3">
      <c r="A690" s="726" t="s">
        <v>5790</v>
      </c>
      <c r="B690" s="727" t="s">
        <v>4599</v>
      </c>
      <c r="C690" s="727" t="s">
        <v>594</v>
      </c>
      <c r="D690" s="727" t="s">
        <v>2324</v>
      </c>
      <c r="E690" s="727" t="s">
        <v>5813</v>
      </c>
      <c r="F690" s="727" t="s">
        <v>5938</v>
      </c>
      <c r="G690" s="727" t="s">
        <v>5939</v>
      </c>
      <c r="H690" s="731">
        <v>222</v>
      </c>
      <c r="I690" s="731">
        <v>23976</v>
      </c>
      <c r="J690" s="727">
        <v>0.81054766734279915</v>
      </c>
      <c r="K690" s="727">
        <v>108</v>
      </c>
      <c r="L690" s="731">
        <v>255</v>
      </c>
      <c r="M690" s="731">
        <v>29580</v>
      </c>
      <c r="N690" s="727">
        <v>1</v>
      </c>
      <c r="O690" s="727">
        <v>116</v>
      </c>
      <c r="P690" s="731">
        <v>216</v>
      </c>
      <c r="Q690" s="731">
        <v>25056</v>
      </c>
      <c r="R690" s="745">
        <v>0.84705882352941175</v>
      </c>
      <c r="S690" s="732">
        <v>116</v>
      </c>
    </row>
    <row r="691" spans="1:19" ht="14.4" customHeight="1" x14ac:dyDescent="0.3">
      <c r="A691" s="726" t="s">
        <v>5790</v>
      </c>
      <c r="B691" s="727" t="s">
        <v>4599</v>
      </c>
      <c r="C691" s="727" t="s">
        <v>594</v>
      </c>
      <c r="D691" s="727" t="s">
        <v>2328</v>
      </c>
      <c r="E691" s="727" t="s">
        <v>5813</v>
      </c>
      <c r="F691" s="727" t="s">
        <v>5934</v>
      </c>
      <c r="G691" s="727" t="s">
        <v>5935</v>
      </c>
      <c r="H691" s="731">
        <v>317</v>
      </c>
      <c r="I691" s="731">
        <v>74495</v>
      </c>
      <c r="J691" s="727">
        <v>0.99930245348572044</v>
      </c>
      <c r="K691" s="727">
        <v>235</v>
      </c>
      <c r="L691" s="731">
        <v>297</v>
      </c>
      <c r="M691" s="731">
        <v>74547</v>
      </c>
      <c r="N691" s="727">
        <v>1</v>
      </c>
      <c r="O691" s="727">
        <v>251</v>
      </c>
      <c r="P691" s="731">
        <v>327</v>
      </c>
      <c r="Q691" s="731">
        <v>82077</v>
      </c>
      <c r="R691" s="745">
        <v>1.101010101010101</v>
      </c>
      <c r="S691" s="732">
        <v>251</v>
      </c>
    </row>
    <row r="692" spans="1:19" ht="14.4" customHeight="1" x14ac:dyDescent="0.3">
      <c r="A692" s="726" t="s">
        <v>5790</v>
      </c>
      <c r="B692" s="727" t="s">
        <v>4599</v>
      </c>
      <c r="C692" s="727" t="s">
        <v>594</v>
      </c>
      <c r="D692" s="727" t="s">
        <v>2328</v>
      </c>
      <c r="E692" s="727" t="s">
        <v>5813</v>
      </c>
      <c r="F692" s="727" t="s">
        <v>5936</v>
      </c>
      <c r="G692" s="727" t="s">
        <v>5937</v>
      </c>
      <c r="H692" s="731">
        <v>1</v>
      </c>
      <c r="I692" s="731">
        <v>118</v>
      </c>
      <c r="J692" s="727"/>
      <c r="K692" s="727">
        <v>118</v>
      </c>
      <c r="L692" s="731"/>
      <c r="M692" s="731"/>
      <c r="N692" s="727"/>
      <c r="O692" s="727"/>
      <c r="P692" s="731">
        <v>1</v>
      </c>
      <c r="Q692" s="731">
        <v>126</v>
      </c>
      <c r="R692" s="745"/>
      <c r="S692" s="732">
        <v>126</v>
      </c>
    </row>
    <row r="693" spans="1:19" ht="14.4" customHeight="1" x14ac:dyDescent="0.3">
      <c r="A693" s="726" t="s">
        <v>5790</v>
      </c>
      <c r="B693" s="727" t="s">
        <v>4599</v>
      </c>
      <c r="C693" s="727" t="s">
        <v>594</v>
      </c>
      <c r="D693" s="727" t="s">
        <v>2328</v>
      </c>
      <c r="E693" s="727" t="s">
        <v>5813</v>
      </c>
      <c r="F693" s="727" t="s">
        <v>5868</v>
      </c>
      <c r="G693" s="727" t="s">
        <v>5869</v>
      </c>
      <c r="H693" s="731">
        <v>3</v>
      </c>
      <c r="I693" s="731">
        <v>66.66</v>
      </c>
      <c r="J693" s="727">
        <v>1</v>
      </c>
      <c r="K693" s="727">
        <v>22.22</v>
      </c>
      <c r="L693" s="731">
        <v>2</v>
      </c>
      <c r="M693" s="731">
        <v>66.66</v>
      </c>
      <c r="N693" s="727">
        <v>1</v>
      </c>
      <c r="O693" s="727">
        <v>33.33</v>
      </c>
      <c r="P693" s="731">
        <v>6</v>
      </c>
      <c r="Q693" s="731">
        <v>200</v>
      </c>
      <c r="R693" s="745">
        <v>3.0003000300030003</v>
      </c>
      <c r="S693" s="732">
        <v>33.333333333333336</v>
      </c>
    </row>
    <row r="694" spans="1:19" ht="14.4" customHeight="1" x14ac:dyDescent="0.3">
      <c r="A694" s="726" t="s">
        <v>5790</v>
      </c>
      <c r="B694" s="727" t="s">
        <v>4599</v>
      </c>
      <c r="C694" s="727" t="s">
        <v>594</v>
      </c>
      <c r="D694" s="727" t="s">
        <v>2328</v>
      </c>
      <c r="E694" s="727" t="s">
        <v>5813</v>
      </c>
      <c r="F694" s="727" t="s">
        <v>5938</v>
      </c>
      <c r="G694" s="727" t="s">
        <v>5939</v>
      </c>
      <c r="H694" s="731">
        <v>191</v>
      </c>
      <c r="I694" s="731">
        <v>20628</v>
      </c>
      <c r="J694" s="727">
        <v>1.1699183303085299</v>
      </c>
      <c r="K694" s="727">
        <v>108</v>
      </c>
      <c r="L694" s="731">
        <v>152</v>
      </c>
      <c r="M694" s="731">
        <v>17632</v>
      </c>
      <c r="N694" s="727">
        <v>1</v>
      </c>
      <c r="O694" s="727">
        <v>116</v>
      </c>
      <c r="P694" s="731">
        <v>177</v>
      </c>
      <c r="Q694" s="731">
        <v>20532</v>
      </c>
      <c r="R694" s="745">
        <v>1.1644736842105263</v>
      </c>
      <c r="S694" s="732">
        <v>116</v>
      </c>
    </row>
    <row r="695" spans="1:19" ht="14.4" customHeight="1" x14ac:dyDescent="0.3">
      <c r="A695" s="726" t="s">
        <v>5790</v>
      </c>
      <c r="B695" s="727" t="s">
        <v>4599</v>
      </c>
      <c r="C695" s="727" t="s">
        <v>594</v>
      </c>
      <c r="D695" s="727" t="s">
        <v>2348</v>
      </c>
      <c r="E695" s="727" t="s">
        <v>5813</v>
      </c>
      <c r="F695" s="727" t="s">
        <v>5934</v>
      </c>
      <c r="G695" s="727" t="s">
        <v>5935</v>
      </c>
      <c r="H695" s="731">
        <v>36</v>
      </c>
      <c r="I695" s="731">
        <v>8460</v>
      </c>
      <c r="J695" s="727"/>
      <c r="K695" s="727">
        <v>235</v>
      </c>
      <c r="L695" s="731"/>
      <c r="M695" s="731"/>
      <c r="N695" s="727"/>
      <c r="O695" s="727"/>
      <c r="P695" s="731"/>
      <c r="Q695" s="731"/>
      <c r="R695" s="745"/>
      <c r="S695" s="732"/>
    </row>
    <row r="696" spans="1:19" ht="14.4" customHeight="1" thickBot="1" x14ac:dyDescent="0.35">
      <c r="A696" s="733" t="s">
        <v>5790</v>
      </c>
      <c r="B696" s="734" t="s">
        <v>4599</v>
      </c>
      <c r="C696" s="734" t="s">
        <v>594</v>
      </c>
      <c r="D696" s="734" t="s">
        <v>2348</v>
      </c>
      <c r="E696" s="734" t="s">
        <v>5813</v>
      </c>
      <c r="F696" s="734" t="s">
        <v>5938</v>
      </c>
      <c r="G696" s="734" t="s">
        <v>5939</v>
      </c>
      <c r="H696" s="738">
        <v>25</v>
      </c>
      <c r="I696" s="738">
        <v>2700</v>
      </c>
      <c r="J696" s="734"/>
      <c r="K696" s="734">
        <v>108</v>
      </c>
      <c r="L696" s="738"/>
      <c r="M696" s="738"/>
      <c r="N696" s="734"/>
      <c r="O696" s="734"/>
      <c r="P696" s="738"/>
      <c r="Q696" s="738"/>
      <c r="R696" s="746"/>
      <c r="S696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37105561.559999973</v>
      </c>
      <c r="C3" s="344">
        <f t="shared" ref="C3:R3" si="0">SUBTOTAL(9,C6:C1048576)</f>
        <v>31.773261708512212</v>
      </c>
      <c r="D3" s="344">
        <f t="shared" si="0"/>
        <v>38966625.649999991</v>
      </c>
      <c r="E3" s="344">
        <f t="shared" si="0"/>
        <v>25</v>
      </c>
      <c r="F3" s="344">
        <f t="shared" si="0"/>
        <v>39964781.649999999</v>
      </c>
      <c r="G3" s="347">
        <f>IF(D3&lt;&gt;0,F3/D3,"")</f>
        <v>1.0256156642601155</v>
      </c>
      <c r="H3" s="343">
        <f t="shared" si="0"/>
        <v>11690633.340000009</v>
      </c>
      <c r="I3" s="344">
        <f t="shared" si="0"/>
        <v>0.92012748541536371</v>
      </c>
      <c r="J3" s="344">
        <f t="shared" si="0"/>
        <v>12742237.880000006</v>
      </c>
      <c r="K3" s="344">
        <f t="shared" si="0"/>
        <v>4</v>
      </c>
      <c r="L3" s="344">
        <f t="shared" si="0"/>
        <v>13007102.599999994</v>
      </c>
      <c r="M3" s="345">
        <f>IF(J3&lt;&gt;0,L3/J3,"")</f>
        <v>1.0207863581338184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5942</v>
      </c>
      <c r="B6" s="845">
        <v>2722.99</v>
      </c>
      <c r="C6" s="804">
        <v>1.1651647411210952</v>
      </c>
      <c r="D6" s="845">
        <v>2337</v>
      </c>
      <c r="E6" s="804">
        <v>1</v>
      </c>
      <c r="F6" s="845">
        <v>2507</v>
      </c>
      <c r="G6" s="809">
        <v>1.0727428326914847</v>
      </c>
      <c r="H6" s="845"/>
      <c r="I6" s="804"/>
      <c r="J6" s="845"/>
      <c r="K6" s="804"/>
      <c r="L6" s="845"/>
      <c r="M6" s="809"/>
      <c r="N6" s="845"/>
      <c r="O6" s="804"/>
      <c r="P6" s="845"/>
      <c r="Q6" s="804"/>
      <c r="R6" s="845"/>
      <c r="S6" s="231"/>
    </row>
    <row r="7" spans="1:19" ht="14.4" customHeight="1" x14ac:dyDescent="0.3">
      <c r="A7" s="755" t="s">
        <v>5943</v>
      </c>
      <c r="B7" s="847">
        <v>18904.329999999998</v>
      </c>
      <c r="C7" s="727">
        <v>1.0005292593068924</v>
      </c>
      <c r="D7" s="847">
        <v>18894.330000000002</v>
      </c>
      <c r="E7" s="727">
        <v>1</v>
      </c>
      <c r="F7" s="847">
        <v>14777.33</v>
      </c>
      <c r="G7" s="745">
        <v>0.78210394335231781</v>
      </c>
      <c r="H7" s="847"/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5944</v>
      </c>
      <c r="B8" s="847">
        <v>20497.330000000002</v>
      </c>
      <c r="C8" s="727">
        <v>0.94917017828200978</v>
      </c>
      <c r="D8" s="847">
        <v>21595</v>
      </c>
      <c r="E8" s="727">
        <v>1</v>
      </c>
      <c r="F8" s="847">
        <v>13942.99</v>
      </c>
      <c r="G8" s="745">
        <v>0.64565825422551515</v>
      </c>
      <c r="H8" s="847">
        <v>162.80000000000001</v>
      </c>
      <c r="I8" s="727"/>
      <c r="J8" s="847"/>
      <c r="K8" s="727"/>
      <c r="L8" s="847"/>
      <c r="M8" s="745"/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2279</v>
      </c>
      <c r="B9" s="847">
        <v>36546537.649999999</v>
      </c>
      <c r="C9" s="727">
        <v>0.95210007845474753</v>
      </c>
      <c r="D9" s="847">
        <v>38385185</v>
      </c>
      <c r="E9" s="727">
        <v>1</v>
      </c>
      <c r="F9" s="847">
        <v>39426021</v>
      </c>
      <c r="G9" s="745">
        <v>1.0271155655495734</v>
      </c>
      <c r="H9" s="847">
        <v>11690307.740000008</v>
      </c>
      <c r="I9" s="727">
        <v>0.92012748541536371</v>
      </c>
      <c r="J9" s="847">
        <v>12705095.680000007</v>
      </c>
      <c r="K9" s="727">
        <v>1</v>
      </c>
      <c r="L9" s="847">
        <v>13003388.379999993</v>
      </c>
      <c r="M9" s="745">
        <v>1.0234781939084134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5945</v>
      </c>
      <c r="B10" s="847">
        <v>3829</v>
      </c>
      <c r="C10" s="727">
        <v>3.3180242634315427</v>
      </c>
      <c r="D10" s="847">
        <v>1154</v>
      </c>
      <c r="E10" s="727">
        <v>1</v>
      </c>
      <c r="F10" s="847">
        <v>126</v>
      </c>
      <c r="G10" s="745">
        <v>0.10918544194107452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5946</v>
      </c>
      <c r="B11" s="847"/>
      <c r="C11" s="727"/>
      <c r="D11" s="847">
        <v>288</v>
      </c>
      <c r="E11" s="727">
        <v>1</v>
      </c>
      <c r="F11" s="847">
        <v>252</v>
      </c>
      <c r="G11" s="745">
        <v>0.875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5947</v>
      </c>
      <c r="B12" s="847">
        <v>76831.320000000007</v>
      </c>
      <c r="C12" s="727">
        <v>0.76145251285913917</v>
      </c>
      <c r="D12" s="847">
        <v>100901</v>
      </c>
      <c r="E12" s="727">
        <v>1</v>
      </c>
      <c r="F12" s="847">
        <v>59989</v>
      </c>
      <c r="G12" s="745">
        <v>0.59453325536912416</v>
      </c>
      <c r="H12" s="847"/>
      <c r="I12" s="727"/>
      <c r="J12" s="847"/>
      <c r="K12" s="727"/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5948</v>
      </c>
      <c r="B13" s="847">
        <v>5771.33</v>
      </c>
      <c r="C13" s="727">
        <v>2.0004610051993068</v>
      </c>
      <c r="D13" s="847">
        <v>2885</v>
      </c>
      <c r="E13" s="727">
        <v>1</v>
      </c>
      <c r="F13" s="847">
        <v>6972</v>
      </c>
      <c r="G13" s="745">
        <v>2.4166377816291162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5949</v>
      </c>
      <c r="B14" s="847">
        <v>11280</v>
      </c>
      <c r="C14" s="727">
        <v>1.248339973439575</v>
      </c>
      <c r="D14" s="847">
        <v>9036</v>
      </c>
      <c r="E14" s="727">
        <v>1</v>
      </c>
      <c r="F14" s="847">
        <v>15813</v>
      </c>
      <c r="G14" s="745">
        <v>1.75</v>
      </c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5950</v>
      </c>
      <c r="B15" s="847">
        <v>144830.32999999999</v>
      </c>
      <c r="C15" s="727">
        <v>1.0224375935390957</v>
      </c>
      <c r="D15" s="847">
        <v>141652</v>
      </c>
      <c r="E15" s="727">
        <v>1</v>
      </c>
      <c r="F15" s="847">
        <v>134472</v>
      </c>
      <c r="G15" s="745">
        <v>0.94931239940134982</v>
      </c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5951</v>
      </c>
      <c r="B16" s="847">
        <v>738.32999999999993</v>
      </c>
      <c r="C16" s="727">
        <v>2.9415537848605573</v>
      </c>
      <c r="D16" s="847">
        <v>251</v>
      </c>
      <c r="E16" s="727">
        <v>1</v>
      </c>
      <c r="F16" s="847">
        <v>502</v>
      </c>
      <c r="G16" s="745">
        <v>2</v>
      </c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5952</v>
      </c>
      <c r="B17" s="847">
        <v>2098.33</v>
      </c>
      <c r="C17" s="727">
        <v>0.86839545922949268</v>
      </c>
      <c r="D17" s="847">
        <v>2416.33</v>
      </c>
      <c r="E17" s="727">
        <v>1</v>
      </c>
      <c r="F17" s="847">
        <v>2288</v>
      </c>
      <c r="G17" s="745">
        <v>0.94689053233622889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5953</v>
      </c>
      <c r="B18" s="847">
        <v>2716.33</v>
      </c>
      <c r="C18" s="727">
        <v>0.92549574105621801</v>
      </c>
      <c r="D18" s="847">
        <v>2935</v>
      </c>
      <c r="E18" s="727">
        <v>1</v>
      </c>
      <c r="F18" s="847">
        <v>1246</v>
      </c>
      <c r="G18" s="745">
        <v>0.42453151618398638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5954</v>
      </c>
      <c r="B19" s="847">
        <v>10855.66</v>
      </c>
      <c r="C19" s="727">
        <v>0.85000230986122827</v>
      </c>
      <c r="D19" s="847">
        <v>12771.33</v>
      </c>
      <c r="E19" s="727">
        <v>1</v>
      </c>
      <c r="F19" s="847">
        <v>9001</v>
      </c>
      <c r="G19" s="745">
        <v>0.70478172594396982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5955</v>
      </c>
      <c r="B20" s="847">
        <v>4156</v>
      </c>
      <c r="C20" s="727">
        <v>0.34191690662278895</v>
      </c>
      <c r="D20" s="847">
        <v>12155</v>
      </c>
      <c r="E20" s="727">
        <v>1</v>
      </c>
      <c r="F20" s="847">
        <v>18456</v>
      </c>
      <c r="G20" s="745">
        <v>1.5183874948580831</v>
      </c>
      <c r="H20" s="847"/>
      <c r="I20" s="727"/>
      <c r="J20" s="847">
        <v>11142.66</v>
      </c>
      <c r="K20" s="727">
        <v>1</v>
      </c>
      <c r="L20" s="847">
        <v>3714.22</v>
      </c>
      <c r="M20" s="745">
        <v>0.33333333333333331</v>
      </c>
      <c r="N20" s="847"/>
      <c r="O20" s="727"/>
      <c r="P20" s="847"/>
      <c r="Q20" s="727"/>
      <c r="R20" s="847"/>
      <c r="S20" s="768"/>
    </row>
    <row r="21" spans="1:19" ht="14.4" customHeight="1" x14ac:dyDescent="0.3">
      <c r="A21" s="755" t="s">
        <v>5956</v>
      </c>
      <c r="B21" s="847">
        <v>504.33</v>
      </c>
      <c r="C21" s="727">
        <v>0.50132206759443343</v>
      </c>
      <c r="D21" s="847">
        <v>1006</v>
      </c>
      <c r="E21" s="727">
        <v>1</v>
      </c>
      <c r="F21" s="847">
        <v>126</v>
      </c>
      <c r="G21" s="745">
        <v>0.12524850894632206</v>
      </c>
      <c r="H21" s="847"/>
      <c r="I21" s="727"/>
      <c r="J21" s="847"/>
      <c r="K21" s="727"/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5957</v>
      </c>
      <c r="B22" s="847">
        <v>738.33</v>
      </c>
      <c r="C22" s="727">
        <v>0.61170671085335548</v>
      </c>
      <c r="D22" s="847">
        <v>1207</v>
      </c>
      <c r="E22" s="727">
        <v>1</v>
      </c>
      <c r="F22" s="847">
        <v>1653</v>
      </c>
      <c r="G22" s="745">
        <v>1.3695111847555923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5958</v>
      </c>
      <c r="B23" s="847">
        <v>7740</v>
      </c>
      <c r="C23" s="727">
        <v>1.1193058568329719</v>
      </c>
      <c r="D23" s="847">
        <v>6915</v>
      </c>
      <c r="E23" s="727">
        <v>1</v>
      </c>
      <c r="F23" s="847">
        <v>5063</v>
      </c>
      <c r="G23" s="745">
        <v>0.73217642805495298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5959</v>
      </c>
      <c r="B24" s="847">
        <v>7217</v>
      </c>
      <c r="C24" s="727">
        <v>1.2837068658840269</v>
      </c>
      <c r="D24" s="847">
        <v>5622</v>
      </c>
      <c r="E24" s="727">
        <v>1</v>
      </c>
      <c r="F24" s="847">
        <v>2217</v>
      </c>
      <c r="G24" s="745">
        <v>0.39434364994663823</v>
      </c>
      <c r="H24" s="847"/>
      <c r="I24" s="727"/>
      <c r="J24" s="847">
        <v>7428.44</v>
      </c>
      <c r="K24" s="727">
        <v>1</v>
      </c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5960</v>
      </c>
      <c r="B25" s="847">
        <v>270</v>
      </c>
      <c r="C25" s="727">
        <v>0.16949152542372881</v>
      </c>
      <c r="D25" s="847">
        <v>1593</v>
      </c>
      <c r="E25" s="727">
        <v>1</v>
      </c>
      <c r="F25" s="847">
        <v>1256</v>
      </c>
      <c r="G25" s="745">
        <v>0.78844946641556812</v>
      </c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5961</v>
      </c>
      <c r="B26" s="847">
        <v>2102.67</v>
      </c>
      <c r="C26" s="727">
        <v>0.6914403156856298</v>
      </c>
      <c r="D26" s="847">
        <v>3041</v>
      </c>
      <c r="E26" s="727">
        <v>1</v>
      </c>
      <c r="F26" s="847">
        <v>3102</v>
      </c>
      <c r="G26" s="745">
        <v>1.0200591910555739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5962</v>
      </c>
      <c r="B27" s="847">
        <v>4334.66</v>
      </c>
      <c r="C27" s="727">
        <v>1.3395117428924599</v>
      </c>
      <c r="D27" s="847">
        <v>3236</v>
      </c>
      <c r="E27" s="727">
        <v>1</v>
      </c>
      <c r="F27" s="847">
        <v>1415</v>
      </c>
      <c r="G27" s="745">
        <v>0.43726823238566132</v>
      </c>
      <c r="H27" s="847"/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5963</v>
      </c>
      <c r="B28" s="847">
        <v>10900.32</v>
      </c>
      <c r="C28" s="727">
        <v>1.0117564504541632</v>
      </c>
      <c r="D28" s="847">
        <v>10773.66</v>
      </c>
      <c r="E28" s="727">
        <v>1</v>
      </c>
      <c r="F28" s="847">
        <v>11853.33</v>
      </c>
      <c r="G28" s="745">
        <v>1.1002138549016769</v>
      </c>
      <c r="H28" s="847"/>
      <c r="I28" s="727"/>
      <c r="J28" s="847"/>
      <c r="K28" s="727"/>
      <c r="L28" s="847"/>
      <c r="M28" s="745"/>
      <c r="N28" s="847"/>
      <c r="O28" s="727"/>
      <c r="P28" s="847"/>
      <c r="Q28" s="727"/>
      <c r="R28" s="847"/>
      <c r="S28" s="768"/>
    </row>
    <row r="29" spans="1:19" ht="14.4" customHeight="1" x14ac:dyDescent="0.3">
      <c r="A29" s="755" t="s">
        <v>5964</v>
      </c>
      <c r="B29" s="847">
        <v>1430.6599999999999</v>
      </c>
      <c r="C29" s="727">
        <v>5.6998406374501984</v>
      </c>
      <c r="D29" s="847">
        <v>251</v>
      </c>
      <c r="E29" s="727">
        <v>1</v>
      </c>
      <c r="F29" s="847">
        <v>9357</v>
      </c>
      <c r="G29" s="745">
        <v>37.278884462151396</v>
      </c>
      <c r="H29" s="847">
        <v>162.80000000000001</v>
      </c>
      <c r="I29" s="727"/>
      <c r="J29" s="847"/>
      <c r="K29" s="727"/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thickBot="1" x14ac:dyDescent="0.35">
      <c r="A30" s="851" t="s">
        <v>5965</v>
      </c>
      <c r="B30" s="849">
        <v>218554.66</v>
      </c>
      <c r="C30" s="734">
        <v>1.000135728177554</v>
      </c>
      <c r="D30" s="849">
        <v>218525</v>
      </c>
      <c r="E30" s="734">
        <v>1</v>
      </c>
      <c r="F30" s="849">
        <v>222374</v>
      </c>
      <c r="G30" s="746">
        <v>1.0176135453609427</v>
      </c>
      <c r="H30" s="849"/>
      <c r="I30" s="734"/>
      <c r="J30" s="849">
        <v>18571.099999999999</v>
      </c>
      <c r="K30" s="734">
        <v>1</v>
      </c>
      <c r="L30" s="849"/>
      <c r="M30" s="746"/>
      <c r="N30" s="849"/>
      <c r="O30" s="734"/>
      <c r="P30" s="849"/>
      <c r="Q30" s="734"/>
      <c r="R30" s="849"/>
      <c r="S30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7111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38669.75</v>
      </c>
      <c r="G3" s="208">
        <f t="shared" si="0"/>
        <v>48796194.899999946</v>
      </c>
      <c r="H3" s="208"/>
      <c r="I3" s="208"/>
      <c r="J3" s="208">
        <f t="shared" si="0"/>
        <v>38787.309999999983</v>
      </c>
      <c r="K3" s="208">
        <f t="shared" si="0"/>
        <v>51708863.529999986</v>
      </c>
      <c r="L3" s="208"/>
      <c r="M3" s="208"/>
      <c r="N3" s="208">
        <f t="shared" si="0"/>
        <v>37950.990000000005</v>
      </c>
      <c r="O3" s="208">
        <f t="shared" si="0"/>
        <v>52971884.25</v>
      </c>
      <c r="P3" s="79">
        <f>IF(K3=0,0,O3/K3)</f>
        <v>1.0244256135946064</v>
      </c>
      <c r="Q3" s="209">
        <f>IF(N3=0,0,O3/N3)</f>
        <v>1395.7971649751428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5966</v>
      </c>
      <c r="B6" s="804" t="s">
        <v>5791</v>
      </c>
      <c r="C6" s="804" t="s">
        <v>5813</v>
      </c>
      <c r="D6" s="804" t="s">
        <v>5820</v>
      </c>
      <c r="E6" s="804" t="s">
        <v>5821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>
        <v>2</v>
      </c>
      <c r="O6" s="225">
        <v>74</v>
      </c>
      <c r="P6" s="809"/>
      <c r="Q6" s="817">
        <v>37</v>
      </c>
    </row>
    <row r="7" spans="1:17" ht="14.4" customHeight="1" x14ac:dyDescent="0.3">
      <c r="A7" s="726" t="s">
        <v>5966</v>
      </c>
      <c r="B7" s="727" t="s">
        <v>5791</v>
      </c>
      <c r="C7" s="727" t="s">
        <v>5813</v>
      </c>
      <c r="D7" s="727" t="s">
        <v>5846</v>
      </c>
      <c r="E7" s="727" t="s">
        <v>5847</v>
      </c>
      <c r="F7" s="731">
        <v>8</v>
      </c>
      <c r="G7" s="731">
        <v>1880</v>
      </c>
      <c r="H7" s="731">
        <v>1.0700056915196356</v>
      </c>
      <c r="I7" s="731">
        <v>235</v>
      </c>
      <c r="J7" s="731">
        <v>7</v>
      </c>
      <c r="K7" s="731">
        <v>1757</v>
      </c>
      <c r="L7" s="731">
        <v>1</v>
      </c>
      <c r="M7" s="731">
        <v>251</v>
      </c>
      <c r="N7" s="731">
        <v>7</v>
      </c>
      <c r="O7" s="731">
        <v>1757</v>
      </c>
      <c r="P7" s="745">
        <v>1</v>
      </c>
      <c r="Q7" s="732">
        <v>251</v>
      </c>
    </row>
    <row r="8" spans="1:17" ht="14.4" customHeight="1" x14ac:dyDescent="0.3">
      <c r="A8" s="726" t="s">
        <v>5966</v>
      </c>
      <c r="B8" s="727" t="s">
        <v>5791</v>
      </c>
      <c r="C8" s="727" t="s">
        <v>5813</v>
      </c>
      <c r="D8" s="727" t="s">
        <v>5848</v>
      </c>
      <c r="E8" s="727" t="s">
        <v>5849</v>
      </c>
      <c r="F8" s="731">
        <v>6</v>
      </c>
      <c r="G8" s="731">
        <v>708</v>
      </c>
      <c r="H8" s="731">
        <v>2.8095238095238093</v>
      </c>
      <c r="I8" s="731">
        <v>118</v>
      </c>
      <c r="J8" s="731">
        <v>2</v>
      </c>
      <c r="K8" s="731">
        <v>252</v>
      </c>
      <c r="L8" s="731">
        <v>1</v>
      </c>
      <c r="M8" s="731">
        <v>126</v>
      </c>
      <c r="N8" s="731">
        <v>4</v>
      </c>
      <c r="O8" s="731">
        <v>504</v>
      </c>
      <c r="P8" s="745">
        <v>2</v>
      </c>
      <c r="Q8" s="732">
        <v>126</v>
      </c>
    </row>
    <row r="9" spans="1:17" ht="14.4" customHeight="1" x14ac:dyDescent="0.3">
      <c r="A9" s="726" t="s">
        <v>5966</v>
      </c>
      <c r="B9" s="727" t="s">
        <v>5791</v>
      </c>
      <c r="C9" s="727" t="s">
        <v>5813</v>
      </c>
      <c r="D9" s="727" t="s">
        <v>5868</v>
      </c>
      <c r="E9" s="727" t="s">
        <v>5869</v>
      </c>
      <c r="F9" s="731">
        <v>3</v>
      </c>
      <c r="G9" s="731">
        <v>99.99</v>
      </c>
      <c r="H9" s="731"/>
      <c r="I9" s="731">
        <v>33.33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5966</v>
      </c>
      <c r="B10" s="727" t="s">
        <v>5791</v>
      </c>
      <c r="C10" s="727" t="s">
        <v>5813</v>
      </c>
      <c r="D10" s="727" t="s">
        <v>5872</v>
      </c>
      <c r="E10" s="727" t="s">
        <v>5873</v>
      </c>
      <c r="F10" s="731"/>
      <c r="G10" s="731"/>
      <c r="H10" s="731"/>
      <c r="I10" s="731"/>
      <c r="J10" s="731"/>
      <c r="K10" s="731"/>
      <c r="L10" s="731"/>
      <c r="M10" s="731"/>
      <c r="N10" s="731">
        <v>1</v>
      </c>
      <c r="O10" s="731">
        <v>172</v>
      </c>
      <c r="P10" s="745"/>
      <c r="Q10" s="732">
        <v>172</v>
      </c>
    </row>
    <row r="11" spans="1:17" ht="14.4" customHeight="1" x14ac:dyDescent="0.3">
      <c r="A11" s="726" t="s">
        <v>5966</v>
      </c>
      <c r="B11" s="727" t="s">
        <v>5791</v>
      </c>
      <c r="C11" s="727" t="s">
        <v>5813</v>
      </c>
      <c r="D11" s="727" t="s">
        <v>5876</v>
      </c>
      <c r="E11" s="727" t="s">
        <v>5877</v>
      </c>
      <c r="F11" s="731"/>
      <c r="G11" s="731"/>
      <c r="H11" s="731"/>
      <c r="I11" s="731"/>
      <c r="J11" s="731">
        <v>1</v>
      </c>
      <c r="K11" s="731">
        <v>86</v>
      </c>
      <c r="L11" s="731">
        <v>1</v>
      </c>
      <c r="M11" s="731">
        <v>86</v>
      </c>
      <c r="N11" s="731"/>
      <c r="O11" s="731"/>
      <c r="P11" s="745"/>
      <c r="Q11" s="732"/>
    </row>
    <row r="12" spans="1:17" ht="14.4" customHeight="1" x14ac:dyDescent="0.3">
      <c r="A12" s="726" t="s">
        <v>5966</v>
      </c>
      <c r="B12" s="727" t="s">
        <v>5791</v>
      </c>
      <c r="C12" s="727" t="s">
        <v>5813</v>
      </c>
      <c r="D12" s="727" t="s">
        <v>5899</v>
      </c>
      <c r="E12" s="727" t="s">
        <v>5900</v>
      </c>
      <c r="F12" s="731"/>
      <c r="G12" s="731"/>
      <c r="H12" s="731"/>
      <c r="I12" s="731"/>
      <c r="J12" s="731">
        <v>1</v>
      </c>
      <c r="K12" s="731">
        <v>122</v>
      </c>
      <c r="L12" s="731">
        <v>1</v>
      </c>
      <c r="M12" s="731">
        <v>122</v>
      </c>
      <c r="N12" s="731"/>
      <c r="O12" s="731"/>
      <c r="P12" s="745"/>
      <c r="Q12" s="732"/>
    </row>
    <row r="13" spans="1:17" ht="14.4" customHeight="1" x14ac:dyDescent="0.3">
      <c r="A13" s="726" t="s">
        <v>5966</v>
      </c>
      <c r="B13" s="727" t="s">
        <v>5791</v>
      </c>
      <c r="C13" s="727" t="s">
        <v>5813</v>
      </c>
      <c r="D13" s="727" t="s">
        <v>5915</v>
      </c>
      <c r="E13" s="727" t="s">
        <v>5916</v>
      </c>
      <c r="F13" s="731"/>
      <c r="G13" s="731"/>
      <c r="H13" s="731"/>
      <c r="I13" s="731"/>
      <c r="J13" s="731">
        <v>1</v>
      </c>
      <c r="K13" s="731">
        <v>120</v>
      </c>
      <c r="L13" s="731">
        <v>1</v>
      </c>
      <c r="M13" s="731">
        <v>120</v>
      </c>
      <c r="N13" s="731"/>
      <c r="O13" s="731"/>
      <c r="P13" s="745"/>
      <c r="Q13" s="732"/>
    </row>
    <row r="14" spans="1:17" ht="14.4" customHeight="1" x14ac:dyDescent="0.3">
      <c r="A14" s="726" t="s">
        <v>5967</v>
      </c>
      <c r="B14" s="727" t="s">
        <v>5791</v>
      </c>
      <c r="C14" s="727" t="s">
        <v>5813</v>
      </c>
      <c r="D14" s="727" t="s">
        <v>5820</v>
      </c>
      <c r="E14" s="727" t="s">
        <v>5821</v>
      </c>
      <c r="F14" s="731">
        <v>4</v>
      </c>
      <c r="G14" s="731">
        <v>140</v>
      </c>
      <c r="H14" s="731">
        <v>1.8918918918918919</v>
      </c>
      <c r="I14" s="731">
        <v>35</v>
      </c>
      <c r="J14" s="731">
        <v>2</v>
      </c>
      <c r="K14" s="731">
        <v>74</v>
      </c>
      <c r="L14" s="731">
        <v>1</v>
      </c>
      <c r="M14" s="731">
        <v>37</v>
      </c>
      <c r="N14" s="731">
        <v>4</v>
      </c>
      <c r="O14" s="731">
        <v>148</v>
      </c>
      <c r="P14" s="745">
        <v>2</v>
      </c>
      <c r="Q14" s="732">
        <v>37</v>
      </c>
    </row>
    <row r="15" spans="1:17" ht="14.4" customHeight="1" x14ac:dyDescent="0.3">
      <c r="A15" s="726" t="s">
        <v>5967</v>
      </c>
      <c r="B15" s="727" t="s">
        <v>5791</v>
      </c>
      <c r="C15" s="727" t="s">
        <v>5813</v>
      </c>
      <c r="D15" s="727" t="s">
        <v>5846</v>
      </c>
      <c r="E15" s="727" t="s">
        <v>5847</v>
      </c>
      <c r="F15" s="731">
        <v>44</v>
      </c>
      <c r="G15" s="731">
        <v>10340</v>
      </c>
      <c r="H15" s="731">
        <v>0.95802835170944134</v>
      </c>
      <c r="I15" s="731">
        <v>235</v>
      </c>
      <c r="J15" s="731">
        <v>43</v>
      </c>
      <c r="K15" s="731">
        <v>10793</v>
      </c>
      <c r="L15" s="731">
        <v>1</v>
      </c>
      <c r="M15" s="731">
        <v>251</v>
      </c>
      <c r="N15" s="731">
        <v>36</v>
      </c>
      <c r="O15" s="731">
        <v>9036</v>
      </c>
      <c r="P15" s="745">
        <v>0.83720930232558144</v>
      </c>
      <c r="Q15" s="732">
        <v>251</v>
      </c>
    </row>
    <row r="16" spans="1:17" ht="14.4" customHeight="1" x14ac:dyDescent="0.3">
      <c r="A16" s="726" t="s">
        <v>5967</v>
      </c>
      <c r="B16" s="727" t="s">
        <v>5791</v>
      </c>
      <c r="C16" s="727" t="s">
        <v>5813</v>
      </c>
      <c r="D16" s="727" t="s">
        <v>5848</v>
      </c>
      <c r="E16" s="727" t="s">
        <v>5849</v>
      </c>
      <c r="F16" s="731">
        <v>58</v>
      </c>
      <c r="G16" s="731">
        <v>6844</v>
      </c>
      <c r="H16" s="731">
        <v>1.4294068504594821</v>
      </c>
      <c r="I16" s="731">
        <v>118</v>
      </c>
      <c r="J16" s="731">
        <v>38</v>
      </c>
      <c r="K16" s="731">
        <v>4788</v>
      </c>
      <c r="L16" s="731">
        <v>1</v>
      </c>
      <c r="M16" s="731">
        <v>126</v>
      </c>
      <c r="N16" s="731">
        <v>40</v>
      </c>
      <c r="O16" s="731">
        <v>5040</v>
      </c>
      <c r="P16" s="745">
        <v>1.0526315789473684</v>
      </c>
      <c r="Q16" s="732">
        <v>126</v>
      </c>
    </row>
    <row r="17" spans="1:17" ht="14.4" customHeight="1" x14ac:dyDescent="0.3">
      <c r="A17" s="726" t="s">
        <v>5967</v>
      </c>
      <c r="B17" s="727" t="s">
        <v>5791</v>
      </c>
      <c r="C17" s="727" t="s">
        <v>5813</v>
      </c>
      <c r="D17" s="727" t="s">
        <v>5860</v>
      </c>
      <c r="E17" s="727" t="s">
        <v>5861</v>
      </c>
      <c r="F17" s="731">
        <v>1</v>
      </c>
      <c r="G17" s="731">
        <v>486</v>
      </c>
      <c r="H17" s="731"/>
      <c r="I17" s="731">
        <v>486</v>
      </c>
      <c r="J17" s="731"/>
      <c r="K17" s="731"/>
      <c r="L17" s="731"/>
      <c r="M17" s="731"/>
      <c r="N17" s="731"/>
      <c r="O17" s="731"/>
      <c r="P17" s="745"/>
      <c r="Q17" s="732"/>
    </row>
    <row r="18" spans="1:17" ht="14.4" customHeight="1" x14ac:dyDescent="0.3">
      <c r="A18" s="726" t="s">
        <v>5967</v>
      </c>
      <c r="B18" s="727" t="s">
        <v>5791</v>
      </c>
      <c r="C18" s="727" t="s">
        <v>5813</v>
      </c>
      <c r="D18" s="727" t="s">
        <v>5864</v>
      </c>
      <c r="E18" s="727" t="s">
        <v>5865</v>
      </c>
      <c r="F18" s="731"/>
      <c r="G18" s="731"/>
      <c r="H18" s="731"/>
      <c r="I18" s="731"/>
      <c r="J18" s="731">
        <v>1</v>
      </c>
      <c r="K18" s="731">
        <v>1027</v>
      </c>
      <c r="L18" s="731">
        <v>1</v>
      </c>
      <c r="M18" s="731">
        <v>1027</v>
      </c>
      <c r="N18" s="731"/>
      <c r="O18" s="731"/>
      <c r="P18" s="745"/>
      <c r="Q18" s="732"/>
    </row>
    <row r="19" spans="1:17" ht="14.4" customHeight="1" x14ac:dyDescent="0.3">
      <c r="A19" s="726" t="s">
        <v>5967</v>
      </c>
      <c r="B19" s="727" t="s">
        <v>5791</v>
      </c>
      <c r="C19" s="727" t="s">
        <v>5813</v>
      </c>
      <c r="D19" s="727" t="s">
        <v>5868</v>
      </c>
      <c r="E19" s="727" t="s">
        <v>5869</v>
      </c>
      <c r="F19" s="731">
        <v>31</v>
      </c>
      <c r="G19" s="731">
        <v>433.33</v>
      </c>
      <c r="H19" s="731">
        <v>13.001200120012001</v>
      </c>
      <c r="I19" s="731">
        <v>13.978387096774194</v>
      </c>
      <c r="J19" s="731">
        <v>1</v>
      </c>
      <c r="K19" s="731">
        <v>33.33</v>
      </c>
      <c r="L19" s="731">
        <v>1</v>
      </c>
      <c r="M19" s="731">
        <v>33.33</v>
      </c>
      <c r="N19" s="731">
        <v>1</v>
      </c>
      <c r="O19" s="731">
        <v>33.33</v>
      </c>
      <c r="P19" s="745">
        <v>1</v>
      </c>
      <c r="Q19" s="732">
        <v>33.33</v>
      </c>
    </row>
    <row r="20" spans="1:17" ht="14.4" customHeight="1" x14ac:dyDescent="0.3">
      <c r="A20" s="726" t="s">
        <v>5967</v>
      </c>
      <c r="B20" s="727" t="s">
        <v>5791</v>
      </c>
      <c r="C20" s="727" t="s">
        <v>5813</v>
      </c>
      <c r="D20" s="727" t="s">
        <v>5872</v>
      </c>
      <c r="E20" s="727" t="s">
        <v>5873</v>
      </c>
      <c r="F20" s="731"/>
      <c r="G20" s="731"/>
      <c r="H20" s="731"/>
      <c r="I20" s="731"/>
      <c r="J20" s="731"/>
      <c r="K20" s="731"/>
      <c r="L20" s="731"/>
      <c r="M20" s="731"/>
      <c r="N20" s="731">
        <v>1</v>
      </c>
      <c r="O20" s="731">
        <v>172</v>
      </c>
      <c r="P20" s="745"/>
      <c r="Q20" s="732">
        <v>172</v>
      </c>
    </row>
    <row r="21" spans="1:17" ht="14.4" customHeight="1" x14ac:dyDescent="0.3">
      <c r="A21" s="726" t="s">
        <v>5967</v>
      </c>
      <c r="B21" s="727" t="s">
        <v>5791</v>
      </c>
      <c r="C21" s="727" t="s">
        <v>5813</v>
      </c>
      <c r="D21" s="727" t="s">
        <v>5876</v>
      </c>
      <c r="E21" s="727" t="s">
        <v>5877</v>
      </c>
      <c r="F21" s="731">
        <v>1</v>
      </c>
      <c r="G21" s="731">
        <v>82</v>
      </c>
      <c r="H21" s="731">
        <v>0.47674418604651164</v>
      </c>
      <c r="I21" s="731">
        <v>82</v>
      </c>
      <c r="J21" s="731">
        <v>2</v>
      </c>
      <c r="K21" s="731">
        <v>172</v>
      </c>
      <c r="L21" s="731">
        <v>1</v>
      </c>
      <c r="M21" s="731">
        <v>86</v>
      </c>
      <c r="N21" s="731"/>
      <c r="O21" s="731"/>
      <c r="P21" s="745"/>
      <c r="Q21" s="732"/>
    </row>
    <row r="22" spans="1:17" ht="14.4" customHeight="1" x14ac:dyDescent="0.3">
      <c r="A22" s="726" t="s">
        <v>5967</v>
      </c>
      <c r="B22" s="727" t="s">
        <v>5791</v>
      </c>
      <c r="C22" s="727" t="s">
        <v>5813</v>
      </c>
      <c r="D22" s="727" t="s">
        <v>5895</v>
      </c>
      <c r="E22" s="727" t="s">
        <v>5896</v>
      </c>
      <c r="F22" s="731">
        <v>1</v>
      </c>
      <c r="G22" s="731">
        <v>349</v>
      </c>
      <c r="H22" s="731"/>
      <c r="I22" s="731">
        <v>349</v>
      </c>
      <c r="J22" s="731"/>
      <c r="K22" s="731"/>
      <c r="L22" s="731"/>
      <c r="M22" s="731"/>
      <c r="N22" s="731"/>
      <c r="O22" s="731"/>
      <c r="P22" s="745"/>
      <c r="Q22" s="732"/>
    </row>
    <row r="23" spans="1:17" ht="14.4" customHeight="1" x14ac:dyDescent="0.3">
      <c r="A23" s="726" t="s">
        <v>5967</v>
      </c>
      <c r="B23" s="727" t="s">
        <v>5791</v>
      </c>
      <c r="C23" s="727" t="s">
        <v>5813</v>
      </c>
      <c r="D23" s="727" t="s">
        <v>5899</v>
      </c>
      <c r="E23" s="727" t="s">
        <v>5900</v>
      </c>
      <c r="F23" s="731">
        <v>1</v>
      </c>
      <c r="G23" s="731">
        <v>114</v>
      </c>
      <c r="H23" s="731">
        <v>0.15573770491803279</v>
      </c>
      <c r="I23" s="731">
        <v>114</v>
      </c>
      <c r="J23" s="731">
        <v>6</v>
      </c>
      <c r="K23" s="731">
        <v>732</v>
      </c>
      <c r="L23" s="731">
        <v>1</v>
      </c>
      <c r="M23" s="731">
        <v>122</v>
      </c>
      <c r="N23" s="731">
        <v>3</v>
      </c>
      <c r="O23" s="731">
        <v>348</v>
      </c>
      <c r="P23" s="745">
        <v>0.47540983606557374</v>
      </c>
      <c r="Q23" s="732">
        <v>116</v>
      </c>
    </row>
    <row r="24" spans="1:17" ht="14.4" customHeight="1" x14ac:dyDescent="0.3">
      <c r="A24" s="726" t="s">
        <v>5967</v>
      </c>
      <c r="B24" s="727" t="s">
        <v>5791</v>
      </c>
      <c r="C24" s="727" t="s">
        <v>5813</v>
      </c>
      <c r="D24" s="727" t="s">
        <v>5903</v>
      </c>
      <c r="E24" s="727" t="s">
        <v>5904</v>
      </c>
      <c r="F24" s="731"/>
      <c r="G24" s="731"/>
      <c r="H24" s="731"/>
      <c r="I24" s="731"/>
      <c r="J24" s="731">
        <v>1</v>
      </c>
      <c r="K24" s="731">
        <v>183</v>
      </c>
      <c r="L24" s="731">
        <v>1</v>
      </c>
      <c r="M24" s="731">
        <v>183</v>
      </c>
      <c r="N24" s="731"/>
      <c r="O24" s="731"/>
      <c r="P24" s="745"/>
      <c r="Q24" s="732"/>
    </row>
    <row r="25" spans="1:17" ht="14.4" customHeight="1" x14ac:dyDescent="0.3">
      <c r="A25" s="726" t="s">
        <v>5967</v>
      </c>
      <c r="B25" s="727" t="s">
        <v>5791</v>
      </c>
      <c r="C25" s="727" t="s">
        <v>5813</v>
      </c>
      <c r="D25" s="727" t="s">
        <v>5909</v>
      </c>
      <c r="E25" s="727" t="s">
        <v>5910</v>
      </c>
      <c r="F25" s="731"/>
      <c r="G25" s="731"/>
      <c r="H25" s="731"/>
      <c r="I25" s="731"/>
      <c r="J25" s="731">
        <v>3</v>
      </c>
      <c r="K25" s="731">
        <v>1092</v>
      </c>
      <c r="L25" s="731">
        <v>1</v>
      </c>
      <c r="M25" s="731">
        <v>364</v>
      </c>
      <c r="N25" s="731"/>
      <c r="O25" s="731"/>
      <c r="P25" s="745"/>
      <c r="Q25" s="732"/>
    </row>
    <row r="26" spans="1:17" ht="14.4" customHeight="1" x14ac:dyDescent="0.3">
      <c r="A26" s="726" t="s">
        <v>5967</v>
      </c>
      <c r="B26" s="727" t="s">
        <v>5791</v>
      </c>
      <c r="C26" s="727" t="s">
        <v>5813</v>
      </c>
      <c r="D26" s="727" t="s">
        <v>5915</v>
      </c>
      <c r="E26" s="727" t="s">
        <v>5916</v>
      </c>
      <c r="F26" s="731">
        <v>1</v>
      </c>
      <c r="G26" s="731">
        <v>116</v>
      </c>
      <c r="H26" s="731"/>
      <c r="I26" s="731">
        <v>116</v>
      </c>
      <c r="J26" s="731"/>
      <c r="K26" s="731"/>
      <c r="L26" s="731"/>
      <c r="M26" s="731"/>
      <c r="N26" s="731"/>
      <c r="O26" s="731"/>
      <c r="P26" s="745"/>
      <c r="Q26" s="732"/>
    </row>
    <row r="27" spans="1:17" ht="14.4" customHeight="1" x14ac:dyDescent="0.3">
      <c r="A27" s="726" t="s">
        <v>5968</v>
      </c>
      <c r="B27" s="727" t="s">
        <v>5791</v>
      </c>
      <c r="C27" s="727" t="s">
        <v>5810</v>
      </c>
      <c r="D27" s="727" t="s">
        <v>5811</v>
      </c>
      <c r="E27" s="727" t="s">
        <v>5812</v>
      </c>
      <c r="F27" s="731">
        <v>1</v>
      </c>
      <c r="G27" s="731">
        <v>162.80000000000001</v>
      </c>
      <c r="H27" s="731"/>
      <c r="I27" s="731">
        <v>162.80000000000001</v>
      </c>
      <c r="J27" s="731"/>
      <c r="K27" s="731"/>
      <c r="L27" s="731"/>
      <c r="M27" s="731"/>
      <c r="N27" s="731"/>
      <c r="O27" s="731"/>
      <c r="P27" s="745"/>
      <c r="Q27" s="732"/>
    </row>
    <row r="28" spans="1:17" ht="14.4" customHeight="1" x14ac:dyDescent="0.3">
      <c r="A28" s="726" t="s">
        <v>5968</v>
      </c>
      <c r="B28" s="727" t="s">
        <v>5791</v>
      </c>
      <c r="C28" s="727" t="s">
        <v>5813</v>
      </c>
      <c r="D28" s="727" t="s">
        <v>5820</v>
      </c>
      <c r="E28" s="727" t="s">
        <v>5821</v>
      </c>
      <c r="F28" s="731">
        <v>11</v>
      </c>
      <c r="G28" s="731">
        <v>385</v>
      </c>
      <c r="H28" s="731"/>
      <c r="I28" s="731">
        <v>35</v>
      </c>
      <c r="J28" s="731"/>
      <c r="K28" s="731"/>
      <c r="L28" s="731"/>
      <c r="M28" s="731"/>
      <c r="N28" s="731">
        <v>2</v>
      </c>
      <c r="O28" s="731">
        <v>74</v>
      </c>
      <c r="P28" s="745"/>
      <c r="Q28" s="732">
        <v>37</v>
      </c>
    </row>
    <row r="29" spans="1:17" ht="14.4" customHeight="1" x14ac:dyDescent="0.3">
      <c r="A29" s="726" t="s">
        <v>5968</v>
      </c>
      <c r="B29" s="727" t="s">
        <v>5791</v>
      </c>
      <c r="C29" s="727" t="s">
        <v>5813</v>
      </c>
      <c r="D29" s="727" t="s">
        <v>5832</v>
      </c>
      <c r="E29" s="727" t="s">
        <v>5833</v>
      </c>
      <c r="F29" s="731">
        <v>1</v>
      </c>
      <c r="G29" s="731">
        <v>388</v>
      </c>
      <c r="H29" s="731"/>
      <c r="I29" s="731">
        <v>388</v>
      </c>
      <c r="J29" s="731"/>
      <c r="K29" s="731"/>
      <c r="L29" s="731"/>
      <c r="M29" s="731"/>
      <c r="N29" s="731"/>
      <c r="O29" s="731"/>
      <c r="P29" s="745"/>
      <c r="Q29" s="732"/>
    </row>
    <row r="30" spans="1:17" ht="14.4" customHeight="1" x14ac:dyDescent="0.3">
      <c r="A30" s="726" t="s">
        <v>5968</v>
      </c>
      <c r="B30" s="727" t="s">
        <v>5791</v>
      </c>
      <c r="C30" s="727" t="s">
        <v>5813</v>
      </c>
      <c r="D30" s="727" t="s">
        <v>5834</v>
      </c>
      <c r="E30" s="727" t="s">
        <v>5835</v>
      </c>
      <c r="F30" s="731">
        <v>2</v>
      </c>
      <c r="G30" s="731">
        <v>78</v>
      </c>
      <c r="H30" s="731"/>
      <c r="I30" s="731">
        <v>39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5968</v>
      </c>
      <c r="B31" s="727" t="s">
        <v>5791</v>
      </c>
      <c r="C31" s="727" t="s">
        <v>5813</v>
      </c>
      <c r="D31" s="727" t="s">
        <v>5846</v>
      </c>
      <c r="E31" s="727" t="s">
        <v>5847</v>
      </c>
      <c r="F31" s="731">
        <v>20</v>
      </c>
      <c r="G31" s="731">
        <v>4700</v>
      </c>
      <c r="H31" s="731">
        <v>0.89167140959969649</v>
      </c>
      <c r="I31" s="731">
        <v>235</v>
      </c>
      <c r="J31" s="731">
        <v>21</v>
      </c>
      <c r="K31" s="731">
        <v>5271</v>
      </c>
      <c r="L31" s="731">
        <v>1</v>
      </c>
      <c r="M31" s="731">
        <v>251</v>
      </c>
      <c r="N31" s="731">
        <v>16</v>
      </c>
      <c r="O31" s="731">
        <v>4016</v>
      </c>
      <c r="P31" s="745">
        <v>0.76190476190476186</v>
      </c>
      <c r="Q31" s="732">
        <v>251</v>
      </c>
    </row>
    <row r="32" spans="1:17" ht="14.4" customHeight="1" x14ac:dyDescent="0.3">
      <c r="A32" s="726" t="s">
        <v>5968</v>
      </c>
      <c r="B32" s="727" t="s">
        <v>5791</v>
      </c>
      <c r="C32" s="727" t="s">
        <v>5813</v>
      </c>
      <c r="D32" s="727" t="s">
        <v>5848</v>
      </c>
      <c r="E32" s="727" t="s">
        <v>5849</v>
      </c>
      <c r="F32" s="731">
        <v>20</v>
      </c>
      <c r="G32" s="731">
        <v>2360</v>
      </c>
      <c r="H32" s="731">
        <v>0.53514739229024944</v>
      </c>
      <c r="I32" s="731">
        <v>118</v>
      </c>
      <c r="J32" s="731">
        <v>35</v>
      </c>
      <c r="K32" s="731">
        <v>4410</v>
      </c>
      <c r="L32" s="731">
        <v>1</v>
      </c>
      <c r="M32" s="731">
        <v>126</v>
      </c>
      <c r="N32" s="731">
        <v>27</v>
      </c>
      <c r="O32" s="731">
        <v>3402</v>
      </c>
      <c r="P32" s="745">
        <v>0.77142857142857146</v>
      </c>
      <c r="Q32" s="732">
        <v>126</v>
      </c>
    </row>
    <row r="33" spans="1:17" ht="14.4" customHeight="1" x14ac:dyDescent="0.3">
      <c r="A33" s="726" t="s">
        <v>5968</v>
      </c>
      <c r="B33" s="727" t="s">
        <v>5791</v>
      </c>
      <c r="C33" s="727" t="s">
        <v>5813</v>
      </c>
      <c r="D33" s="727" t="s">
        <v>5862</v>
      </c>
      <c r="E33" s="727" t="s">
        <v>5863</v>
      </c>
      <c r="F33" s="731">
        <v>1</v>
      </c>
      <c r="G33" s="731">
        <v>666</v>
      </c>
      <c r="H33" s="731">
        <v>0.98085419734904267</v>
      </c>
      <c r="I33" s="731">
        <v>666</v>
      </c>
      <c r="J33" s="731">
        <v>1</v>
      </c>
      <c r="K33" s="731">
        <v>679</v>
      </c>
      <c r="L33" s="731">
        <v>1</v>
      </c>
      <c r="M33" s="731">
        <v>679</v>
      </c>
      <c r="N33" s="731"/>
      <c r="O33" s="731"/>
      <c r="P33" s="745"/>
      <c r="Q33" s="732"/>
    </row>
    <row r="34" spans="1:17" ht="14.4" customHeight="1" x14ac:dyDescent="0.3">
      <c r="A34" s="726" t="s">
        <v>5968</v>
      </c>
      <c r="B34" s="727" t="s">
        <v>5791</v>
      </c>
      <c r="C34" s="727" t="s">
        <v>5813</v>
      </c>
      <c r="D34" s="727" t="s">
        <v>5868</v>
      </c>
      <c r="E34" s="727" t="s">
        <v>5869</v>
      </c>
      <c r="F34" s="731">
        <v>11</v>
      </c>
      <c r="G34" s="731">
        <v>133.32999999999998</v>
      </c>
      <c r="H34" s="731"/>
      <c r="I34" s="731">
        <v>12.120909090909089</v>
      </c>
      <c r="J34" s="731"/>
      <c r="K34" s="731"/>
      <c r="L34" s="731"/>
      <c r="M34" s="731"/>
      <c r="N34" s="731">
        <v>3</v>
      </c>
      <c r="O34" s="731">
        <v>99.99</v>
      </c>
      <c r="P34" s="745"/>
      <c r="Q34" s="732">
        <v>33.33</v>
      </c>
    </row>
    <row r="35" spans="1:17" ht="14.4" customHeight="1" x14ac:dyDescent="0.3">
      <c r="A35" s="726" t="s">
        <v>5968</v>
      </c>
      <c r="B35" s="727" t="s">
        <v>5791</v>
      </c>
      <c r="C35" s="727" t="s">
        <v>5813</v>
      </c>
      <c r="D35" s="727" t="s">
        <v>5870</v>
      </c>
      <c r="E35" s="727" t="s">
        <v>5871</v>
      </c>
      <c r="F35" s="731">
        <v>1</v>
      </c>
      <c r="G35" s="731">
        <v>956</v>
      </c>
      <c r="H35" s="731"/>
      <c r="I35" s="731">
        <v>956</v>
      </c>
      <c r="J35" s="731"/>
      <c r="K35" s="731"/>
      <c r="L35" s="731"/>
      <c r="M35" s="731"/>
      <c r="N35" s="731"/>
      <c r="O35" s="731"/>
      <c r="P35" s="745"/>
      <c r="Q35" s="732"/>
    </row>
    <row r="36" spans="1:17" ht="14.4" customHeight="1" x14ac:dyDescent="0.3">
      <c r="A36" s="726" t="s">
        <v>5968</v>
      </c>
      <c r="B36" s="727" t="s">
        <v>5791</v>
      </c>
      <c r="C36" s="727" t="s">
        <v>5813</v>
      </c>
      <c r="D36" s="727" t="s">
        <v>5872</v>
      </c>
      <c r="E36" s="727" t="s">
        <v>5873</v>
      </c>
      <c r="F36" s="731">
        <v>2</v>
      </c>
      <c r="G36" s="731">
        <v>338</v>
      </c>
      <c r="H36" s="731"/>
      <c r="I36" s="731">
        <v>169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5968</v>
      </c>
      <c r="B37" s="727" t="s">
        <v>5791</v>
      </c>
      <c r="C37" s="727" t="s">
        <v>5813</v>
      </c>
      <c r="D37" s="727" t="s">
        <v>5876</v>
      </c>
      <c r="E37" s="727" t="s">
        <v>5877</v>
      </c>
      <c r="F37" s="731">
        <v>10</v>
      </c>
      <c r="G37" s="731">
        <v>820</v>
      </c>
      <c r="H37" s="731">
        <v>1.0594315245478036</v>
      </c>
      <c r="I37" s="731">
        <v>82</v>
      </c>
      <c r="J37" s="731">
        <v>9</v>
      </c>
      <c r="K37" s="731">
        <v>774</v>
      </c>
      <c r="L37" s="731">
        <v>1</v>
      </c>
      <c r="M37" s="731">
        <v>86</v>
      </c>
      <c r="N37" s="731">
        <v>5</v>
      </c>
      <c r="O37" s="731">
        <v>430</v>
      </c>
      <c r="P37" s="745">
        <v>0.55555555555555558</v>
      </c>
      <c r="Q37" s="732">
        <v>86</v>
      </c>
    </row>
    <row r="38" spans="1:17" ht="14.4" customHeight="1" x14ac:dyDescent="0.3">
      <c r="A38" s="726" t="s">
        <v>5968</v>
      </c>
      <c r="B38" s="727" t="s">
        <v>5791</v>
      </c>
      <c r="C38" s="727" t="s">
        <v>5813</v>
      </c>
      <c r="D38" s="727" t="s">
        <v>5893</v>
      </c>
      <c r="E38" s="727" t="s">
        <v>5894</v>
      </c>
      <c r="F38" s="731">
        <v>1</v>
      </c>
      <c r="G38" s="731">
        <v>1050</v>
      </c>
      <c r="H38" s="731">
        <v>0.98777046095954846</v>
      </c>
      <c r="I38" s="731">
        <v>1050</v>
      </c>
      <c r="J38" s="731">
        <v>1</v>
      </c>
      <c r="K38" s="731">
        <v>1063</v>
      </c>
      <c r="L38" s="731">
        <v>1</v>
      </c>
      <c r="M38" s="731">
        <v>1063</v>
      </c>
      <c r="N38" s="731"/>
      <c r="O38" s="731"/>
      <c r="P38" s="745"/>
      <c r="Q38" s="732"/>
    </row>
    <row r="39" spans="1:17" ht="14.4" customHeight="1" x14ac:dyDescent="0.3">
      <c r="A39" s="726" t="s">
        <v>5968</v>
      </c>
      <c r="B39" s="727" t="s">
        <v>5791</v>
      </c>
      <c r="C39" s="727" t="s">
        <v>5813</v>
      </c>
      <c r="D39" s="727" t="s">
        <v>5895</v>
      </c>
      <c r="E39" s="727" t="s">
        <v>5896</v>
      </c>
      <c r="F39" s="731">
        <v>1</v>
      </c>
      <c r="G39" s="731">
        <v>349</v>
      </c>
      <c r="H39" s="731"/>
      <c r="I39" s="731">
        <v>349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5968</v>
      </c>
      <c r="B40" s="727" t="s">
        <v>5791</v>
      </c>
      <c r="C40" s="727" t="s">
        <v>5813</v>
      </c>
      <c r="D40" s="727" t="s">
        <v>5899</v>
      </c>
      <c r="E40" s="727" t="s">
        <v>5900</v>
      </c>
      <c r="F40" s="731"/>
      <c r="G40" s="731"/>
      <c r="H40" s="731"/>
      <c r="I40" s="731"/>
      <c r="J40" s="731">
        <v>2</v>
      </c>
      <c r="K40" s="731">
        <v>244</v>
      </c>
      <c r="L40" s="731">
        <v>1</v>
      </c>
      <c r="M40" s="731">
        <v>122</v>
      </c>
      <c r="N40" s="731">
        <v>1</v>
      </c>
      <c r="O40" s="731">
        <v>116</v>
      </c>
      <c r="P40" s="745">
        <v>0.47540983606557374</v>
      </c>
      <c r="Q40" s="732">
        <v>116</v>
      </c>
    </row>
    <row r="41" spans="1:17" ht="14.4" customHeight="1" x14ac:dyDescent="0.3">
      <c r="A41" s="726" t="s">
        <v>5968</v>
      </c>
      <c r="B41" s="727" t="s">
        <v>5791</v>
      </c>
      <c r="C41" s="727" t="s">
        <v>5813</v>
      </c>
      <c r="D41" s="727" t="s">
        <v>5903</v>
      </c>
      <c r="E41" s="727" t="s">
        <v>5904</v>
      </c>
      <c r="F41" s="731">
        <v>2</v>
      </c>
      <c r="G41" s="731">
        <v>358</v>
      </c>
      <c r="H41" s="731"/>
      <c r="I41" s="731">
        <v>179</v>
      </c>
      <c r="J41" s="731"/>
      <c r="K41" s="731"/>
      <c r="L41" s="731"/>
      <c r="M41" s="731"/>
      <c r="N41" s="731">
        <v>1</v>
      </c>
      <c r="O41" s="731">
        <v>183</v>
      </c>
      <c r="P41" s="745"/>
      <c r="Q41" s="732">
        <v>183</v>
      </c>
    </row>
    <row r="42" spans="1:17" ht="14.4" customHeight="1" x14ac:dyDescent="0.3">
      <c r="A42" s="726" t="s">
        <v>5968</v>
      </c>
      <c r="B42" s="727" t="s">
        <v>5791</v>
      </c>
      <c r="C42" s="727" t="s">
        <v>5813</v>
      </c>
      <c r="D42" s="727" t="s">
        <v>5907</v>
      </c>
      <c r="E42" s="727" t="s">
        <v>5908</v>
      </c>
      <c r="F42" s="731">
        <v>6</v>
      </c>
      <c r="G42" s="731">
        <v>7728</v>
      </c>
      <c r="H42" s="731">
        <v>0.98546289211935734</v>
      </c>
      <c r="I42" s="731">
        <v>1288</v>
      </c>
      <c r="J42" s="731">
        <v>6</v>
      </c>
      <c r="K42" s="731">
        <v>7842</v>
      </c>
      <c r="L42" s="731">
        <v>1</v>
      </c>
      <c r="M42" s="731">
        <v>1307</v>
      </c>
      <c r="N42" s="731">
        <v>4</v>
      </c>
      <c r="O42" s="731">
        <v>5232</v>
      </c>
      <c r="P42" s="745">
        <v>0.66717674062739096</v>
      </c>
      <c r="Q42" s="732">
        <v>1308</v>
      </c>
    </row>
    <row r="43" spans="1:17" ht="14.4" customHeight="1" x14ac:dyDescent="0.3">
      <c r="A43" s="726" t="s">
        <v>5968</v>
      </c>
      <c r="B43" s="727" t="s">
        <v>5791</v>
      </c>
      <c r="C43" s="727" t="s">
        <v>5813</v>
      </c>
      <c r="D43" s="727" t="s">
        <v>5909</v>
      </c>
      <c r="E43" s="727" t="s">
        <v>5910</v>
      </c>
      <c r="F43" s="731"/>
      <c r="G43" s="731"/>
      <c r="H43" s="731"/>
      <c r="I43" s="731"/>
      <c r="J43" s="731">
        <v>1</v>
      </c>
      <c r="K43" s="731">
        <v>364</v>
      </c>
      <c r="L43" s="731">
        <v>1</v>
      </c>
      <c r="M43" s="731">
        <v>364</v>
      </c>
      <c r="N43" s="731">
        <v>1</v>
      </c>
      <c r="O43" s="731">
        <v>390</v>
      </c>
      <c r="P43" s="745">
        <v>1.0714285714285714</v>
      </c>
      <c r="Q43" s="732">
        <v>390</v>
      </c>
    </row>
    <row r="44" spans="1:17" ht="14.4" customHeight="1" x14ac:dyDescent="0.3">
      <c r="A44" s="726" t="s">
        <v>5968</v>
      </c>
      <c r="B44" s="727" t="s">
        <v>5791</v>
      </c>
      <c r="C44" s="727" t="s">
        <v>5813</v>
      </c>
      <c r="D44" s="727" t="s">
        <v>5917</v>
      </c>
      <c r="E44" s="727" t="s">
        <v>5918</v>
      </c>
      <c r="F44" s="731"/>
      <c r="G44" s="731"/>
      <c r="H44" s="731"/>
      <c r="I44" s="731"/>
      <c r="J44" s="731">
        <v>1</v>
      </c>
      <c r="K44" s="731">
        <v>948</v>
      </c>
      <c r="L44" s="731">
        <v>1</v>
      </c>
      <c r="M44" s="731">
        <v>948</v>
      </c>
      <c r="N44" s="731"/>
      <c r="O44" s="731"/>
      <c r="P44" s="745"/>
      <c r="Q44" s="732"/>
    </row>
    <row r="45" spans="1:17" ht="14.4" customHeight="1" x14ac:dyDescent="0.3">
      <c r="A45" s="726" t="s">
        <v>5968</v>
      </c>
      <c r="B45" s="727" t="s">
        <v>5791</v>
      </c>
      <c r="C45" s="727" t="s">
        <v>5813</v>
      </c>
      <c r="D45" s="727" t="s">
        <v>5919</v>
      </c>
      <c r="E45" s="727" t="s">
        <v>5920</v>
      </c>
      <c r="F45" s="731">
        <v>1</v>
      </c>
      <c r="G45" s="731">
        <v>188</v>
      </c>
      <c r="H45" s="731"/>
      <c r="I45" s="731">
        <v>188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569</v>
      </c>
      <c r="B46" s="727" t="s">
        <v>5791</v>
      </c>
      <c r="C46" s="727" t="s">
        <v>5810</v>
      </c>
      <c r="D46" s="727" t="s">
        <v>5811</v>
      </c>
      <c r="E46" s="727" t="s">
        <v>5812</v>
      </c>
      <c r="F46" s="731">
        <v>2</v>
      </c>
      <c r="G46" s="731">
        <v>325.60000000000002</v>
      </c>
      <c r="H46" s="731"/>
      <c r="I46" s="731">
        <v>162.80000000000001</v>
      </c>
      <c r="J46" s="731"/>
      <c r="K46" s="731"/>
      <c r="L46" s="731"/>
      <c r="M46" s="731"/>
      <c r="N46" s="731">
        <v>1</v>
      </c>
      <c r="O46" s="731">
        <v>162.80000000000001</v>
      </c>
      <c r="P46" s="745"/>
      <c r="Q46" s="732">
        <v>162.80000000000001</v>
      </c>
    </row>
    <row r="47" spans="1:17" ht="14.4" customHeight="1" x14ac:dyDescent="0.3">
      <c r="A47" s="726" t="s">
        <v>569</v>
      </c>
      <c r="B47" s="727" t="s">
        <v>5791</v>
      </c>
      <c r="C47" s="727" t="s">
        <v>5810</v>
      </c>
      <c r="D47" s="727" t="s">
        <v>5969</v>
      </c>
      <c r="E47" s="727" t="s">
        <v>5970</v>
      </c>
      <c r="F47" s="731"/>
      <c r="G47" s="731"/>
      <c r="H47" s="731"/>
      <c r="I47" s="731"/>
      <c r="J47" s="731"/>
      <c r="K47" s="731"/>
      <c r="L47" s="731"/>
      <c r="M47" s="731"/>
      <c r="N47" s="731">
        <v>1</v>
      </c>
      <c r="O47" s="731">
        <v>1406.35</v>
      </c>
      <c r="P47" s="745"/>
      <c r="Q47" s="732">
        <v>1406.35</v>
      </c>
    </row>
    <row r="48" spans="1:17" ht="14.4" customHeight="1" x14ac:dyDescent="0.3">
      <c r="A48" s="726" t="s">
        <v>569</v>
      </c>
      <c r="B48" s="727" t="s">
        <v>5791</v>
      </c>
      <c r="C48" s="727" t="s">
        <v>5810</v>
      </c>
      <c r="D48" s="727" t="s">
        <v>5971</v>
      </c>
      <c r="E48" s="727" t="s">
        <v>5972</v>
      </c>
      <c r="F48" s="731"/>
      <c r="G48" s="731"/>
      <c r="H48" s="731"/>
      <c r="I48" s="731"/>
      <c r="J48" s="731"/>
      <c r="K48" s="731"/>
      <c r="L48" s="731"/>
      <c r="M48" s="731"/>
      <c r="N48" s="731">
        <v>1</v>
      </c>
      <c r="O48" s="731">
        <v>1130.57</v>
      </c>
      <c r="P48" s="745"/>
      <c r="Q48" s="732">
        <v>1130.57</v>
      </c>
    </row>
    <row r="49" spans="1:17" ht="14.4" customHeight="1" x14ac:dyDescent="0.3">
      <c r="A49" s="726" t="s">
        <v>569</v>
      </c>
      <c r="B49" s="727" t="s">
        <v>5791</v>
      </c>
      <c r="C49" s="727" t="s">
        <v>5810</v>
      </c>
      <c r="D49" s="727" t="s">
        <v>5973</v>
      </c>
      <c r="E49" s="727" t="s">
        <v>5974</v>
      </c>
      <c r="F49" s="731"/>
      <c r="G49" s="731"/>
      <c r="H49" s="731"/>
      <c r="I49" s="731"/>
      <c r="J49" s="731"/>
      <c r="K49" s="731"/>
      <c r="L49" s="731"/>
      <c r="M49" s="731"/>
      <c r="N49" s="731">
        <v>1</v>
      </c>
      <c r="O49" s="731">
        <v>261.79000000000002</v>
      </c>
      <c r="P49" s="745"/>
      <c r="Q49" s="732">
        <v>261.79000000000002</v>
      </c>
    </row>
    <row r="50" spans="1:17" ht="14.4" customHeight="1" x14ac:dyDescent="0.3">
      <c r="A50" s="726" t="s">
        <v>569</v>
      </c>
      <c r="B50" s="727" t="s">
        <v>5791</v>
      </c>
      <c r="C50" s="727" t="s">
        <v>5813</v>
      </c>
      <c r="D50" s="727" t="s">
        <v>5820</v>
      </c>
      <c r="E50" s="727" t="s">
        <v>5821</v>
      </c>
      <c r="F50" s="731">
        <v>6</v>
      </c>
      <c r="G50" s="731">
        <v>210</v>
      </c>
      <c r="H50" s="731">
        <v>0.40540540540540543</v>
      </c>
      <c r="I50" s="731">
        <v>35</v>
      </c>
      <c r="J50" s="731">
        <v>14</v>
      </c>
      <c r="K50" s="731">
        <v>518</v>
      </c>
      <c r="L50" s="731">
        <v>1</v>
      </c>
      <c r="M50" s="731">
        <v>37</v>
      </c>
      <c r="N50" s="731">
        <v>25</v>
      </c>
      <c r="O50" s="731">
        <v>925</v>
      </c>
      <c r="P50" s="745">
        <v>1.7857142857142858</v>
      </c>
      <c r="Q50" s="732">
        <v>37</v>
      </c>
    </row>
    <row r="51" spans="1:17" ht="14.4" customHeight="1" x14ac:dyDescent="0.3">
      <c r="A51" s="726" t="s">
        <v>569</v>
      </c>
      <c r="B51" s="727" t="s">
        <v>5791</v>
      </c>
      <c r="C51" s="727" t="s">
        <v>5813</v>
      </c>
      <c r="D51" s="727" t="s">
        <v>5824</v>
      </c>
      <c r="E51" s="727" t="s">
        <v>5825</v>
      </c>
      <c r="F51" s="731">
        <v>253</v>
      </c>
      <c r="G51" s="731">
        <v>1265</v>
      </c>
      <c r="H51" s="731">
        <v>1.0201612903225807</v>
      </c>
      <c r="I51" s="731">
        <v>5</v>
      </c>
      <c r="J51" s="731">
        <v>248</v>
      </c>
      <c r="K51" s="731">
        <v>1240</v>
      </c>
      <c r="L51" s="731">
        <v>1</v>
      </c>
      <c r="M51" s="731">
        <v>5</v>
      </c>
      <c r="N51" s="731">
        <v>294</v>
      </c>
      <c r="O51" s="731">
        <v>1470</v>
      </c>
      <c r="P51" s="745">
        <v>1.185483870967742</v>
      </c>
      <c r="Q51" s="732">
        <v>5</v>
      </c>
    </row>
    <row r="52" spans="1:17" ht="14.4" customHeight="1" x14ac:dyDescent="0.3">
      <c r="A52" s="726" t="s">
        <v>569</v>
      </c>
      <c r="B52" s="727" t="s">
        <v>5791</v>
      </c>
      <c r="C52" s="727" t="s">
        <v>5813</v>
      </c>
      <c r="D52" s="727" t="s">
        <v>5826</v>
      </c>
      <c r="E52" s="727" t="s">
        <v>5827</v>
      </c>
      <c r="F52" s="731">
        <v>1</v>
      </c>
      <c r="G52" s="731">
        <v>5</v>
      </c>
      <c r="H52" s="731"/>
      <c r="I52" s="731">
        <v>5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569</v>
      </c>
      <c r="B53" s="727" t="s">
        <v>5791</v>
      </c>
      <c r="C53" s="727" t="s">
        <v>5813</v>
      </c>
      <c r="D53" s="727" t="s">
        <v>5975</v>
      </c>
      <c r="E53" s="727" t="s">
        <v>5976</v>
      </c>
      <c r="F53" s="731">
        <v>1</v>
      </c>
      <c r="G53" s="731">
        <v>118</v>
      </c>
      <c r="H53" s="731">
        <v>0.96721311475409832</v>
      </c>
      <c r="I53" s="731">
        <v>118</v>
      </c>
      <c r="J53" s="731">
        <v>1</v>
      </c>
      <c r="K53" s="731">
        <v>122</v>
      </c>
      <c r="L53" s="731">
        <v>1</v>
      </c>
      <c r="M53" s="731">
        <v>122</v>
      </c>
      <c r="N53" s="731"/>
      <c r="O53" s="731"/>
      <c r="P53" s="745"/>
      <c r="Q53" s="732"/>
    </row>
    <row r="54" spans="1:17" ht="14.4" customHeight="1" x14ac:dyDescent="0.3">
      <c r="A54" s="726" t="s">
        <v>569</v>
      </c>
      <c r="B54" s="727" t="s">
        <v>5791</v>
      </c>
      <c r="C54" s="727" t="s">
        <v>5813</v>
      </c>
      <c r="D54" s="727" t="s">
        <v>5828</v>
      </c>
      <c r="E54" s="727" t="s">
        <v>5829</v>
      </c>
      <c r="F54" s="731">
        <v>6</v>
      </c>
      <c r="G54" s="731">
        <v>504</v>
      </c>
      <c r="H54" s="731">
        <v>0.38181818181818183</v>
      </c>
      <c r="I54" s="731">
        <v>84</v>
      </c>
      <c r="J54" s="731">
        <v>15</v>
      </c>
      <c r="K54" s="731">
        <v>1320</v>
      </c>
      <c r="L54" s="731">
        <v>1</v>
      </c>
      <c r="M54" s="731">
        <v>88</v>
      </c>
      <c r="N54" s="731">
        <v>1</v>
      </c>
      <c r="O54" s="731">
        <v>88</v>
      </c>
      <c r="P54" s="745">
        <v>6.6666666666666666E-2</v>
      </c>
      <c r="Q54" s="732">
        <v>88</v>
      </c>
    </row>
    <row r="55" spans="1:17" ht="14.4" customHeight="1" x14ac:dyDescent="0.3">
      <c r="A55" s="726" t="s">
        <v>569</v>
      </c>
      <c r="B55" s="727" t="s">
        <v>5791</v>
      </c>
      <c r="C55" s="727" t="s">
        <v>5813</v>
      </c>
      <c r="D55" s="727" t="s">
        <v>5830</v>
      </c>
      <c r="E55" s="727" t="s">
        <v>5831</v>
      </c>
      <c r="F55" s="731">
        <v>37</v>
      </c>
      <c r="G55" s="731">
        <v>22829</v>
      </c>
      <c r="H55" s="731">
        <v>0.90591269841269839</v>
      </c>
      <c r="I55" s="731">
        <v>617</v>
      </c>
      <c r="J55" s="731">
        <v>40</v>
      </c>
      <c r="K55" s="731">
        <v>25200</v>
      </c>
      <c r="L55" s="731">
        <v>1</v>
      </c>
      <c r="M55" s="731">
        <v>630</v>
      </c>
      <c r="N55" s="731">
        <v>21</v>
      </c>
      <c r="O55" s="731">
        <v>13230</v>
      </c>
      <c r="P55" s="745">
        <v>0.52500000000000002</v>
      </c>
      <c r="Q55" s="732">
        <v>630</v>
      </c>
    </row>
    <row r="56" spans="1:17" ht="14.4" customHeight="1" x14ac:dyDescent="0.3">
      <c r="A56" s="726" t="s">
        <v>569</v>
      </c>
      <c r="B56" s="727" t="s">
        <v>5791</v>
      </c>
      <c r="C56" s="727" t="s">
        <v>5813</v>
      </c>
      <c r="D56" s="727" t="s">
        <v>5832</v>
      </c>
      <c r="E56" s="727" t="s">
        <v>5833</v>
      </c>
      <c r="F56" s="731">
        <v>24</v>
      </c>
      <c r="G56" s="731">
        <v>9312</v>
      </c>
      <c r="H56" s="731">
        <v>1.0797773654916512</v>
      </c>
      <c r="I56" s="731">
        <v>388</v>
      </c>
      <c r="J56" s="731">
        <v>22</v>
      </c>
      <c r="K56" s="731">
        <v>8624</v>
      </c>
      <c r="L56" s="731">
        <v>1</v>
      </c>
      <c r="M56" s="731">
        <v>392</v>
      </c>
      <c r="N56" s="731">
        <v>17</v>
      </c>
      <c r="O56" s="731">
        <v>6664</v>
      </c>
      <c r="P56" s="745">
        <v>0.77272727272727271</v>
      </c>
      <c r="Q56" s="732">
        <v>392</v>
      </c>
    </row>
    <row r="57" spans="1:17" ht="14.4" customHeight="1" x14ac:dyDescent="0.3">
      <c r="A57" s="726" t="s">
        <v>569</v>
      </c>
      <c r="B57" s="727" t="s">
        <v>5791</v>
      </c>
      <c r="C57" s="727" t="s">
        <v>5813</v>
      </c>
      <c r="D57" s="727" t="s">
        <v>5834</v>
      </c>
      <c r="E57" s="727" t="s">
        <v>5835</v>
      </c>
      <c r="F57" s="731">
        <v>119</v>
      </c>
      <c r="G57" s="731">
        <v>4641</v>
      </c>
      <c r="H57" s="731">
        <v>1.7761194029850746</v>
      </c>
      <c r="I57" s="731">
        <v>39</v>
      </c>
      <c r="J57" s="731">
        <v>67</v>
      </c>
      <c r="K57" s="731">
        <v>2613</v>
      </c>
      <c r="L57" s="731">
        <v>1</v>
      </c>
      <c r="M57" s="731">
        <v>39</v>
      </c>
      <c r="N57" s="731">
        <v>88</v>
      </c>
      <c r="O57" s="731">
        <v>3432</v>
      </c>
      <c r="P57" s="745">
        <v>1.3134328358208955</v>
      </c>
      <c r="Q57" s="732">
        <v>39</v>
      </c>
    </row>
    <row r="58" spans="1:17" ht="14.4" customHeight="1" x14ac:dyDescent="0.3">
      <c r="A58" s="726" t="s">
        <v>569</v>
      </c>
      <c r="B58" s="727" t="s">
        <v>5791</v>
      </c>
      <c r="C58" s="727" t="s">
        <v>5813</v>
      </c>
      <c r="D58" s="727" t="s">
        <v>5836</v>
      </c>
      <c r="E58" s="727" t="s">
        <v>5837</v>
      </c>
      <c r="F58" s="731">
        <v>5</v>
      </c>
      <c r="G58" s="731">
        <v>88275</v>
      </c>
      <c r="H58" s="731"/>
      <c r="I58" s="731">
        <v>17655</v>
      </c>
      <c r="J58" s="731"/>
      <c r="K58" s="731"/>
      <c r="L58" s="731"/>
      <c r="M58" s="731"/>
      <c r="N58" s="731">
        <v>5</v>
      </c>
      <c r="O58" s="731">
        <v>88555</v>
      </c>
      <c r="P58" s="745"/>
      <c r="Q58" s="732">
        <v>17711</v>
      </c>
    </row>
    <row r="59" spans="1:17" ht="14.4" customHeight="1" x14ac:dyDescent="0.3">
      <c r="A59" s="726" t="s">
        <v>569</v>
      </c>
      <c r="B59" s="727" t="s">
        <v>5791</v>
      </c>
      <c r="C59" s="727" t="s">
        <v>5813</v>
      </c>
      <c r="D59" s="727" t="s">
        <v>5932</v>
      </c>
      <c r="E59" s="727" t="s">
        <v>5933</v>
      </c>
      <c r="F59" s="731"/>
      <c r="G59" s="731"/>
      <c r="H59" s="731"/>
      <c r="I59" s="731"/>
      <c r="J59" s="731">
        <v>1</v>
      </c>
      <c r="K59" s="731">
        <v>586</v>
      </c>
      <c r="L59" s="731">
        <v>1</v>
      </c>
      <c r="M59" s="731">
        <v>586</v>
      </c>
      <c r="N59" s="731"/>
      <c r="O59" s="731"/>
      <c r="P59" s="745"/>
      <c r="Q59" s="732"/>
    </row>
    <row r="60" spans="1:17" ht="14.4" customHeight="1" x14ac:dyDescent="0.3">
      <c r="A60" s="726" t="s">
        <v>569</v>
      </c>
      <c r="B60" s="727" t="s">
        <v>5791</v>
      </c>
      <c r="C60" s="727" t="s">
        <v>5813</v>
      </c>
      <c r="D60" s="727" t="s">
        <v>5838</v>
      </c>
      <c r="E60" s="727" t="s">
        <v>5839</v>
      </c>
      <c r="F60" s="731">
        <v>1</v>
      </c>
      <c r="G60" s="731">
        <v>1689</v>
      </c>
      <c r="H60" s="731"/>
      <c r="I60" s="731">
        <v>1689</v>
      </c>
      <c r="J60" s="731"/>
      <c r="K60" s="731"/>
      <c r="L60" s="731"/>
      <c r="M60" s="731"/>
      <c r="N60" s="731">
        <v>1</v>
      </c>
      <c r="O60" s="731">
        <v>1701</v>
      </c>
      <c r="P60" s="745"/>
      <c r="Q60" s="732">
        <v>1701</v>
      </c>
    </row>
    <row r="61" spans="1:17" ht="14.4" customHeight="1" x14ac:dyDescent="0.3">
      <c r="A61" s="726" t="s">
        <v>569</v>
      </c>
      <c r="B61" s="727" t="s">
        <v>5791</v>
      </c>
      <c r="C61" s="727" t="s">
        <v>5813</v>
      </c>
      <c r="D61" s="727" t="s">
        <v>5840</v>
      </c>
      <c r="E61" s="727" t="s">
        <v>5841</v>
      </c>
      <c r="F61" s="731">
        <v>1</v>
      </c>
      <c r="G61" s="731">
        <v>680</v>
      </c>
      <c r="H61" s="731"/>
      <c r="I61" s="731">
        <v>680</v>
      </c>
      <c r="J61" s="731"/>
      <c r="K61" s="731"/>
      <c r="L61" s="731"/>
      <c r="M61" s="731"/>
      <c r="N61" s="731">
        <v>3</v>
      </c>
      <c r="O61" s="731">
        <v>2127</v>
      </c>
      <c r="P61" s="745"/>
      <c r="Q61" s="732">
        <v>709</v>
      </c>
    </row>
    <row r="62" spans="1:17" ht="14.4" customHeight="1" x14ac:dyDescent="0.3">
      <c r="A62" s="726" t="s">
        <v>569</v>
      </c>
      <c r="B62" s="727" t="s">
        <v>5791</v>
      </c>
      <c r="C62" s="727" t="s">
        <v>5813</v>
      </c>
      <c r="D62" s="727" t="s">
        <v>5842</v>
      </c>
      <c r="E62" s="727" t="s">
        <v>5843</v>
      </c>
      <c r="F62" s="731">
        <v>6</v>
      </c>
      <c r="G62" s="731">
        <v>26574</v>
      </c>
      <c r="H62" s="731">
        <v>1.4956100855470509</v>
      </c>
      <c r="I62" s="731">
        <v>4429</v>
      </c>
      <c r="J62" s="731">
        <v>4</v>
      </c>
      <c r="K62" s="731">
        <v>17768</v>
      </c>
      <c r="L62" s="731">
        <v>1</v>
      </c>
      <c r="M62" s="731">
        <v>4442</v>
      </c>
      <c r="N62" s="731">
        <v>4</v>
      </c>
      <c r="O62" s="731">
        <v>17768</v>
      </c>
      <c r="P62" s="745">
        <v>1</v>
      </c>
      <c r="Q62" s="732">
        <v>4442</v>
      </c>
    </row>
    <row r="63" spans="1:17" ht="14.4" customHeight="1" x14ac:dyDescent="0.3">
      <c r="A63" s="726" t="s">
        <v>569</v>
      </c>
      <c r="B63" s="727" t="s">
        <v>5791</v>
      </c>
      <c r="C63" s="727" t="s">
        <v>5813</v>
      </c>
      <c r="D63" s="727" t="s">
        <v>5844</v>
      </c>
      <c r="E63" s="727" t="s">
        <v>5845</v>
      </c>
      <c r="F63" s="731">
        <v>1</v>
      </c>
      <c r="G63" s="731">
        <v>695</v>
      </c>
      <c r="H63" s="731"/>
      <c r="I63" s="731">
        <v>695</v>
      </c>
      <c r="J63" s="731"/>
      <c r="K63" s="731"/>
      <c r="L63" s="731"/>
      <c r="M63" s="731"/>
      <c r="N63" s="731">
        <v>2</v>
      </c>
      <c r="O63" s="731">
        <v>1438</v>
      </c>
      <c r="P63" s="745"/>
      <c r="Q63" s="732">
        <v>719</v>
      </c>
    </row>
    <row r="64" spans="1:17" ht="14.4" customHeight="1" x14ac:dyDescent="0.3">
      <c r="A64" s="726" t="s">
        <v>569</v>
      </c>
      <c r="B64" s="727" t="s">
        <v>5791</v>
      </c>
      <c r="C64" s="727" t="s">
        <v>5813</v>
      </c>
      <c r="D64" s="727" t="s">
        <v>5846</v>
      </c>
      <c r="E64" s="727" t="s">
        <v>5847</v>
      </c>
      <c r="F64" s="731">
        <v>6</v>
      </c>
      <c r="G64" s="731">
        <v>1410</v>
      </c>
      <c r="H64" s="731">
        <v>2.808764940239044</v>
      </c>
      <c r="I64" s="731">
        <v>235</v>
      </c>
      <c r="J64" s="731">
        <v>2</v>
      </c>
      <c r="K64" s="731">
        <v>502</v>
      </c>
      <c r="L64" s="731">
        <v>1</v>
      </c>
      <c r="M64" s="731">
        <v>251</v>
      </c>
      <c r="N64" s="731">
        <v>4</v>
      </c>
      <c r="O64" s="731">
        <v>1004</v>
      </c>
      <c r="P64" s="745">
        <v>2</v>
      </c>
      <c r="Q64" s="732">
        <v>251</v>
      </c>
    </row>
    <row r="65" spans="1:17" ht="14.4" customHeight="1" x14ac:dyDescent="0.3">
      <c r="A65" s="726" t="s">
        <v>569</v>
      </c>
      <c r="B65" s="727" t="s">
        <v>5791</v>
      </c>
      <c r="C65" s="727" t="s">
        <v>5813</v>
      </c>
      <c r="D65" s="727" t="s">
        <v>5848</v>
      </c>
      <c r="E65" s="727" t="s">
        <v>5849</v>
      </c>
      <c r="F65" s="731">
        <v>19</v>
      </c>
      <c r="G65" s="731">
        <v>2242</v>
      </c>
      <c r="H65" s="731">
        <v>1.2709750566893423</v>
      </c>
      <c r="I65" s="731">
        <v>118</v>
      </c>
      <c r="J65" s="731">
        <v>14</v>
      </c>
      <c r="K65" s="731">
        <v>1764</v>
      </c>
      <c r="L65" s="731">
        <v>1</v>
      </c>
      <c r="M65" s="731">
        <v>126</v>
      </c>
      <c r="N65" s="731">
        <v>11</v>
      </c>
      <c r="O65" s="731">
        <v>1386</v>
      </c>
      <c r="P65" s="745">
        <v>0.7857142857142857</v>
      </c>
      <c r="Q65" s="732">
        <v>126</v>
      </c>
    </row>
    <row r="66" spans="1:17" ht="14.4" customHeight="1" x14ac:dyDescent="0.3">
      <c r="A66" s="726" t="s">
        <v>569</v>
      </c>
      <c r="B66" s="727" t="s">
        <v>5791</v>
      </c>
      <c r="C66" s="727" t="s">
        <v>5813</v>
      </c>
      <c r="D66" s="727" t="s">
        <v>5862</v>
      </c>
      <c r="E66" s="727" t="s">
        <v>5863</v>
      </c>
      <c r="F66" s="731"/>
      <c r="G66" s="731"/>
      <c r="H66" s="731"/>
      <c r="I66" s="731"/>
      <c r="J66" s="731"/>
      <c r="K66" s="731"/>
      <c r="L66" s="731"/>
      <c r="M66" s="731"/>
      <c r="N66" s="731">
        <v>1</v>
      </c>
      <c r="O66" s="731">
        <v>679</v>
      </c>
      <c r="P66" s="745"/>
      <c r="Q66" s="732">
        <v>679</v>
      </c>
    </row>
    <row r="67" spans="1:17" ht="14.4" customHeight="1" x14ac:dyDescent="0.3">
      <c r="A67" s="726" t="s">
        <v>569</v>
      </c>
      <c r="B67" s="727" t="s">
        <v>5791</v>
      </c>
      <c r="C67" s="727" t="s">
        <v>5813</v>
      </c>
      <c r="D67" s="727" t="s">
        <v>5868</v>
      </c>
      <c r="E67" s="727" t="s">
        <v>5869</v>
      </c>
      <c r="F67" s="731">
        <v>10</v>
      </c>
      <c r="G67" s="731">
        <v>166.64999999999998</v>
      </c>
      <c r="H67" s="731"/>
      <c r="I67" s="731">
        <v>16.664999999999999</v>
      </c>
      <c r="J67" s="731"/>
      <c r="K67" s="731"/>
      <c r="L67" s="731"/>
      <c r="M67" s="731"/>
      <c r="N67" s="731"/>
      <c r="O67" s="731"/>
      <c r="P67" s="745"/>
      <c r="Q67" s="732"/>
    </row>
    <row r="68" spans="1:17" ht="14.4" customHeight="1" x14ac:dyDescent="0.3">
      <c r="A68" s="726" t="s">
        <v>569</v>
      </c>
      <c r="B68" s="727" t="s">
        <v>5791</v>
      </c>
      <c r="C68" s="727" t="s">
        <v>5813</v>
      </c>
      <c r="D68" s="727" t="s">
        <v>5870</v>
      </c>
      <c r="E68" s="727" t="s">
        <v>5871</v>
      </c>
      <c r="F68" s="731">
        <v>29</v>
      </c>
      <c r="G68" s="731">
        <v>27724</v>
      </c>
      <c r="H68" s="731">
        <v>3.5362244897959183</v>
      </c>
      <c r="I68" s="731">
        <v>956</v>
      </c>
      <c r="J68" s="731">
        <v>8</v>
      </c>
      <c r="K68" s="731">
        <v>7840</v>
      </c>
      <c r="L68" s="731">
        <v>1</v>
      </c>
      <c r="M68" s="731">
        <v>980</v>
      </c>
      <c r="N68" s="731">
        <v>13</v>
      </c>
      <c r="O68" s="731">
        <v>12740</v>
      </c>
      <c r="P68" s="745">
        <v>1.625</v>
      </c>
      <c r="Q68" s="732">
        <v>980</v>
      </c>
    </row>
    <row r="69" spans="1:17" ht="14.4" customHeight="1" x14ac:dyDescent="0.3">
      <c r="A69" s="726" t="s">
        <v>569</v>
      </c>
      <c r="B69" s="727" t="s">
        <v>5791</v>
      </c>
      <c r="C69" s="727" t="s">
        <v>5813</v>
      </c>
      <c r="D69" s="727" t="s">
        <v>5872</v>
      </c>
      <c r="E69" s="727" t="s">
        <v>5873</v>
      </c>
      <c r="F69" s="731">
        <v>27</v>
      </c>
      <c r="G69" s="731">
        <v>4563</v>
      </c>
      <c r="H69" s="731">
        <v>4.4215116279069768</v>
      </c>
      <c r="I69" s="731">
        <v>169</v>
      </c>
      <c r="J69" s="731">
        <v>6</v>
      </c>
      <c r="K69" s="731">
        <v>1032</v>
      </c>
      <c r="L69" s="731">
        <v>1</v>
      </c>
      <c r="M69" s="731">
        <v>172</v>
      </c>
      <c r="N69" s="731">
        <v>13</v>
      </c>
      <c r="O69" s="731">
        <v>2236</v>
      </c>
      <c r="P69" s="745">
        <v>2.1666666666666665</v>
      </c>
      <c r="Q69" s="732">
        <v>172</v>
      </c>
    </row>
    <row r="70" spans="1:17" ht="14.4" customHeight="1" x14ac:dyDescent="0.3">
      <c r="A70" s="726" t="s">
        <v>569</v>
      </c>
      <c r="B70" s="727" t="s">
        <v>5791</v>
      </c>
      <c r="C70" s="727" t="s">
        <v>5813</v>
      </c>
      <c r="D70" s="727" t="s">
        <v>5977</v>
      </c>
      <c r="E70" s="727" t="s">
        <v>5978</v>
      </c>
      <c r="F70" s="731">
        <v>1</v>
      </c>
      <c r="G70" s="731">
        <v>57</v>
      </c>
      <c r="H70" s="731"/>
      <c r="I70" s="731">
        <v>57</v>
      </c>
      <c r="J70" s="731"/>
      <c r="K70" s="731"/>
      <c r="L70" s="731"/>
      <c r="M70" s="731"/>
      <c r="N70" s="731"/>
      <c r="O70" s="731"/>
      <c r="P70" s="745"/>
      <c r="Q70" s="732"/>
    </row>
    <row r="71" spans="1:17" ht="14.4" customHeight="1" x14ac:dyDescent="0.3">
      <c r="A71" s="726" t="s">
        <v>569</v>
      </c>
      <c r="B71" s="727" t="s">
        <v>5791</v>
      </c>
      <c r="C71" s="727" t="s">
        <v>5813</v>
      </c>
      <c r="D71" s="727" t="s">
        <v>5876</v>
      </c>
      <c r="E71" s="727" t="s">
        <v>5877</v>
      </c>
      <c r="F71" s="731">
        <v>1</v>
      </c>
      <c r="G71" s="731">
        <v>82</v>
      </c>
      <c r="H71" s="731">
        <v>0.47674418604651164</v>
      </c>
      <c r="I71" s="731">
        <v>82</v>
      </c>
      <c r="J71" s="731">
        <v>2</v>
      </c>
      <c r="K71" s="731">
        <v>172</v>
      </c>
      <c r="L71" s="731">
        <v>1</v>
      </c>
      <c r="M71" s="731">
        <v>86</v>
      </c>
      <c r="N71" s="731">
        <v>1</v>
      </c>
      <c r="O71" s="731">
        <v>86</v>
      </c>
      <c r="P71" s="745">
        <v>0.5</v>
      </c>
      <c r="Q71" s="732">
        <v>86</v>
      </c>
    </row>
    <row r="72" spans="1:17" ht="14.4" customHeight="1" x14ac:dyDescent="0.3">
      <c r="A72" s="726" t="s">
        <v>569</v>
      </c>
      <c r="B72" s="727" t="s">
        <v>5791</v>
      </c>
      <c r="C72" s="727" t="s">
        <v>5813</v>
      </c>
      <c r="D72" s="727" t="s">
        <v>5889</v>
      </c>
      <c r="E72" s="727" t="s">
        <v>5890</v>
      </c>
      <c r="F72" s="731">
        <v>4</v>
      </c>
      <c r="G72" s="731">
        <v>2960</v>
      </c>
      <c r="H72" s="731">
        <v>0.98273572377158036</v>
      </c>
      <c r="I72" s="731">
        <v>740</v>
      </c>
      <c r="J72" s="731">
        <v>4</v>
      </c>
      <c r="K72" s="731">
        <v>3012</v>
      </c>
      <c r="L72" s="731">
        <v>1</v>
      </c>
      <c r="M72" s="731">
        <v>753</v>
      </c>
      <c r="N72" s="731">
        <v>4</v>
      </c>
      <c r="O72" s="731">
        <v>3012</v>
      </c>
      <c r="P72" s="745">
        <v>1</v>
      </c>
      <c r="Q72" s="732">
        <v>753</v>
      </c>
    </row>
    <row r="73" spans="1:17" ht="14.4" customHeight="1" x14ac:dyDescent="0.3">
      <c r="A73" s="726" t="s">
        <v>569</v>
      </c>
      <c r="B73" s="727" t="s">
        <v>5791</v>
      </c>
      <c r="C73" s="727" t="s">
        <v>5813</v>
      </c>
      <c r="D73" s="727" t="s">
        <v>5895</v>
      </c>
      <c r="E73" s="727" t="s">
        <v>5896</v>
      </c>
      <c r="F73" s="731">
        <v>4</v>
      </c>
      <c r="G73" s="731">
        <v>1396</v>
      </c>
      <c r="H73" s="731">
        <v>1.8763440860215055</v>
      </c>
      <c r="I73" s="731">
        <v>349</v>
      </c>
      <c r="J73" s="731">
        <v>2</v>
      </c>
      <c r="K73" s="731">
        <v>744</v>
      </c>
      <c r="L73" s="731">
        <v>1</v>
      </c>
      <c r="M73" s="731">
        <v>372</v>
      </c>
      <c r="N73" s="731"/>
      <c r="O73" s="731"/>
      <c r="P73" s="745"/>
      <c r="Q73" s="732"/>
    </row>
    <row r="74" spans="1:17" ht="14.4" customHeight="1" x14ac:dyDescent="0.3">
      <c r="A74" s="726" t="s">
        <v>569</v>
      </c>
      <c r="B74" s="727" t="s">
        <v>5791</v>
      </c>
      <c r="C74" s="727" t="s">
        <v>5813</v>
      </c>
      <c r="D74" s="727" t="s">
        <v>5899</v>
      </c>
      <c r="E74" s="727" t="s">
        <v>5900</v>
      </c>
      <c r="F74" s="731">
        <v>1</v>
      </c>
      <c r="G74" s="731">
        <v>114</v>
      </c>
      <c r="H74" s="731">
        <v>0.46721311475409838</v>
      </c>
      <c r="I74" s="731">
        <v>114</v>
      </c>
      <c r="J74" s="731">
        <v>2</v>
      </c>
      <c r="K74" s="731">
        <v>244</v>
      </c>
      <c r="L74" s="731">
        <v>1</v>
      </c>
      <c r="M74" s="731">
        <v>122</v>
      </c>
      <c r="N74" s="731">
        <v>3</v>
      </c>
      <c r="O74" s="731">
        <v>348</v>
      </c>
      <c r="P74" s="745">
        <v>1.4262295081967213</v>
      </c>
      <c r="Q74" s="732">
        <v>116</v>
      </c>
    </row>
    <row r="75" spans="1:17" ht="14.4" customHeight="1" x14ac:dyDescent="0.3">
      <c r="A75" s="726" t="s">
        <v>569</v>
      </c>
      <c r="B75" s="727" t="s">
        <v>5791</v>
      </c>
      <c r="C75" s="727" t="s">
        <v>5813</v>
      </c>
      <c r="D75" s="727" t="s">
        <v>5903</v>
      </c>
      <c r="E75" s="727" t="s">
        <v>5904</v>
      </c>
      <c r="F75" s="731">
        <v>1</v>
      </c>
      <c r="G75" s="731">
        <v>179</v>
      </c>
      <c r="H75" s="731">
        <v>0.97814207650273222</v>
      </c>
      <c r="I75" s="731">
        <v>179</v>
      </c>
      <c r="J75" s="731">
        <v>1</v>
      </c>
      <c r="K75" s="731">
        <v>183</v>
      </c>
      <c r="L75" s="731">
        <v>1</v>
      </c>
      <c r="M75" s="731">
        <v>183</v>
      </c>
      <c r="N75" s="731"/>
      <c r="O75" s="731"/>
      <c r="P75" s="745"/>
      <c r="Q75" s="732"/>
    </row>
    <row r="76" spans="1:17" ht="14.4" customHeight="1" x14ac:dyDescent="0.3">
      <c r="A76" s="726" t="s">
        <v>569</v>
      </c>
      <c r="B76" s="727" t="s">
        <v>5791</v>
      </c>
      <c r="C76" s="727" t="s">
        <v>5813</v>
      </c>
      <c r="D76" s="727" t="s">
        <v>5919</v>
      </c>
      <c r="E76" s="727" t="s">
        <v>5920</v>
      </c>
      <c r="F76" s="731">
        <v>3</v>
      </c>
      <c r="G76" s="731">
        <v>564</v>
      </c>
      <c r="H76" s="731">
        <v>2.82</v>
      </c>
      <c r="I76" s="731">
        <v>188</v>
      </c>
      <c r="J76" s="731">
        <v>1</v>
      </c>
      <c r="K76" s="731">
        <v>200</v>
      </c>
      <c r="L76" s="731">
        <v>1</v>
      </c>
      <c r="M76" s="731">
        <v>200</v>
      </c>
      <c r="N76" s="731">
        <v>1</v>
      </c>
      <c r="O76" s="731">
        <v>200</v>
      </c>
      <c r="P76" s="745">
        <v>1</v>
      </c>
      <c r="Q76" s="732">
        <v>200</v>
      </c>
    </row>
    <row r="77" spans="1:17" ht="14.4" customHeight="1" x14ac:dyDescent="0.3">
      <c r="A77" s="726" t="s">
        <v>569</v>
      </c>
      <c r="B77" s="727" t="s">
        <v>5979</v>
      </c>
      <c r="C77" s="727" t="s">
        <v>5792</v>
      </c>
      <c r="D77" s="727" t="s">
        <v>5980</v>
      </c>
      <c r="E77" s="727" t="s">
        <v>1503</v>
      </c>
      <c r="F77" s="731"/>
      <c r="G77" s="731"/>
      <c r="H77" s="731"/>
      <c r="I77" s="731"/>
      <c r="J77" s="731"/>
      <c r="K77" s="731"/>
      <c r="L77" s="731"/>
      <c r="M77" s="731"/>
      <c r="N77" s="731">
        <v>0.8</v>
      </c>
      <c r="O77" s="731">
        <v>9035.08</v>
      </c>
      <c r="P77" s="745"/>
      <c r="Q77" s="732">
        <v>11293.849999999999</v>
      </c>
    </row>
    <row r="78" spans="1:17" ht="14.4" customHeight="1" x14ac:dyDescent="0.3">
      <c r="A78" s="726" t="s">
        <v>569</v>
      </c>
      <c r="B78" s="727" t="s">
        <v>5979</v>
      </c>
      <c r="C78" s="727" t="s">
        <v>5792</v>
      </c>
      <c r="D78" s="727" t="s">
        <v>5981</v>
      </c>
      <c r="E78" s="727" t="s">
        <v>5982</v>
      </c>
      <c r="F78" s="731">
        <v>34</v>
      </c>
      <c r="G78" s="731">
        <v>3589.38</v>
      </c>
      <c r="H78" s="731">
        <v>2.2465076106549171</v>
      </c>
      <c r="I78" s="731">
        <v>105.57000000000001</v>
      </c>
      <c r="J78" s="731">
        <v>32</v>
      </c>
      <c r="K78" s="731">
        <v>1597.76</v>
      </c>
      <c r="L78" s="731">
        <v>1</v>
      </c>
      <c r="M78" s="731">
        <v>49.93</v>
      </c>
      <c r="N78" s="731">
        <v>34.5</v>
      </c>
      <c r="O78" s="731">
        <v>1722.55</v>
      </c>
      <c r="P78" s="745">
        <v>1.0781030943320649</v>
      </c>
      <c r="Q78" s="732">
        <v>49.928985507246374</v>
      </c>
    </row>
    <row r="79" spans="1:17" ht="14.4" customHeight="1" x14ac:dyDescent="0.3">
      <c r="A79" s="726" t="s">
        <v>569</v>
      </c>
      <c r="B79" s="727" t="s">
        <v>5979</v>
      </c>
      <c r="C79" s="727" t="s">
        <v>5792</v>
      </c>
      <c r="D79" s="727" t="s">
        <v>5983</v>
      </c>
      <c r="E79" s="727" t="s">
        <v>956</v>
      </c>
      <c r="F79" s="731">
        <v>1</v>
      </c>
      <c r="G79" s="731">
        <v>4305.3999999999996</v>
      </c>
      <c r="H79" s="731">
        <v>0.25</v>
      </c>
      <c r="I79" s="731">
        <v>4305.3999999999996</v>
      </c>
      <c r="J79" s="731">
        <v>4</v>
      </c>
      <c r="K79" s="731">
        <v>17221.599999999999</v>
      </c>
      <c r="L79" s="731">
        <v>1</v>
      </c>
      <c r="M79" s="731">
        <v>4305.3999999999996</v>
      </c>
      <c r="N79" s="731">
        <v>11</v>
      </c>
      <c r="O79" s="731">
        <v>48724.78</v>
      </c>
      <c r="P79" s="745">
        <v>2.8292829934500863</v>
      </c>
      <c r="Q79" s="732">
        <v>4429.5254545454545</v>
      </c>
    </row>
    <row r="80" spans="1:17" ht="14.4" customHeight="1" x14ac:dyDescent="0.3">
      <c r="A80" s="726" t="s">
        <v>569</v>
      </c>
      <c r="B80" s="727" t="s">
        <v>5979</v>
      </c>
      <c r="C80" s="727" t="s">
        <v>5792</v>
      </c>
      <c r="D80" s="727" t="s">
        <v>5984</v>
      </c>
      <c r="E80" s="727" t="s">
        <v>3389</v>
      </c>
      <c r="F80" s="731">
        <v>21</v>
      </c>
      <c r="G80" s="731">
        <v>2369.4299999999998</v>
      </c>
      <c r="H80" s="731">
        <v>0.42700433955191602</v>
      </c>
      <c r="I80" s="731">
        <v>112.83</v>
      </c>
      <c r="J80" s="731">
        <v>67</v>
      </c>
      <c r="K80" s="731">
        <v>5548.96</v>
      </c>
      <c r="L80" s="731">
        <v>1</v>
      </c>
      <c r="M80" s="731">
        <v>82.820298507462681</v>
      </c>
      <c r="N80" s="731">
        <v>107</v>
      </c>
      <c r="O80" s="731">
        <v>8568.5600000000013</v>
      </c>
      <c r="P80" s="745">
        <v>1.5441740434243536</v>
      </c>
      <c r="Q80" s="732">
        <v>80.080000000000013</v>
      </c>
    </row>
    <row r="81" spans="1:17" ht="14.4" customHeight="1" x14ac:dyDescent="0.3">
      <c r="A81" s="726" t="s">
        <v>569</v>
      </c>
      <c r="B81" s="727" t="s">
        <v>5979</v>
      </c>
      <c r="C81" s="727" t="s">
        <v>5792</v>
      </c>
      <c r="D81" s="727" t="s">
        <v>5985</v>
      </c>
      <c r="E81" s="727" t="s">
        <v>3389</v>
      </c>
      <c r="F81" s="731">
        <v>72</v>
      </c>
      <c r="G81" s="731">
        <v>5481.3600000000006</v>
      </c>
      <c r="H81" s="731"/>
      <c r="I81" s="731">
        <v>76.13000000000001</v>
      </c>
      <c r="J81" s="731"/>
      <c r="K81" s="731"/>
      <c r="L81" s="731"/>
      <c r="M81" s="731"/>
      <c r="N81" s="731">
        <v>33</v>
      </c>
      <c r="O81" s="731">
        <v>2512.29</v>
      </c>
      <c r="P81" s="745"/>
      <c r="Q81" s="732">
        <v>76.13</v>
      </c>
    </row>
    <row r="82" spans="1:17" ht="14.4" customHeight="1" x14ac:dyDescent="0.3">
      <c r="A82" s="726" t="s">
        <v>569</v>
      </c>
      <c r="B82" s="727" t="s">
        <v>5979</v>
      </c>
      <c r="C82" s="727" t="s">
        <v>5792</v>
      </c>
      <c r="D82" s="727" t="s">
        <v>5986</v>
      </c>
      <c r="E82" s="727" t="s">
        <v>976</v>
      </c>
      <c r="F82" s="731">
        <v>7.6</v>
      </c>
      <c r="G82" s="731">
        <v>2366.04</v>
      </c>
      <c r="H82" s="731">
        <v>0.59375886168864567</v>
      </c>
      <c r="I82" s="731">
        <v>311.32105263157894</v>
      </c>
      <c r="J82" s="731">
        <v>12.799999999999997</v>
      </c>
      <c r="K82" s="731">
        <v>3984.8500000000004</v>
      </c>
      <c r="L82" s="731">
        <v>1</v>
      </c>
      <c r="M82" s="731">
        <v>311.31640625000011</v>
      </c>
      <c r="N82" s="731">
        <v>3</v>
      </c>
      <c r="O82" s="731">
        <v>933.93000000000006</v>
      </c>
      <c r="P82" s="745">
        <v>0.23437017704556004</v>
      </c>
      <c r="Q82" s="732">
        <v>311.31</v>
      </c>
    </row>
    <row r="83" spans="1:17" ht="14.4" customHeight="1" x14ac:dyDescent="0.3">
      <c r="A83" s="726" t="s">
        <v>569</v>
      </c>
      <c r="B83" s="727" t="s">
        <v>5979</v>
      </c>
      <c r="C83" s="727" t="s">
        <v>5792</v>
      </c>
      <c r="D83" s="727" t="s">
        <v>5987</v>
      </c>
      <c r="E83" s="727" t="s">
        <v>5988</v>
      </c>
      <c r="F83" s="731">
        <v>68</v>
      </c>
      <c r="G83" s="731">
        <v>5469.24</v>
      </c>
      <c r="H83" s="731">
        <v>1.3877551020408163</v>
      </c>
      <c r="I83" s="731">
        <v>80.429999999999993</v>
      </c>
      <c r="J83" s="731">
        <v>49</v>
      </c>
      <c r="K83" s="731">
        <v>3941.07</v>
      </c>
      <c r="L83" s="731">
        <v>1</v>
      </c>
      <c r="M83" s="731">
        <v>80.430000000000007</v>
      </c>
      <c r="N83" s="731"/>
      <c r="O83" s="731"/>
      <c r="P83" s="745"/>
      <c r="Q83" s="732"/>
    </row>
    <row r="84" spans="1:17" ht="14.4" customHeight="1" x14ac:dyDescent="0.3">
      <c r="A84" s="726" t="s">
        <v>569</v>
      </c>
      <c r="B84" s="727" t="s">
        <v>5979</v>
      </c>
      <c r="C84" s="727" t="s">
        <v>5792</v>
      </c>
      <c r="D84" s="727" t="s">
        <v>5989</v>
      </c>
      <c r="E84" s="727" t="s">
        <v>1016</v>
      </c>
      <c r="F84" s="731">
        <v>642</v>
      </c>
      <c r="G84" s="731">
        <v>37514</v>
      </c>
      <c r="H84" s="731">
        <v>1.38739311813959</v>
      </c>
      <c r="I84" s="731">
        <v>58.433021806853581</v>
      </c>
      <c r="J84" s="731">
        <v>463</v>
      </c>
      <c r="K84" s="731">
        <v>27039.199999999997</v>
      </c>
      <c r="L84" s="731">
        <v>1</v>
      </c>
      <c r="M84" s="731">
        <v>58.399999999999991</v>
      </c>
      <c r="N84" s="731">
        <v>787</v>
      </c>
      <c r="O84" s="731">
        <v>45960.799999999996</v>
      </c>
      <c r="P84" s="745">
        <v>1.6997840172786178</v>
      </c>
      <c r="Q84" s="732">
        <v>58.399999999999991</v>
      </c>
    </row>
    <row r="85" spans="1:17" ht="14.4" customHeight="1" x14ac:dyDescent="0.3">
      <c r="A85" s="726" t="s">
        <v>569</v>
      </c>
      <c r="B85" s="727" t="s">
        <v>5979</v>
      </c>
      <c r="C85" s="727" t="s">
        <v>5792</v>
      </c>
      <c r="D85" s="727" t="s">
        <v>5990</v>
      </c>
      <c r="E85" s="727" t="s">
        <v>5991</v>
      </c>
      <c r="F85" s="731">
        <v>84</v>
      </c>
      <c r="G85" s="731">
        <v>8900.64</v>
      </c>
      <c r="H85" s="731">
        <v>1.6470588235294117</v>
      </c>
      <c r="I85" s="731">
        <v>105.96</v>
      </c>
      <c r="J85" s="731">
        <v>51</v>
      </c>
      <c r="K85" s="731">
        <v>5403.96</v>
      </c>
      <c r="L85" s="731">
        <v>1</v>
      </c>
      <c r="M85" s="731">
        <v>105.96</v>
      </c>
      <c r="N85" s="731">
        <v>4</v>
      </c>
      <c r="O85" s="731">
        <v>423.84</v>
      </c>
      <c r="P85" s="745">
        <v>7.8431372549019607E-2</v>
      </c>
      <c r="Q85" s="732">
        <v>105.96</v>
      </c>
    </row>
    <row r="86" spans="1:17" ht="14.4" customHeight="1" x14ac:dyDescent="0.3">
      <c r="A86" s="726" t="s">
        <v>569</v>
      </c>
      <c r="B86" s="727" t="s">
        <v>5979</v>
      </c>
      <c r="C86" s="727" t="s">
        <v>5792</v>
      </c>
      <c r="D86" s="727" t="s">
        <v>5992</v>
      </c>
      <c r="E86" s="727" t="s">
        <v>5993</v>
      </c>
      <c r="F86" s="731">
        <v>25.6</v>
      </c>
      <c r="G86" s="731">
        <v>17835.5</v>
      </c>
      <c r="H86" s="731">
        <v>1.0346834021362554</v>
      </c>
      <c r="I86" s="731">
        <v>696.69921875</v>
      </c>
      <c r="J86" s="731">
        <v>24.9</v>
      </c>
      <c r="K86" s="731">
        <v>17237.64</v>
      </c>
      <c r="L86" s="731">
        <v>1</v>
      </c>
      <c r="M86" s="731">
        <v>692.27469879518071</v>
      </c>
      <c r="N86" s="731">
        <v>2.8899999999999997</v>
      </c>
      <c r="O86" s="731">
        <v>2000.63</v>
      </c>
      <c r="P86" s="745">
        <v>0.11606171146398232</v>
      </c>
      <c r="Q86" s="732">
        <v>692.25951557093435</v>
      </c>
    </row>
    <row r="87" spans="1:17" ht="14.4" customHeight="1" x14ac:dyDescent="0.3">
      <c r="A87" s="726" t="s">
        <v>569</v>
      </c>
      <c r="B87" s="727" t="s">
        <v>5979</v>
      </c>
      <c r="C87" s="727" t="s">
        <v>5792</v>
      </c>
      <c r="D87" s="727" t="s">
        <v>5994</v>
      </c>
      <c r="E87" s="727" t="s">
        <v>5995</v>
      </c>
      <c r="F87" s="731">
        <v>7</v>
      </c>
      <c r="G87" s="731">
        <v>7747.6</v>
      </c>
      <c r="H87" s="731"/>
      <c r="I87" s="731">
        <v>1106.8</v>
      </c>
      <c r="J87" s="731"/>
      <c r="K87" s="731"/>
      <c r="L87" s="731"/>
      <c r="M87" s="731"/>
      <c r="N87" s="731"/>
      <c r="O87" s="731"/>
      <c r="P87" s="745"/>
      <c r="Q87" s="732"/>
    </row>
    <row r="88" spans="1:17" ht="14.4" customHeight="1" x14ac:dyDescent="0.3">
      <c r="A88" s="726" t="s">
        <v>569</v>
      </c>
      <c r="B88" s="727" t="s">
        <v>5979</v>
      </c>
      <c r="C88" s="727" t="s">
        <v>5792</v>
      </c>
      <c r="D88" s="727" t="s">
        <v>5996</v>
      </c>
      <c r="E88" s="727" t="s">
        <v>5997</v>
      </c>
      <c r="F88" s="731"/>
      <c r="G88" s="731"/>
      <c r="H88" s="731"/>
      <c r="I88" s="731"/>
      <c r="J88" s="731">
        <v>1</v>
      </c>
      <c r="K88" s="731">
        <v>12377.43</v>
      </c>
      <c r="L88" s="731">
        <v>1</v>
      </c>
      <c r="M88" s="731">
        <v>12377.43</v>
      </c>
      <c r="N88" s="731"/>
      <c r="O88" s="731"/>
      <c r="P88" s="745"/>
      <c r="Q88" s="732"/>
    </row>
    <row r="89" spans="1:17" ht="14.4" customHeight="1" x14ac:dyDescent="0.3">
      <c r="A89" s="726" t="s">
        <v>569</v>
      </c>
      <c r="B89" s="727" t="s">
        <v>5979</v>
      </c>
      <c r="C89" s="727" t="s">
        <v>5792</v>
      </c>
      <c r="D89" s="727" t="s">
        <v>5998</v>
      </c>
      <c r="E89" s="727" t="s">
        <v>1855</v>
      </c>
      <c r="F89" s="731">
        <v>12.700000000000001</v>
      </c>
      <c r="G89" s="731">
        <v>152570.18</v>
      </c>
      <c r="H89" s="731">
        <v>0.73837209302325579</v>
      </c>
      <c r="I89" s="731">
        <v>12013.399999999998</v>
      </c>
      <c r="J89" s="731">
        <v>17.2</v>
      </c>
      <c r="K89" s="731">
        <v>206630.48</v>
      </c>
      <c r="L89" s="731">
        <v>1</v>
      </c>
      <c r="M89" s="731">
        <v>12013.400000000001</v>
      </c>
      <c r="N89" s="731">
        <v>31.900000000000006</v>
      </c>
      <c r="O89" s="731">
        <v>383227.46</v>
      </c>
      <c r="P89" s="745">
        <v>1.8546511627906976</v>
      </c>
      <c r="Q89" s="732">
        <v>12013.399999999998</v>
      </c>
    </row>
    <row r="90" spans="1:17" ht="14.4" customHeight="1" x14ac:dyDescent="0.3">
      <c r="A90" s="726" t="s">
        <v>569</v>
      </c>
      <c r="B90" s="727" t="s">
        <v>5979</v>
      </c>
      <c r="C90" s="727" t="s">
        <v>5792</v>
      </c>
      <c r="D90" s="727" t="s">
        <v>5999</v>
      </c>
      <c r="E90" s="727" t="s">
        <v>6000</v>
      </c>
      <c r="F90" s="731">
        <v>8</v>
      </c>
      <c r="G90" s="731">
        <v>26801.040000000001</v>
      </c>
      <c r="H90" s="731">
        <v>1.1428571428571428</v>
      </c>
      <c r="I90" s="731">
        <v>3350.13</v>
      </c>
      <c r="J90" s="731">
        <v>7</v>
      </c>
      <c r="K90" s="731">
        <v>23450.91</v>
      </c>
      <c r="L90" s="731">
        <v>1</v>
      </c>
      <c r="M90" s="731">
        <v>3350.13</v>
      </c>
      <c r="N90" s="731"/>
      <c r="O90" s="731"/>
      <c r="P90" s="745"/>
      <c r="Q90" s="732"/>
    </row>
    <row r="91" spans="1:17" ht="14.4" customHeight="1" x14ac:dyDescent="0.3">
      <c r="A91" s="726" t="s">
        <v>569</v>
      </c>
      <c r="B91" s="727" t="s">
        <v>5979</v>
      </c>
      <c r="C91" s="727" t="s">
        <v>5792</v>
      </c>
      <c r="D91" s="727" t="s">
        <v>6001</v>
      </c>
      <c r="E91" s="727" t="s">
        <v>6002</v>
      </c>
      <c r="F91" s="731"/>
      <c r="G91" s="731"/>
      <c r="H91" s="731"/>
      <c r="I91" s="731"/>
      <c r="J91" s="731">
        <v>2.6</v>
      </c>
      <c r="K91" s="731">
        <v>275.05</v>
      </c>
      <c r="L91" s="731">
        <v>1</v>
      </c>
      <c r="M91" s="731">
        <v>105.78846153846153</v>
      </c>
      <c r="N91" s="731"/>
      <c r="O91" s="731"/>
      <c r="P91" s="745"/>
      <c r="Q91" s="732"/>
    </row>
    <row r="92" spans="1:17" ht="14.4" customHeight="1" x14ac:dyDescent="0.3">
      <c r="A92" s="726" t="s">
        <v>569</v>
      </c>
      <c r="B92" s="727" t="s">
        <v>5979</v>
      </c>
      <c r="C92" s="727" t="s">
        <v>5792</v>
      </c>
      <c r="D92" s="727" t="s">
        <v>6003</v>
      </c>
      <c r="E92" s="727" t="s">
        <v>6004</v>
      </c>
      <c r="F92" s="731">
        <v>136</v>
      </c>
      <c r="G92" s="731">
        <v>5250.96</v>
      </c>
      <c r="H92" s="731">
        <v>0.14529914529914528</v>
      </c>
      <c r="I92" s="731">
        <v>38.61</v>
      </c>
      <c r="J92" s="731">
        <v>936</v>
      </c>
      <c r="K92" s="731">
        <v>36138.960000000006</v>
      </c>
      <c r="L92" s="731">
        <v>1</v>
      </c>
      <c r="M92" s="731">
        <v>38.610000000000007</v>
      </c>
      <c r="N92" s="731"/>
      <c r="O92" s="731"/>
      <c r="P92" s="745"/>
      <c r="Q92" s="732"/>
    </row>
    <row r="93" spans="1:17" ht="14.4" customHeight="1" x14ac:dyDescent="0.3">
      <c r="A93" s="726" t="s">
        <v>569</v>
      </c>
      <c r="B93" s="727" t="s">
        <v>5979</v>
      </c>
      <c r="C93" s="727" t="s">
        <v>5792</v>
      </c>
      <c r="D93" s="727" t="s">
        <v>6005</v>
      </c>
      <c r="E93" s="727" t="s">
        <v>6006</v>
      </c>
      <c r="F93" s="731">
        <v>35.799999999999997</v>
      </c>
      <c r="G93" s="731">
        <v>13840.29</v>
      </c>
      <c r="H93" s="731">
        <v>0.86682871347527168</v>
      </c>
      <c r="I93" s="731">
        <v>386.60027932960901</v>
      </c>
      <c r="J93" s="731">
        <v>41.3</v>
      </c>
      <c r="K93" s="731">
        <v>15966.579999999998</v>
      </c>
      <c r="L93" s="731">
        <v>1</v>
      </c>
      <c r="M93" s="731">
        <v>386.59999999999997</v>
      </c>
      <c r="N93" s="731">
        <v>37.599999999999994</v>
      </c>
      <c r="O93" s="731">
        <v>14536.17</v>
      </c>
      <c r="P93" s="745">
        <v>0.91041224858423042</v>
      </c>
      <c r="Q93" s="732">
        <v>386.60026595744688</v>
      </c>
    </row>
    <row r="94" spans="1:17" ht="14.4" customHeight="1" x14ac:dyDescent="0.3">
      <c r="A94" s="726" t="s">
        <v>569</v>
      </c>
      <c r="B94" s="727" t="s">
        <v>5979</v>
      </c>
      <c r="C94" s="727" t="s">
        <v>5792</v>
      </c>
      <c r="D94" s="727" t="s">
        <v>6007</v>
      </c>
      <c r="E94" s="727" t="s">
        <v>6008</v>
      </c>
      <c r="F94" s="731">
        <v>220</v>
      </c>
      <c r="G94" s="731">
        <v>8494.1999999999989</v>
      </c>
      <c r="H94" s="731">
        <v>1.7187499999999998</v>
      </c>
      <c r="I94" s="731">
        <v>38.609999999999992</v>
      </c>
      <c r="J94" s="731">
        <v>128</v>
      </c>
      <c r="K94" s="731">
        <v>4942.08</v>
      </c>
      <c r="L94" s="731">
        <v>1</v>
      </c>
      <c r="M94" s="731">
        <v>38.61</v>
      </c>
      <c r="N94" s="731">
        <v>206</v>
      </c>
      <c r="O94" s="731">
        <v>7953.6600000000008</v>
      </c>
      <c r="P94" s="745">
        <v>1.6093750000000002</v>
      </c>
      <c r="Q94" s="732">
        <v>38.610000000000007</v>
      </c>
    </row>
    <row r="95" spans="1:17" ht="14.4" customHeight="1" x14ac:dyDescent="0.3">
      <c r="A95" s="726" t="s">
        <v>569</v>
      </c>
      <c r="B95" s="727" t="s">
        <v>5979</v>
      </c>
      <c r="C95" s="727" t="s">
        <v>5792</v>
      </c>
      <c r="D95" s="727" t="s">
        <v>6009</v>
      </c>
      <c r="E95" s="727" t="s">
        <v>1272</v>
      </c>
      <c r="F95" s="731">
        <v>4</v>
      </c>
      <c r="G95" s="731">
        <v>32939.5</v>
      </c>
      <c r="H95" s="731"/>
      <c r="I95" s="731">
        <v>8234.875</v>
      </c>
      <c r="J95" s="731"/>
      <c r="K95" s="731"/>
      <c r="L95" s="731"/>
      <c r="M95" s="731"/>
      <c r="N95" s="731">
        <v>5</v>
      </c>
      <c r="O95" s="731">
        <v>45788.800000000003</v>
      </c>
      <c r="P95" s="745"/>
      <c r="Q95" s="732">
        <v>9157.76</v>
      </c>
    </row>
    <row r="96" spans="1:17" ht="14.4" customHeight="1" x14ac:dyDescent="0.3">
      <c r="A96" s="726" t="s">
        <v>569</v>
      </c>
      <c r="B96" s="727" t="s">
        <v>5979</v>
      </c>
      <c r="C96" s="727" t="s">
        <v>5792</v>
      </c>
      <c r="D96" s="727" t="s">
        <v>6010</v>
      </c>
      <c r="E96" s="727" t="s">
        <v>6011</v>
      </c>
      <c r="F96" s="731"/>
      <c r="G96" s="731"/>
      <c r="H96" s="731"/>
      <c r="I96" s="731"/>
      <c r="J96" s="731">
        <v>2.8000000000000003</v>
      </c>
      <c r="K96" s="731">
        <v>1837.59</v>
      </c>
      <c r="L96" s="731">
        <v>1</v>
      </c>
      <c r="M96" s="731">
        <v>656.28214285714273</v>
      </c>
      <c r="N96" s="731">
        <v>0.1</v>
      </c>
      <c r="O96" s="731">
        <v>67.05</v>
      </c>
      <c r="P96" s="745">
        <v>3.6488008750591806E-2</v>
      </c>
      <c r="Q96" s="732">
        <v>670.49999999999989</v>
      </c>
    </row>
    <row r="97" spans="1:17" ht="14.4" customHeight="1" x14ac:dyDescent="0.3">
      <c r="A97" s="726" t="s">
        <v>569</v>
      </c>
      <c r="B97" s="727" t="s">
        <v>5979</v>
      </c>
      <c r="C97" s="727" t="s">
        <v>5792</v>
      </c>
      <c r="D97" s="727" t="s">
        <v>6012</v>
      </c>
      <c r="E97" s="727" t="s">
        <v>6013</v>
      </c>
      <c r="F97" s="731">
        <v>585</v>
      </c>
      <c r="G97" s="731">
        <v>26260.65</v>
      </c>
      <c r="H97" s="731">
        <v>1.6871126033057853</v>
      </c>
      <c r="I97" s="731">
        <v>44.89</v>
      </c>
      <c r="J97" s="731">
        <v>363</v>
      </c>
      <c r="K97" s="731">
        <v>15565.439999999999</v>
      </c>
      <c r="L97" s="731">
        <v>1</v>
      </c>
      <c r="M97" s="731">
        <v>42.879999999999995</v>
      </c>
      <c r="N97" s="731">
        <v>442</v>
      </c>
      <c r="O97" s="731">
        <v>18952.960000000003</v>
      </c>
      <c r="P97" s="745">
        <v>1.2176308539944907</v>
      </c>
      <c r="Q97" s="732">
        <v>42.88000000000001</v>
      </c>
    </row>
    <row r="98" spans="1:17" ht="14.4" customHeight="1" x14ac:dyDescent="0.3">
      <c r="A98" s="726" t="s">
        <v>569</v>
      </c>
      <c r="B98" s="727" t="s">
        <v>5979</v>
      </c>
      <c r="C98" s="727" t="s">
        <v>5792</v>
      </c>
      <c r="D98" s="727" t="s">
        <v>6014</v>
      </c>
      <c r="E98" s="727" t="s">
        <v>1499</v>
      </c>
      <c r="F98" s="731">
        <v>67</v>
      </c>
      <c r="G98" s="731">
        <v>5173.74</v>
      </c>
      <c r="H98" s="731">
        <v>1.1166666666666667</v>
      </c>
      <c r="I98" s="731">
        <v>77.22</v>
      </c>
      <c r="J98" s="731">
        <v>60</v>
      </c>
      <c r="K98" s="731">
        <v>4633.2</v>
      </c>
      <c r="L98" s="731">
        <v>1</v>
      </c>
      <c r="M98" s="731">
        <v>77.22</v>
      </c>
      <c r="N98" s="731">
        <v>22</v>
      </c>
      <c r="O98" s="731">
        <v>1698.84</v>
      </c>
      <c r="P98" s="745">
        <v>0.36666666666666664</v>
      </c>
      <c r="Q98" s="732">
        <v>77.22</v>
      </c>
    </row>
    <row r="99" spans="1:17" ht="14.4" customHeight="1" x14ac:dyDescent="0.3">
      <c r="A99" s="726" t="s">
        <v>569</v>
      </c>
      <c r="B99" s="727" t="s">
        <v>5979</v>
      </c>
      <c r="C99" s="727" t="s">
        <v>5792</v>
      </c>
      <c r="D99" s="727" t="s">
        <v>6015</v>
      </c>
      <c r="E99" s="727" t="s">
        <v>6016</v>
      </c>
      <c r="F99" s="731"/>
      <c r="G99" s="731"/>
      <c r="H99" s="731"/>
      <c r="I99" s="731"/>
      <c r="J99" s="731">
        <v>7.1999999999999993</v>
      </c>
      <c r="K99" s="731">
        <v>1945.19</v>
      </c>
      <c r="L99" s="731">
        <v>1</v>
      </c>
      <c r="M99" s="731">
        <v>270.16527777777782</v>
      </c>
      <c r="N99" s="731"/>
      <c r="O99" s="731"/>
      <c r="P99" s="745"/>
      <c r="Q99" s="732"/>
    </row>
    <row r="100" spans="1:17" ht="14.4" customHeight="1" x14ac:dyDescent="0.3">
      <c r="A100" s="726" t="s">
        <v>569</v>
      </c>
      <c r="B100" s="727" t="s">
        <v>5979</v>
      </c>
      <c r="C100" s="727" t="s">
        <v>5792</v>
      </c>
      <c r="D100" s="727" t="s">
        <v>6017</v>
      </c>
      <c r="E100" s="727" t="s">
        <v>4553</v>
      </c>
      <c r="F100" s="731">
        <v>644.99999999999989</v>
      </c>
      <c r="G100" s="731">
        <v>234507.44999999998</v>
      </c>
      <c r="H100" s="731">
        <v>1.1137674187452926</v>
      </c>
      <c r="I100" s="731">
        <v>363.57744186046517</v>
      </c>
      <c r="J100" s="731">
        <v>774.89999999999986</v>
      </c>
      <c r="K100" s="731">
        <v>210553.34</v>
      </c>
      <c r="L100" s="731">
        <v>1</v>
      </c>
      <c r="M100" s="731">
        <v>271.71678926313075</v>
      </c>
      <c r="N100" s="731">
        <v>730.2</v>
      </c>
      <c r="O100" s="731">
        <v>198407.43999999997</v>
      </c>
      <c r="P100" s="745">
        <v>0.94231437981463495</v>
      </c>
      <c r="Q100" s="732">
        <v>271.71657080251981</v>
      </c>
    </row>
    <row r="101" spans="1:17" ht="14.4" customHeight="1" x14ac:dyDescent="0.3">
      <c r="A101" s="726" t="s">
        <v>569</v>
      </c>
      <c r="B101" s="727" t="s">
        <v>5979</v>
      </c>
      <c r="C101" s="727" t="s">
        <v>5792</v>
      </c>
      <c r="D101" s="727" t="s">
        <v>6018</v>
      </c>
      <c r="E101" s="727" t="s">
        <v>6019</v>
      </c>
      <c r="F101" s="731">
        <v>3</v>
      </c>
      <c r="G101" s="731">
        <v>13399.62</v>
      </c>
      <c r="H101" s="731"/>
      <c r="I101" s="731">
        <v>4466.54</v>
      </c>
      <c r="J101" s="731"/>
      <c r="K101" s="731"/>
      <c r="L101" s="731"/>
      <c r="M101" s="731"/>
      <c r="N101" s="731"/>
      <c r="O101" s="731"/>
      <c r="P101" s="745"/>
      <c r="Q101" s="732"/>
    </row>
    <row r="102" spans="1:17" ht="14.4" customHeight="1" x14ac:dyDescent="0.3">
      <c r="A102" s="726" t="s">
        <v>569</v>
      </c>
      <c r="B102" s="727" t="s">
        <v>5979</v>
      </c>
      <c r="C102" s="727" t="s">
        <v>5792</v>
      </c>
      <c r="D102" s="727" t="s">
        <v>6020</v>
      </c>
      <c r="E102" s="727" t="s">
        <v>6021</v>
      </c>
      <c r="F102" s="731">
        <v>14</v>
      </c>
      <c r="G102" s="731">
        <v>920.5</v>
      </c>
      <c r="H102" s="731"/>
      <c r="I102" s="731">
        <v>65.75</v>
      </c>
      <c r="J102" s="731"/>
      <c r="K102" s="731"/>
      <c r="L102" s="731"/>
      <c r="M102" s="731"/>
      <c r="N102" s="731"/>
      <c r="O102" s="731"/>
      <c r="P102" s="745"/>
      <c r="Q102" s="732"/>
    </row>
    <row r="103" spans="1:17" ht="14.4" customHeight="1" x14ac:dyDescent="0.3">
      <c r="A103" s="726" t="s">
        <v>569</v>
      </c>
      <c r="B103" s="727" t="s">
        <v>5979</v>
      </c>
      <c r="C103" s="727" t="s">
        <v>5792</v>
      </c>
      <c r="D103" s="727" t="s">
        <v>6022</v>
      </c>
      <c r="E103" s="727" t="s">
        <v>6021</v>
      </c>
      <c r="F103" s="731">
        <v>60</v>
      </c>
      <c r="G103" s="731">
        <v>4798.7999999999993</v>
      </c>
      <c r="H103" s="731">
        <v>0.44263574328824085</v>
      </c>
      <c r="I103" s="731">
        <v>79.97999999999999</v>
      </c>
      <c r="J103" s="731">
        <v>104</v>
      </c>
      <c r="K103" s="731">
        <v>10841.419999999998</v>
      </c>
      <c r="L103" s="731">
        <v>1</v>
      </c>
      <c r="M103" s="731">
        <v>104.24442307692306</v>
      </c>
      <c r="N103" s="731"/>
      <c r="O103" s="731"/>
      <c r="P103" s="745"/>
      <c r="Q103" s="732"/>
    </row>
    <row r="104" spans="1:17" ht="14.4" customHeight="1" x14ac:dyDescent="0.3">
      <c r="A104" s="726" t="s">
        <v>569</v>
      </c>
      <c r="B104" s="727" t="s">
        <v>5979</v>
      </c>
      <c r="C104" s="727" t="s">
        <v>5792</v>
      </c>
      <c r="D104" s="727" t="s">
        <v>6023</v>
      </c>
      <c r="E104" s="727" t="s">
        <v>6024</v>
      </c>
      <c r="F104" s="731">
        <v>7</v>
      </c>
      <c r="G104" s="731">
        <v>274.26</v>
      </c>
      <c r="H104" s="731"/>
      <c r="I104" s="731">
        <v>39.18</v>
      </c>
      <c r="J104" s="731"/>
      <c r="K104" s="731"/>
      <c r="L104" s="731"/>
      <c r="M104" s="731"/>
      <c r="N104" s="731">
        <v>33</v>
      </c>
      <c r="O104" s="731">
        <v>2212.98</v>
      </c>
      <c r="P104" s="745"/>
      <c r="Q104" s="732">
        <v>67.06</v>
      </c>
    </row>
    <row r="105" spans="1:17" ht="14.4" customHeight="1" x14ac:dyDescent="0.3">
      <c r="A105" s="726" t="s">
        <v>569</v>
      </c>
      <c r="B105" s="727" t="s">
        <v>5979</v>
      </c>
      <c r="C105" s="727" t="s">
        <v>5792</v>
      </c>
      <c r="D105" s="727" t="s">
        <v>6025</v>
      </c>
      <c r="E105" s="727" t="s">
        <v>6026</v>
      </c>
      <c r="F105" s="731">
        <v>0.4</v>
      </c>
      <c r="G105" s="731">
        <v>1770.8</v>
      </c>
      <c r="H105" s="731"/>
      <c r="I105" s="731">
        <v>4427</v>
      </c>
      <c r="J105" s="731"/>
      <c r="K105" s="731"/>
      <c r="L105" s="731"/>
      <c r="M105" s="731"/>
      <c r="N105" s="731">
        <v>0.1</v>
      </c>
      <c r="O105" s="731">
        <v>454.76</v>
      </c>
      <c r="P105" s="745"/>
      <c r="Q105" s="732">
        <v>4547.5999999999995</v>
      </c>
    </row>
    <row r="106" spans="1:17" ht="14.4" customHeight="1" x14ac:dyDescent="0.3">
      <c r="A106" s="726" t="s">
        <v>569</v>
      </c>
      <c r="B106" s="727" t="s">
        <v>5979</v>
      </c>
      <c r="C106" s="727" t="s">
        <v>5792</v>
      </c>
      <c r="D106" s="727" t="s">
        <v>6027</v>
      </c>
      <c r="E106" s="727" t="s">
        <v>1010</v>
      </c>
      <c r="F106" s="731">
        <v>0</v>
      </c>
      <c r="G106" s="731">
        <v>0</v>
      </c>
      <c r="H106" s="731"/>
      <c r="I106" s="731"/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569</v>
      </c>
      <c r="B107" s="727" t="s">
        <v>5979</v>
      </c>
      <c r="C107" s="727" t="s">
        <v>5792</v>
      </c>
      <c r="D107" s="727" t="s">
        <v>6028</v>
      </c>
      <c r="E107" s="727" t="s">
        <v>6029</v>
      </c>
      <c r="F107" s="731">
        <v>29.3</v>
      </c>
      <c r="G107" s="731">
        <v>110710.26</v>
      </c>
      <c r="H107" s="731">
        <v>0.56441401207642283</v>
      </c>
      <c r="I107" s="731">
        <v>3778.5071672354948</v>
      </c>
      <c r="J107" s="731">
        <v>60.1</v>
      </c>
      <c r="K107" s="731">
        <v>196150.8</v>
      </c>
      <c r="L107" s="731">
        <v>1</v>
      </c>
      <c r="M107" s="731">
        <v>3263.7404326123124</v>
      </c>
      <c r="N107" s="731">
        <v>40.900000000000006</v>
      </c>
      <c r="O107" s="731">
        <v>133486.91</v>
      </c>
      <c r="P107" s="745">
        <v>0.68053207022352191</v>
      </c>
      <c r="Q107" s="732">
        <v>3263.7386308068458</v>
      </c>
    </row>
    <row r="108" spans="1:17" ht="14.4" customHeight="1" x14ac:dyDescent="0.3">
      <c r="A108" s="726" t="s">
        <v>569</v>
      </c>
      <c r="B108" s="727" t="s">
        <v>5979</v>
      </c>
      <c r="C108" s="727" t="s">
        <v>5792</v>
      </c>
      <c r="D108" s="727" t="s">
        <v>6030</v>
      </c>
      <c r="E108" s="727" t="s">
        <v>1489</v>
      </c>
      <c r="F108" s="731">
        <v>47</v>
      </c>
      <c r="G108" s="731">
        <v>202800.77</v>
      </c>
      <c r="H108" s="731"/>
      <c r="I108" s="731">
        <v>4314.91</v>
      </c>
      <c r="J108" s="731"/>
      <c r="K108" s="731"/>
      <c r="L108" s="731"/>
      <c r="M108" s="731"/>
      <c r="N108" s="731">
        <v>10</v>
      </c>
      <c r="O108" s="731">
        <v>42526.9</v>
      </c>
      <c r="P108" s="745"/>
      <c r="Q108" s="732">
        <v>4252.6900000000005</v>
      </c>
    </row>
    <row r="109" spans="1:17" ht="14.4" customHeight="1" x14ac:dyDescent="0.3">
      <c r="A109" s="726" t="s">
        <v>569</v>
      </c>
      <c r="B109" s="727" t="s">
        <v>5979</v>
      </c>
      <c r="C109" s="727" t="s">
        <v>5792</v>
      </c>
      <c r="D109" s="727" t="s">
        <v>6031</v>
      </c>
      <c r="E109" s="727" t="s">
        <v>1489</v>
      </c>
      <c r="F109" s="731"/>
      <c r="G109" s="731"/>
      <c r="H109" s="731"/>
      <c r="I109" s="731"/>
      <c r="J109" s="731"/>
      <c r="K109" s="731"/>
      <c r="L109" s="731"/>
      <c r="M109" s="731"/>
      <c r="N109" s="731">
        <v>17</v>
      </c>
      <c r="O109" s="731">
        <v>144591.54999999999</v>
      </c>
      <c r="P109" s="745"/>
      <c r="Q109" s="732">
        <v>8505.3852941176465</v>
      </c>
    </row>
    <row r="110" spans="1:17" ht="14.4" customHeight="1" x14ac:dyDescent="0.3">
      <c r="A110" s="726" t="s">
        <v>569</v>
      </c>
      <c r="B110" s="727" t="s">
        <v>5979</v>
      </c>
      <c r="C110" s="727" t="s">
        <v>5792</v>
      </c>
      <c r="D110" s="727" t="s">
        <v>6032</v>
      </c>
      <c r="E110" s="727" t="s">
        <v>6033</v>
      </c>
      <c r="F110" s="731">
        <v>40.1</v>
      </c>
      <c r="G110" s="731">
        <v>171073.46</v>
      </c>
      <c r="H110" s="731"/>
      <c r="I110" s="731">
        <v>4266.1710723192018</v>
      </c>
      <c r="J110" s="731"/>
      <c r="K110" s="731"/>
      <c r="L110" s="731"/>
      <c r="M110" s="731"/>
      <c r="N110" s="731"/>
      <c r="O110" s="731"/>
      <c r="P110" s="745"/>
      <c r="Q110" s="732"/>
    </row>
    <row r="111" spans="1:17" ht="14.4" customHeight="1" x14ac:dyDescent="0.3">
      <c r="A111" s="726" t="s">
        <v>569</v>
      </c>
      <c r="B111" s="727" t="s">
        <v>5979</v>
      </c>
      <c r="C111" s="727" t="s">
        <v>5792</v>
      </c>
      <c r="D111" s="727" t="s">
        <v>6034</v>
      </c>
      <c r="E111" s="727" t="s">
        <v>6035</v>
      </c>
      <c r="F111" s="731">
        <v>78</v>
      </c>
      <c r="G111" s="731">
        <v>17097.600000000002</v>
      </c>
      <c r="H111" s="731">
        <v>1.3684210526315792</v>
      </c>
      <c r="I111" s="731">
        <v>219.20000000000002</v>
      </c>
      <c r="J111" s="731">
        <v>57</v>
      </c>
      <c r="K111" s="731">
        <v>12494.4</v>
      </c>
      <c r="L111" s="731">
        <v>1</v>
      </c>
      <c r="M111" s="731">
        <v>219.2</v>
      </c>
      <c r="N111" s="731">
        <v>37</v>
      </c>
      <c r="O111" s="731">
        <v>8110.4</v>
      </c>
      <c r="P111" s="745">
        <v>0.64912280701754388</v>
      </c>
      <c r="Q111" s="732">
        <v>219.2</v>
      </c>
    </row>
    <row r="112" spans="1:17" ht="14.4" customHeight="1" x14ac:dyDescent="0.3">
      <c r="A112" s="726" t="s">
        <v>569</v>
      </c>
      <c r="B112" s="727" t="s">
        <v>5979</v>
      </c>
      <c r="C112" s="727" t="s">
        <v>5792</v>
      </c>
      <c r="D112" s="727" t="s">
        <v>6036</v>
      </c>
      <c r="E112" s="727" t="s">
        <v>6037</v>
      </c>
      <c r="F112" s="731">
        <v>12.7</v>
      </c>
      <c r="G112" s="731">
        <v>2635.71</v>
      </c>
      <c r="H112" s="731">
        <v>61.409832246039144</v>
      </c>
      <c r="I112" s="731">
        <v>207.53622047244096</v>
      </c>
      <c r="J112" s="731">
        <v>0.1</v>
      </c>
      <c r="K112" s="731">
        <v>42.92</v>
      </c>
      <c r="L112" s="731">
        <v>1</v>
      </c>
      <c r="M112" s="731">
        <v>429.2</v>
      </c>
      <c r="N112" s="731">
        <v>26.599999999999998</v>
      </c>
      <c r="O112" s="731">
        <v>11416.72</v>
      </c>
      <c r="P112" s="745">
        <v>266</v>
      </c>
      <c r="Q112" s="732">
        <v>429.2</v>
      </c>
    </row>
    <row r="113" spans="1:17" ht="14.4" customHeight="1" x14ac:dyDescent="0.3">
      <c r="A113" s="726" t="s">
        <v>569</v>
      </c>
      <c r="B113" s="727" t="s">
        <v>5979</v>
      </c>
      <c r="C113" s="727" t="s">
        <v>5792</v>
      </c>
      <c r="D113" s="727" t="s">
        <v>6038</v>
      </c>
      <c r="E113" s="727" t="s">
        <v>1876</v>
      </c>
      <c r="F113" s="731">
        <v>6</v>
      </c>
      <c r="G113" s="731">
        <v>394.5</v>
      </c>
      <c r="H113" s="731">
        <v>3</v>
      </c>
      <c r="I113" s="731">
        <v>65.75</v>
      </c>
      <c r="J113" s="731">
        <v>2</v>
      </c>
      <c r="K113" s="731">
        <v>131.5</v>
      </c>
      <c r="L113" s="731">
        <v>1</v>
      </c>
      <c r="M113" s="731">
        <v>65.75</v>
      </c>
      <c r="N113" s="731">
        <v>13</v>
      </c>
      <c r="O113" s="731">
        <v>854.75</v>
      </c>
      <c r="P113" s="745">
        <v>6.5</v>
      </c>
      <c r="Q113" s="732">
        <v>65.75</v>
      </c>
    </row>
    <row r="114" spans="1:17" ht="14.4" customHeight="1" x14ac:dyDescent="0.3">
      <c r="A114" s="726" t="s">
        <v>569</v>
      </c>
      <c r="B114" s="727" t="s">
        <v>5979</v>
      </c>
      <c r="C114" s="727" t="s">
        <v>5792</v>
      </c>
      <c r="D114" s="727" t="s">
        <v>6039</v>
      </c>
      <c r="E114" s="727" t="s">
        <v>1000</v>
      </c>
      <c r="F114" s="731">
        <v>141.5</v>
      </c>
      <c r="G114" s="731">
        <v>13147.16</v>
      </c>
      <c r="H114" s="731">
        <v>1.1917284338937328</v>
      </c>
      <c r="I114" s="731">
        <v>92.912791519434634</v>
      </c>
      <c r="J114" s="731">
        <v>139.99999999999997</v>
      </c>
      <c r="K114" s="731">
        <v>11032.01</v>
      </c>
      <c r="L114" s="731">
        <v>1</v>
      </c>
      <c r="M114" s="731">
        <v>78.800071428571442</v>
      </c>
      <c r="N114" s="731">
        <v>151.4</v>
      </c>
      <c r="O114" s="731">
        <v>11930.329999999998</v>
      </c>
      <c r="P114" s="745">
        <v>1.0814284976173878</v>
      </c>
      <c r="Q114" s="732">
        <v>78.80006605019814</v>
      </c>
    </row>
    <row r="115" spans="1:17" ht="14.4" customHeight="1" x14ac:dyDescent="0.3">
      <c r="A115" s="726" t="s">
        <v>569</v>
      </c>
      <c r="B115" s="727" t="s">
        <v>5979</v>
      </c>
      <c r="C115" s="727" t="s">
        <v>5792</v>
      </c>
      <c r="D115" s="727" t="s">
        <v>6040</v>
      </c>
      <c r="E115" s="727" t="s">
        <v>1910</v>
      </c>
      <c r="F115" s="731">
        <v>677</v>
      </c>
      <c r="G115" s="731">
        <v>45501.679999999993</v>
      </c>
      <c r="H115" s="731">
        <v>0.75598376439431314</v>
      </c>
      <c r="I115" s="731">
        <v>67.21075332348596</v>
      </c>
      <c r="J115" s="731">
        <v>858</v>
      </c>
      <c r="K115" s="731">
        <v>60188.7</v>
      </c>
      <c r="L115" s="731">
        <v>1</v>
      </c>
      <c r="M115" s="731">
        <v>70.149999999999991</v>
      </c>
      <c r="N115" s="731">
        <v>1308</v>
      </c>
      <c r="O115" s="731">
        <v>63732.66</v>
      </c>
      <c r="P115" s="745">
        <v>1.058880819821661</v>
      </c>
      <c r="Q115" s="732">
        <v>48.725275229357798</v>
      </c>
    </row>
    <row r="116" spans="1:17" ht="14.4" customHeight="1" x14ac:dyDescent="0.3">
      <c r="A116" s="726" t="s">
        <v>569</v>
      </c>
      <c r="B116" s="727" t="s">
        <v>5979</v>
      </c>
      <c r="C116" s="727" t="s">
        <v>5792</v>
      </c>
      <c r="D116" s="727" t="s">
        <v>6041</v>
      </c>
      <c r="E116" s="727" t="s">
        <v>6042</v>
      </c>
      <c r="F116" s="731">
        <v>2.2000000000000002</v>
      </c>
      <c r="G116" s="731">
        <v>2815.06</v>
      </c>
      <c r="H116" s="731"/>
      <c r="I116" s="731">
        <v>1279.5727272727272</v>
      </c>
      <c r="J116" s="731"/>
      <c r="K116" s="731"/>
      <c r="L116" s="731"/>
      <c r="M116" s="731"/>
      <c r="N116" s="731"/>
      <c r="O116" s="731"/>
      <c r="P116" s="745"/>
      <c r="Q116" s="732"/>
    </row>
    <row r="117" spans="1:17" ht="14.4" customHeight="1" x14ac:dyDescent="0.3">
      <c r="A117" s="726" t="s">
        <v>569</v>
      </c>
      <c r="B117" s="727" t="s">
        <v>5979</v>
      </c>
      <c r="C117" s="727" t="s">
        <v>5792</v>
      </c>
      <c r="D117" s="727" t="s">
        <v>6043</v>
      </c>
      <c r="E117" s="727" t="s">
        <v>1274</v>
      </c>
      <c r="F117" s="731"/>
      <c r="G117" s="731"/>
      <c r="H117" s="731"/>
      <c r="I117" s="731"/>
      <c r="J117" s="731"/>
      <c r="K117" s="731"/>
      <c r="L117" s="731"/>
      <c r="M117" s="731"/>
      <c r="N117" s="731">
        <v>4.4000000000000004</v>
      </c>
      <c r="O117" s="731">
        <v>5165.6000000000004</v>
      </c>
      <c r="P117" s="745"/>
      <c r="Q117" s="732">
        <v>1174</v>
      </c>
    </row>
    <row r="118" spans="1:17" ht="14.4" customHeight="1" x14ac:dyDescent="0.3">
      <c r="A118" s="726" t="s">
        <v>569</v>
      </c>
      <c r="B118" s="727" t="s">
        <v>5979</v>
      </c>
      <c r="C118" s="727" t="s">
        <v>5792</v>
      </c>
      <c r="D118" s="727" t="s">
        <v>6044</v>
      </c>
      <c r="E118" s="727" t="s">
        <v>6045</v>
      </c>
      <c r="F118" s="731"/>
      <c r="G118" s="731"/>
      <c r="H118" s="731"/>
      <c r="I118" s="731"/>
      <c r="J118" s="731">
        <v>1</v>
      </c>
      <c r="K118" s="731">
        <v>528.98</v>
      </c>
      <c r="L118" s="731">
        <v>1</v>
      </c>
      <c r="M118" s="731">
        <v>528.98</v>
      </c>
      <c r="N118" s="731"/>
      <c r="O118" s="731"/>
      <c r="P118" s="745"/>
      <c r="Q118" s="732"/>
    </row>
    <row r="119" spans="1:17" ht="14.4" customHeight="1" x14ac:dyDescent="0.3">
      <c r="A119" s="726" t="s">
        <v>569</v>
      </c>
      <c r="B119" s="727" t="s">
        <v>5979</v>
      </c>
      <c r="C119" s="727" t="s">
        <v>5792</v>
      </c>
      <c r="D119" s="727" t="s">
        <v>6046</v>
      </c>
      <c r="E119" s="727" t="s">
        <v>6047</v>
      </c>
      <c r="F119" s="731">
        <v>1.6</v>
      </c>
      <c r="G119" s="731">
        <v>959.68</v>
      </c>
      <c r="H119" s="731"/>
      <c r="I119" s="731">
        <v>599.79999999999995</v>
      </c>
      <c r="J119" s="731"/>
      <c r="K119" s="731"/>
      <c r="L119" s="731"/>
      <c r="M119" s="731"/>
      <c r="N119" s="731">
        <v>2</v>
      </c>
      <c r="O119" s="731">
        <v>1199.5999999999999</v>
      </c>
      <c r="P119" s="745"/>
      <c r="Q119" s="732">
        <v>599.79999999999995</v>
      </c>
    </row>
    <row r="120" spans="1:17" ht="14.4" customHeight="1" x14ac:dyDescent="0.3">
      <c r="A120" s="726" t="s">
        <v>569</v>
      </c>
      <c r="B120" s="727" t="s">
        <v>5979</v>
      </c>
      <c r="C120" s="727" t="s">
        <v>5792</v>
      </c>
      <c r="D120" s="727" t="s">
        <v>6048</v>
      </c>
      <c r="E120" s="727" t="s">
        <v>6047</v>
      </c>
      <c r="F120" s="731"/>
      <c r="G120" s="731"/>
      <c r="H120" s="731"/>
      <c r="I120" s="731"/>
      <c r="J120" s="731">
        <v>0.1</v>
      </c>
      <c r="K120" s="731">
        <v>79.97</v>
      </c>
      <c r="L120" s="731">
        <v>1</v>
      </c>
      <c r="M120" s="731">
        <v>799.69999999999993</v>
      </c>
      <c r="N120" s="731">
        <v>6.8999999999999995</v>
      </c>
      <c r="O120" s="731">
        <v>5518.3</v>
      </c>
      <c r="P120" s="745">
        <v>69.004626735025639</v>
      </c>
      <c r="Q120" s="732">
        <v>799.75362318840587</v>
      </c>
    </row>
    <row r="121" spans="1:17" ht="14.4" customHeight="1" x14ac:dyDescent="0.3">
      <c r="A121" s="726" t="s">
        <v>569</v>
      </c>
      <c r="B121" s="727" t="s">
        <v>5979</v>
      </c>
      <c r="C121" s="727" t="s">
        <v>5792</v>
      </c>
      <c r="D121" s="727" t="s">
        <v>6049</v>
      </c>
      <c r="E121" s="727" t="s">
        <v>1002</v>
      </c>
      <c r="F121" s="731">
        <v>25</v>
      </c>
      <c r="G121" s="731">
        <v>2312.25</v>
      </c>
      <c r="H121" s="731"/>
      <c r="I121" s="731">
        <v>92.49</v>
      </c>
      <c r="J121" s="731"/>
      <c r="K121" s="731"/>
      <c r="L121" s="731"/>
      <c r="M121" s="731"/>
      <c r="N121" s="731">
        <v>40</v>
      </c>
      <c r="O121" s="731">
        <v>3699.5999999999995</v>
      </c>
      <c r="P121" s="745"/>
      <c r="Q121" s="732">
        <v>92.489999999999981</v>
      </c>
    </row>
    <row r="122" spans="1:17" ht="14.4" customHeight="1" x14ac:dyDescent="0.3">
      <c r="A122" s="726" t="s">
        <v>569</v>
      </c>
      <c r="B122" s="727" t="s">
        <v>5979</v>
      </c>
      <c r="C122" s="727" t="s">
        <v>5792</v>
      </c>
      <c r="D122" s="727" t="s">
        <v>6050</v>
      </c>
      <c r="E122" s="727" t="s">
        <v>1488</v>
      </c>
      <c r="F122" s="731">
        <v>6</v>
      </c>
      <c r="G122" s="731">
        <v>7723.08</v>
      </c>
      <c r="H122" s="731">
        <v>0.31575926171236807</v>
      </c>
      <c r="I122" s="731">
        <v>1287.18</v>
      </c>
      <c r="J122" s="731">
        <v>19</v>
      </c>
      <c r="K122" s="731">
        <v>24458.760000000002</v>
      </c>
      <c r="L122" s="731">
        <v>1</v>
      </c>
      <c r="M122" s="731">
        <v>1287.3031578947368</v>
      </c>
      <c r="N122" s="731">
        <v>8</v>
      </c>
      <c r="O122" s="731">
        <v>10298.879999999999</v>
      </c>
      <c r="P122" s="745">
        <v>0.42107122356161958</v>
      </c>
      <c r="Q122" s="732">
        <v>1287.3599999999999</v>
      </c>
    </row>
    <row r="123" spans="1:17" ht="14.4" customHeight="1" x14ac:dyDescent="0.3">
      <c r="A123" s="726" t="s">
        <v>569</v>
      </c>
      <c r="B123" s="727" t="s">
        <v>5979</v>
      </c>
      <c r="C123" s="727" t="s">
        <v>5792</v>
      </c>
      <c r="D123" s="727" t="s">
        <v>6051</v>
      </c>
      <c r="E123" s="727" t="s">
        <v>6052</v>
      </c>
      <c r="F123" s="731"/>
      <c r="G123" s="731"/>
      <c r="H123" s="731"/>
      <c r="I123" s="731"/>
      <c r="J123" s="731">
        <v>0.9</v>
      </c>
      <c r="K123" s="731">
        <v>1421.73</v>
      </c>
      <c r="L123" s="731">
        <v>1</v>
      </c>
      <c r="M123" s="731">
        <v>1579.7</v>
      </c>
      <c r="N123" s="731">
        <v>8</v>
      </c>
      <c r="O123" s="731">
        <v>12637.81</v>
      </c>
      <c r="P123" s="745">
        <v>8.8890365962594871</v>
      </c>
      <c r="Q123" s="732">
        <v>1579.7262499999999</v>
      </c>
    </row>
    <row r="124" spans="1:17" ht="14.4" customHeight="1" x14ac:dyDescent="0.3">
      <c r="A124" s="726" t="s">
        <v>569</v>
      </c>
      <c r="B124" s="727" t="s">
        <v>5979</v>
      </c>
      <c r="C124" s="727" t="s">
        <v>5792</v>
      </c>
      <c r="D124" s="727" t="s">
        <v>6053</v>
      </c>
      <c r="E124" s="727" t="s">
        <v>1306</v>
      </c>
      <c r="F124" s="731">
        <v>33.299999999999997</v>
      </c>
      <c r="G124" s="731">
        <v>68756.87</v>
      </c>
      <c r="H124" s="731">
        <v>1.367978222768961</v>
      </c>
      <c r="I124" s="731">
        <v>2064.770870870871</v>
      </c>
      <c r="J124" s="731">
        <v>30.799999999999997</v>
      </c>
      <c r="K124" s="731">
        <v>50261.67</v>
      </c>
      <c r="L124" s="731">
        <v>1</v>
      </c>
      <c r="M124" s="731">
        <v>1631.8724025974027</v>
      </c>
      <c r="N124" s="731">
        <v>16.7</v>
      </c>
      <c r="O124" s="731">
        <v>27252.2</v>
      </c>
      <c r="P124" s="745">
        <v>0.54220641693759886</v>
      </c>
      <c r="Q124" s="732">
        <v>1631.868263473054</v>
      </c>
    </row>
    <row r="125" spans="1:17" ht="14.4" customHeight="1" x14ac:dyDescent="0.3">
      <c r="A125" s="726" t="s">
        <v>569</v>
      </c>
      <c r="B125" s="727" t="s">
        <v>5979</v>
      </c>
      <c r="C125" s="727" t="s">
        <v>5792</v>
      </c>
      <c r="D125" s="727" t="s">
        <v>6054</v>
      </c>
      <c r="E125" s="727" t="s">
        <v>6055</v>
      </c>
      <c r="F125" s="731">
        <v>5.7999999999999989</v>
      </c>
      <c r="G125" s="731">
        <v>2272.44</v>
      </c>
      <c r="H125" s="731">
        <v>9.6666666666666661</v>
      </c>
      <c r="I125" s="731">
        <v>391.80000000000007</v>
      </c>
      <c r="J125" s="731">
        <v>0.6</v>
      </c>
      <c r="K125" s="731">
        <v>235.08</v>
      </c>
      <c r="L125" s="731">
        <v>1</v>
      </c>
      <c r="M125" s="731">
        <v>391.8</v>
      </c>
      <c r="N125" s="731">
        <v>2.2000000000000002</v>
      </c>
      <c r="O125" s="731">
        <v>861.96</v>
      </c>
      <c r="P125" s="745">
        <v>3.6666666666666665</v>
      </c>
      <c r="Q125" s="732">
        <v>391.8</v>
      </c>
    </row>
    <row r="126" spans="1:17" ht="14.4" customHeight="1" x14ac:dyDescent="0.3">
      <c r="A126" s="726" t="s">
        <v>569</v>
      </c>
      <c r="B126" s="727" t="s">
        <v>5979</v>
      </c>
      <c r="C126" s="727" t="s">
        <v>5792</v>
      </c>
      <c r="D126" s="727" t="s">
        <v>6056</v>
      </c>
      <c r="E126" s="727" t="s">
        <v>6057</v>
      </c>
      <c r="F126" s="731"/>
      <c r="G126" s="731"/>
      <c r="H126" s="731"/>
      <c r="I126" s="731"/>
      <c r="J126" s="731"/>
      <c r="K126" s="731"/>
      <c r="L126" s="731"/>
      <c r="M126" s="731"/>
      <c r="N126" s="731">
        <v>18</v>
      </c>
      <c r="O126" s="731">
        <v>3945.6</v>
      </c>
      <c r="P126" s="745"/>
      <c r="Q126" s="732">
        <v>219.2</v>
      </c>
    </row>
    <row r="127" spans="1:17" ht="14.4" customHeight="1" x14ac:dyDescent="0.3">
      <c r="A127" s="726" t="s">
        <v>569</v>
      </c>
      <c r="B127" s="727" t="s">
        <v>5979</v>
      </c>
      <c r="C127" s="727" t="s">
        <v>5792</v>
      </c>
      <c r="D127" s="727" t="s">
        <v>6058</v>
      </c>
      <c r="E127" s="727" t="s">
        <v>6059</v>
      </c>
      <c r="F127" s="731">
        <v>5.3</v>
      </c>
      <c r="G127" s="731">
        <v>2046.1799999999998</v>
      </c>
      <c r="H127" s="731"/>
      <c r="I127" s="731">
        <v>386.0716981132075</v>
      </c>
      <c r="J127" s="731"/>
      <c r="K127" s="731"/>
      <c r="L127" s="731"/>
      <c r="M127" s="731"/>
      <c r="N127" s="731"/>
      <c r="O127" s="731"/>
      <c r="P127" s="745"/>
      <c r="Q127" s="732"/>
    </row>
    <row r="128" spans="1:17" ht="14.4" customHeight="1" x14ac:dyDescent="0.3">
      <c r="A128" s="726" t="s">
        <v>569</v>
      </c>
      <c r="B128" s="727" t="s">
        <v>5979</v>
      </c>
      <c r="C128" s="727" t="s">
        <v>5792</v>
      </c>
      <c r="D128" s="727" t="s">
        <v>6060</v>
      </c>
      <c r="E128" s="727" t="s">
        <v>990</v>
      </c>
      <c r="F128" s="731"/>
      <c r="G128" s="731"/>
      <c r="H128" s="731"/>
      <c r="I128" s="731"/>
      <c r="J128" s="731"/>
      <c r="K128" s="731"/>
      <c r="L128" s="731"/>
      <c r="M128" s="731"/>
      <c r="N128" s="731">
        <v>27.8</v>
      </c>
      <c r="O128" s="731">
        <v>21465.9</v>
      </c>
      <c r="P128" s="745"/>
      <c r="Q128" s="732">
        <v>772.15467625899282</v>
      </c>
    </row>
    <row r="129" spans="1:17" ht="14.4" customHeight="1" x14ac:dyDescent="0.3">
      <c r="A129" s="726" t="s">
        <v>569</v>
      </c>
      <c r="B129" s="727" t="s">
        <v>5979</v>
      </c>
      <c r="C129" s="727" t="s">
        <v>5792</v>
      </c>
      <c r="D129" s="727" t="s">
        <v>6061</v>
      </c>
      <c r="E129" s="727" t="s">
        <v>6062</v>
      </c>
      <c r="F129" s="731">
        <v>8</v>
      </c>
      <c r="G129" s="731">
        <v>6550.24</v>
      </c>
      <c r="H129" s="731">
        <v>4</v>
      </c>
      <c r="I129" s="731">
        <v>818.78</v>
      </c>
      <c r="J129" s="731">
        <v>2</v>
      </c>
      <c r="K129" s="731">
        <v>1637.56</v>
      </c>
      <c r="L129" s="731">
        <v>1</v>
      </c>
      <c r="M129" s="731">
        <v>818.78</v>
      </c>
      <c r="N129" s="731">
        <v>7</v>
      </c>
      <c r="O129" s="731">
        <v>5731.46</v>
      </c>
      <c r="P129" s="745">
        <v>3.5</v>
      </c>
      <c r="Q129" s="732">
        <v>818.78</v>
      </c>
    </row>
    <row r="130" spans="1:17" ht="14.4" customHeight="1" x14ac:dyDescent="0.3">
      <c r="A130" s="726" t="s">
        <v>569</v>
      </c>
      <c r="B130" s="727" t="s">
        <v>5979</v>
      </c>
      <c r="C130" s="727" t="s">
        <v>5792</v>
      </c>
      <c r="D130" s="727" t="s">
        <v>6063</v>
      </c>
      <c r="E130" s="727" t="s">
        <v>6064</v>
      </c>
      <c r="F130" s="731">
        <v>86.490000000000009</v>
      </c>
      <c r="G130" s="731">
        <v>263569.13</v>
      </c>
      <c r="H130" s="731">
        <v>0.73932080157483682</v>
      </c>
      <c r="I130" s="731">
        <v>3047.3942652329747</v>
      </c>
      <c r="J130" s="731">
        <v>117.55</v>
      </c>
      <c r="K130" s="731">
        <v>356501.70999999996</v>
      </c>
      <c r="L130" s="731">
        <v>1</v>
      </c>
      <c r="M130" s="731">
        <v>3032.7665674181198</v>
      </c>
      <c r="N130" s="731"/>
      <c r="O130" s="731"/>
      <c r="P130" s="745"/>
      <c r="Q130" s="732"/>
    </row>
    <row r="131" spans="1:17" ht="14.4" customHeight="1" x14ac:dyDescent="0.3">
      <c r="A131" s="726" t="s">
        <v>569</v>
      </c>
      <c r="B131" s="727" t="s">
        <v>5979</v>
      </c>
      <c r="C131" s="727" t="s">
        <v>5792</v>
      </c>
      <c r="D131" s="727" t="s">
        <v>6065</v>
      </c>
      <c r="E131" s="727" t="s">
        <v>6066</v>
      </c>
      <c r="F131" s="731"/>
      <c r="G131" s="731"/>
      <c r="H131" s="731"/>
      <c r="I131" s="731"/>
      <c r="J131" s="731">
        <v>1</v>
      </c>
      <c r="K131" s="731">
        <v>10329.4</v>
      </c>
      <c r="L131" s="731">
        <v>1</v>
      </c>
      <c r="M131" s="731">
        <v>10329.4</v>
      </c>
      <c r="N131" s="731">
        <v>35</v>
      </c>
      <c r="O131" s="731">
        <v>361532.15</v>
      </c>
      <c r="P131" s="745">
        <v>35.000304954789243</v>
      </c>
      <c r="Q131" s="732">
        <v>10329.49</v>
      </c>
    </row>
    <row r="132" spans="1:17" ht="14.4" customHeight="1" x14ac:dyDescent="0.3">
      <c r="A132" s="726" t="s">
        <v>569</v>
      </c>
      <c r="B132" s="727" t="s">
        <v>5979</v>
      </c>
      <c r="C132" s="727" t="s">
        <v>5792</v>
      </c>
      <c r="D132" s="727" t="s">
        <v>6067</v>
      </c>
      <c r="E132" s="727" t="s">
        <v>954</v>
      </c>
      <c r="F132" s="731"/>
      <c r="G132" s="731"/>
      <c r="H132" s="731"/>
      <c r="I132" s="731"/>
      <c r="J132" s="731"/>
      <c r="K132" s="731"/>
      <c r="L132" s="731"/>
      <c r="M132" s="731"/>
      <c r="N132" s="731">
        <v>4</v>
      </c>
      <c r="O132" s="731">
        <v>11783.2</v>
      </c>
      <c r="P132" s="745"/>
      <c r="Q132" s="732">
        <v>2945.8</v>
      </c>
    </row>
    <row r="133" spans="1:17" ht="14.4" customHeight="1" x14ac:dyDescent="0.3">
      <c r="A133" s="726" t="s">
        <v>569</v>
      </c>
      <c r="B133" s="727" t="s">
        <v>5979</v>
      </c>
      <c r="C133" s="727" t="s">
        <v>5792</v>
      </c>
      <c r="D133" s="727" t="s">
        <v>6068</v>
      </c>
      <c r="E133" s="727" t="s">
        <v>1010</v>
      </c>
      <c r="F133" s="731"/>
      <c r="G133" s="731"/>
      <c r="H133" s="731"/>
      <c r="I133" s="731"/>
      <c r="J133" s="731">
        <v>26</v>
      </c>
      <c r="K133" s="731">
        <v>1709.5</v>
      </c>
      <c r="L133" s="731">
        <v>1</v>
      </c>
      <c r="M133" s="731">
        <v>65.75</v>
      </c>
      <c r="N133" s="731"/>
      <c r="O133" s="731"/>
      <c r="P133" s="745"/>
      <c r="Q133" s="732"/>
    </row>
    <row r="134" spans="1:17" ht="14.4" customHeight="1" x14ac:dyDescent="0.3">
      <c r="A134" s="726" t="s">
        <v>569</v>
      </c>
      <c r="B134" s="727" t="s">
        <v>5979</v>
      </c>
      <c r="C134" s="727" t="s">
        <v>5792</v>
      </c>
      <c r="D134" s="727" t="s">
        <v>6069</v>
      </c>
      <c r="E134" s="727" t="s">
        <v>6070</v>
      </c>
      <c r="F134" s="731"/>
      <c r="G134" s="731"/>
      <c r="H134" s="731"/>
      <c r="I134" s="731"/>
      <c r="J134" s="731"/>
      <c r="K134" s="731"/>
      <c r="L134" s="731"/>
      <c r="M134" s="731"/>
      <c r="N134" s="731">
        <v>175.2</v>
      </c>
      <c r="O134" s="731">
        <v>434794.56</v>
      </c>
      <c r="P134" s="745"/>
      <c r="Q134" s="732">
        <v>2481.7041095890413</v>
      </c>
    </row>
    <row r="135" spans="1:17" ht="14.4" customHeight="1" x14ac:dyDescent="0.3">
      <c r="A135" s="726" t="s">
        <v>569</v>
      </c>
      <c r="B135" s="727" t="s">
        <v>5979</v>
      </c>
      <c r="C135" s="727" t="s">
        <v>5792</v>
      </c>
      <c r="D135" s="727" t="s">
        <v>6071</v>
      </c>
      <c r="E135" s="727" t="s">
        <v>6072</v>
      </c>
      <c r="F135" s="731"/>
      <c r="G135" s="731"/>
      <c r="H135" s="731"/>
      <c r="I135" s="731"/>
      <c r="J135" s="731"/>
      <c r="K135" s="731"/>
      <c r="L135" s="731"/>
      <c r="M135" s="731"/>
      <c r="N135" s="731">
        <v>2</v>
      </c>
      <c r="O135" s="731">
        <v>20784.7</v>
      </c>
      <c r="P135" s="745"/>
      <c r="Q135" s="732">
        <v>10392.35</v>
      </c>
    </row>
    <row r="136" spans="1:17" ht="14.4" customHeight="1" x14ac:dyDescent="0.3">
      <c r="A136" s="726" t="s">
        <v>569</v>
      </c>
      <c r="B136" s="727" t="s">
        <v>5979</v>
      </c>
      <c r="C136" s="727" t="s">
        <v>5792</v>
      </c>
      <c r="D136" s="727" t="s">
        <v>6073</v>
      </c>
      <c r="E136" s="727" t="s">
        <v>6074</v>
      </c>
      <c r="F136" s="731"/>
      <c r="G136" s="731"/>
      <c r="H136" s="731"/>
      <c r="I136" s="731"/>
      <c r="J136" s="731"/>
      <c r="K136" s="731"/>
      <c r="L136" s="731"/>
      <c r="M136" s="731"/>
      <c r="N136" s="731">
        <v>1.5</v>
      </c>
      <c r="O136" s="731">
        <v>4895.6000000000004</v>
      </c>
      <c r="P136" s="745"/>
      <c r="Q136" s="732">
        <v>3263.7333333333336</v>
      </c>
    </row>
    <row r="137" spans="1:17" ht="14.4" customHeight="1" x14ac:dyDescent="0.3">
      <c r="A137" s="726" t="s">
        <v>569</v>
      </c>
      <c r="B137" s="727" t="s">
        <v>5979</v>
      </c>
      <c r="C137" s="727" t="s">
        <v>5792</v>
      </c>
      <c r="D137" s="727" t="s">
        <v>6075</v>
      </c>
      <c r="E137" s="727" t="s">
        <v>6076</v>
      </c>
      <c r="F137" s="731">
        <v>1.4</v>
      </c>
      <c r="G137" s="731">
        <v>3068.59</v>
      </c>
      <c r="H137" s="731"/>
      <c r="I137" s="731">
        <v>2191.8500000000004</v>
      </c>
      <c r="J137" s="731"/>
      <c r="K137" s="731"/>
      <c r="L137" s="731"/>
      <c r="M137" s="731"/>
      <c r="N137" s="731"/>
      <c r="O137" s="731"/>
      <c r="P137" s="745"/>
      <c r="Q137" s="732"/>
    </row>
    <row r="138" spans="1:17" ht="14.4" customHeight="1" x14ac:dyDescent="0.3">
      <c r="A138" s="726" t="s">
        <v>569</v>
      </c>
      <c r="B138" s="727" t="s">
        <v>5979</v>
      </c>
      <c r="C138" s="727" t="s">
        <v>5792</v>
      </c>
      <c r="D138" s="727" t="s">
        <v>6077</v>
      </c>
      <c r="E138" s="727" t="s">
        <v>1279</v>
      </c>
      <c r="F138" s="731"/>
      <c r="G138" s="731"/>
      <c r="H138" s="731"/>
      <c r="I138" s="731"/>
      <c r="J138" s="731"/>
      <c r="K138" s="731"/>
      <c r="L138" s="731"/>
      <c r="M138" s="731"/>
      <c r="N138" s="731">
        <v>12</v>
      </c>
      <c r="O138" s="731">
        <v>51093.509999999995</v>
      </c>
      <c r="P138" s="745"/>
      <c r="Q138" s="732">
        <v>4257.7924999999996</v>
      </c>
    </row>
    <row r="139" spans="1:17" ht="14.4" customHeight="1" x14ac:dyDescent="0.3">
      <c r="A139" s="726" t="s">
        <v>569</v>
      </c>
      <c r="B139" s="727" t="s">
        <v>5979</v>
      </c>
      <c r="C139" s="727" t="s">
        <v>5792</v>
      </c>
      <c r="D139" s="727" t="s">
        <v>6078</v>
      </c>
      <c r="E139" s="727" t="s">
        <v>6079</v>
      </c>
      <c r="F139" s="731"/>
      <c r="G139" s="731"/>
      <c r="H139" s="731"/>
      <c r="I139" s="731"/>
      <c r="J139" s="731">
        <v>0.9</v>
      </c>
      <c r="K139" s="731">
        <v>720.72</v>
      </c>
      <c r="L139" s="731">
        <v>1</v>
      </c>
      <c r="M139" s="731">
        <v>800.8</v>
      </c>
      <c r="N139" s="731"/>
      <c r="O139" s="731"/>
      <c r="P139" s="745"/>
      <c r="Q139" s="732"/>
    </row>
    <row r="140" spans="1:17" ht="14.4" customHeight="1" x14ac:dyDescent="0.3">
      <c r="A140" s="726" t="s">
        <v>569</v>
      </c>
      <c r="B140" s="727" t="s">
        <v>5979</v>
      </c>
      <c r="C140" s="727" t="s">
        <v>5792</v>
      </c>
      <c r="D140" s="727" t="s">
        <v>6080</v>
      </c>
      <c r="E140" s="727" t="s">
        <v>6081</v>
      </c>
      <c r="F140" s="731"/>
      <c r="G140" s="731"/>
      <c r="H140" s="731"/>
      <c r="I140" s="731"/>
      <c r="J140" s="731">
        <v>1.87</v>
      </c>
      <c r="K140" s="731">
        <v>1007.0799999999999</v>
      </c>
      <c r="L140" s="731">
        <v>1</v>
      </c>
      <c r="M140" s="731">
        <v>538.5454545454545</v>
      </c>
      <c r="N140" s="731"/>
      <c r="O140" s="731"/>
      <c r="P140" s="745"/>
      <c r="Q140" s="732"/>
    </row>
    <row r="141" spans="1:17" ht="14.4" customHeight="1" x14ac:dyDescent="0.3">
      <c r="A141" s="726" t="s">
        <v>569</v>
      </c>
      <c r="B141" s="727" t="s">
        <v>5979</v>
      </c>
      <c r="C141" s="727" t="s">
        <v>5792</v>
      </c>
      <c r="D141" s="727" t="s">
        <v>6082</v>
      </c>
      <c r="E141" s="727" t="s">
        <v>6083</v>
      </c>
      <c r="F141" s="731">
        <v>4.5999999999999996</v>
      </c>
      <c r="G141" s="731">
        <v>3024.04</v>
      </c>
      <c r="H141" s="731"/>
      <c r="I141" s="731">
        <v>657.40000000000009</v>
      </c>
      <c r="J141" s="731"/>
      <c r="K141" s="731"/>
      <c r="L141" s="731"/>
      <c r="M141" s="731"/>
      <c r="N141" s="731"/>
      <c r="O141" s="731"/>
      <c r="P141" s="745"/>
      <c r="Q141" s="732"/>
    </row>
    <row r="142" spans="1:17" ht="14.4" customHeight="1" x14ac:dyDescent="0.3">
      <c r="A142" s="726" t="s">
        <v>569</v>
      </c>
      <c r="B142" s="727" t="s">
        <v>5979</v>
      </c>
      <c r="C142" s="727" t="s">
        <v>5792</v>
      </c>
      <c r="D142" s="727" t="s">
        <v>6084</v>
      </c>
      <c r="E142" s="727" t="s">
        <v>6085</v>
      </c>
      <c r="F142" s="731"/>
      <c r="G142" s="731"/>
      <c r="H142" s="731"/>
      <c r="I142" s="731"/>
      <c r="J142" s="731"/>
      <c r="K142" s="731"/>
      <c r="L142" s="731"/>
      <c r="M142" s="731"/>
      <c r="N142" s="731">
        <v>3.9</v>
      </c>
      <c r="O142" s="731">
        <v>8289.84</v>
      </c>
      <c r="P142" s="745"/>
      <c r="Q142" s="732">
        <v>2125.6</v>
      </c>
    </row>
    <row r="143" spans="1:17" ht="14.4" customHeight="1" x14ac:dyDescent="0.3">
      <c r="A143" s="726" t="s">
        <v>569</v>
      </c>
      <c r="B143" s="727" t="s">
        <v>5979</v>
      </c>
      <c r="C143" s="727" t="s">
        <v>5792</v>
      </c>
      <c r="D143" s="727" t="s">
        <v>6086</v>
      </c>
      <c r="E143" s="727" t="s">
        <v>1880</v>
      </c>
      <c r="F143" s="731"/>
      <c r="G143" s="731"/>
      <c r="H143" s="731"/>
      <c r="I143" s="731"/>
      <c r="J143" s="731">
        <v>14.699999999999998</v>
      </c>
      <c r="K143" s="731">
        <v>47977.04</v>
      </c>
      <c r="L143" s="731">
        <v>1</v>
      </c>
      <c r="M143" s="731">
        <v>3263.7442176870754</v>
      </c>
      <c r="N143" s="731"/>
      <c r="O143" s="731"/>
      <c r="P143" s="745"/>
      <c r="Q143" s="732"/>
    </row>
    <row r="144" spans="1:17" ht="14.4" customHeight="1" x14ac:dyDescent="0.3">
      <c r="A144" s="726" t="s">
        <v>569</v>
      </c>
      <c r="B144" s="727" t="s">
        <v>5979</v>
      </c>
      <c r="C144" s="727" t="s">
        <v>5792</v>
      </c>
      <c r="D144" s="727" t="s">
        <v>6087</v>
      </c>
      <c r="E144" s="727" t="s">
        <v>6088</v>
      </c>
      <c r="F144" s="731"/>
      <c r="G144" s="731"/>
      <c r="H144" s="731"/>
      <c r="I144" s="731"/>
      <c r="J144" s="731"/>
      <c r="K144" s="731"/>
      <c r="L144" s="731"/>
      <c r="M144" s="731"/>
      <c r="N144" s="731">
        <v>1.1000000000000001</v>
      </c>
      <c r="O144" s="731">
        <v>1944.69</v>
      </c>
      <c r="P144" s="745"/>
      <c r="Q144" s="732">
        <v>1767.8999999999999</v>
      </c>
    </row>
    <row r="145" spans="1:17" ht="14.4" customHeight="1" x14ac:dyDescent="0.3">
      <c r="A145" s="726" t="s">
        <v>569</v>
      </c>
      <c r="B145" s="727" t="s">
        <v>5979</v>
      </c>
      <c r="C145" s="727" t="s">
        <v>5792</v>
      </c>
      <c r="D145" s="727" t="s">
        <v>6089</v>
      </c>
      <c r="E145" s="727" t="s">
        <v>1277</v>
      </c>
      <c r="F145" s="731"/>
      <c r="G145" s="731"/>
      <c r="H145" s="731"/>
      <c r="I145" s="731"/>
      <c r="J145" s="731"/>
      <c r="K145" s="731"/>
      <c r="L145" s="731"/>
      <c r="M145" s="731"/>
      <c r="N145" s="731">
        <v>7</v>
      </c>
      <c r="O145" s="731">
        <v>59910.290000000008</v>
      </c>
      <c r="P145" s="745"/>
      <c r="Q145" s="732">
        <v>8558.612857142858</v>
      </c>
    </row>
    <row r="146" spans="1:17" ht="14.4" customHeight="1" x14ac:dyDescent="0.3">
      <c r="A146" s="726" t="s">
        <v>569</v>
      </c>
      <c r="B146" s="727" t="s">
        <v>5979</v>
      </c>
      <c r="C146" s="727" t="s">
        <v>6090</v>
      </c>
      <c r="D146" s="727" t="s">
        <v>6091</v>
      </c>
      <c r="E146" s="727" t="s">
        <v>6092</v>
      </c>
      <c r="F146" s="731"/>
      <c r="G146" s="731"/>
      <c r="H146" s="731"/>
      <c r="I146" s="731"/>
      <c r="J146" s="731">
        <v>1</v>
      </c>
      <c r="K146" s="731">
        <v>1264</v>
      </c>
      <c r="L146" s="731">
        <v>1</v>
      </c>
      <c r="M146" s="731">
        <v>1264</v>
      </c>
      <c r="N146" s="731">
        <v>1</v>
      </c>
      <c r="O146" s="731">
        <v>1370</v>
      </c>
      <c r="P146" s="745">
        <v>1.0838607594936709</v>
      </c>
      <c r="Q146" s="732">
        <v>1370</v>
      </c>
    </row>
    <row r="147" spans="1:17" ht="14.4" customHeight="1" x14ac:dyDescent="0.3">
      <c r="A147" s="726" t="s">
        <v>569</v>
      </c>
      <c r="B147" s="727" t="s">
        <v>5979</v>
      </c>
      <c r="C147" s="727" t="s">
        <v>6090</v>
      </c>
      <c r="D147" s="727" t="s">
        <v>6093</v>
      </c>
      <c r="E147" s="727" t="s">
        <v>6094</v>
      </c>
      <c r="F147" s="731">
        <v>201</v>
      </c>
      <c r="G147" s="731">
        <v>364465.58</v>
      </c>
      <c r="H147" s="731">
        <v>0.83211319634703196</v>
      </c>
      <c r="I147" s="731">
        <v>1813.2615920398011</v>
      </c>
      <c r="J147" s="731">
        <v>219</v>
      </c>
      <c r="K147" s="731">
        <v>438000</v>
      </c>
      <c r="L147" s="731">
        <v>1</v>
      </c>
      <c r="M147" s="731">
        <v>2000</v>
      </c>
      <c r="N147" s="731">
        <v>173</v>
      </c>
      <c r="O147" s="731">
        <v>359790</v>
      </c>
      <c r="P147" s="745">
        <v>0.82143835616438354</v>
      </c>
      <c r="Q147" s="732">
        <v>2079.7109826589594</v>
      </c>
    </row>
    <row r="148" spans="1:17" ht="14.4" customHeight="1" x14ac:dyDescent="0.3">
      <c r="A148" s="726" t="s">
        <v>569</v>
      </c>
      <c r="B148" s="727" t="s">
        <v>5979</v>
      </c>
      <c r="C148" s="727" t="s">
        <v>6090</v>
      </c>
      <c r="D148" s="727" t="s">
        <v>6095</v>
      </c>
      <c r="E148" s="727" t="s">
        <v>6096</v>
      </c>
      <c r="F148" s="731">
        <v>13</v>
      </c>
      <c r="G148" s="731">
        <v>35464</v>
      </c>
      <c r="H148" s="731">
        <v>0.8481278601057769</v>
      </c>
      <c r="I148" s="731">
        <v>2728</v>
      </c>
      <c r="J148" s="731">
        <v>17</v>
      </c>
      <c r="K148" s="731">
        <v>41814.449999999997</v>
      </c>
      <c r="L148" s="731">
        <v>1</v>
      </c>
      <c r="M148" s="731">
        <v>2459.6735294117643</v>
      </c>
      <c r="N148" s="731">
        <v>48</v>
      </c>
      <c r="O148" s="731">
        <v>124060</v>
      </c>
      <c r="P148" s="745">
        <v>2.9669169390007522</v>
      </c>
      <c r="Q148" s="732">
        <v>2584.5833333333335</v>
      </c>
    </row>
    <row r="149" spans="1:17" ht="14.4" customHeight="1" x14ac:dyDescent="0.3">
      <c r="A149" s="726" t="s">
        <v>569</v>
      </c>
      <c r="B149" s="727" t="s">
        <v>5979</v>
      </c>
      <c r="C149" s="727" t="s">
        <v>6090</v>
      </c>
      <c r="D149" s="727" t="s">
        <v>6097</v>
      </c>
      <c r="E149" s="727" t="s">
        <v>6096</v>
      </c>
      <c r="F149" s="731">
        <v>1</v>
      </c>
      <c r="G149" s="731">
        <v>1435</v>
      </c>
      <c r="H149" s="731"/>
      <c r="I149" s="731">
        <v>1435</v>
      </c>
      <c r="J149" s="731"/>
      <c r="K149" s="731"/>
      <c r="L149" s="731"/>
      <c r="M149" s="731"/>
      <c r="N149" s="731"/>
      <c r="O149" s="731"/>
      <c r="P149" s="745"/>
      <c r="Q149" s="732"/>
    </row>
    <row r="150" spans="1:17" ht="14.4" customHeight="1" x14ac:dyDescent="0.3">
      <c r="A150" s="726" t="s">
        <v>569</v>
      </c>
      <c r="B150" s="727" t="s">
        <v>5979</v>
      </c>
      <c r="C150" s="727" t="s">
        <v>6090</v>
      </c>
      <c r="D150" s="727" t="s">
        <v>6098</v>
      </c>
      <c r="E150" s="727" t="s">
        <v>6099</v>
      </c>
      <c r="F150" s="731"/>
      <c r="G150" s="731"/>
      <c r="H150" s="731"/>
      <c r="I150" s="731"/>
      <c r="J150" s="731"/>
      <c r="K150" s="731"/>
      <c r="L150" s="731"/>
      <c r="M150" s="731"/>
      <c r="N150" s="731">
        <v>5</v>
      </c>
      <c r="O150" s="731">
        <v>10525</v>
      </c>
      <c r="P150" s="745"/>
      <c r="Q150" s="732">
        <v>2105</v>
      </c>
    </row>
    <row r="151" spans="1:17" ht="14.4" customHeight="1" x14ac:dyDescent="0.3">
      <c r="A151" s="726" t="s">
        <v>569</v>
      </c>
      <c r="B151" s="727" t="s">
        <v>5979</v>
      </c>
      <c r="C151" s="727" t="s">
        <v>6090</v>
      </c>
      <c r="D151" s="727" t="s">
        <v>6100</v>
      </c>
      <c r="E151" s="727" t="s">
        <v>6101</v>
      </c>
      <c r="F151" s="731">
        <v>2</v>
      </c>
      <c r="G151" s="731">
        <v>15534</v>
      </c>
      <c r="H151" s="731">
        <v>0.47101273499090357</v>
      </c>
      <c r="I151" s="731">
        <v>7767</v>
      </c>
      <c r="J151" s="731">
        <v>4</v>
      </c>
      <c r="K151" s="731">
        <v>32980</v>
      </c>
      <c r="L151" s="731">
        <v>1</v>
      </c>
      <c r="M151" s="731">
        <v>8245</v>
      </c>
      <c r="N151" s="731">
        <v>2</v>
      </c>
      <c r="O151" s="731">
        <v>17440</v>
      </c>
      <c r="P151" s="745">
        <v>0.52880533656761675</v>
      </c>
      <c r="Q151" s="732">
        <v>8720</v>
      </c>
    </row>
    <row r="152" spans="1:17" ht="14.4" customHeight="1" x14ac:dyDescent="0.3">
      <c r="A152" s="726" t="s">
        <v>569</v>
      </c>
      <c r="B152" s="727" t="s">
        <v>5979</v>
      </c>
      <c r="C152" s="727" t="s">
        <v>6090</v>
      </c>
      <c r="D152" s="727" t="s">
        <v>6102</v>
      </c>
      <c r="E152" s="727" t="s">
        <v>6103</v>
      </c>
      <c r="F152" s="731">
        <v>4</v>
      </c>
      <c r="G152" s="731">
        <v>37448</v>
      </c>
      <c r="H152" s="731">
        <v>0.9470915528578655</v>
      </c>
      <c r="I152" s="731">
        <v>9362</v>
      </c>
      <c r="J152" s="731">
        <v>4</v>
      </c>
      <c r="K152" s="731">
        <v>39540</v>
      </c>
      <c r="L152" s="731">
        <v>1</v>
      </c>
      <c r="M152" s="731">
        <v>9885</v>
      </c>
      <c r="N152" s="731">
        <v>9</v>
      </c>
      <c r="O152" s="731">
        <v>91170</v>
      </c>
      <c r="P152" s="745">
        <v>2.3057663125948409</v>
      </c>
      <c r="Q152" s="732">
        <v>10130</v>
      </c>
    </row>
    <row r="153" spans="1:17" ht="14.4" customHeight="1" x14ac:dyDescent="0.3">
      <c r="A153" s="726" t="s">
        <v>569</v>
      </c>
      <c r="B153" s="727" t="s">
        <v>5979</v>
      </c>
      <c r="C153" s="727" t="s">
        <v>6090</v>
      </c>
      <c r="D153" s="727" t="s">
        <v>6104</v>
      </c>
      <c r="E153" s="727" t="s">
        <v>6105</v>
      </c>
      <c r="F153" s="731">
        <v>144</v>
      </c>
      <c r="G153" s="731">
        <v>124796.02</v>
      </c>
      <c r="H153" s="731">
        <v>0.83783844751103709</v>
      </c>
      <c r="I153" s="731">
        <v>866.63902777777776</v>
      </c>
      <c r="J153" s="731">
        <v>158</v>
      </c>
      <c r="K153" s="731">
        <v>148949.97999999998</v>
      </c>
      <c r="L153" s="731">
        <v>1</v>
      </c>
      <c r="M153" s="731">
        <v>942.72139240506317</v>
      </c>
      <c r="N153" s="731">
        <v>151</v>
      </c>
      <c r="O153" s="731">
        <v>132822.01</v>
      </c>
      <c r="P153" s="745">
        <v>0.89172224125172772</v>
      </c>
      <c r="Q153" s="732">
        <v>879.61596026490076</v>
      </c>
    </row>
    <row r="154" spans="1:17" ht="14.4" customHeight="1" x14ac:dyDescent="0.3">
      <c r="A154" s="726" t="s">
        <v>569</v>
      </c>
      <c r="B154" s="727" t="s">
        <v>5979</v>
      </c>
      <c r="C154" s="727" t="s">
        <v>6090</v>
      </c>
      <c r="D154" s="727" t="s">
        <v>6106</v>
      </c>
      <c r="E154" s="727" t="s">
        <v>6107</v>
      </c>
      <c r="F154" s="731">
        <v>6</v>
      </c>
      <c r="G154" s="731">
        <v>1429.3600000000001</v>
      </c>
      <c r="H154" s="731">
        <v>0.42492798259096198</v>
      </c>
      <c r="I154" s="731">
        <v>238.22666666666669</v>
      </c>
      <c r="J154" s="731">
        <v>14</v>
      </c>
      <c r="K154" s="731">
        <v>3363.77</v>
      </c>
      <c r="L154" s="731">
        <v>1</v>
      </c>
      <c r="M154" s="731">
        <v>240.2692857142857</v>
      </c>
      <c r="N154" s="731">
        <v>10</v>
      </c>
      <c r="O154" s="731">
        <v>2450</v>
      </c>
      <c r="P154" s="745">
        <v>0.72834944125192869</v>
      </c>
      <c r="Q154" s="732">
        <v>245</v>
      </c>
    </row>
    <row r="155" spans="1:17" ht="14.4" customHeight="1" x14ac:dyDescent="0.3">
      <c r="A155" s="726" t="s">
        <v>569</v>
      </c>
      <c r="B155" s="727" t="s">
        <v>5979</v>
      </c>
      <c r="C155" s="727" t="s">
        <v>6090</v>
      </c>
      <c r="D155" s="727" t="s">
        <v>6108</v>
      </c>
      <c r="E155" s="727" t="s">
        <v>6109</v>
      </c>
      <c r="F155" s="731"/>
      <c r="G155" s="731"/>
      <c r="H155" s="731"/>
      <c r="I155" s="731"/>
      <c r="J155" s="731"/>
      <c r="K155" s="731"/>
      <c r="L155" s="731"/>
      <c r="M155" s="731"/>
      <c r="N155" s="731">
        <v>2</v>
      </c>
      <c r="O155" s="731">
        <v>5180</v>
      </c>
      <c r="P155" s="745"/>
      <c r="Q155" s="732">
        <v>2590</v>
      </c>
    </row>
    <row r="156" spans="1:17" ht="14.4" customHeight="1" x14ac:dyDescent="0.3">
      <c r="A156" s="726" t="s">
        <v>569</v>
      </c>
      <c r="B156" s="727" t="s">
        <v>5979</v>
      </c>
      <c r="C156" s="727" t="s">
        <v>6090</v>
      </c>
      <c r="D156" s="727" t="s">
        <v>6110</v>
      </c>
      <c r="E156" s="727" t="s">
        <v>6111</v>
      </c>
      <c r="F156" s="731"/>
      <c r="G156" s="731"/>
      <c r="H156" s="731"/>
      <c r="I156" s="731"/>
      <c r="J156" s="731">
        <v>5</v>
      </c>
      <c r="K156" s="731">
        <v>9885</v>
      </c>
      <c r="L156" s="731">
        <v>1</v>
      </c>
      <c r="M156" s="731">
        <v>1977</v>
      </c>
      <c r="N156" s="731"/>
      <c r="O156" s="731"/>
      <c r="P156" s="745"/>
      <c r="Q156" s="732"/>
    </row>
    <row r="157" spans="1:17" ht="14.4" customHeight="1" x14ac:dyDescent="0.3">
      <c r="A157" s="726" t="s">
        <v>569</v>
      </c>
      <c r="B157" s="727" t="s">
        <v>5979</v>
      </c>
      <c r="C157" s="727" t="s">
        <v>5810</v>
      </c>
      <c r="D157" s="727" t="s">
        <v>6112</v>
      </c>
      <c r="E157" s="727" t="s">
        <v>6113</v>
      </c>
      <c r="F157" s="731">
        <v>19</v>
      </c>
      <c r="G157" s="731">
        <v>272561.65000000002</v>
      </c>
      <c r="H157" s="731">
        <v>1.2666666666666666</v>
      </c>
      <c r="I157" s="731">
        <v>14345.35</v>
      </c>
      <c r="J157" s="731">
        <v>15</v>
      </c>
      <c r="K157" s="731">
        <v>215180.25000000003</v>
      </c>
      <c r="L157" s="731">
        <v>1</v>
      </c>
      <c r="M157" s="731">
        <v>14345.350000000002</v>
      </c>
      <c r="N157" s="731">
        <v>3</v>
      </c>
      <c r="O157" s="731">
        <v>43036.05</v>
      </c>
      <c r="P157" s="745">
        <v>0.19999999999999998</v>
      </c>
      <c r="Q157" s="732">
        <v>14345.35</v>
      </c>
    </row>
    <row r="158" spans="1:17" ht="14.4" customHeight="1" x14ac:dyDescent="0.3">
      <c r="A158" s="726" t="s">
        <v>569</v>
      </c>
      <c r="B158" s="727" t="s">
        <v>5979</v>
      </c>
      <c r="C158" s="727" t="s">
        <v>5810</v>
      </c>
      <c r="D158" s="727" t="s">
        <v>6114</v>
      </c>
      <c r="E158" s="727" t="s">
        <v>6115</v>
      </c>
      <c r="F158" s="731">
        <v>3</v>
      </c>
      <c r="G158" s="731">
        <v>19020</v>
      </c>
      <c r="H158" s="731">
        <v>1.5</v>
      </c>
      <c r="I158" s="731">
        <v>6340</v>
      </c>
      <c r="J158" s="731">
        <v>2</v>
      </c>
      <c r="K158" s="731">
        <v>12680</v>
      </c>
      <c r="L158" s="731">
        <v>1</v>
      </c>
      <c r="M158" s="731">
        <v>6340</v>
      </c>
      <c r="N158" s="731">
        <v>2</v>
      </c>
      <c r="O158" s="731">
        <v>12172.8</v>
      </c>
      <c r="P158" s="745">
        <v>0.96</v>
      </c>
      <c r="Q158" s="732">
        <v>6086.4</v>
      </c>
    </row>
    <row r="159" spans="1:17" ht="14.4" customHeight="1" x14ac:dyDescent="0.3">
      <c r="A159" s="726" t="s">
        <v>569</v>
      </c>
      <c r="B159" s="727" t="s">
        <v>5979</v>
      </c>
      <c r="C159" s="727" t="s">
        <v>5810</v>
      </c>
      <c r="D159" s="727" t="s">
        <v>6116</v>
      </c>
      <c r="E159" s="727" t="s">
        <v>6117</v>
      </c>
      <c r="F159" s="731">
        <v>4</v>
      </c>
      <c r="G159" s="731">
        <v>17393.919999999998</v>
      </c>
      <c r="H159" s="731">
        <v>2</v>
      </c>
      <c r="I159" s="731">
        <v>4348.4799999999996</v>
      </c>
      <c r="J159" s="731">
        <v>2</v>
      </c>
      <c r="K159" s="731">
        <v>8696.9599999999991</v>
      </c>
      <c r="L159" s="731">
        <v>1</v>
      </c>
      <c r="M159" s="731">
        <v>4348.4799999999996</v>
      </c>
      <c r="N159" s="731"/>
      <c r="O159" s="731"/>
      <c r="P159" s="745"/>
      <c r="Q159" s="732"/>
    </row>
    <row r="160" spans="1:17" ht="14.4" customHeight="1" x14ac:dyDescent="0.3">
      <c r="A160" s="726" t="s">
        <v>569</v>
      </c>
      <c r="B160" s="727" t="s">
        <v>5979</v>
      </c>
      <c r="C160" s="727" t="s">
        <v>5810</v>
      </c>
      <c r="D160" s="727" t="s">
        <v>6118</v>
      </c>
      <c r="E160" s="727" t="s">
        <v>6119</v>
      </c>
      <c r="F160" s="731">
        <v>19</v>
      </c>
      <c r="G160" s="731">
        <v>103377.29000000001</v>
      </c>
      <c r="H160" s="731">
        <v>1.2666666666666668</v>
      </c>
      <c r="I160" s="731">
        <v>5440.9100000000008</v>
      </c>
      <c r="J160" s="731">
        <v>15</v>
      </c>
      <c r="K160" s="731">
        <v>81613.649999999994</v>
      </c>
      <c r="L160" s="731">
        <v>1</v>
      </c>
      <c r="M160" s="731">
        <v>5440.91</v>
      </c>
      <c r="N160" s="731">
        <v>14</v>
      </c>
      <c r="O160" s="731">
        <v>73126.200000000012</v>
      </c>
      <c r="P160" s="745">
        <v>0.89600452865421432</v>
      </c>
      <c r="Q160" s="732">
        <v>5223.3000000000011</v>
      </c>
    </row>
    <row r="161" spans="1:17" ht="14.4" customHeight="1" x14ac:dyDescent="0.3">
      <c r="A161" s="726" t="s">
        <v>569</v>
      </c>
      <c r="B161" s="727" t="s">
        <v>5979</v>
      </c>
      <c r="C161" s="727" t="s">
        <v>5810</v>
      </c>
      <c r="D161" s="727" t="s">
        <v>6120</v>
      </c>
      <c r="E161" s="727" t="s">
        <v>6121</v>
      </c>
      <c r="F161" s="731"/>
      <c r="G161" s="731"/>
      <c r="H161" s="731"/>
      <c r="I161" s="731"/>
      <c r="J161" s="731">
        <v>4</v>
      </c>
      <c r="K161" s="731">
        <v>27388</v>
      </c>
      <c r="L161" s="731">
        <v>1</v>
      </c>
      <c r="M161" s="731">
        <v>6847</v>
      </c>
      <c r="N161" s="731"/>
      <c r="O161" s="731"/>
      <c r="P161" s="745"/>
      <c r="Q161" s="732"/>
    </row>
    <row r="162" spans="1:17" ht="14.4" customHeight="1" x14ac:dyDescent="0.3">
      <c r="A162" s="726" t="s">
        <v>569</v>
      </c>
      <c r="B162" s="727" t="s">
        <v>5979</v>
      </c>
      <c r="C162" s="727" t="s">
        <v>5810</v>
      </c>
      <c r="D162" s="727" t="s">
        <v>6122</v>
      </c>
      <c r="E162" s="727" t="s">
        <v>6123</v>
      </c>
      <c r="F162" s="731">
        <v>24</v>
      </c>
      <c r="G162" s="731">
        <v>163986</v>
      </c>
      <c r="H162" s="731">
        <v>1.411764705882353</v>
      </c>
      <c r="I162" s="731">
        <v>6832.75</v>
      </c>
      <c r="J162" s="731">
        <v>17</v>
      </c>
      <c r="K162" s="731">
        <v>116156.75</v>
      </c>
      <c r="L162" s="731">
        <v>1</v>
      </c>
      <c r="M162" s="731">
        <v>6832.75</v>
      </c>
      <c r="N162" s="731">
        <v>33</v>
      </c>
      <c r="O162" s="731">
        <v>216460.19999999998</v>
      </c>
      <c r="P162" s="745">
        <v>1.8635180478103941</v>
      </c>
      <c r="Q162" s="732">
        <v>6559.4</v>
      </c>
    </row>
    <row r="163" spans="1:17" ht="14.4" customHeight="1" x14ac:dyDescent="0.3">
      <c r="A163" s="726" t="s">
        <v>569</v>
      </c>
      <c r="B163" s="727" t="s">
        <v>5979</v>
      </c>
      <c r="C163" s="727" t="s">
        <v>5810</v>
      </c>
      <c r="D163" s="727" t="s">
        <v>6124</v>
      </c>
      <c r="E163" s="727" t="s">
        <v>6125</v>
      </c>
      <c r="F163" s="731">
        <v>21</v>
      </c>
      <c r="G163" s="731">
        <v>106750.56</v>
      </c>
      <c r="H163" s="731">
        <v>1.6153846153846154</v>
      </c>
      <c r="I163" s="731">
        <v>5083.3599999999997</v>
      </c>
      <c r="J163" s="731">
        <v>13</v>
      </c>
      <c r="K163" s="731">
        <v>66083.679999999993</v>
      </c>
      <c r="L163" s="731">
        <v>1</v>
      </c>
      <c r="M163" s="731">
        <v>5083.3599999999997</v>
      </c>
      <c r="N163" s="731">
        <v>1</v>
      </c>
      <c r="O163" s="731">
        <v>4880</v>
      </c>
      <c r="P163" s="745">
        <v>7.3845766458526529E-2</v>
      </c>
      <c r="Q163" s="732">
        <v>4880</v>
      </c>
    </row>
    <row r="164" spans="1:17" ht="14.4" customHeight="1" x14ac:dyDescent="0.3">
      <c r="A164" s="726" t="s">
        <v>569</v>
      </c>
      <c r="B164" s="727" t="s">
        <v>5979</v>
      </c>
      <c r="C164" s="727" t="s">
        <v>5810</v>
      </c>
      <c r="D164" s="727" t="s">
        <v>6126</v>
      </c>
      <c r="E164" s="727" t="s">
        <v>6127</v>
      </c>
      <c r="F164" s="731">
        <v>30</v>
      </c>
      <c r="G164" s="731">
        <v>197116.49999999994</v>
      </c>
      <c r="H164" s="731">
        <v>2.7272727272727262</v>
      </c>
      <c r="I164" s="731">
        <v>6570.5499999999984</v>
      </c>
      <c r="J164" s="731">
        <v>11</v>
      </c>
      <c r="K164" s="731">
        <v>72276.05</v>
      </c>
      <c r="L164" s="731">
        <v>1</v>
      </c>
      <c r="M164" s="731">
        <v>6570.55</v>
      </c>
      <c r="N164" s="731">
        <v>3</v>
      </c>
      <c r="O164" s="731">
        <v>18923.099999999999</v>
      </c>
      <c r="P164" s="745">
        <v>0.26181701960746329</v>
      </c>
      <c r="Q164" s="732">
        <v>6307.7</v>
      </c>
    </row>
    <row r="165" spans="1:17" ht="14.4" customHeight="1" x14ac:dyDescent="0.3">
      <c r="A165" s="726" t="s">
        <v>569</v>
      </c>
      <c r="B165" s="727" t="s">
        <v>5979</v>
      </c>
      <c r="C165" s="727" t="s">
        <v>5810</v>
      </c>
      <c r="D165" s="727" t="s">
        <v>6128</v>
      </c>
      <c r="E165" s="727" t="s">
        <v>6129</v>
      </c>
      <c r="F165" s="731">
        <v>2</v>
      </c>
      <c r="G165" s="731">
        <v>26164.04</v>
      </c>
      <c r="H165" s="731">
        <v>1</v>
      </c>
      <c r="I165" s="731">
        <v>13082.02</v>
      </c>
      <c r="J165" s="731">
        <v>2</v>
      </c>
      <c r="K165" s="731">
        <v>26164.04</v>
      </c>
      <c r="L165" s="731">
        <v>1</v>
      </c>
      <c r="M165" s="731">
        <v>13082.02</v>
      </c>
      <c r="N165" s="731">
        <v>1</v>
      </c>
      <c r="O165" s="731">
        <v>12558.7</v>
      </c>
      <c r="P165" s="745">
        <v>0.47999850176043152</v>
      </c>
      <c r="Q165" s="732">
        <v>12558.7</v>
      </c>
    </row>
    <row r="166" spans="1:17" ht="14.4" customHeight="1" x14ac:dyDescent="0.3">
      <c r="A166" s="726" t="s">
        <v>569</v>
      </c>
      <c r="B166" s="727" t="s">
        <v>5979</v>
      </c>
      <c r="C166" s="727" t="s">
        <v>5810</v>
      </c>
      <c r="D166" s="727" t="s">
        <v>6130</v>
      </c>
      <c r="E166" s="727" t="s">
        <v>6131</v>
      </c>
      <c r="F166" s="731"/>
      <c r="G166" s="731"/>
      <c r="H166" s="731"/>
      <c r="I166" s="731"/>
      <c r="J166" s="731">
        <v>1</v>
      </c>
      <c r="K166" s="731">
        <v>1732.8</v>
      </c>
      <c r="L166" s="731">
        <v>1</v>
      </c>
      <c r="M166" s="731">
        <v>1732.8</v>
      </c>
      <c r="N166" s="731"/>
      <c r="O166" s="731"/>
      <c r="P166" s="745"/>
      <c r="Q166" s="732"/>
    </row>
    <row r="167" spans="1:17" ht="14.4" customHeight="1" x14ac:dyDescent="0.3">
      <c r="A167" s="726" t="s">
        <v>569</v>
      </c>
      <c r="B167" s="727" t="s">
        <v>5979</v>
      </c>
      <c r="C167" s="727" t="s">
        <v>5810</v>
      </c>
      <c r="D167" s="727" t="s">
        <v>6132</v>
      </c>
      <c r="E167" s="727" t="s">
        <v>6133</v>
      </c>
      <c r="F167" s="731">
        <v>7</v>
      </c>
      <c r="G167" s="731">
        <v>32110.050000000003</v>
      </c>
      <c r="H167" s="731"/>
      <c r="I167" s="731">
        <v>4587.1500000000005</v>
      </c>
      <c r="J167" s="731"/>
      <c r="K167" s="731"/>
      <c r="L167" s="731"/>
      <c r="M167" s="731"/>
      <c r="N167" s="731"/>
      <c r="O167" s="731"/>
      <c r="P167" s="745"/>
      <c r="Q167" s="732"/>
    </row>
    <row r="168" spans="1:17" ht="14.4" customHeight="1" x14ac:dyDescent="0.3">
      <c r="A168" s="726" t="s">
        <v>569</v>
      </c>
      <c r="B168" s="727" t="s">
        <v>5979</v>
      </c>
      <c r="C168" s="727" t="s">
        <v>5810</v>
      </c>
      <c r="D168" s="727" t="s">
        <v>6134</v>
      </c>
      <c r="E168" s="727" t="s">
        <v>6135</v>
      </c>
      <c r="F168" s="731">
        <v>10</v>
      </c>
      <c r="G168" s="731">
        <v>48346.400000000001</v>
      </c>
      <c r="H168" s="731">
        <v>1.4285714285714284</v>
      </c>
      <c r="I168" s="731">
        <v>4834.6400000000003</v>
      </c>
      <c r="J168" s="731">
        <v>7</v>
      </c>
      <c r="K168" s="731">
        <v>33842.480000000003</v>
      </c>
      <c r="L168" s="731">
        <v>1</v>
      </c>
      <c r="M168" s="731">
        <v>4834.6400000000003</v>
      </c>
      <c r="N168" s="731">
        <v>14</v>
      </c>
      <c r="O168" s="731">
        <v>67684.960000000006</v>
      </c>
      <c r="P168" s="745">
        <v>2</v>
      </c>
      <c r="Q168" s="732">
        <v>4834.6400000000003</v>
      </c>
    </row>
    <row r="169" spans="1:17" ht="14.4" customHeight="1" x14ac:dyDescent="0.3">
      <c r="A169" s="726" t="s">
        <v>569</v>
      </c>
      <c r="B169" s="727" t="s">
        <v>5979</v>
      </c>
      <c r="C169" s="727" t="s">
        <v>5810</v>
      </c>
      <c r="D169" s="727" t="s">
        <v>6136</v>
      </c>
      <c r="E169" s="727" t="s">
        <v>6137</v>
      </c>
      <c r="F169" s="731">
        <v>3</v>
      </c>
      <c r="G169" s="731">
        <v>15246.66</v>
      </c>
      <c r="H169" s="731">
        <v>0.6</v>
      </c>
      <c r="I169" s="731">
        <v>5082.22</v>
      </c>
      <c r="J169" s="731">
        <v>5</v>
      </c>
      <c r="K169" s="731">
        <v>25411.1</v>
      </c>
      <c r="L169" s="731">
        <v>1</v>
      </c>
      <c r="M169" s="731">
        <v>5082.2199999999993</v>
      </c>
      <c r="N169" s="731">
        <v>5</v>
      </c>
      <c r="O169" s="731">
        <v>25411.1</v>
      </c>
      <c r="P169" s="745">
        <v>1</v>
      </c>
      <c r="Q169" s="732">
        <v>5082.2199999999993</v>
      </c>
    </row>
    <row r="170" spans="1:17" ht="14.4" customHeight="1" x14ac:dyDescent="0.3">
      <c r="A170" s="726" t="s">
        <v>569</v>
      </c>
      <c r="B170" s="727" t="s">
        <v>5979</v>
      </c>
      <c r="C170" s="727" t="s">
        <v>5810</v>
      </c>
      <c r="D170" s="727" t="s">
        <v>6138</v>
      </c>
      <c r="E170" s="727" t="s">
        <v>6139</v>
      </c>
      <c r="F170" s="731">
        <v>7</v>
      </c>
      <c r="G170" s="731">
        <v>54666.640000000014</v>
      </c>
      <c r="H170" s="731">
        <v>7.0000000000000018</v>
      </c>
      <c r="I170" s="731">
        <v>7809.5200000000023</v>
      </c>
      <c r="J170" s="731">
        <v>1</v>
      </c>
      <c r="K170" s="731">
        <v>7809.52</v>
      </c>
      <c r="L170" s="731">
        <v>1</v>
      </c>
      <c r="M170" s="731">
        <v>7809.52</v>
      </c>
      <c r="N170" s="731">
        <v>1</v>
      </c>
      <c r="O170" s="731">
        <v>7809.52</v>
      </c>
      <c r="P170" s="745">
        <v>1</v>
      </c>
      <c r="Q170" s="732">
        <v>7809.52</v>
      </c>
    </row>
    <row r="171" spans="1:17" ht="14.4" customHeight="1" x14ac:dyDescent="0.3">
      <c r="A171" s="726" t="s">
        <v>569</v>
      </c>
      <c r="B171" s="727" t="s">
        <v>5979</v>
      </c>
      <c r="C171" s="727" t="s">
        <v>5810</v>
      </c>
      <c r="D171" s="727" t="s">
        <v>6140</v>
      </c>
      <c r="E171" s="727" t="s">
        <v>6141</v>
      </c>
      <c r="F171" s="731">
        <v>2</v>
      </c>
      <c r="G171" s="731">
        <v>11404.36</v>
      </c>
      <c r="H171" s="731"/>
      <c r="I171" s="731">
        <v>5702.18</v>
      </c>
      <c r="J171" s="731"/>
      <c r="K171" s="731"/>
      <c r="L171" s="731"/>
      <c r="M171" s="731"/>
      <c r="N171" s="731">
        <v>1</v>
      </c>
      <c r="O171" s="731">
        <v>5702.18</v>
      </c>
      <c r="P171" s="745"/>
      <c r="Q171" s="732">
        <v>5702.18</v>
      </c>
    </row>
    <row r="172" spans="1:17" ht="14.4" customHeight="1" x14ac:dyDescent="0.3">
      <c r="A172" s="726" t="s">
        <v>569</v>
      </c>
      <c r="B172" s="727" t="s">
        <v>5979</v>
      </c>
      <c r="C172" s="727" t="s">
        <v>5810</v>
      </c>
      <c r="D172" s="727" t="s">
        <v>6142</v>
      </c>
      <c r="E172" s="727" t="s">
        <v>6143</v>
      </c>
      <c r="F172" s="731">
        <v>45</v>
      </c>
      <c r="G172" s="731">
        <v>117159.75</v>
      </c>
      <c r="H172" s="731">
        <v>0.81818181818181823</v>
      </c>
      <c r="I172" s="731">
        <v>2603.5500000000002</v>
      </c>
      <c r="J172" s="731">
        <v>55</v>
      </c>
      <c r="K172" s="731">
        <v>143195.25</v>
      </c>
      <c r="L172" s="731">
        <v>1</v>
      </c>
      <c r="M172" s="731">
        <v>2603.5500000000002</v>
      </c>
      <c r="N172" s="731">
        <v>68</v>
      </c>
      <c r="O172" s="731">
        <v>177041.4</v>
      </c>
      <c r="P172" s="745">
        <v>1.2363636363636363</v>
      </c>
      <c r="Q172" s="732">
        <v>2603.5499999999997</v>
      </c>
    </row>
    <row r="173" spans="1:17" ht="14.4" customHeight="1" x14ac:dyDescent="0.3">
      <c r="A173" s="726" t="s">
        <v>569</v>
      </c>
      <c r="B173" s="727" t="s">
        <v>5979</v>
      </c>
      <c r="C173" s="727" t="s">
        <v>5810</v>
      </c>
      <c r="D173" s="727" t="s">
        <v>6144</v>
      </c>
      <c r="E173" s="727" t="s">
        <v>6143</v>
      </c>
      <c r="F173" s="731">
        <v>12</v>
      </c>
      <c r="G173" s="731">
        <v>100111.44</v>
      </c>
      <c r="H173" s="731">
        <v>0.75000000000000011</v>
      </c>
      <c r="I173" s="731">
        <v>8342.6200000000008</v>
      </c>
      <c r="J173" s="731">
        <v>16</v>
      </c>
      <c r="K173" s="731">
        <v>133481.91999999998</v>
      </c>
      <c r="L173" s="731">
        <v>1</v>
      </c>
      <c r="M173" s="731">
        <v>8342.619999999999</v>
      </c>
      <c r="N173" s="731">
        <v>4</v>
      </c>
      <c r="O173" s="731">
        <v>33370.480000000003</v>
      </c>
      <c r="P173" s="745">
        <v>0.25000000000000006</v>
      </c>
      <c r="Q173" s="732">
        <v>8342.6200000000008</v>
      </c>
    </row>
    <row r="174" spans="1:17" ht="14.4" customHeight="1" x14ac:dyDescent="0.3">
      <c r="A174" s="726" t="s">
        <v>569</v>
      </c>
      <c r="B174" s="727" t="s">
        <v>5979</v>
      </c>
      <c r="C174" s="727" t="s">
        <v>5810</v>
      </c>
      <c r="D174" s="727" t="s">
        <v>6145</v>
      </c>
      <c r="E174" s="727" t="s">
        <v>6146</v>
      </c>
      <c r="F174" s="731">
        <v>65</v>
      </c>
      <c r="G174" s="731">
        <v>106495.34999999999</v>
      </c>
      <c r="H174" s="731">
        <v>0.91549295774647876</v>
      </c>
      <c r="I174" s="731">
        <v>1638.3899999999999</v>
      </c>
      <c r="J174" s="731">
        <v>71</v>
      </c>
      <c r="K174" s="731">
        <v>116325.69</v>
      </c>
      <c r="L174" s="731">
        <v>1</v>
      </c>
      <c r="M174" s="731">
        <v>1638.39</v>
      </c>
      <c r="N174" s="731">
        <v>25</v>
      </c>
      <c r="O174" s="731">
        <v>40959.749999999993</v>
      </c>
      <c r="P174" s="745">
        <v>0.35211267605633795</v>
      </c>
      <c r="Q174" s="732">
        <v>1638.3899999999996</v>
      </c>
    </row>
    <row r="175" spans="1:17" ht="14.4" customHeight="1" x14ac:dyDescent="0.3">
      <c r="A175" s="726" t="s">
        <v>569</v>
      </c>
      <c r="B175" s="727" t="s">
        <v>5979</v>
      </c>
      <c r="C175" s="727" t="s">
        <v>5810</v>
      </c>
      <c r="D175" s="727" t="s">
        <v>6147</v>
      </c>
      <c r="E175" s="727" t="s">
        <v>6148</v>
      </c>
      <c r="F175" s="731">
        <v>1</v>
      </c>
      <c r="G175" s="731">
        <v>28950</v>
      </c>
      <c r="H175" s="731"/>
      <c r="I175" s="731">
        <v>28950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569</v>
      </c>
      <c r="B176" s="727" t="s">
        <v>5979</v>
      </c>
      <c r="C176" s="727" t="s">
        <v>5810</v>
      </c>
      <c r="D176" s="727" t="s">
        <v>6149</v>
      </c>
      <c r="E176" s="727" t="s">
        <v>6150</v>
      </c>
      <c r="F176" s="731">
        <v>278</v>
      </c>
      <c r="G176" s="731">
        <v>22796</v>
      </c>
      <c r="H176" s="731"/>
      <c r="I176" s="731">
        <v>82</v>
      </c>
      <c r="J176" s="731"/>
      <c r="K176" s="731"/>
      <c r="L176" s="731"/>
      <c r="M176" s="731"/>
      <c r="N176" s="731"/>
      <c r="O176" s="731"/>
      <c r="P176" s="745"/>
      <c r="Q176" s="732"/>
    </row>
    <row r="177" spans="1:17" ht="14.4" customHeight="1" x14ac:dyDescent="0.3">
      <c r="A177" s="726" t="s">
        <v>569</v>
      </c>
      <c r="B177" s="727" t="s">
        <v>5979</v>
      </c>
      <c r="C177" s="727" t="s">
        <v>5810</v>
      </c>
      <c r="D177" s="727" t="s">
        <v>6151</v>
      </c>
      <c r="E177" s="727" t="s">
        <v>6152</v>
      </c>
      <c r="F177" s="731"/>
      <c r="G177" s="731"/>
      <c r="H177" s="731"/>
      <c r="I177" s="731"/>
      <c r="J177" s="731">
        <v>1</v>
      </c>
      <c r="K177" s="731">
        <v>7100</v>
      </c>
      <c r="L177" s="731">
        <v>1</v>
      </c>
      <c r="M177" s="731">
        <v>7100</v>
      </c>
      <c r="N177" s="731"/>
      <c r="O177" s="731"/>
      <c r="P177" s="745"/>
      <c r="Q177" s="732"/>
    </row>
    <row r="178" spans="1:17" ht="14.4" customHeight="1" x14ac:dyDescent="0.3">
      <c r="A178" s="726" t="s">
        <v>569</v>
      </c>
      <c r="B178" s="727" t="s">
        <v>5979</v>
      </c>
      <c r="C178" s="727" t="s">
        <v>5810</v>
      </c>
      <c r="D178" s="727" t="s">
        <v>6153</v>
      </c>
      <c r="E178" s="727" t="s">
        <v>6154</v>
      </c>
      <c r="F178" s="731"/>
      <c r="G178" s="731"/>
      <c r="H178" s="731"/>
      <c r="I178" s="731"/>
      <c r="J178" s="731">
        <v>1</v>
      </c>
      <c r="K178" s="731">
        <v>526</v>
      </c>
      <c r="L178" s="731">
        <v>1</v>
      </c>
      <c r="M178" s="731">
        <v>526</v>
      </c>
      <c r="N178" s="731"/>
      <c r="O178" s="731"/>
      <c r="P178" s="745"/>
      <c r="Q178" s="732"/>
    </row>
    <row r="179" spans="1:17" ht="14.4" customHeight="1" x14ac:dyDescent="0.3">
      <c r="A179" s="726" t="s">
        <v>569</v>
      </c>
      <c r="B179" s="727" t="s">
        <v>5979</v>
      </c>
      <c r="C179" s="727" t="s">
        <v>5810</v>
      </c>
      <c r="D179" s="727" t="s">
        <v>6155</v>
      </c>
      <c r="E179" s="727" t="s">
        <v>6156</v>
      </c>
      <c r="F179" s="731">
        <v>1</v>
      </c>
      <c r="G179" s="731">
        <v>223.85</v>
      </c>
      <c r="H179" s="731"/>
      <c r="I179" s="731">
        <v>223.85</v>
      </c>
      <c r="J179" s="731"/>
      <c r="K179" s="731"/>
      <c r="L179" s="731"/>
      <c r="M179" s="731"/>
      <c r="N179" s="731"/>
      <c r="O179" s="731"/>
      <c r="P179" s="745"/>
      <c r="Q179" s="732"/>
    </row>
    <row r="180" spans="1:17" ht="14.4" customHeight="1" x14ac:dyDescent="0.3">
      <c r="A180" s="726" t="s">
        <v>569</v>
      </c>
      <c r="B180" s="727" t="s">
        <v>5979</v>
      </c>
      <c r="C180" s="727" t="s">
        <v>5810</v>
      </c>
      <c r="D180" s="727" t="s">
        <v>6157</v>
      </c>
      <c r="E180" s="727" t="s">
        <v>6158</v>
      </c>
      <c r="F180" s="731">
        <v>18</v>
      </c>
      <c r="G180" s="731">
        <v>168767.63999999998</v>
      </c>
      <c r="H180" s="731">
        <v>0.69230769230769229</v>
      </c>
      <c r="I180" s="731">
        <v>9375.98</v>
      </c>
      <c r="J180" s="731">
        <v>26</v>
      </c>
      <c r="K180" s="731">
        <v>243775.47999999998</v>
      </c>
      <c r="L180" s="731">
        <v>1</v>
      </c>
      <c r="M180" s="731">
        <v>9375.98</v>
      </c>
      <c r="N180" s="731">
        <v>20</v>
      </c>
      <c r="O180" s="731">
        <v>187519.6</v>
      </c>
      <c r="P180" s="745">
        <v>0.76923076923076927</v>
      </c>
      <c r="Q180" s="732">
        <v>9375.98</v>
      </c>
    </row>
    <row r="181" spans="1:17" ht="14.4" customHeight="1" x14ac:dyDescent="0.3">
      <c r="A181" s="726" t="s">
        <v>569</v>
      </c>
      <c r="B181" s="727" t="s">
        <v>5979</v>
      </c>
      <c r="C181" s="727" t="s">
        <v>5810</v>
      </c>
      <c r="D181" s="727" t="s">
        <v>6159</v>
      </c>
      <c r="E181" s="727" t="s">
        <v>6160</v>
      </c>
      <c r="F181" s="731">
        <v>32</v>
      </c>
      <c r="G181" s="731">
        <v>211106.56</v>
      </c>
      <c r="H181" s="731">
        <v>0.54237288135593231</v>
      </c>
      <c r="I181" s="731">
        <v>6597.08</v>
      </c>
      <c r="J181" s="731">
        <v>59</v>
      </c>
      <c r="K181" s="731">
        <v>389227.71999999991</v>
      </c>
      <c r="L181" s="731">
        <v>1</v>
      </c>
      <c r="M181" s="731">
        <v>6597.0799999999981</v>
      </c>
      <c r="N181" s="731">
        <v>32</v>
      </c>
      <c r="O181" s="731">
        <v>211106.56000000003</v>
      </c>
      <c r="P181" s="745">
        <v>0.54237288135593242</v>
      </c>
      <c r="Q181" s="732">
        <v>6597.0800000000008</v>
      </c>
    </row>
    <row r="182" spans="1:17" ht="14.4" customHeight="1" x14ac:dyDescent="0.3">
      <c r="A182" s="726" t="s">
        <v>569</v>
      </c>
      <c r="B182" s="727" t="s">
        <v>5979</v>
      </c>
      <c r="C182" s="727" t="s">
        <v>5810</v>
      </c>
      <c r="D182" s="727" t="s">
        <v>6161</v>
      </c>
      <c r="E182" s="727" t="s">
        <v>6162</v>
      </c>
      <c r="F182" s="731">
        <v>1</v>
      </c>
      <c r="G182" s="731">
        <v>3537.32</v>
      </c>
      <c r="H182" s="731"/>
      <c r="I182" s="731">
        <v>3537.32</v>
      </c>
      <c r="J182" s="731"/>
      <c r="K182" s="731"/>
      <c r="L182" s="731"/>
      <c r="M182" s="731"/>
      <c r="N182" s="731">
        <v>1</v>
      </c>
      <c r="O182" s="731">
        <v>3537.32</v>
      </c>
      <c r="P182" s="745"/>
      <c r="Q182" s="732">
        <v>3537.32</v>
      </c>
    </row>
    <row r="183" spans="1:17" ht="14.4" customHeight="1" x14ac:dyDescent="0.3">
      <c r="A183" s="726" t="s">
        <v>569</v>
      </c>
      <c r="B183" s="727" t="s">
        <v>5979</v>
      </c>
      <c r="C183" s="727" t="s">
        <v>5810</v>
      </c>
      <c r="D183" s="727" t="s">
        <v>6163</v>
      </c>
      <c r="E183" s="727" t="s">
        <v>6164</v>
      </c>
      <c r="F183" s="731">
        <v>1</v>
      </c>
      <c r="G183" s="731">
        <v>408.74</v>
      </c>
      <c r="H183" s="731"/>
      <c r="I183" s="731">
        <v>408.74</v>
      </c>
      <c r="J183" s="731"/>
      <c r="K183" s="731"/>
      <c r="L183" s="731"/>
      <c r="M183" s="731"/>
      <c r="N183" s="731"/>
      <c r="O183" s="731"/>
      <c r="P183" s="745"/>
      <c r="Q183" s="732"/>
    </row>
    <row r="184" spans="1:17" ht="14.4" customHeight="1" x14ac:dyDescent="0.3">
      <c r="A184" s="726" t="s">
        <v>569</v>
      </c>
      <c r="B184" s="727" t="s">
        <v>5979</v>
      </c>
      <c r="C184" s="727" t="s">
        <v>5810</v>
      </c>
      <c r="D184" s="727" t="s">
        <v>6165</v>
      </c>
      <c r="E184" s="727" t="s">
        <v>6166</v>
      </c>
      <c r="F184" s="731">
        <v>4</v>
      </c>
      <c r="G184" s="731">
        <v>809.6</v>
      </c>
      <c r="H184" s="731"/>
      <c r="I184" s="731">
        <v>202.4</v>
      </c>
      <c r="J184" s="731"/>
      <c r="K184" s="731"/>
      <c r="L184" s="731"/>
      <c r="M184" s="731"/>
      <c r="N184" s="731"/>
      <c r="O184" s="731"/>
      <c r="P184" s="745"/>
      <c r="Q184" s="732"/>
    </row>
    <row r="185" spans="1:17" ht="14.4" customHeight="1" x14ac:dyDescent="0.3">
      <c r="A185" s="726" t="s">
        <v>569</v>
      </c>
      <c r="B185" s="727" t="s">
        <v>5979</v>
      </c>
      <c r="C185" s="727" t="s">
        <v>5810</v>
      </c>
      <c r="D185" s="727" t="s">
        <v>6167</v>
      </c>
      <c r="E185" s="727" t="s">
        <v>6168</v>
      </c>
      <c r="F185" s="731"/>
      <c r="G185" s="731"/>
      <c r="H185" s="731"/>
      <c r="I185" s="731"/>
      <c r="J185" s="731"/>
      <c r="K185" s="731"/>
      <c r="L185" s="731"/>
      <c r="M185" s="731"/>
      <c r="N185" s="731">
        <v>2</v>
      </c>
      <c r="O185" s="731">
        <v>3330</v>
      </c>
      <c r="P185" s="745"/>
      <c r="Q185" s="732">
        <v>1665</v>
      </c>
    </row>
    <row r="186" spans="1:17" ht="14.4" customHeight="1" x14ac:dyDescent="0.3">
      <c r="A186" s="726" t="s">
        <v>569</v>
      </c>
      <c r="B186" s="727" t="s">
        <v>5979</v>
      </c>
      <c r="C186" s="727" t="s">
        <v>5810</v>
      </c>
      <c r="D186" s="727" t="s">
        <v>6169</v>
      </c>
      <c r="E186" s="727" t="s">
        <v>6170</v>
      </c>
      <c r="F186" s="731">
        <v>13</v>
      </c>
      <c r="G186" s="731">
        <v>92293.63</v>
      </c>
      <c r="H186" s="731">
        <v>0.59090909090909083</v>
      </c>
      <c r="I186" s="731">
        <v>7099.51</v>
      </c>
      <c r="J186" s="731">
        <v>22</v>
      </c>
      <c r="K186" s="731">
        <v>156189.22000000003</v>
      </c>
      <c r="L186" s="731">
        <v>1</v>
      </c>
      <c r="M186" s="731">
        <v>7099.5100000000011</v>
      </c>
      <c r="N186" s="731">
        <v>9</v>
      </c>
      <c r="O186" s="731">
        <v>54895.59</v>
      </c>
      <c r="P186" s="745">
        <v>0.35146849443258621</v>
      </c>
      <c r="Q186" s="732">
        <v>6099.5099999999993</v>
      </c>
    </row>
    <row r="187" spans="1:17" ht="14.4" customHeight="1" x14ac:dyDescent="0.3">
      <c r="A187" s="726" t="s">
        <v>569</v>
      </c>
      <c r="B187" s="727" t="s">
        <v>5979</v>
      </c>
      <c r="C187" s="727" t="s">
        <v>5810</v>
      </c>
      <c r="D187" s="727" t="s">
        <v>6171</v>
      </c>
      <c r="E187" s="727" t="s">
        <v>6172</v>
      </c>
      <c r="F187" s="731">
        <v>53</v>
      </c>
      <c r="G187" s="731">
        <v>241680</v>
      </c>
      <c r="H187" s="731">
        <v>0.77941176470588236</v>
      </c>
      <c r="I187" s="731">
        <v>4560</v>
      </c>
      <c r="J187" s="731">
        <v>68</v>
      </c>
      <c r="K187" s="731">
        <v>310080</v>
      </c>
      <c r="L187" s="731">
        <v>1</v>
      </c>
      <c r="M187" s="731">
        <v>4560</v>
      </c>
      <c r="N187" s="731">
        <v>61</v>
      </c>
      <c r="O187" s="731">
        <v>278160</v>
      </c>
      <c r="P187" s="745">
        <v>0.8970588235294118</v>
      </c>
      <c r="Q187" s="732">
        <v>4560</v>
      </c>
    </row>
    <row r="188" spans="1:17" ht="14.4" customHeight="1" x14ac:dyDescent="0.3">
      <c r="A188" s="726" t="s">
        <v>569</v>
      </c>
      <c r="B188" s="727" t="s">
        <v>5979</v>
      </c>
      <c r="C188" s="727" t="s">
        <v>5810</v>
      </c>
      <c r="D188" s="727" t="s">
        <v>6173</v>
      </c>
      <c r="E188" s="727" t="s">
        <v>6143</v>
      </c>
      <c r="F188" s="731">
        <v>16</v>
      </c>
      <c r="G188" s="731">
        <v>65629.119999999995</v>
      </c>
      <c r="H188" s="731">
        <v>0.88888888888888873</v>
      </c>
      <c r="I188" s="731">
        <v>4101.82</v>
      </c>
      <c r="J188" s="731">
        <v>18</v>
      </c>
      <c r="K188" s="731">
        <v>73832.760000000009</v>
      </c>
      <c r="L188" s="731">
        <v>1</v>
      </c>
      <c r="M188" s="731">
        <v>4101.8200000000006</v>
      </c>
      <c r="N188" s="731">
        <v>8</v>
      </c>
      <c r="O188" s="731">
        <v>32814.559999999998</v>
      </c>
      <c r="P188" s="745">
        <v>0.44444444444444436</v>
      </c>
      <c r="Q188" s="732">
        <v>4101.82</v>
      </c>
    </row>
    <row r="189" spans="1:17" ht="14.4" customHeight="1" x14ac:dyDescent="0.3">
      <c r="A189" s="726" t="s">
        <v>569</v>
      </c>
      <c r="B189" s="727" t="s">
        <v>5979</v>
      </c>
      <c r="C189" s="727" t="s">
        <v>5810</v>
      </c>
      <c r="D189" s="727" t="s">
        <v>6174</v>
      </c>
      <c r="E189" s="727" t="s">
        <v>6175</v>
      </c>
      <c r="F189" s="731">
        <v>39</v>
      </c>
      <c r="G189" s="731">
        <v>394845.36</v>
      </c>
      <c r="H189" s="731">
        <v>0.72222222222222221</v>
      </c>
      <c r="I189" s="731">
        <v>10124.24</v>
      </c>
      <c r="J189" s="731">
        <v>54</v>
      </c>
      <c r="K189" s="731">
        <v>546708.96</v>
      </c>
      <c r="L189" s="731">
        <v>1</v>
      </c>
      <c r="M189" s="731">
        <v>10124.24</v>
      </c>
      <c r="N189" s="731">
        <v>33</v>
      </c>
      <c r="O189" s="731">
        <v>320736.89999999991</v>
      </c>
      <c r="P189" s="745">
        <v>0.5866684533577059</v>
      </c>
      <c r="Q189" s="732">
        <v>9719.2999999999975</v>
      </c>
    </row>
    <row r="190" spans="1:17" ht="14.4" customHeight="1" x14ac:dyDescent="0.3">
      <c r="A190" s="726" t="s">
        <v>569</v>
      </c>
      <c r="B190" s="727" t="s">
        <v>5979</v>
      </c>
      <c r="C190" s="727" t="s">
        <v>5810</v>
      </c>
      <c r="D190" s="727" t="s">
        <v>6176</v>
      </c>
      <c r="E190" s="727" t="s">
        <v>6177</v>
      </c>
      <c r="F190" s="731">
        <v>27</v>
      </c>
      <c r="G190" s="731">
        <v>179920.17</v>
      </c>
      <c r="H190" s="731">
        <v>0.93103448275862066</v>
      </c>
      <c r="I190" s="731">
        <v>6663.71</v>
      </c>
      <c r="J190" s="731">
        <v>29</v>
      </c>
      <c r="K190" s="731">
        <v>193247.59000000003</v>
      </c>
      <c r="L190" s="731">
        <v>1</v>
      </c>
      <c r="M190" s="731">
        <v>6663.7100000000009</v>
      </c>
      <c r="N190" s="731">
        <v>26</v>
      </c>
      <c r="O190" s="731">
        <v>166327.19999999998</v>
      </c>
      <c r="P190" s="745">
        <v>0.860694821601656</v>
      </c>
      <c r="Q190" s="732">
        <v>6397.1999999999989</v>
      </c>
    </row>
    <row r="191" spans="1:17" ht="14.4" customHeight="1" x14ac:dyDescent="0.3">
      <c r="A191" s="726" t="s">
        <v>569</v>
      </c>
      <c r="B191" s="727" t="s">
        <v>5979</v>
      </c>
      <c r="C191" s="727" t="s">
        <v>5810</v>
      </c>
      <c r="D191" s="727" t="s">
        <v>6178</v>
      </c>
      <c r="E191" s="727" t="s">
        <v>6179</v>
      </c>
      <c r="F191" s="731">
        <v>2</v>
      </c>
      <c r="G191" s="731">
        <v>1480</v>
      </c>
      <c r="H191" s="731"/>
      <c r="I191" s="731">
        <v>740</v>
      </c>
      <c r="J191" s="731"/>
      <c r="K191" s="731"/>
      <c r="L191" s="731"/>
      <c r="M191" s="731"/>
      <c r="N191" s="731">
        <v>1</v>
      </c>
      <c r="O191" s="731">
        <v>740</v>
      </c>
      <c r="P191" s="745"/>
      <c r="Q191" s="732">
        <v>740</v>
      </c>
    </row>
    <row r="192" spans="1:17" ht="14.4" customHeight="1" x14ac:dyDescent="0.3">
      <c r="A192" s="726" t="s">
        <v>569</v>
      </c>
      <c r="B192" s="727" t="s">
        <v>5979</v>
      </c>
      <c r="C192" s="727" t="s">
        <v>5810</v>
      </c>
      <c r="D192" s="727" t="s">
        <v>6180</v>
      </c>
      <c r="E192" s="727" t="s">
        <v>6181</v>
      </c>
      <c r="F192" s="731">
        <v>1</v>
      </c>
      <c r="G192" s="731">
        <v>1796</v>
      </c>
      <c r="H192" s="731"/>
      <c r="I192" s="731">
        <v>1796</v>
      </c>
      <c r="J192" s="731"/>
      <c r="K192" s="731"/>
      <c r="L192" s="731"/>
      <c r="M192" s="731"/>
      <c r="N192" s="731"/>
      <c r="O192" s="731"/>
      <c r="P192" s="745"/>
      <c r="Q192" s="732"/>
    </row>
    <row r="193" spans="1:17" ht="14.4" customHeight="1" x14ac:dyDescent="0.3">
      <c r="A193" s="726" t="s">
        <v>569</v>
      </c>
      <c r="B193" s="727" t="s">
        <v>5979</v>
      </c>
      <c r="C193" s="727" t="s">
        <v>5810</v>
      </c>
      <c r="D193" s="727" t="s">
        <v>6182</v>
      </c>
      <c r="E193" s="727" t="s">
        <v>6183</v>
      </c>
      <c r="F193" s="731">
        <v>43</v>
      </c>
      <c r="G193" s="731">
        <v>632358</v>
      </c>
      <c r="H193" s="731">
        <v>1.0238095238095237</v>
      </c>
      <c r="I193" s="731">
        <v>14706</v>
      </c>
      <c r="J193" s="731">
        <v>42</v>
      </c>
      <c r="K193" s="731">
        <v>617652</v>
      </c>
      <c r="L193" s="731">
        <v>1</v>
      </c>
      <c r="M193" s="731">
        <v>14706</v>
      </c>
      <c r="N193" s="731">
        <v>47</v>
      </c>
      <c r="O193" s="731">
        <v>691182</v>
      </c>
      <c r="P193" s="745">
        <v>1.1190476190476191</v>
      </c>
      <c r="Q193" s="732">
        <v>14706</v>
      </c>
    </row>
    <row r="194" spans="1:17" ht="14.4" customHeight="1" x14ac:dyDescent="0.3">
      <c r="A194" s="726" t="s">
        <v>569</v>
      </c>
      <c r="B194" s="727" t="s">
        <v>5979</v>
      </c>
      <c r="C194" s="727" t="s">
        <v>5810</v>
      </c>
      <c r="D194" s="727" t="s">
        <v>6184</v>
      </c>
      <c r="E194" s="727" t="s">
        <v>6185</v>
      </c>
      <c r="F194" s="731">
        <v>1</v>
      </c>
      <c r="G194" s="731">
        <v>5416.04</v>
      </c>
      <c r="H194" s="731">
        <v>0.5</v>
      </c>
      <c r="I194" s="731">
        <v>5416.04</v>
      </c>
      <c r="J194" s="731">
        <v>2</v>
      </c>
      <c r="K194" s="731">
        <v>10832.08</v>
      </c>
      <c r="L194" s="731">
        <v>1</v>
      </c>
      <c r="M194" s="731">
        <v>5416.04</v>
      </c>
      <c r="N194" s="731"/>
      <c r="O194" s="731"/>
      <c r="P194" s="745"/>
      <c r="Q194" s="732"/>
    </row>
    <row r="195" spans="1:17" ht="14.4" customHeight="1" x14ac:dyDescent="0.3">
      <c r="A195" s="726" t="s">
        <v>569</v>
      </c>
      <c r="B195" s="727" t="s">
        <v>5979</v>
      </c>
      <c r="C195" s="727" t="s">
        <v>5810</v>
      </c>
      <c r="D195" s="727" t="s">
        <v>6186</v>
      </c>
      <c r="E195" s="727" t="s">
        <v>6187</v>
      </c>
      <c r="F195" s="731">
        <v>3</v>
      </c>
      <c r="G195" s="731">
        <v>16884</v>
      </c>
      <c r="H195" s="731">
        <v>1.5</v>
      </c>
      <c r="I195" s="731">
        <v>5628</v>
      </c>
      <c r="J195" s="731">
        <v>2</v>
      </c>
      <c r="K195" s="731">
        <v>11256</v>
      </c>
      <c r="L195" s="731">
        <v>1</v>
      </c>
      <c r="M195" s="731">
        <v>5628</v>
      </c>
      <c r="N195" s="731">
        <v>4</v>
      </c>
      <c r="O195" s="731">
        <v>22512</v>
      </c>
      <c r="P195" s="745">
        <v>2</v>
      </c>
      <c r="Q195" s="732">
        <v>5628</v>
      </c>
    </row>
    <row r="196" spans="1:17" ht="14.4" customHeight="1" x14ac:dyDescent="0.3">
      <c r="A196" s="726" t="s">
        <v>569</v>
      </c>
      <c r="B196" s="727" t="s">
        <v>5979</v>
      </c>
      <c r="C196" s="727" t="s">
        <v>5810</v>
      </c>
      <c r="D196" s="727" t="s">
        <v>6188</v>
      </c>
      <c r="E196" s="727" t="s">
        <v>6189</v>
      </c>
      <c r="F196" s="731">
        <v>6</v>
      </c>
      <c r="G196" s="731">
        <v>52381.799999999996</v>
      </c>
      <c r="H196" s="731">
        <v>6</v>
      </c>
      <c r="I196" s="731">
        <v>8730.2999999999993</v>
      </c>
      <c r="J196" s="731">
        <v>1</v>
      </c>
      <c r="K196" s="731">
        <v>8730.2999999999993</v>
      </c>
      <c r="L196" s="731">
        <v>1</v>
      </c>
      <c r="M196" s="731">
        <v>8730.2999999999993</v>
      </c>
      <c r="N196" s="731">
        <v>7</v>
      </c>
      <c r="O196" s="731">
        <v>61112.100000000006</v>
      </c>
      <c r="P196" s="745">
        <v>7.0000000000000009</v>
      </c>
      <c r="Q196" s="732">
        <v>8730.3000000000011</v>
      </c>
    </row>
    <row r="197" spans="1:17" ht="14.4" customHeight="1" x14ac:dyDescent="0.3">
      <c r="A197" s="726" t="s">
        <v>569</v>
      </c>
      <c r="B197" s="727" t="s">
        <v>5979</v>
      </c>
      <c r="C197" s="727" t="s">
        <v>5810</v>
      </c>
      <c r="D197" s="727" t="s">
        <v>6190</v>
      </c>
      <c r="E197" s="727" t="s">
        <v>6191</v>
      </c>
      <c r="F197" s="731">
        <v>145</v>
      </c>
      <c r="G197" s="731">
        <v>1742783.9999999998</v>
      </c>
      <c r="H197" s="731">
        <v>0.98639455782312901</v>
      </c>
      <c r="I197" s="731">
        <v>12019.199999999999</v>
      </c>
      <c r="J197" s="731">
        <v>147</v>
      </c>
      <c r="K197" s="731">
        <v>1766822.4000000001</v>
      </c>
      <c r="L197" s="731">
        <v>1</v>
      </c>
      <c r="M197" s="731">
        <v>12019.2</v>
      </c>
      <c r="N197" s="731">
        <v>135</v>
      </c>
      <c r="O197" s="731">
        <v>1622592</v>
      </c>
      <c r="P197" s="745">
        <v>0.91836734693877542</v>
      </c>
      <c r="Q197" s="732">
        <v>12019.2</v>
      </c>
    </row>
    <row r="198" spans="1:17" ht="14.4" customHeight="1" x14ac:dyDescent="0.3">
      <c r="A198" s="726" t="s">
        <v>569</v>
      </c>
      <c r="B198" s="727" t="s">
        <v>5979</v>
      </c>
      <c r="C198" s="727" t="s">
        <v>5810</v>
      </c>
      <c r="D198" s="727" t="s">
        <v>6192</v>
      </c>
      <c r="E198" s="727" t="s">
        <v>6193</v>
      </c>
      <c r="F198" s="731">
        <v>16</v>
      </c>
      <c r="G198" s="731">
        <v>340489.6</v>
      </c>
      <c r="H198" s="731">
        <v>1.333333333333333</v>
      </c>
      <c r="I198" s="731">
        <v>21280.6</v>
      </c>
      <c r="J198" s="731">
        <v>12</v>
      </c>
      <c r="K198" s="731">
        <v>255367.20000000004</v>
      </c>
      <c r="L198" s="731">
        <v>1</v>
      </c>
      <c r="M198" s="731">
        <v>21280.600000000002</v>
      </c>
      <c r="N198" s="731">
        <v>14</v>
      </c>
      <c r="O198" s="731">
        <v>297928.40000000002</v>
      </c>
      <c r="P198" s="745">
        <v>1.1666666666666665</v>
      </c>
      <c r="Q198" s="732">
        <v>21280.600000000002</v>
      </c>
    </row>
    <row r="199" spans="1:17" ht="14.4" customHeight="1" x14ac:dyDescent="0.3">
      <c r="A199" s="726" t="s">
        <v>569</v>
      </c>
      <c r="B199" s="727" t="s">
        <v>5979</v>
      </c>
      <c r="C199" s="727" t="s">
        <v>5810</v>
      </c>
      <c r="D199" s="727" t="s">
        <v>6194</v>
      </c>
      <c r="E199" s="727" t="s">
        <v>6195</v>
      </c>
      <c r="F199" s="731">
        <v>4</v>
      </c>
      <c r="G199" s="731">
        <v>43922.8</v>
      </c>
      <c r="H199" s="731">
        <v>2</v>
      </c>
      <c r="I199" s="731">
        <v>10980.7</v>
      </c>
      <c r="J199" s="731">
        <v>2</v>
      </c>
      <c r="K199" s="731">
        <v>21961.4</v>
      </c>
      <c r="L199" s="731">
        <v>1</v>
      </c>
      <c r="M199" s="731">
        <v>10980.7</v>
      </c>
      <c r="N199" s="731">
        <v>1</v>
      </c>
      <c r="O199" s="731">
        <v>10980.7</v>
      </c>
      <c r="P199" s="745">
        <v>0.5</v>
      </c>
      <c r="Q199" s="732">
        <v>10980.7</v>
      </c>
    </row>
    <row r="200" spans="1:17" ht="14.4" customHeight="1" x14ac:dyDescent="0.3">
      <c r="A200" s="726" t="s">
        <v>569</v>
      </c>
      <c r="B200" s="727" t="s">
        <v>5979</v>
      </c>
      <c r="C200" s="727" t="s">
        <v>5810</v>
      </c>
      <c r="D200" s="727" t="s">
        <v>6196</v>
      </c>
      <c r="E200" s="727" t="s">
        <v>6197</v>
      </c>
      <c r="F200" s="731">
        <v>6</v>
      </c>
      <c r="G200" s="731">
        <v>65884.2</v>
      </c>
      <c r="H200" s="731">
        <v>1.4999999999999998</v>
      </c>
      <c r="I200" s="731">
        <v>10980.699999999999</v>
      </c>
      <c r="J200" s="731">
        <v>4</v>
      </c>
      <c r="K200" s="731">
        <v>43922.8</v>
      </c>
      <c r="L200" s="731">
        <v>1</v>
      </c>
      <c r="M200" s="731">
        <v>10980.7</v>
      </c>
      <c r="N200" s="731">
        <v>1</v>
      </c>
      <c r="O200" s="731">
        <v>10980.7</v>
      </c>
      <c r="P200" s="745">
        <v>0.25</v>
      </c>
      <c r="Q200" s="732">
        <v>10980.7</v>
      </c>
    </row>
    <row r="201" spans="1:17" ht="14.4" customHeight="1" x14ac:dyDescent="0.3">
      <c r="A201" s="726" t="s">
        <v>569</v>
      </c>
      <c r="B201" s="727" t="s">
        <v>5979</v>
      </c>
      <c r="C201" s="727" t="s">
        <v>5810</v>
      </c>
      <c r="D201" s="727" t="s">
        <v>6198</v>
      </c>
      <c r="E201" s="727" t="s">
        <v>6199</v>
      </c>
      <c r="F201" s="731">
        <v>4</v>
      </c>
      <c r="G201" s="731">
        <v>85121.600000000006</v>
      </c>
      <c r="H201" s="731">
        <v>0.40000000000000008</v>
      </c>
      <c r="I201" s="731">
        <v>21280.400000000001</v>
      </c>
      <c r="J201" s="731">
        <v>10</v>
      </c>
      <c r="K201" s="731">
        <v>212803.99999999997</v>
      </c>
      <c r="L201" s="731">
        <v>1</v>
      </c>
      <c r="M201" s="731">
        <v>21280.399999999998</v>
      </c>
      <c r="N201" s="731">
        <v>10</v>
      </c>
      <c r="O201" s="731">
        <v>212804</v>
      </c>
      <c r="P201" s="745">
        <v>1.0000000000000002</v>
      </c>
      <c r="Q201" s="732">
        <v>21280.400000000001</v>
      </c>
    </row>
    <row r="202" spans="1:17" ht="14.4" customHeight="1" x14ac:dyDescent="0.3">
      <c r="A202" s="726" t="s">
        <v>569</v>
      </c>
      <c r="B202" s="727" t="s">
        <v>5979</v>
      </c>
      <c r="C202" s="727" t="s">
        <v>5810</v>
      </c>
      <c r="D202" s="727" t="s">
        <v>6200</v>
      </c>
      <c r="E202" s="727" t="s">
        <v>6201</v>
      </c>
      <c r="F202" s="731">
        <v>4</v>
      </c>
      <c r="G202" s="731">
        <v>56400</v>
      </c>
      <c r="H202" s="731"/>
      <c r="I202" s="731">
        <v>14100</v>
      </c>
      <c r="J202" s="731"/>
      <c r="K202" s="731"/>
      <c r="L202" s="731"/>
      <c r="M202" s="731"/>
      <c r="N202" s="731">
        <v>5</v>
      </c>
      <c r="O202" s="731">
        <v>70500</v>
      </c>
      <c r="P202" s="745"/>
      <c r="Q202" s="732">
        <v>14100</v>
      </c>
    </row>
    <row r="203" spans="1:17" ht="14.4" customHeight="1" x14ac:dyDescent="0.3">
      <c r="A203" s="726" t="s">
        <v>569</v>
      </c>
      <c r="B203" s="727" t="s">
        <v>5979</v>
      </c>
      <c r="C203" s="727" t="s">
        <v>5810</v>
      </c>
      <c r="D203" s="727" t="s">
        <v>6202</v>
      </c>
      <c r="E203" s="727" t="s">
        <v>6203</v>
      </c>
      <c r="F203" s="731">
        <v>3</v>
      </c>
      <c r="G203" s="731">
        <v>31875</v>
      </c>
      <c r="H203" s="731">
        <v>1</v>
      </c>
      <c r="I203" s="731">
        <v>10625</v>
      </c>
      <c r="J203" s="731">
        <v>3</v>
      </c>
      <c r="K203" s="731">
        <v>31875</v>
      </c>
      <c r="L203" s="731">
        <v>1</v>
      </c>
      <c r="M203" s="731">
        <v>10625</v>
      </c>
      <c r="N203" s="731">
        <v>2</v>
      </c>
      <c r="O203" s="731">
        <v>21250</v>
      </c>
      <c r="P203" s="745">
        <v>0.66666666666666663</v>
      </c>
      <c r="Q203" s="732">
        <v>10625</v>
      </c>
    </row>
    <row r="204" spans="1:17" ht="14.4" customHeight="1" x14ac:dyDescent="0.3">
      <c r="A204" s="726" t="s">
        <v>569</v>
      </c>
      <c r="B204" s="727" t="s">
        <v>5979</v>
      </c>
      <c r="C204" s="727" t="s">
        <v>5810</v>
      </c>
      <c r="D204" s="727" t="s">
        <v>6204</v>
      </c>
      <c r="E204" s="727" t="s">
        <v>6205</v>
      </c>
      <c r="F204" s="731">
        <v>7</v>
      </c>
      <c r="G204" s="731">
        <v>65170</v>
      </c>
      <c r="H204" s="731">
        <v>0.36842105263157893</v>
      </c>
      <c r="I204" s="731">
        <v>9310</v>
      </c>
      <c r="J204" s="731">
        <v>19</v>
      </c>
      <c r="K204" s="731">
        <v>176890</v>
      </c>
      <c r="L204" s="731">
        <v>1</v>
      </c>
      <c r="M204" s="731">
        <v>9310</v>
      </c>
      <c r="N204" s="731">
        <v>8</v>
      </c>
      <c r="O204" s="731">
        <v>74480</v>
      </c>
      <c r="P204" s="745">
        <v>0.42105263157894735</v>
      </c>
      <c r="Q204" s="732">
        <v>9310</v>
      </c>
    </row>
    <row r="205" spans="1:17" ht="14.4" customHeight="1" x14ac:dyDescent="0.3">
      <c r="A205" s="726" t="s">
        <v>569</v>
      </c>
      <c r="B205" s="727" t="s">
        <v>5979</v>
      </c>
      <c r="C205" s="727" t="s">
        <v>5810</v>
      </c>
      <c r="D205" s="727" t="s">
        <v>6206</v>
      </c>
      <c r="E205" s="727" t="s">
        <v>6207</v>
      </c>
      <c r="F205" s="731">
        <v>6</v>
      </c>
      <c r="G205" s="731">
        <v>89258.4</v>
      </c>
      <c r="H205" s="731">
        <v>2</v>
      </c>
      <c r="I205" s="731">
        <v>14876.4</v>
      </c>
      <c r="J205" s="731">
        <v>3</v>
      </c>
      <c r="K205" s="731">
        <v>44629.2</v>
      </c>
      <c r="L205" s="731">
        <v>1</v>
      </c>
      <c r="M205" s="731">
        <v>14876.4</v>
      </c>
      <c r="N205" s="731">
        <v>5</v>
      </c>
      <c r="O205" s="731">
        <v>74382</v>
      </c>
      <c r="P205" s="745">
        <v>1.6666666666666667</v>
      </c>
      <c r="Q205" s="732">
        <v>14876.4</v>
      </c>
    </row>
    <row r="206" spans="1:17" ht="14.4" customHeight="1" x14ac:dyDescent="0.3">
      <c r="A206" s="726" t="s">
        <v>569</v>
      </c>
      <c r="B206" s="727" t="s">
        <v>5979</v>
      </c>
      <c r="C206" s="727" t="s">
        <v>5810</v>
      </c>
      <c r="D206" s="727" t="s">
        <v>6208</v>
      </c>
      <c r="E206" s="727" t="s">
        <v>6209</v>
      </c>
      <c r="F206" s="731"/>
      <c r="G206" s="731"/>
      <c r="H206" s="731"/>
      <c r="I206" s="731"/>
      <c r="J206" s="731">
        <v>1</v>
      </c>
      <c r="K206" s="731">
        <v>9261.7000000000007</v>
      </c>
      <c r="L206" s="731">
        <v>1</v>
      </c>
      <c r="M206" s="731">
        <v>9261.7000000000007</v>
      </c>
      <c r="N206" s="731">
        <v>2</v>
      </c>
      <c r="O206" s="731">
        <v>18523.400000000001</v>
      </c>
      <c r="P206" s="745">
        <v>2</v>
      </c>
      <c r="Q206" s="732">
        <v>9261.7000000000007</v>
      </c>
    </row>
    <row r="207" spans="1:17" ht="14.4" customHeight="1" x14ac:dyDescent="0.3">
      <c r="A207" s="726" t="s">
        <v>569</v>
      </c>
      <c r="B207" s="727" t="s">
        <v>5979</v>
      </c>
      <c r="C207" s="727" t="s">
        <v>5810</v>
      </c>
      <c r="D207" s="727" t="s">
        <v>6210</v>
      </c>
      <c r="E207" s="727" t="s">
        <v>6211</v>
      </c>
      <c r="F207" s="731"/>
      <c r="G207" s="731"/>
      <c r="H207" s="731"/>
      <c r="I207" s="731"/>
      <c r="J207" s="731"/>
      <c r="K207" s="731"/>
      <c r="L207" s="731"/>
      <c r="M207" s="731"/>
      <c r="N207" s="731">
        <v>1</v>
      </c>
      <c r="O207" s="731">
        <v>8498.2999999999993</v>
      </c>
      <c r="P207" s="745"/>
      <c r="Q207" s="732">
        <v>8498.2999999999993</v>
      </c>
    </row>
    <row r="208" spans="1:17" ht="14.4" customHeight="1" x14ac:dyDescent="0.3">
      <c r="A208" s="726" t="s">
        <v>569</v>
      </c>
      <c r="B208" s="727" t="s">
        <v>5979</v>
      </c>
      <c r="C208" s="727" t="s">
        <v>5810</v>
      </c>
      <c r="D208" s="727" t="s">
        <v>6212</v>
      </c>
      <c r="E208" s="727" t="s">
        <v>6213</v>
      </c>
      <c r="F208" s="731">
        <v>6</v>
      </c>
      <c r="G208" s="731">
        <v>55570.2</v>
      </c>
      <c r="H208" s="731">
        <v>1.2</v>
      </c>
      <c r="I208" s="731">
        <v>9261.6999999999989</v>
      </c>
      <c r="J208" s="731">
        <v>5</v>
      </c>
      <c r="K208" s="731">
        <v>46308.5</v>
      </c>
      <c r="L208" s="731">
        <v>1</v>
      </c>
      <c r="M208" s="731">
        <v>9261.7000000000007</v>
      </c>
      <c r="N208" s="731">
        <v>7</v>
      </c>
      <c r="O208" s="731">
        <v>64831.900000000009</v>
      </c>
      <c r="P208" s="745">
        <v>1.4000000000000001</v>
      </c>
      <c r="Q208" s="732">
        <v>9261.7000000000007</v>
      </c>
    </row>
    <row r="209" spans="1:17" ht="14.4" customHeight="1" x14ac:dyDescent="0.3">
      <c r="A209" s="726" t="s">
        <v>569</v>
      </c>
      <c r="B209" s="727" t="s">
        <v>5979</v>
      </c>
      <c r="C209" s="727" t="s">
        <v>5810</v>
      </c>
      <c r="D209" s="727" t="s">
        <v>6214</v>
      </c>
      <c r="E209" s="727" t="s">
        <v>6215</v>
      </c>
      <c r="F209" s="731">
        <v>2</v>
      </c>
      <c r="G209" s="731">
        <v>18523.400000000001</v>
      </c>
      <c r="H209" s="731"/>
      <c r="I209" s="731">
        <v>9261.7000000000007</v>
      </c>
      <c r="J209" s="731"/>
      <c r="K209" s="731"/>
      <c r="L209" s="731"/>
      <c r="M209" s="731"/>
      <c r="N209" s="731">
        <v>3</v>
      </c>
      <c r="O209" s="731">
        <v>27785.100000000002</v>
      </c>
      <c r="P209" s="745"/>
      <c r="Q209" s="732">
        <v>9261.7000000000007</v>
      </c>
    </row>
    <row r="210" spans="1:17" ht="14.4" customHeight="1" x14ac:dyDescent="0.3">
      <c r="A210" s="726" t="s">
        <v>569</v>
      </c>
      <c r="B210" s="727" t="s">
        <v>5979</v>
      </c>
      <c r="C210" s="727" t="s">
        <v>5810</v>
      </c>
      <c r="D210" s="727" t="s">
        <v>6216</v>
      </c>
      <c r="E210" s="727" t="s">
        <v>6217</v>
      </c>
      <c r="F210" s="731"/>
      <c r="G210" s="731"/>
      <c r="H210" s="731"/>
      <c r="I210" s="731"/>
      <c r="J210" s="731"/>
      <c r="K210" s="731"/>
      <c r="L210" s="731"/>
      <c r="M210" s="731"/>
      <c r="N210" s="731">
        <v>2</v>
      </c>
      <c r="O210" s="731">
        <v>18697.400000000001</v>
      </c>
      <c r="P210" s="745"/>
      <c r="Q210" s="732">
        <v>9348.7000000000007</v>
      </c>
    </row>
    <row r="211" spans="1:17" ht="14.4" customHeight="1" x14ac:dyDescent="0.3">
      <c r="A211" s="726" t="s">
        <v>569</v>
      </c>
      <c r="B211" s="727" t="s">
        <v>5979</v>
      </c>
      <c r="C211" s="727" t="s">
        <v>5810</v>
      </c>
      <c r="D211" s="727" t="s">
        <v>6218</v>
      </c>
      <c r="E211" s="727" t="s">
        <v>6219</v>
      </c>
      <c r="F211" s="731">
        <v>1</v>
      </c>
      <c r="G211" s="731">
        <v>3501.87</v>
      </c>
      <c r="H211" s="731"/>
      <c r="I211" s="731">
        <v>3501.87</v>
      </c>
      <c r="J211" s="731"/>
      <c r="K211" s="731"/>
      <c r="L211" s="731"/>
      <c r="M211" s="731"/>
      <c r="N211" s="731"/>
      <c r="O211" s="731"/>
      <c r="P211" s="745"/>
      <c r="Q211" s="732"/>
    </row>
    <row r="212" spans="1:17" ht="14.4" customHeight="1" x14ac:dyDescent="0.3">
      <c r="A212" s="726" t="s">
        <v>569</v>
      </c>
      <c r="B212" s="727" t="s">
        <v>5979</v>
      </c>
      <c r="C212" s="727" t="s">
        <v>5810</v>
      </c>
      <c r="D212" s="727" t="s">
        <v>6220</v>
      </c>
      <c r="E212" s="727" t="s">
        <v>6221</v>
      </c>
      <c r="F212" s="731">
        <v>1</v>
      </c>
      <c r="G212" s="731">
        <v>1396.5</v>
      </c>
      <c r="H212" s="731"/>
      <c r="I212" s="731">
        <v>1396.5</v>
      </c>
      <c r="J212" s="731"/>
      <c r="K212" s="731"/>
      <c r="L212" s="731"/>
      <c r="M212" s="731"/>
      <c r="N212" s="731"/>
      <c r="O212" s="731"/>
      <c r="P212" s="745"/>
      <c r="Q212" s="732"/>
    </row>
    <row r="213" spans="1:17" ht="14.4" customHeight="1" x14ac:dyDescent="0.3">
      <c r="A213" s="726" t="s">
        <v>569</v>
      </c>
      <c r="B213" s="727" t="s">
        <v>5979</v>
      </c>
      <c r="C213" s="727" t="s">
        <v>5810</v>
      </c>
      <c r="D213" s="727" t="s">
        <v>6222</v>
      </c>
      <c r="E213" s="727" t="s">
        <v>6223</v>
      </c>
      <c r="F213" s="731">
        <v>11</v>
      </c>
      <c r="G213" s="731">
        <v>87391.260000000009</v>
      </c>
      <c r="H213" s="731">
        <v>0.18333333333333335</v>
      </c>
      <c r="I213" s="731">
        <v>7944.6600000000008</v>
      </c>
      <c r="J213" s="731">
        <v>60</v>
      </c>
      <c r="K213" s="731">
        <v>476679.6</v>
      </c>
      <c r="L213" s="731">
        <v>1</v>
      </c>
      <c r="M213" s="731">
        <v>7944.66</v>
      </c>
      <c r="N213" s="731">
        <v>30</v>
      </c>
      <c r="O213" s="731">
        <v>238339.80000000002</v>
      </c>
      <c r="P213" s="745">
        <v>0.50000000000000011</v>
      </c>
      <c r="Q213" s="732">
        <v>7944.6600000000008</v>
      </c>
    </row>
    <row r="214" spans="1:17" ht="14.4" customHeight="1" x14ac:dyDescent="0.3">
      <c r="A214" s="726" t="s">
        <v>569</v>
      </c>
      <c r="B214" s="727" t="s">
        <v>5979</v>
      </c>
      <c r="C214" s="727" t="s">
        <v>5810</v>
      </c>
      <c r="D214" s="727" t="s">
        <v>6224</v>
      </c>
      <c r="E214" s="727" t="s">
        <v>6225</v>
      </c>
      <c r="F214" s="731">
        <v>21</v>
      </c>
      <c r="G214" s="731">
        <v>177684.78</v>
      </c>
      <c r="H214" s="731">
        <v>0.6</v>
      </c>
      <c r="I214" s="731">
        <v>8461.18</v>
      </c>
      <c r="J214" s="731">
        <v>35</v>
      </c>
      <c r="K214" s="731">
        <v>296141.3</v>
      </c>
      <c r="L214" s="731">
        <v>1</v>
      </c>
      <c r="M214" s="731">
        <v>8461.18</v>
      </c>
      <c r="N214" s="731">
        <v>21</v>
      </c>
      <c r="O214" s="731">
        <v>177684.78</v>
      </c>
      <c r="P214" s="745">
        <v>0.6</v>
      </c>
      <c r="Q214" s="732">
        <v>8461.18</v>
      </c>
    </row>
    <row r="215" spans="1:17" ht="14.4" customHeight="1" x14ac:dyDescent="0.3">
      <c r="A215" s="726" t="s">
        <v>569</v>
      </c>
      <c r="B215" s="727" t="s">
        <v>5979</v>
      </c>
      <c r="C215" s="727" t="s">
        <v>5810</v>
      </c>
      <c r="D215" s="727" t="s">
        <v>6226</v>
      </c>
      <c r="E215" s="727" t="s">
        <v>6227</v>
      </c>
      <c r="F215" s="731">
        <v>18</v>
      </c>
      <c r="G215" s="731">
        <v>105491.51999999999</v>
      </c>
      <c r="H215" s="731">
        <v>0.94736842105263153</v>
      </c>
      <c r="I215" s="731">
        <v>5860.6399999999994</v>
      </c>
      <c r="J215" s="731">
        <v>19</v>
      </c>
      <c r="K215" s="731">
        <v>111352.15999999999</v>
      </c>
      <c r="L215" s="731">
        <v>1</v>
      </c>
      <c r="M215" s="731">
        <v>5860.6399999999994</v>
      </c>
      <c r="N215" s="731">
        <v>10</v>
      </c>
      <c r="O215" s="731">
        <v>58606.399999999994</v>
      </c>
      <c r="P215" s="745">
        <v>0.52631578947368418</v>
      </c>
      <c r="Q215" s="732">
        <v>5860.6399999999994</v>
      </c>
    </row>
    <row r="216" spans="1:17" ht="14.4" customHeight="1" x14ac:dyDescent="0.3">
      <c r="A216" s="726" t="s">
        <v>569</v>
      </c>
      <c r="B216" s="727" t="s">
        <v>5979</v>
      </c>
      <c r="C216" s="727" t="s">
        <v>5810</v>
      </c>
      <c r="D216" s="727" t="s">
        <v>6228</v>
      </c>
      <c r="E216" s="727" t="s">
        <v>6229</v>
      </c>
      <c r="F216" s="731">
        <v>4</v>
      </c>
      <c r="G216" s="731">
        <v>31316</v>
      </c>
      <c r="H216" s="731">
        <v>4</v>
      </c>
      <c r="I216" s="731">
        <v>7829</v>
      </c>
      <c r="J216" s="731">
        <v>1</v>
      </c>
      <c r="K216" s="731">
        <v>7829</v>
      </c>
      <c r="L216" s="731">
        <v>1</v>
      </c>
      <c r="M216" s="731">
        <v>7829</v>
      </c>
      <c r="N216" s="731"/>
      <c r="O216" s="731"/>
      <c r="P216" s="745"/>
      <c r="Q216" s="732"/>
    </row>
    <row r="217" spans="1:17" ht="14.4" customHeight="1" x14ac:dyDescent="0.3">
      <c r="A217" s="726" t="s">
        <v>569</v>
      </c>
      <c r="B217" s="727" t="s">
        <v>5979</v>
      </c>
      <c r="C217" s="727" t="s">
        <v>5810</v>
      </c>
      <c r="D217" s="727" t="s">
        <v>6230</v>
      </c>
      <c r="E217" s="727" t="s">
        <v>6231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5101</v>
      </c>
      <c r="P217" s="745"/>
      <c r="Q217" s="732">
        <v>5101</v>
      </c>
    </row>
    <row r="218" spans="1:17" ht="14.4" customHeight="1" x14ac:dyDescent="0.3">
      <c r="A218" s="726" t="s">
        <v>569</v>
      </c>
      <c r="B218" s="727" t="s">
        <v>5979</v>
      </c>
      <c r="C218" s="727" t="s">
        <v>5810</v>
      </c>
      <c r="D218" s="727" t="s">
        <v>6017</v>
      </c>
      <c r="E218" s="727" t="s">
        <v>6232</v>
      </c>
      <c r="F218" s="731"/>
      <c r="G218" s="731"/>
      <c r="H218" s="731"/>
      <c r="I218" s="731"/>
      <c r="J218" s="731"/>
      <c r="K218" s="731"/>
      <c r="L218" s="731"/>
      <c r="M218" s="731"/>
      <c r="N218" s="731">
        <v>0.2</v>
      </c>
      <c r="O218" s="731">
        <v>958.12</v>
      </c>
      <c r="P218" s="745"/>
      <c r="Q218" s="732">
        <v>4790.5999999999995</v>
      </c>
    </row>
    <row r="219" spans="1:17" ht="14.4" customHeight="1" x14ac:dyDescent="0.3">
      <c r="A219" s="726" t="s">
        <v>569</v>
      </c>
      <c r="B219" s="727" t="s">
        <v>5979</v>
      </c>
      <c r="C219" s="727" t="s">
        <v>5810</v>
      </c>
      <c r="D219" s="727" t="s">
        <v>6233</v>
      </c>
      <c r="E219" s="727" t="s">
        <v>6234</v>
      </c>
      <c r="F219" s="731">
        <v>1</v>
      </c>
      <c r="G219" s="731">
        <v>1038</v>
      </c>
      <c r="H219" s="731"/>
      <c r="I219" s="731">
        <v>1038</v>
      </c>
      <c r="J219" s="731"/>
      <c r="K219" s="731"/>
      <c r="L219" s="731"/>
      <c r="M219" s="731"/>
      <c r="N219" s="731"/>
      <c r="O219" s="731"/>
      <c r="P219" s="745"/>
      <c r="Q219" s="732"/>
    </row>
    <row r="220" spans="1:17" ht="14.4" customHeight="1" x14ac:dyDescent="0.3">
      <c r="A220" s="726" t="s">
        <v>569</v>
      </c>
      <c r="B220" s="727" t="s">
        <v>5979</v>
      </c>
      <c r="C220" s="727" t="s">
        <v>5810</v>
      </c>
      <c r="D220" s="727" t="s">
        <v>6235</v>
      </c>
      <c r="E220" s="727" t="s">
        <v>6236</v>
      </c>
      <c r="F220" s="731">
        <v>10</v>
      </c>
      <c r="G220" s="731">
        <v>966</v>
      </c>
      <c r="H220" s="731"/>
      <c r="I220" s="731">
        <v>96.6</v>
      </c>
      <c r="J220" s="731"/>
      <c r="K220" s="731"/>
      <c r="L220" s="731"/>
      <c r="M220" s="731"/>
      <c r="N220" s="731"/>
      <c r="O220" s="731"/>
      <c r="P220" s="745"/>
      <c r="Q220" s="732"/>
    </row>
    <row r="221" spans="1:17" ht="14.4" customHeight="1" x14ac:dyDescent="0.3">
      <c r="A221" s="726" t="s">
        <v>569</v>
      </c>
      <c r="B221" s="727" t="s">
        <v>5979</v>
      </c>
      <c r="C221" s="727" t="s">
        <v>5810</v>
      </c>
      <c r="D221" s="727" t="s">
        <v>6237</v>
      </c>
      <c r="E221" s="727" t="s">
        <v>6238</v>
      </c>
      <c r="F221" s="731"/>
      <c r="G221" s="731"/>
      <c r="H221" s="731"/>
      <c r="I221" s="731"/>
      <c r="J221" s="731">
        <v>1</v>
      </c>
      <c r="K221" s="731">
        <v>564</v>
      </c>
      <c r="L221" s="731">
        <v>1</v>
      </c>
      <c r="M221" s="731">
        <v>564</v>
      </c>
      <c r="N221" s="731"/>
      <c r="O221" s="731"/>
      <c r="P221" s="745"/>
      <c r="Q221" s="732"/>
    </row>
    <row r="222" spans="1:17" ht="14.4" customHeight="1" x14ac:dyDescent="0.3">
      <c r="A222" s="726" t="s">
        <v>569</v>
      </c>
      <c r="B222" s="727" t="s">
        <v>5979</v>
      </c>
      <c r="C222" s="727" t="s">
        <v>5810</v>
      </c>
      <c r="D222" s="727" t="s">
        <v>6239</v>
      </c>
      <c r="E222" s="727" t="s">
        <v>6240</v>
      </c>
      <c r="F222" s="731">
        <v>1</v>
      </c>
      <c r="G222" s="731">
        <v>9159.3799999999992</v>
      </c>
      <c r="H222" s="731"/>
      <c r="I222" s="731">
        <v>9159.3799999999992</v>
      </c>
      <c r="J222" s="731"/>
      <c r="K222" s="731"/>
      <c r="L222" s="731"/>
      <c r="M222" s="731"/>
      <c r="N222" s="731"/>
      <c r="O222" s="731"/>
      <c r="P222" s="745"/>
      <c r="Q222" s="732"/>
    </row>
    <row r="223" spans="1:17" ht="14.4" customHeight="1" x14ac:dyDescent="0.3">
      <c r="A223" s="726" t="s">
        <v>569</v>
      </c>
      <c r="B223" s="727" t="s">
        <v>5979</v>
      </c>
      <c r="C223" s="727" t="s">
        <v>5810</v>
      </c>
      <c r="D223" s="727" t="s">
        <v>6241</v>
      </c>
      <c r="E223" s="727" t="s">
        <v>6242</v>
      </c>
      <c r="F223" s="731">
        <v>3</v>
      </c>
      <c r="G223" s="731">
        <v>55015.35</v>
      </c>
      <c r="H223" s="731"/>
      <c r="I223" s="731">
        <v>18338.45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569</v>
      </c>
      <c r="B224" s="727" t="s">
        <v>5979</v>
      </c>
      <c r="C224" s="727" t="s">
        <v>5810</v>
      </c>
      <c r="D224" s="727" t="s">
        <v>6243</v>
      </c>
      <c r="E224" s="727" t="s">
        <v>6244</v>
      </c>
      <c r="F224" s="731">
        <v>4</v>
      </c>
      <c r="G224" s="731">
        <v>23699.56</v>
      </c>
      <c r="H224" s="731">
        <v>2</v>
      </c>
      <c r="I224" s="731">
        <v>5924.89</v>
      </c>
      <c r="J224" s="731">
        <v>2</v>
      </c>
      <c r="K224" s="731">
        <v>11849.78</v>
      </c>
      <c r="L224" s="731">
        <v>1</v>
      </c>
      <c r="M224" s="731">
        <v>5924.89</v>
      </c>
      <c r="N224" s="731">
        <v>3</v>
      </c>
      <c r="O224" s="731">
        <v>17774.670000000002</v>
      </c>
      <c r="P224" s="745">
        <v>1.5</v>
      </c>
      <c r="Q224" s="732">
        <v>5924.89</v>
      </c>
    </row>
    <row r="225" spans="1:17" ht="14.4" customHeight="1" x14ac:dyDescent="0.3">
      <c r="A225" s="726" t="s">
        <v>569</v>
      </c>
      <c r="B225" s="727" t="s">
        <v>5979</v>
      </c>
      <c r="C225" s="727" t="s">
        <v>5810</v>
      </c>
      <c r="D225" s="727" t="s">
        <v>6245</v>
      </c>
      <c r="E225" s="727" t="s">
        <v>6246</v>
      </c>
      <c r="F225" s="731">
        <v>32</v>
      </c>
      <c r="G225" s="731">
        <v>437325.44</v>
      </c>
      <c r="H225" s="731">
        <v>0.88888888888888906</v>
      </c>
      <c r="I225" s="731">
        <v>13666.42</v>
      </c>
      <c r="J225" s="731">
        <v>36</v>
      </c>
      <c r="K225" s="731">
        <v>491991.11999999994</v>
      </c>
      <c r="L225" s="731">
        <v>1</v>
      </c>
      <c r="M225" s="731">
        <v>13666.419999999998</v>
      </c>
      <c r="N225" s="731">
        <v>34</v>
      </c>
      <c r="O225" s="731">
        <v>464658.28</v>
      </c>
      <c r="P225" s="745">
        <v>0.94444444444444464</v>
      </c>
      <c r="Q225" s="732">
        <v>13666.42</v>
      </c>
    </row>
    <row r="226" spans="1:17" ht="14.4" customHeight="1" x14ac:dyDescent="0.3">
      <c r="A226" s="726" t="s">
        <v>569</v>
      </c>
      <c r="B226" s="727" t="s">
        <v>5979</v>
      </c>
      <c r="C226" s="727" t="s">
        <v>5810</v>
      </c>
      <c r="D226" s="727" t="s">
        <v>6247</v>
      </c>
      <c r="E226" s="727" t="s">
        <v>6248</v>
      </c>
      <c r="F226" s="731">
        <v>5</v>
      </c>
      <c r="G226" s="731">
        <v>33776.149999999994</v>
      </c>
      <c r="H226" s="731">
        <v>2.4999999999999996</v>
      </c>
      <c r="I226" s="731">
        <v>6755.2299999999987</v>
      </c>
      <c r="J226" s="731">
        <v>2</v>
      </c>
      <c r="K226" s="731">
        <v>13510.46</v>
      </c>
      <c r="L226" s="731">
        <v>1</v>
      </c>
      <c r="M226" s="731">
        <v>6755.23</v>
      </c>
      <c r="N226" s="731">
        <v>3</v>
      </c>
      <c r="O226" s="731">
        <v>20265.689999999999</v>
      </c>
      <c r="P226" s="745">
        <v>1.5</v>
      </c>
      <c r="Q226" s="732">
        <v>6755.23</v>
      </c>
    </row>
    <row r="227" spans="1:17" ht="14.4" customHeight="1" x14ac:dyDescent="0.3">
      <c r="A227" s="726" t="s">
        <v>569</v>
      </c>
      <c r="B227" s="727" t="s">
        <v>5979</v>
      </c>
      <c r="C227" s="727" t="s">
        <v>5810</v>
      </c>
      <c r="D227" s="727" t="s">
        <v>6249</v>
      </c>
      <c r="E227" s="727" t="s">
        <v>6250</v>
      </c>
      <c r="F227" s="731">
        <v>8</v>
      </c>
      <c r="G227" s="731">
        <v>53226</v>
      </c>
      <c r="H227" s="731">
        <v>4</v>
      </c>
      <c r="I227" s="731">
        <v>6653.25</v>
      </c>
      <c r="J227" s="731">
        <v>2</v>
      </c>
      <c r="K227" s="731">
        <v>13306.5</v>
      </c>
      <c r="L227" s="731">
        <v>1</v>
      </c>
      <c r="M227" s="731">
        <v>6653.25</v>
      </c>
      <c r="N227" s="731">
        <v>2</v>
      </c>
      <c r="O227" s="731">
        <v>13306.5</v>
      </c>
      <c r="P227" s="745">
        <v>1</v>
      </c>
      <c r="Q227" s="732">
        <v>6653.25</v>
      </c>
    </row>
    <row r="228" spans="1:17" ht="14.4" customHeight="1" x14ac:dyDescent="0.3">
      <c r="A228" s="726" t="s">
        <v>569</v>
      </c>
      <c r="B228" s="727" t="s">
        <v>5979</v>
      </c>
      <c r="C228" s="727" t="s">
        <v>5810</v>
      </c>
      <c r="D228" s="727" t="s">
        <v>6251</v>
      </c>
      <c r="E228" s="727" t="s">
        <v>6252</v>
      </c>
      <c r="F228" s="731">
        <v>5</v>
      </c>
      <c r="G228" s="731">
        <v>44867.299999999996</v>
      </c>
      <c r="H228" s="731"/>
      <c r="I228" s="731">
        <v>8973.4599999999991</v>
      </c>
      <c r="J228" s="731"/>
      <c r="K228" s="731"/>
      <c r="L228" s="731"/>
      <c r="M228" s="731"/>
      <c r="N228" s="731"/>
      <c r="O228" s="731"/>
      <c r="P228" s="745"/>
      <c r="Q228" s="732"/>
    </row>
    <row r="229" spans="1:17" ht="14.4" customHeight="1" x14ac:dyDescent="0.3">
      <c r="A229" s="726" t="s">
        <v>569</v>
      </c>
      <c r="B229" s="727" t="s">
        <v>5979</v>
      </c>
      <c r="C229" s="727" t="s">
        <v>5810</v>
      </c>
      <c r="D229" s="727" t="s">
        <v>6253</v>
      </c>
      <c r="E229" s="727" t="s">
        <v>6254</v>
      </c>
      <c r="F229" s="731">
        <v>6</v>
      </c>
      <c r="G229" s="731">
        <v>65448.84</v>
      </c>
      <c r="H229" s="731">
        <v>0.46153846153846151</v>
      </c>
      <c r="I229" s="731">
        <v>10908.14</v>
      </c>
      <c r="J229" s="731">
        <v>13</v>
      </c>
      <c r="K229" s="731">
        <v>141805.82</v>
      </c>
      <c r="L229" s="731">
        <v>1</v>
      </c>
      <c r="M229" s="731">
        <v>10908.140000000001</v>
      </c>
      <c r="N229" s="731">
        <v>3</v>
      </c>
      <c r="O229" s="731">
        <v>32724.42</v>
      </c>
      <c r="P229" s="745">
        <v>0.23076923076923075</v>
      </c>
      <c r="Q229" s="732">
        <v>10908.14</v>
      </c>
    </row>
    <row r="230" spans="1:17" ht="14.4" customHeight="1" x14ac:dyDescent="0.3">
      <c r="A230" s="726" t="s">
        <v>569</v>
      </c>
      <c r="B230" s="727" t="s">
        <v>5979</v>
      </c>
      <c r="C230" s="727" t="s">
        <v>5810</v>
      </c>
      <c r="D230" s="727" t="s">
        <v>6255</v>
      </c>
      <c r="E230" s="727" t="s">
        <v>6256</v>
      </c>
      <c r="F230" s="731">
        <v>1</v>
      </c>
      <c r="G230" s="731">
        <v>3132.31</v>
      </c>
      <c r="H230" s="731"/>
      <c r="I230" s="731">
        <v>3132.31</v>
      </c>
      <c r="J230" s="731"/>
      <c r="K230" s="731"/>
      <c r="L230" s="731"/>
      <c r="M230" s="731"/>
      <c r="N230" s="731"/>
      <c r="O230" s="731"/>
      <c r="P230" s="745"/>
      <c r="Q230" s="732"/>
    </row>
    <row r="231" spans="1:17" ht="14.4" customHeight="1" x14ac:dyDescent="0.3">
      <c r="A231" s="726" t="s">
        <v>569</v>
      </c>
      <c r="B231" s="727" t="s">
        <v>5979</v>
      </c>
      <c r="C231" s="727" t="s">
        <v>5810</v>
      </c>
      <c r="D231" s="727" t="s">
        <v>6257</v>
      </c>
      <c r="E231" s="727" t="s">
        <v>6258</v>
      </c>
      <c r="F231" s="731">
        <v>3</v>
      </c>
      <c r="G231" s="731">
        <v>9979.86</v>
      </c>
      <c r="H231" s="731"/>
      <c r="I231" s="731">
        <v>3326.6200000000003</v>
      </c>
      <c r="J231" s="731"/>
      <c r="K231" s="731"/>
      <c r="L231" s="731"/>
      <c r="M231" s="731"/>
      <c r="N231" s="731"/>
      <c r="O231" s="731"/>
      <c r="P231" s="745"/>
      <c r="Q231" s="732"/>
    </row>
    <row r="232" spans="1:17" ht="14.4" customHeight="1" x14ac:dyDescent="0.3">
      <c r="A232" s="726" t="s">
        <v>569</v>
      </c>
      <c r="B232" s="727" t="s">
        <v>5979</v>
      </c>
      <c r="C232" s="727" t="s">
        <v>5810</v>
      </c>
      <c r="D232" s="727" t="s">
        <v>6259</v>
      </c>
      <c r="E232" s="727" t="s">
        <v>6260</v>
      </c>
      <c r="F232" s="731"/>
      <c r="G232" s="731"/>
      <c r="H232" s="731"/>
      <c r="I232" s="731"/>
      <c r="J232" s="731"/>
      <c r="K232" s="731"/>
      <c r="L232" s="731"/>
      <c r="M232" s="731"/>
      <c r="N232" s="731">
        <v>1</v>
      </c>
      <c r="O232" s="731">
        <v>8593.8700000000008</v>
      </c>
      <c r="P232" s="745"/>
      <c r="Q232" s="732">
        <v>8593.8700000000008</v>
      </c>
    </row>
    <row r="233" spans="1:17" ht="14.4" customHeight="1" x14ac:dyDescent="0.3">
      <c r="A233" s="726" t="s">
        <v>569</v>
      </c>
      <c r="B233" s="727" t="s">
        <v>5979</v>
      </c>
      <c r="C233" s="727" t="s">
        <v>5810</v>
      </c>
      <c r="D233" s="727" t="s">
        <v>5811</v>
      </c>
      <c r="E233" s="727" t="s">
        <v>5812</v>
      </c>
      <c r="F233" s="731">
        <v>1</v>
      </c>
      <c r="G233" s="731">
        <v>162.80000000000001</v>
      </c>
      <c r="H233" s="731">
        <v>1</v>
      </c>
      <c r="I233" s="731">
        <v>162.80000000000001</v>
      </c>
      <c r="J233" s="731">
        <v>1</v>
      </c>
      <c r="K233" s="731">
        <v>162.80000000000001</v>
      </c>
      <c r="L233" s="731">
        <v>1</v>
      </c>
      <c r="M233" s="731">
        <v>162.80000000000001</v>
      </c>
      <c r="N233" s="731"/>
      <c r="O233" s="731"/>
      <c r="P233" s="745"/>
      <c r="Q233" s="732"/>
    </row>
    <row r="234" spans="1:17" ht="14.4" customHeight="1" x14ac:dyDescent="0.3">
      <c r="A234" s="726" t="s">
        <v>569</v>
      </c>
      <c r="B234" s="727" t="s">
        <v>5979</v>
      </c>
      <c r="C234" s="727" t="s">
        <v>5810</v>
      </c>
      <c r="D234" s="727" t="s">
        <v>6261</v>
      </c>
      <c r="E234" s="727" t="s">
        <v>6262</v>
      </c>
      <c r="F234" s="731">
        <v>1</v>
      </c>
      <c r="G234" s="731">
        <v>8449.4699999999993</v>
      </c>
      <c r="H234" s="731"/>
      <c r="I234" s="731">
        <v>8449.4699999999993</v>
      </c>
      <c r="J234" s="731"/>
      <c r="K234" s="731"/>
      <c r="L234" s="731"/>
      <c r="M234" s="731"/>
      <c r="N234" s="731"/>
      <c r="O234" s="731"/>
      <c r="P234" s="745"/>
      <c r="Q234" s="732"/>
    </row>
    <row r="235" spans="1:17" ht="14.4" customHeight="1" x14ac:dyDescent="0.3">
      <c r="A235" s="726" t="s">
        <v>569</v>
      </c>
      <c r="B235" s="727" t="s">
        <v>5979</v>
      </c>
      <c r="C235" s="727" t="s">
        <v>5810</v>
      </c>
      <c r="D235" s="727" t="s">
        <v>6263</v>
      </c>
      <c r="E235" s="727" t="s">
        <v>6264</v>
      </c>
      <c r="F235" s="731">
        <v>49</v>
      </c>
      <c r="G235" s="731">
        <v>54996.62</v>
      </c>
      <c r="H235" s="731"/>
      <c r="I235" s="731">
        <v>1122.3800000000001</v>
      </c>
      <c r="J235" s="731"/>
      <c r="K235" s="731"/>
      <c r="L235" s="731"/>
      <c r="M235" s="731"/>
      <c r="N235" s="731"/>
      <c r="O235" s="731"/>
      <c r="P235" s="745"/>
      <c r="Q235" s="732"/>
    </row>
    <row r="236" spans="1:17" ht="14.4" customHeight="1" x14ac:dyDescent="0.3">
      <c r="A236" s="726" t="s">
        <v>569</v>
      </c>
      <c r="B236" s="727" t="s">
        <v>5979</v>
      </c>
      <c r="C236" s="727" t="s">
        <v>5810</v>
      </c>
      <c r="D236" s="727" t="s">
        <v>6265</v>
      </c>
      <c r="E236" s="727" t="s">
        <v>6266</v>
      </c>
      <c r="F236" s="731">
        <v>5</v>
      </c>
      <c r="G236" s="731">
        <v>13533.35</v>
      </c>
      <c r="H236" s="731">
        <v>0.71428571428571419</v>
      </c>
      <c r="I236" s="731">
        <v>2706.67</v>
      </c>
      <c r="J236" s="731">
        <v>7</v>
      </c>
      <c r="K236" s="731">
        <v>18946.690000000002</v>
      </c>
      <c r="L236" s="731">
        <v>1</v>
      </c>
      <c r="M236" s="731">
        <v>2706.6700000000005</v>
      </c>
      <c r="N236" s="731">
        <v>6</v>
      </c>
      <c r="O236" s="731">
        <v>16240.02</v>
      </c>
      <c r="P236" s="745">
        <v>0.8571428571428571</v>
      </c>
      <c r="Q236" s="732">
        <v>2706.67</v>
      </c>
    </row>
    <row r="237" spans="1:17" ht="14.4" customHeight="1" x14ac:dyDescent="0.3">
      <c r="A237" s="726" t="s">
        <v>569</v>
      </c>
      <c r="B237" s="727" t="s">
        <v>5979</v>
      </c>
      <c r="C237" s="727" t="s">
        <v>5810</v>
      </c>
      <c r="D237" s="727" t="s">
        <v>6267</v>
      </c>
      <c r="E237" s="727" t="s">
        <v>6268</v>
      </c>
      <c r="F237" s="731">
        <v>12</v>
      </c>
      <c r="G237" s="731">
        <v>6756</v>
      </c>
      <c r="H237" s="731">
        <v>1.2</v>
      </c>
      <c r="I237" s="731">
        <v>563</v>
      </c>
      <c r="J237" s="731">
        <v>10</v>
      </c>
      <c r="K237" s="731">
        <v>5630</v>
      </c>
      <c r="L237" s="731">
        <v>1</v>
      </c>
      <c r="M237" s="731">
        <v>563</v>
      </c>
      <c r="N237" s="731">
        <v>7</v>
      </c>
      <c r="O237" s="731">
        <v>3941</v>
      </c>
      <c r="P237" s="745">
        <v>0.7</v>
      </c>
      <c r="Q237" s="732">
        <v>563</v>
      </c>
    </row>
    <row r="238" spans="1:17" ht="14.4" customHeight="1" x14ac:dyDescent="0.3">
      <c r="A238" s="726" t="s">
        <v>569</v>
      </c>
      <c r="B238" s="727" t="s">
        <v>5979</v>
      </c>
      <c r="C238" s="727" t="s">
        <v>5810</v>
      </c>
      <c r="D238" s="727" t="s">
        <v>6269</v>
      </c>
      <c r="E238" s="727" t="s">
        <v>6231</v>
      </c>
      <c r="F238" s="731">
        <v>1</v>
      </c>
      <c r="G238" s="731">
        <v>5101</v>
      </c>
      <c r="H238" s="731"/>
      <c r="I238" s="731">
        <v>5101</v>
      </c>
      <c r="J238" s="731"/>
      <c r="K238" s="731"/>
      <c r="L238" s="731"/>
      <c r="M238" s="731"/>
      <c r="N238" s="731"/>
      <c r="O238" s="731"/>
      <c r="P238" s="745"/>
      <c r="Q238" s="732"/>
    </row>
    <row r="239" spans="1:17" ht="14.4" customHeight="1" x14ac:dyDescent="0.3">
      <c r="A239" s="726" t="s">
        <v>569</v>
      </c>
      <c r="B239" s="727" t="s">
        <v>5979</v>
      </c>
      <c r="C239" s="727" t="s">
        <v>5810</v>
      </c>
      <c r="D239" s="727" t="s">
        <v>6270</v>
      </c>
      <c r="E239" s="727" t="s">
        <v>6271</v>
      </c>
      <c r="F239" s="731">
        <v>5</v>
      </c>
      <c r="G239" s="731">
        <v>56619.65</v>
      </c>
      <c r="H239" s="731"/>
      <c r="I239" s="731">
        <v>11323.93</v>
      </c>
      <c r="J239" s="731"/>
      <c r="K239" s="731"/>
      <c r="L239" s="731"/>
      <c r="M239" s="731"/>
      <c r="N239" s="731">
        <v>4</v>
      </c>
      <c r="O239" s="731">
        <v>45295.72</v>
      </c>
      <c r="P239" s="745"/>
      <c r="Q239" s="732">
        <v>11323.93</v>
      </c>
    </row>
    <row r="240" spans="1:17" ht="14.4" customHeight="1" x14ac:dyDescent="0.3">
      <c r="A240" s="726" t="s">
        <v>569</v>
      </c>
      <c r="B240" s="727" t="s">
        <v>5979</v>
      </c>
      <c r="C240" s="727" t="s">
        <v>5810</v>
      </c>
      <c r="D240" s="727" t="s">
        <v>6272</v>
      </c>
      <c r="E240" s="727" t="s">
        <v>6273</v>
      </c>
      <c r="F240" s="731"/>
      <c r="G240" s="731"/>
      <c r="H240" s="731"/>
      <c r="I240" s="731"/>
      <c r="J240" s="731">
        <v>1</v>
      </c>
      <c r="K240" s="731">
        <v>15234.55</v>
      </c>
      <c r="L240" s="731">
        <v>1</v>
      </c>
      <c r="M240" s="731">
        <v>15234.55</v>
      </c>
      <c r="N240" s="731"/>
      <c r="O240" s="731"/>
      <c r="P240" s="745"/>
      <c r="Q240" s="732"/>
    </row>
    <row r="241" spans="1:17" ht="14.4" customHeight="1" x14ac:dyDescent="0.3">
      <c r="A241" s="726" t="s">
        <v>569</v>
      </c>
      <c r="B241" s="727" t="s">
        <v>5979</v>
      </c>
      <c r="C241" s="727" t="s">
        <v>5810</v>
      </c>
      <c r="D241" s="727" t="s">
        <v>6274</v>
      </c>
      <c r="E241" s="727" t="s">
        <v>6275</v>
      </c>
      <c r="F241" s="731">
        <v>1</v>
      </c>
      <c r="G241" s="731">
        <v>19763</v>
      </c>
      <c r="H241" s="731">
        <v>0.33333333333333331</v>
      </c>
      <c r="I241" s="731">
        <v>19763</v>
      </c>
      <c r="J241" s="731">
        <v>3</v>
      </c>
      <c r="K241" s="731">
        <v>59289</v>
      </c>
      <c r="L241" s="731">
        <v>1</v>
      </c>
      <c r="M241" s="731">
        <v>19763</v>
      </c>
      <c r="N241" s="731">
        <v>6</v>
      </c>
      <c r="O241" s="731">
        <v>118578</v>
      </c>
      <c r="P241" s="745">
        <v>2</v>
      </c>
      <c r="Q241" s="732">
        <v>19763</v>
      </c>
    </row>
    <row r="242" spans="1:17" ht="14.4" customHeight="1" x14ac:dyDescent="0.3">
      <c r="A242" s="726" t="s">
        <v>569</v>
      </c>
      <c r="B242" s="727" t="s">
        <v>5979</v>
      </c>
      <c r="C242" s="727" t="s">
        <v>5810</v>
      </c>
      <c r="D242" s="727" t="s">
        <v>6276</v>
      </c>
      <c r="E242" s="727" t="s">
        <v>6277</v>
      </c>
      <c r="F242" s="731">
        <v>1</v>
      </c>
      <c r="G242" s="731">
        <v>3416</v>
      </c>
      <c r="H242" s="731"/>
      <c r="I242" s="731">
        <v>3416</v>
      </c>
      <c r="J242" s="731"/>
      <c r="K242" s="731"/>
      <c r="L242" s="731"/>
      <c r="M242" s="731"/>
      <c r="N242" s="731">
        <v>1</v>
      </c>
      <c r="O242" s="731">
        <v>3416</v>
      </c>
      <c r="P242" s="745"/>
      <c r="Q242" s="732">
        <v>3416</v>
      </c>
    </row>
    <row r="243" spans="1:17" ht="14.4" customHeight="1" x14ac:dyDescent="0.3">
      <c r="A243" s="726" t="s">
        <v>569</v>
      </c>
      <c r="B243" s="727" t="s">
        <v>5979</v>
      </c>
      <c r="C243" s="727" t="s">
        <v>5810</v>
      </c>
      <c r="D243" s="727" t="s">
        <v>6278</v>
      </c>
      <c r="E243" s="727" t="s">
        <v>6279</v>
      </c>
      <c r="F243" s="731">
        <v>1</v>
      </c>
      <c r="G243" s="731">
        <v>8240</v>
      </c>
      <c r="H243" s="731"/>
      <c r="I243" s="731">
        <v>8240</v>
      </c>
      <c r="J243" s="731"/>
      <c r="K243" s="731"/>
      <c r="L243" s="731"/>
      <c r="M243" s="731"/>
      <c r="N243" s="731"/>
      <c r="O243" s="731"/>
      <c r="P243" s="745"/>
      <c r="Q243" s="732"/>
    </row>
    <row r="244" spans="1:17" ht="14.4" customHeight="1" x14ac:dyDescent="0.3">
      <c r="A244" s="726" t="s">
        <v>569</v>
      </c>
      <c r="B244" s="727" t="s">
        <v>5979</v>
      </c>
      <c r="C244" s="727" t="s">
        <v>5810</v>
      </c>
      <c r="D244" s="727" t="s">
        <v>6280</v>
      </c>
      <c r="E244" s="727" t="s">
        <v>6281</v>
      </c>
      <c r="F244" s="731">
        <v>18</v>
      </c>
      <c r="G244" s="731">
        <v>223966.44</v>
      </c>
      <c r="H244" s="731">
        <v>1.3846153846153846</v>
      </c>
      <c r="I244" s="731">
        <v>12442.58</v>
      </c>
      <c r="J244" s="731">
        <v>13</v>
      </c>
      <c r="K244" s="731">
        <v>161753.54</v>
      </c>
      <c r="L244" s="731">
        <v>1</v>
      </c>
      <c r="M244" s="731">
        <v>12442.58</v>
      </c>
      <c r="N244" s="731">
        <v>3</v>
      </c>
      <c r="O244" s="731">
        <v>35834.699999999997</v>
      </c>
      <c r="P244" s="745">
        <v>0.22153889182270753</v>
      </c>
      <c r="Q244" s="732">
        <v>11944.9</v>
      </c>
    </row>
    <row r="245" spans="1:17" ht="14.4" customHeight="1" x14ac:dyDescent="0.3">
      <c r="A245" s="726" t="s">
        <v>569</v>
      </c>
      <c r="B245" s="727" t="s">
        <v>5979</v>
      </c>
      <c r="C245" s="727" t="s">
        <v>5810</v>
      </c>
      <c r="D245" s="727" t="s">
        <v>6282</v>
      </c>
      <c r="E245" s="727" t="s">
        <v>6283</v>
      </c>
      <c r="F245" s="731">
        <v>1</v>
      </c>
      <c r="G245" s="731">
        <v>6739.06</v>
      </c>
      <c r="H245" s="731"/>
      <c r="I245" s="731">
        <v>6739.06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569</v>
      </c>
      <c r="B246" s="727" t="s">
        <v>5979</v>
      </c>
      <c r="C246" s="727" t="s">
        <v>5810</v>
      </c>
      <c r="D246" s="727" t="s">
        <v>6284</v>
      </c>
      <c r="E246" s="727" t="s">
        <v>6285</v>
      </c>
      <c r="F246" s="731">
        <v>2</v>
      </c>
      <c r="G246" s="731">
        <v>16320</v>
      </c>
      <c r="H246" s="731">
        <v>1</v>
      </c>
      <c r="I246" s="731">
        <v>8160</v>
      </c>
      <c r="J246" s="731">
        <v>2</v>
      </c>
      <c r="K246" s="731">
        <v>16320</v>
      </c>
      <c r="L246" s="731">
        <v>1</v>
      </c>
      <c r="M246" s="731">
        <v>8160</v>
      </c>
      <c r="N246" s="731"/>
      <c r="O246" s="731"/>
      <c r="P246" s="745"/>
      <c r="Q246" s="732"/>
    </row>
    <row r="247" spans="1:17" ht="14.4" customHeight="1" x14ac:dyDescent="0.3">
      <c r="A247" s="726" t="s">
        <v>569</v>
      </c>
      <c r="B247" s="727" t="s">
        <v>5979</v>
      </c>
      <c r="C247" s="727" t="s">
        <v>5810</v>
      </c>
      <c r="D247" s="727" t="s">
        <v>6286</v>
      </c>
      <c r="E247" s="727" t="s">
        <v>6287</v>
      </c>
      <c r="F247" s="731"/>
      <c r="G247" s="731"/>
      <c r="H247" s="731"/>
      <c r="I247" s="731"/>
      <c r="J247" s="731">
        <v>1</v>
      </c>
      <c r="K247" s="731">
        <v>8240</v>
      </c>
      <c r="L247" s="731">
        <v>1</v>
      </c>
      <c r="M247" s="731">
        <v>8240</v>
      </c>
      <c r="N247" s="731"/>
      <c r="O247" s="731"/>
      <c r="P247" s="745"/>
      <c r="Q247" s="732"/>
    </row>
    <row r="248" spans="1:17" ht="14.4" customHeight="1" x14ac:dyDescent="0.3">
      <c r="A248" s="726" t="s">
        <v>569</v>
      </c>
      <c r="B248" s="727" t="s">
        <v>5979</v>
      </c>
      <c r="C248" s="727" t="s">
        <v>5810</v>
      </c>
      <c r="D248" s="727" t="s">
        <v>6288</v>
      </c>
      <c r="E248" s="727" t="s">
        <v>6289</v>
      </c>
      <c r="F248" s="731">
        <v>18</v>
      </c>
      <c r="G248" s="731">
        <v>21825.899999999998</v>
      </c>
      <c r="H248" s="731">
        <v>1.9999999999999996</v>
      </c>
      <c r="I248" s="731">
        <v>1212.55</v>
      </c>
      <c r="J248" s="731">
        <v>9</v>
      </c>
      <c r="K248" s="731">
        <v>10912.95</v>
      </c>
      <c r="L248" s="731">
        <v>1</v>
      </c>
      <c r="M248" s="731">
        <v>1212.5500000000002</v>
      </c>
      <c r="N248" s="731"/>
      <c r="O248" s="731"/>
      <c r="P248" s="745"/>
      <c r="Q248" s="732"/>
    </row>
    <row r="249" spans="1:17" ht="14.4" customHeight="1" x14ac:dyDescent="0.3">
      <c r="A249" s="726" t="s">
        <v>569</v>
      </c>
      <c r="B249" s="727" t="s">
        <v>5979</v>
      </c>
      <c r="C249" s="727" t="s">
        <v>5810</v>
      </c>
      <c r="D249" s="727" t="s">
        <v>6290</v>
      </c>
      <c r="E249" s="727" t="s">
        <v>6291</v>
      </c>
      <c r="F249" s="731">
        <v>15</v>
      </c>
      <c r="G249" s="731">
        <v>21452.7</v>
      </c>
      <c r="H249" s="731">
        <v>3</v>
      </c>
      <c r="I249" s="731">
        <v>1430.18</v>
      </c>
      <c r="J249" s="731">
        <v>5</v>
      </c>
      <c r="K249" s="731">
        <v>7150.9000000000005</v>
      </c>
      <c r="L249" s="731">
        <v>1</v>
      </c>
      <c r="M249" s="731">
        <v>1430.18</v>
      </c>
      <c r="N249" s="731">
        <v>10</v>
      </c>
      <c r="O249" s="731">
        <v>14301.8</v>
      </c>
      <c r="P249" s="745">
        <v>1.9999999999999998</v>
      </c>
      <c r="Q249" s="732">
        <v>1430.1799999999998</v>
      </c>
    </row>
    <row r="250" spans="1:17" ht="14.4" customHeight="1" x14ac:dyDescent="0.3">
      <c r="A250" s="726" t="s">
        <v>569</v>
      </c>
      <c r="B250" s="727" t="s">
        <v>5979</v>
      </c>
      <c r="C250" s="727" t="s">
        <v>5810</v>
      </c>
      <c r="D250" s="727" t="s">
        <v>6292</v>
      </c>
      <c r="E250" s="727" t="s">
        <v>6293</v>
      </c>
      <c r="F250" s="731">
        <v>2</v>
      </c>
      <c r="G250" s="731">
        <v>21961.4</v>
      </c>
      <c r="H250" s="731">
        <v>1</v>
      </c>
      <c r="I250" s="731">
        <v>10980.7</v>
      </c>
      <c r="J250" s="731">
        <v>2</v>
      </c>
      <c r="K250" s="731">
        <v>21961.4</v>
      </c>
      <c r="L250" s="731">
        <v>1</v>
      </c>
      <c r="M250" s="731">
        <v>10980.7</v>
      </c>
      <c r="N250" s="731"/>
      <c r="O250" s="731"/>
      <c r="P250" s="745"/>
      <c r="Q250" s="732"/>
    </row>
    <row r="251" spans="1:17" ht="14.4" customHeight="1" x14ac:dyDescent="0.3">
      <c r="A251" s="726" t="s">
        <v>569</v>
      </c>
      <c r="B251" s="727" t="s">
        <v>5979</v>
      </c>
      <c r="C251" s="727" t="s">
        <v>5810</v>
      </c>
      <c r="D251" s="727" t="s">
        <v>6294</v>
      </c>
      <c r="E251" s="727" t="s">
        <v>6295</v>
      </c>
      <c r="F251" s="731">
        <v>6</v>
      </c>
      <c r="G251" s="731">
        <v>7139.7</v>
      </c>
      <c r="H251" s="731">
        <v>6</v>
      </c>
      <c r="I251" s="731">
        <v>1189.95</v>
      </c>
      <c r="J251" s="731">
        <v>1</v>
      </c>
      <c r="K251" s="731">
        <v>1189.95</v>
      </c>
      <c r="L251" s="731">
        <v>1</v>
      </c>
      <c r="M251" s="731">
        <v>1189.95</v>
      </c>
      <c r="N251" s="731">
        <v>3</v>
      </c>
      <c r="O251" s="731">
        <v>3569.8500000000004</v>
      </c>
      <c r="P251" s="745">
        <v>3</v>
      </c>
      <c r="Q251" s="732">
        <v>1189.95</v>
      </c>
    </row>
    <row r="252" spans="1:17" ht="14.4" customHeight="1" x14ac:dyDescent="0.3">
      <c r="A252" s="726" t="s">
        <v>569</v>
      </c>
      <c r="B252" s="727" t="s">
        <v>5979</v>
      </c>
      <c r="C252" s="727" t="s">
        <v>5810</v>
      </c>
      <c r="D252" s="727" t="s">
        <v>6296</v>
      </c>
      <c r="E252" s="727" t="s">
        <v>6297</v>
      </c>
      <c r="F252" s="731">
        <v>7</v>
      </c>
      <c r="G252" s="731">
        <v>7287.9100000000008</v>
      </c>
      <c r="H252" s="731">
        <v>7</v>
      </c>
      <c r="I252" s="731">
        <v>1041.1300000000001</v>
      </c>
      <c r="J252" s="731">
        <v>1</v>
      </c>
      <c r="K252" s="731">
        <v>1041.1300000000001</v>
      </c>
      <c r="L252" s="731">
        <v>1</v>
      </c>
      <c r="M252" s="731">
        <v>1041.1300000000001</v>
      </c>
      <c r="N252" s="731">
        <v>3</v>
      </c>
      <c r="O252" s="731">
        <v>3123.3900000000003</v>
      </c>
      <c r="P252" s="745">
        <v>3</v>
      </c>
      <c r="Q252" s="732">
        <v>1041.1300000000001</v>
      </c>
    </row>
    <row r="253" spans="1:17" ht="14.4" customHeight="1" x14ac:dyDescent="0.3">
      <c r="A253" s="726" t="s">
        <v>569</v>
      </c>
      <c r="B253" s="727" t="s">
        <v>5979</v>
      </c>
      <c r="C253" s="727" t="s">
        <v>5810</v>
      </c>
      <c r="D253" s="727" t="s">
        <v>6298</v>
      </c>
      <c r="E253" s="727" t="s">
        <v>6299</v>
      </c>
      <c r="F253" s="731">
        <v>18</v>
      </c>
      <c r="G253" s="731">
        <v>24474.78</v>
      </c>
      <c r="H253" s="731">
        <v>9</v>
      </c>
      <c r="I253" s="731">
        <v>1359.71</v>
      </c>
      <c r="J253" s="731">
        <v>2</v>
      </c>
      <c r="K253" s="731">
        <v>2719.42</v>
      </c>
      <c r="L253" s="731">
        <v>1</v>
      </c>
      <c r="M253" s="731">
        <v>1359.71</v>
      </c>
      <c r="N253" s="731">
        <v>2</v>
      </c>
      <c r="O253" s="731">
        <v>2719.42</v>
      </c>
      <c r="P253" s="745">
        <v>1</v>
      </c>
      <c r="Q253" s="732">
        <v>1359.71</v>
      </c>
    </row>
    <row r="254" spans="1:17" ht="14.4" customHeight="1" x14ac:dyDescent="0.3">
      <c r="A254" s="726" t="s">
        <v>569</v>
      </c>
      <c r="B254" s="727" t="s">
        <v>5979</v>
      </c>
      <c r="C254" s="727" t="s">
        <v>5810</v>
      </c>
      <c r="D254" s="727" t="s">
        <v>6300</v>
      </c>
      <c r="E254" s="727" t="s">
        <v>6301</v>
      </c>
      <c r="F254" s="731">
        <v>15</v>
      </c>
      <c r="G254" s="731">
        <v>122729.85</v>
      </c>
      <c r="H254" s="731">
        <v>0.83333333333333348</v>
      </c>
      <c r="I254" s="731">
        <v>8181.9900000000007</v>
      </c>
      <c r="J254" s="731">
        <v>18</v>
      </c>
      <c r="K254" s="731">
        <v>147275.81999999998</v>
      </c>
      <c r="L254" s="731">
        <v>1</v>
      </c>
      <c r="M254" s="731">
        <v>8181.9899999999989</v>
      </c>
      <c r="N254" s="731">
        <v>5</v>
      </c>
      <c r="O254" s="731">
        <v>40909.949999999997</v>
      </c>
      <c r="P254" s="745">
        <v>0.27777777777777779</v>
      </c>
      <c r="Q254" s="732">
        <v>8181.99</v>
      </c>
    </row>
    <row r="255" spans="1:17" ht="14.4" customHeight="1" x14ac:dyDescent="0.3">
      <c r="A255" s="726" t="s">
        <v>569</v>
      </c>
      <c r="B255" s="727" t="s">
        <v>5979</v>
      </c>
      <c r="C255" s="727" t="s">
        <v>5810</v>
      </c>
      <c r="D255" s="727" t="s">
        <v>6302</v>
      </c>
      <c r="E255" s="727" t="s">
        <v>6303</v>
      </c>
      <c r="F255" s="731">
        <v>1</v>
      </c>
      <c r="G255" s="731">
        <v>13795</v>
      </c>
      <c r="H255" s="731"/>
      <c r="I255" s="731">
        <v>13795</v>
      </c>
      <c r="J255" s="731"/>
      <c r="K255" s="731"/>
      <c r="L255" s="731"/>
      <c r="M255" s="731"/>
      <c r="N255" s="731"/>
      <c r="O255" s="731"/>
      <c r="P255" s="745"/>
      <c r="Q255" s="732"/>
    </row>
    <row r="256" spans="1:17" ht="14.4" customHeight="1" x14ac:dyDescent="0.3">
      <c r="A256" s="726" t="s">
        <v>569</v>
      </c>
      <c r="B256" s="727" t="s">
        <v>5979</v>
      </c>
      <c r="C256" s="727" t="s">
        <v>5810</v>
      </c>
      <c r="D256" s="727" t="s">
        <v>6304</v>
      </c>
      <c r="E256" s="727" t="s">
        <v>6305</v>
      </c>
      <c r="F256" s="731"/>
      <c r="G256" s="731"/>
      <c r="H256" s="731"/>
      <c r="I256" s="731"/>
      <c r="J256" s="731">
        <v>3</v>
      </c>
      <c r="K256" s="731">
        <v>17701.800000000003</v>
      </c>
      <c r="L256" s="731">
        <v>1</v>
      </c>
      <c r="M256" s="731">
        <v>5900.6000000000013</v>
      </c>
      <c r="N256" s="731">
        <v>1</v>
      </c>
      <c r="O256" s="731">
        <v>5900.6</v>
      </c>
      <c r="P256" s="745">
        <v>0.33333333333333331</v>
      </c>
      <c r="Q256" s="732">
        <v>5900.6</v>
      </c>
    </row>
    <row r="257" spans="1:17" ht="14.4" customHeight="1" x14ac:dyDescent="0.3">
      <c r="A257" s="726" t="s">
        <v>569</v>
      </c>
      <c r="B257" s="727" t="s">
        <v>5979</v>
      </c>
      <c r="C257" s="727" t="s">
        <v>5810</v>
      </c>
      <c r="D257" s="727" t="s">
        <v>6306</v>
      </c>
      <c r="E257" s="727" t="s">
        <v>6307</v>
      </c>
      <c r="F257" s="731"/>
      <c r="G257" s="731"/>
      <c r="H257" s="731"/>
      <c r="I257" s="731"/>
      <c r="J257" s="731">
        <v>7</v>
      </c>
      <c r="K257" s="731">
        <v>7530.25</v>
      </c>
      <c r="L257" s="731">
        <v>1</v>
      </c>
      <c r="M257" s="731">
        <v>1075.75</v>
      </c>
      <c r="N257" s="731"/>
      <c r="O257" s="731"/>
      <c r="P257" s="745"/>
      <c r="Q257" s="732"/>
    </row>
    <row r="258" spans="1:17" ht="14.4" customHeight="1" x14ac:dyDescent="0.3">
      <c r="A258" s="726" t="s">
        <v>569</v>
      </c>
      <c r="B258" s="727" t="s">
        <v>5979</v>
      </c>
      <c r="C258" s="727" t="s">
        <v>5810</v>
      </c>
      <c r="D258" s="727" t="s">
        <v>6308</v>
      </c>
      <c r="E258" s="727" t="s">
        <v>6309</v>
      </c>
      <c r="F258" s="731"/>
      <c r="G258" s="731"/>
      <c r="H258" s="731"/>
      <c r="I258" s="731"/>
      <c r="J258" s="731"/>
      <c r="K258" s="731"/>
      <c r="L258" s="731"/>
      <c r="M258" s="731"/>
      <c r="N258" s="731">
        <v>4</v>
      </c>
      <c r="O258" s="731">
        <v>28562</v>
      </c>
      <c r="P258" s="745"/>
      <c r="Q258" s="732">
        <v>7140.5</v>
      </c>
    </row>
    <row r="259" spans="1:17" ht="14.4" customHeight="1" x14ac:dyDescent="0.3">
      <c r="A259" s="726" t="s">
        <v>569</v>
      </c>
      <c r="B259" s="727" t="s">
        <v>5979</v>
      </c>
      <c r="C259" s="727" t="s">
        <v>5810</v>
      </c>
      <c r="D259" s="727" t="s">
        <v>6310</v>
      </c>
      <c r="E259" s="727" t="s">
        <v>6311</v>
      </c>
      <c r="F259" s="731">
        <v>16</v>
      </c>
      <c r="G259" s="731">
        <v>25867.679999999997</v>
      </c>
      <c r="H259" s="731">
        <v>3.1999999999999997</v>
      </c>
      <c r="I259" s="731">
        <v>1616.7299999999998</v>
      </c>
      <c r="J259" s="731">
        <v>5</v>
      </c>
      <c r="K259" s="731">
        <v>8083.65</v>
      </c>
      <c r="L259" s="731">
        <v>1</v>
      </c>
      <c r="M259" s="731">
        <v>1616.73</v>
      </c>
      <c r="N259" s="731">
        <v>10</v>
      </c>
      <c r="O259" s="731">
        <v>16167.3</v>
      </c>
      <c r="P259" s="745">
        <v>2</v>
      </c>
      <c r="Q259" s="732">
        <v>1616.73</v>
      </c>
    </row>
    <row r="260" spans="1:17" ht="14.4" customHeight="1" x14ac:dyDescent="0.3">
      <c r="A260" s="726" t="s">
        <v>569</v>
      </c>
      <c r="B260" s="727" t="s">
        <v>5979</v>
      </c>
      <c r="C260" s="727" t="s">
        <v>5810</v>
      </c>
      <c r="D260" s="727" t="s">
        <v>6312</v>
      </c>
      <c r="E260" s="727" t="s">
        <v>6313</v>
      </c>
      <c r="F260" s="731">
        <v>1</v>
      </c>
      <c r="G260" s="731">
        <v>7809.52</v>
      </c>
      <c r="H260" s="731"/>
      <c r="I260" s="731">
        <v>7809.52</v>
      </c>
      <c r="J260" s="731"/>
      <c r="K260" s="731"/>
      <c r="L260" s="731"/>
      <c r="M260" s="731"/>
      <c r="N260" s="731"/>
      <c r="O260" s="731"/>
      <c r="P260" s="745"/>
      <c r="Q260" s="732"/>
    </row>
    <row r="261" spans="1:17" ht="14.4" customHeight="1" x14ac:dyDescent="0.3">
      <c r="A261" s="726" t="s">
        <v>569</v>
      </c>
      <c r="B261" s="727" t="s">
        <v>5979</v>
      </c>
      <c r="C261" s="727" t="s">
        <v>5810</v>
      </c>
      <c r="D261" s="727" t="s">
        <v>6314</v>
      </c>
      <c r="E261" s="727" t="s">
        <v>6315</v>
      </c>
      <c r="F261" s="731">
        <v>5</v>
      </c>
      <c r="G261" s="731">
        <v>37457.300000000003</v>
      </c>
      <c r="H261" s="731">
        <v>1</v>
      </c>
      <c r="I261" s="731">
        <v>7491.4600000000009</v>
      </c>
      <c r="J261" s="731">
        <v>5</v>
      </c>
      <c r="K261" s="731">
        <v>37457.300000000003</v>
      </c>
      <c r="L261" s="731">
        <v>1</v>
      </c>
      <c r="M261" s="731">
        <v>7491.4600000000009</v>
      </c>
      <c r="N261" s="731">
        <v>1</v>
      </c>
      <c r="O261" s="731">
        <v>7491.46</v>
      </c>
      <c r="P261" s="745">
        <v>0.19999999999999998</v>
      </c>
      <c r="Q261" s="732">
        <v>7491.46</v>
      </c>
    </row>
    <row r="262" spans="1:17" ht="14.4" customHeight="1" x14ac:dyDescent="0.3">
      <c r="A262" s="726" t="s">
        <v>569</v>
      </c>
      <c r="B262" s="727" t="s">
        <v>5979</v>
      </c>
      <c r="C262" s="727" t="s">
        <v>5810</v>
      </c>
      <c r="D262" s="727" t="s">
        <v>6316</v>
      </c>
      <c r="E262" s="727" t="s">
        <v>6317</v>
      </c>
      <c r="F262" s="731">
        <v>7</v>
      </c>
      <c r="G262" s="731">
        <v>1741.1100000000001</v>
      </c>
      <c r="H262" s="731">
        <v>1.4000000000000004</v>
      </c>
      <c r="I262" s="731">
        <v>248.73000000000002</v>
      </c>
      <c r="J262" s="731">
        <v>5</v>
      </c>
      <c r="K262" s="731">
        <v>1243.6499999999999</v>
      </c>
      <c r="L262" s="731">
        <v>1</v>
      </c>
      <c r="M262" s="731">
        <v>248.72999999999996</v>
      </c>
      <c r="N262" s="731"/>
      <c r="O262" s="731"/>
      <c r="P262" s="745"/>
      <c r="Q262" s="732"/>
    </row>
    <row r="263" spans="1:17" ht="14.4" customHeight="1" x14ac:dyDescent="0.3">
      <c r="A263" s="726" t="s">
        <v>569</v>
      </c>
      <c r="B263" s="727" t="s">
        <v>5979</v>
      </c>
      <c r="C263" s="727" t="s">
        <v>5810</v>
      </c>
      <c r="D263" s="727" t="s">
        <v>6318</v>
      </c>
      <c r="E263" s="727" t="s">
        <v>6319</v>
      </c>
      <c r="F263" s="731">
        <v>2</v>
      </c>
      <c r="G263" s="731">
        <v>15619.04</v>
      </c>
      <c r="H263" s="731"/>
      <c r="I263" s="731">
        <v>7809.52</v>
      </c>
      <c r="J263" s="731"/>
      <c r="K263" s="731"/>
      <c r="L263" s="731"/>
      <c r="M263" s="731"/>
      <c r="N263" s="731"/>
      <c r="O263" s="731"/>
      <c r="P263" s="745"/>
      <c r="Q263" s="732"/>
    </row>
    <row r="264" spans="1:17" ht="14.4" customHeight="1" x14ac:dyDescent="0.3">
      <c r="A264" s="726" t="s">
        <v>569</v>
      </c>
      <c r="B264" s="727" t="s">
        <v>5979</v>
      </c>
      <c r="C264" s="727" t="s">
        <v>5810</v>
      </c>
      <c r="D264" s="727" t="s">
        <v>6320</v>
      </c>
      <c r="E264" s="727" t="s">
        <v>6321</v>
      </c>
      <c r="F264" s="731">
        <v>1</v>
      </c>
      <c r="G264" s="731">
        <v>5900.7</v>
      </c>
      <c r="H264" s="731">
        <v>1</v>
      </c>
      <c r="I264" s="731">
        <v>5900.7</v>
      </c>
      <c r="J264" s="731">
        <v>1</v>
      </c>
      <c r="K264" s="731">
        <v>5900.7</v>
      </c>
      <c r="L264" s="731">
        <v>1</v>
      </c>
      <c r="M264" s="731">
        <v>5900.7</v>
      </c>
      <c r="N264" s="731">
        <v>1</v>
      </c>
      <c r="O264" s="731">
        <v>5900.7</v>
      </c>
      <c r="P264" s="745">
        <v>1</v>
      </c>
      <c r="Q264" s="732">
        <v>5900.7</v>
      </c>
    </row>
    <row r="265" spans="1:17" ht="14.4" customHeight="1" x14ac:dyDescent="0.3">
      <c r="A265" s="726" t="s">
        <v>569</v>
      </c>
      <c r="B265" s="727" t="s">
        <v>5979</v>
      </c>
      <c r="C265" s="727" t="s">
        <v>5810</v>
      </c>
      <c r="D265" s="727" t="s">
        <v>6322</v>
      </c>
      <c r="E265" s="727" t="s">
        <v>6323</v>
      </c>
      <c r="F265" s="731">
        <v>1</v>
      </c>
      <c r="G265" s="731">
        <v>437.8</v>
      </c>
      <c r="H265" s="731"/>
      <c r="I265" s="731">
        <v>437.8</v>
      </c>
      <c r="J265" s="731"/>
      <c r="K265" s="731"/>
      <c r="L265" s="731"/>
      <c r="M265" s="731"/>
      <c r="N265" s="731"/>
      <c r="O265" s="731"/>
      <c r="P265" s="745"/>
      <c r="Q265" s="732"/>
    </row>
    <row r="266" spans="1:17" ht="14.4" customHeight="1" x14ac:dyDescent="0.3">
      <c r="A266" s="726" t="s">
        <v>569</v>
      </c>
      <c r="B266" s="727" t="s">
        <v>5979</v>
      </c>
      <c r="C266" s="727" t="s">
        <v>5810</v>
      </c>
      <c r="D266" s="727" t="s">
        <v>6324</v>
      </c>
      <c r="E266" s="727" t="s">
        <v>6325</v>
      </c>
      <c r="F266" s="731"/>
      <c r="G266" s="731"/>
      <c r="H266" s="731"/>
      <c r="I266" s="731"/>
      <c r="J266" s="731"/>
      <c r="K266" s="731"/>
      <c r="L266" s="731"/>
      <c r="M266" s="731"/>
      <c r="N266" s="731">
        <v>1</v>
      </c>
      <c r="O266" s="731">
        <v>4550</v>
      </c>
      <c r="P266" s="745"/>
      <c r="Q266" s="732">
        <v>4550</v>
      </c>
    </row>
    <row r="267" spans="1:17" ht="14.4" customHeight="1" x14ac:dyDescent="0.3">
      <c r="A267" s="726" t="s">
        <v>569</v>
      </c>
      <c r="B267" s="727" t="s">
        <v>5979</v>
      </c>
      <c r="C267" s="727" t="s">
        <v>5810</v>
      </c>
      <c r="D267" s="727" t="s">
        <v>6326</v>
      </c>
      <c r="E267" s="727" t="s">
        <v>6327</v>
      </c>
      <c r="F267" s="731"/>
      <c r="G267" s="731"/>
      <c r="H267" s="731"/>
      <c r="I267" s="731"/>
      <c r="J267" s="731">
        <v>1</v>
      </c>
      <c r="K267" s="731">
        <v>689.7</v>
      </c>
      <c r="L267" s="731">
        <v>1</v>
      </c>
      <c r="M267" s="731">
        <v>689.7</v>
      </c>
      <c r="N267" s="731"/>
      <c r="O267" s="731"/>
      <c r="P267" s="745"/>
      <c r="Q267" s="732"/>
    </row>
    <row r="268" spans="1:17" ht="14.4" customHeight="1" x14ac:dyDescent="0.3">
      <c r="A268" s="726" t="s">
        <v>569</v>
      </c>
      <c r="B268" s="727" t="s">
        <v>5979</v>
      </c>
      <c r="C268" s="727" t="s">
        <v>5810</v>
      </c>
      <c r="D268" s="727" t="s">
        <v>6328</v>
      </c>
      <c r="E268" s="727" t="s">
        <v>6329</v>
      </c>
      <c r="F268" s="731"/>
      <c r="G268" s="731"/>
      <c r="H268" s="731"/>
      <c r="I268" s="731"/>
      <c r="J268" s="731">
        <v>9</v>
      </c>
      <c r="K268" s="731">
        <v>47685.06</v>
      </c>
      <c r="L268" s="731">
        <v>1</v>
      </c>
      <c r="M268" s="731">
        <v>5298.34</v>
      </c>
      <c r="N268" s="731">
        <v>6</v>
      </c>
      <c r="O268" s="731">
        <v>31790.04</v>
      </c>
      <c r="P268" s="745">
        <v>0.66666666666666674</v>
      </c>
      <c r="Q268" s="732">
        <v>5298.34</v>
      </c>
    </row>
    <row r="269" spans="1:17" ht="14.4" customHeight="1" x14ac:dyDescent="0.3">
      <c r="A269" s="726" t="s">
        <v>569</v>
      </c>
      <c r="B269" s="727" t="s">
        <v>5979</v>
      </c>
      <c r="C269" s="727" t="s">
        <v>5810</v>
      </c>
      <c r="D269" s="727" t="s">
        <v>6330</v>
      </c>
      <c r="E269" s="727" t="s">
        <v>6331</v>
      </c>
      <c r="F269" s="731"/>
      <c r="G269" s="731"/>
      <c r="H269" s="731"/>
      <c r="I269" s="731"/>
      <c r="J269" s="731">
        <v>11</v>
      </c>
      <c r="K269" s="731">
        <v>29322.26</v>
      </c>
      <c r="L269" s="731">
        <v>1</v>
      </c>
      <c r="M269" s="731">
        <v>2665.66</v>
      </c>
      <c r="N269" s="731"/>
      <c r="O269" s="731"/>
      <c r="P269" s="745"/>
      <c r="Q269" s="732"/>
    </row>
    <row r="270" spans="1:17" ht="14.4" customHeight="1" x14ac:dyDescent="0.3">
      <c r="A270" s="726" t="s">
        <v>569</v>
      </c>
      <c r="B270" s="727" t="s">
        <v>5979</v>
      </c>
      <c r="C270" s="727" t="s">
        <v>5810</v>
      </c>
      <c r="D270" s="727" t="s">
        <v>6332</v>
      </c>
      <c r="E270" s="727" t="s">
        <v>6333</v>
      </c>
      <c r="F270" s="731"/>
      <c r="G270" s="731"/>
      <c r="H270" s="731"/>
      <c r="I270" s="731"/>
      <c r="J270" s="731">
        <v>17</v>
      </c>
      <c r="K270" s="731">
        <v>100295.57999999999</v>
      </c>
      <c r="L270" s="731">
        <v>1</v>
      </c>
      <c r="M270" s="731">
        <v>5899.7399999999989</v>
      </c>
      <c r="N270" s="731">
        <v>24</v>
      </c>
      <c r="O270" s="731">
        <v>141593.76</v>
      </c>
      <c r="P270" s="745">
        <v>1.4117647058823533</v>
      </c>
      <c r="Q270" s="732">
        <v>5899.7400000000007</v>
      </c>
    </row>
    <row r="271" spans="1:17" ht="14.4" customHeight="1" x14ac:dyDescent="0.3">
      <c r="A271" s="726" t="s">
        <v>569</v>
      </c>
      <c r="B271" s="727" t="s">
        <v>5979</v>
      </c>
      <c r="C271" s="727" t="s">
        <v>5810</v>
      </c>
      <c r="D271" s="727" t="s">
        <v>6334</v>
      </c>
      <c r="E271" s="727" t="s">
        <v>6335</v>
      </c>
      <c r="F271" s="731"/>
      <c r="G271" s="731"/>
      <c r="H271" s="731"/>
      <c r="I271" s="731"/>
      <c r="J271" s="731">
        <v>1</v>
      </c>
      <c r="K271" s="731">
        <v>2430.59</v>
      </c>
      <c r="L271" s="731">
        <v>1</v>
      </c>
      <c r="M271" s="731">
        <v>2430.59</v>
      </c>
      <c r="N271" s="731"/>
      <c r="O271" s="731"/>
      <c r="P271" s="745"/>
      <c r="Q271" s="732"/>
    </row>
    <row r="272" spans="1:17" ht="14.4" customHeight="1" x14ac:dyDescent="0.3">
      <c r="A272" s="726" t="s">
        <v>569</v>
      </c>
      <c r="B272" s="727" t="s">
        <v>5979</v>
      </c>
      <c r="C272" s="727" t="s">
        <v>5810</v>
      </c>
      <c r="D272" s="727" t="s">
        <v>6336</v>
      </c>
      <c r="E272" s="727" t="s">
        <v>6337</v>
      </c>
      <c r="F272" s="731"/>
      <c r="G272" s="731"/>
      <c r="H272" s="731"/>
      <c r="I272" s="731"/>
      <c r="J272" s="731">
        <v>1</v>
      </c>
      <c r="K272" s="731">
        <v>5499.04</v>
      </c>
      <c r="L272" s="731">
        <v>1</v>
      </c>
      <c r="M272" s="731">
        <v>5499.04</v>
      </c>
      <c r="N272" s="731">
        <v>1</v>
      </c>
      <c r="O272" s="731">
        <v>5499.04</v>
      </c>
      <c r="P272" s="745">
        <v>1</v>
      </c>
      <c r="Q272" s="732">
        <v>5499.04</v>
      </c>
    </row>
    <row r="273" spans="1:17" ht="14.4" customHeight="1" x14ac:dyDescent="0.3">
      <c r="A273" s="726" t="s">
        <v>569</v>
      </c>
      <c r="B273" s="727" t="s">
        <v>5979</v>
      </c>
      <c r="C273" s="727" t="s">
        <v>5810</v>
      </c>
      <c r="D273" s="727" t="s">
        <v>6338</v>
      </c>
      <c r="E273" s="727" t="s">
        <v>6339</v>
      </c>
      <c r="F273" s="731"/>
      <c r="G273" s="731"/>
      <c r="H273" s="731"/>
      <c r="I273" s="731"/>
      <c r="J273" s="731"/>
      <c r="K273" s="731"/>
      <c r="L273" s="731"/>
      <c r="M273" s="731"/>
      <c r="N273" s="731">
        <v>1</v>
      </c>
      <c r="O273" s="731">
        <v>15311.7</v>
      </c>
      <c r="P273" s="745"/>
      <c r="Q273" s="732">
        <v>15311.7</v>
      </c>
    </row>
    <row r="274" spans="1:17" ht="14.4" customHeight="1" x14ac:dyDescent="0.3">
      <c r="A274" s="726" t="s">
        <v>569</v>
      </c>
      <c r="B274" s="727" t="s">
        <v>5979</v>
      </c>
      <c r="C274" s="727" t="s">
        <v>5810</v>
      </c>
      <c r="D274" s="727" t="s">
        <v>6340</v>
      </c>
      <c r="E274" s="727" t="s">
        <v>6341</v>
      </c>
      <c r="F274" s="731"/>
      <c r="G274" s="731"/>
      <c r="H274" s="731"/>
      <c r="I274" s="731"/>
      <c r="J274" s="731">
        <v>4</v>
      </c>
      <c r="K274" s="731">
        <v>40796</v>
      </c>
      <c r="L274" s="731">
        <v>1</v>
      </c>
      <c r="M274" s="731">
        <v>10199</v>
      </c>
      <c r="N274" s="731">
        <v>27</v>
      </c>
      <c r="O274" s="731">
        <v>275373</v>
      </c>
      <c r="P274" s="745">
        <v>6.75</v>
      </c>
      <c r="Q274" s="732">
        <v>10199</v>
      </c>
    </row>
    <row r="275" spans="1:17" ht="14.4" customHeight="1" x14ac:dyDescent="0.3">
      <c r="A275" s="726" t="s">
        <v>569</v>
      </c>
      <c r="B275" s="727" t="s">
        <v>5979</v>
      </c>
      <c r="C275" s="727" t="s">
        <v>5810</v>
      </c>
      <c r="D275" s="727" t="s">
        <v>6342</v>
      </c>
      <c r="E275" s="727" t="s">
        <v>6343</v>
      </c>
      <c r="F275" s="731"/>
      <c r="G275" s="731"/>
      <c r="H275" s="731"/>
      <c r="I275" s="731"/>
      <c r="J275" s="731"/>
      <c r="K275" s="731"/>
      <c r="L275" s="731"/>
      <c r="M275" s="731"/>
      <c r="N275" s="731">
        <v>1</v>
      </c>
      <c r="O275" s="731">
        <v>8098.04</v>
      </c>
      <c r="P275" s="745"/>
      <c r="Q275" s="732">
        <v>8098.04</v>
      </c>
    </row>
    <row r="276" spans="1:17" ht="14.4" customHeight="1" x14ac:dyDescent="0.3">
      <c r="A276" s="726" t="s">
        <v>569</v>
      </c>
      <c r="B276" s="727" t="s">
        <v>5979</v>
      </c>
      <c r="C276" s="727" t="s">
        <v>5810</v>
      </c>
      <c r="D276" s="727" t="s">
        <v>6344</v>
      </c>
      <c r="E276" s="727" t="s">
        <v>6345</v>
      </c>
      <c r="F276" s="731"/>
      <c r="G276" s="731"/>
      <c r="H276" s="731"/>
      <c r="I276" s="731"/>
      <c r="J276" s="731">
        <v>1</v>
      </c>
      <c r="K276" s="731">
        <v>26494</v>
      </c>
      <c r="L276" s="731">
        <v>1</v>
      </c>
      <c r="M276" s="731">
        <v>26494</v>
      </c>
      <c r="N276" s="731"/>
      <c r="O276" s="731"/>
      <c r="P276" s="745"/>
      <c r="Q276" s="732"/>
    </row>
    <row r="277" spans="1:17" ht="14.4" customHeight="1" x14ac:dyDescent="0.3">
      <c r="A277" s="726" t="s">
        <v>569</v>
      </c>
      <c r="B277" s="727" t="s">
        <v>5979</v>
      </c>
      <c r="C277" s="727" t="s">
        <v>5810</v>
      </c>
      <c r="D277" s="727" t="s">
        <v>6346</v>
      </c>
      <c r="E277" s="727" t="s">
        <v>6347</v>
      </c>
      <c r="F277" s="731"/>
      <c r="G277" s="731"/>
      <c r="H277" s="731"/>
      <c r="I277" s="731"/>
      <c r="J277" s="731">
        <v>4</v>
      </c>
      <c r="K277" s="731">
        <v>46173.2</v>
      </c>
      <c r="L277" s="731">
        <v>1</v>
      </c>
      <c r="M277" s="731">
        <v>11543.3</v>
      </c>
      <c r="N277" s="731">
        <v>9</v>
      </c>
      <c r="O277" s="731">
        <v>103889.7</v>
      </c>
      <c r="P277" s="745">
        <v>2.25</v>
      </c>
      <c r="Q277" s="732">
        <v>11543.3</v>
      </c>
    </row>
    <row r="278" spans="1:17" ht="14.4" customHeight="1" x14ac:dyDescent="0.3">
      <c r="A278" s="726" t="s">
        <v>569</v>
      </c>
      <c r="B278" s="727" t="s">
        <v>5979</v>
      </c>
      <c r="C278" s="727" t="s">
        <v>5810</v>
      </c>
      <c r="D278" s="727" t="s">
        <v>6348</v>
      </c>
      <c r="E278" s="727" t="s">
        <v>6349</v>
      </c>
      <c r="F278" s="731"/>
      <c r="G278" s="731"/>
      <c r="H278" s="731"/>
      <c r="I278" s="731"/>
      <c r="J278" s="731">
        <v>4</v>
      </c>
      <c r="K278" s="731">
        <v>48718</v>
      </c>
      <c r="L278" s="731">
        <v>1</v>
      </c>
      <c r="M278" s="731">
        <v>12179.5</v>
      </c>
      <c r="N278" s="731">
        <v>18</v>
      </c>
      <c r="O278" s="731">
        <v>219231</v>
      </c>
      <c r="P278" s="745">
        <v>4.5</v>
      </c>
      <c r="Q278" s="732">
        <v>12179.5</v>
      </c>
    </row>
    <row r="279" spans="1:17" ht="14.4" customHeight="1" x14ac:dyDescent="0.3">
      <c r="A279" s="726" t="s">
        <v>569</v>
      </c>
      <c r="B279" s="727" t="s">
        <v>5979</v>
      </c>
      <c r="C279" s="727" t="s">
        <v>5810</v>
      </c>
      <c r="D279" s="727" t="s">
        <v>6350</v>
      </c>
      <c r="E279" s="727" t="s">
        <v>6351</v>
      </c>
      <c r="F279" s="731"/>
      <c r="G279" s="731"/>
      <c r="H279" s="731"/>
      <c r="I279" s="731"/>
      <c r="J279" s="731">
        <v>1</v>
      </c>
      <c r="K279" s="731">
        <v>5902.87</v>
      </c>
      <c r="L279" s="731">
        <v>1</v>
      </c>
      <c r="M279" s="731">
        <v>5902.87</v>
      </c>
      <c r="N279" s="731"/>
      <c r="O279" s="731"/>
      <c r="P279" s="745"/>
      <c r="Q279" s="732"/>
    </row>
    <row r="280" spans="1:17" ht="14.4" customHeight="1" x14ac:dyDescent="0.3">
      <c r="A280" s="726" t="s">
        <v>569</v>
      </c>
      <c r="B280" s="727" t="s">
        <v>5979</v>
      </c>
      <c r="C280" s="727" t="s">
        <v>5810</v>
      </c>
      <c r="D280" s="727" t="s">
        <v>6352</v>
      </c>
      <c r="E280" s="727" t="s">
        <v>6353</v>
      </c>
      <c r="F280" s="731"/>
      <c r="G280" s="731"/>
      <c r="H280" s="731"/>
      <c r="I280" s="731"/>
      <c r="J280" s="731"/>
      <c r="K280" s="731"/>
      <c r="L280" s="731"/>
      <c r="M280" s="731"/>
      <c r="N280" s="731">
        <v>2</v>
      </c>
      <c r="O280" s="731">
        <v>2685.9</v>
      </c>
      <c r="P280" s="745"/>
      <c r="Q280" s="732">
        <v>1342.95</v>
      </c>
    </row>
    <row r="281" spans="1:17" ht="14.4" customHeight="1" x14ac:dyDescent="0.3">
      <c r="A281" s="726" t="s">
        <v>569</v>
      </c>
      <c r="B281" s="727" t="s">
        <v>5979</v>
      </c>
      <c r="C281" s="727" t="s">
        <v>5810</v>
      </c>
      <c r="D281" s="727" t="s">
        <v>6354</v>
      </c>
      <c r="E281" s="727" t="s">
        <v>6355</v>
      </c>
      <c r="F281" s="731"/>
      <c r="G281" s="731"/>
      <c r="H281" s="731"/>
      <c r="I281" s="731"/>
      <c r="J281" s="731"/>
      <c r="K281" s="731"/>
      <c r="L281" s="731"/>
      <c r="M281" s="731"/>
      <c r="N281" s="731">
        <v>1</v>
      </c>
      <c r="O281" s="731">
        <v>8093.4</v>
      </c>
      <c r="P281" s="745"/>
      <c r="Q281" s="732">
        <v>8093.4</v>
      </c>
    </row>
    <row r="282" spans="1:17" ht="14.4" customHeight="1" x14ac:dyDescent="0.3">
      <c r="A282" s="726" t="s">
        <v>569</v>
      </c>
      <c r="B282" s="727" t="s">
        <v>5979</v>
      </c>
      <c r="C282" s="727" t="s">
        <v>5810</v>
      </c>
      <c r="D282" s="727" t="s">
        <v>6356</v>
      </c>
      <c r="E282" s="727" t="s">
        <v>6357</v>
      </c>
      <c r="F282" s="731"/>
      <c r="G282" s="731"/>
      <c r="H282" s="731"/>
      <c r="I282" s="731"/>
      <c r="J282" s="731"/>
      <c r="K282" s="731"/>
      <c r="L282" s="731"/>
      <c r="M282" s="731"/>
      <c r="N282" s="731">
        <v>1</v>
      </c>
      <c r="O282" s="731">
        <v>11323.93</v>
      </c>
      <c r="P282" s="745"/>
      <c r="Q282" s="732">
        <v>11323.93</v>
      </c>
    </row>
    <row r="283" spans="1:17" ht="14.4" customHeight="1" x14ac:dyDescent="0.3">
      <c r="A283" s="726" t="s">
        <v>569</v>
      </c>
      <c r="B283" s="727" t="s">
        <v>5979</v>
      </c>
      <c r="C283" s="727" t="s">
        <v>5810</v>
      </c>
      <c r="D283" s="727" t="s">
        <v>6358</v>
      </c>
      <c r="E283" s="727" t="s">
        <v>6359</v>
      </c>
      <c r="F283" s="731"/>
      <c r="G283" s="731"/>
      <c r="H283" s="731"/>
      <c r="I283" s="731"/>
      <c r="J283" s="731"/>
      <c r="K283" s="731"/>
      <c r="L283" s="731"/>
      <c r="M283" s="731"/>
      <c r="N283" s="731">
        <v>2</v>
      </c>
      <c r="O283" s="731">
        <v>11092</v>
      </c>
      <c r="P283" s="745"/>
      <c r="Q283" s="732">
        <v>5546</v>
      </c>
    </row>
    <row r="284" spans="1:17" ht="14.4" customHeight="1" x14ac:dyDescent="0.3">
      <c r="A284" s="726" t="s">
        <v>569</v>
      </c>
      <c r="B284" s="727" t="s">
        <v>5979</v>
      </c>
      <c r="C284" s="727" t="s">
        <v>5810</v>
      </c>
      <c r="D284" s="727" t="s">
        <v>6360</v>
      </c>
      <c r="E284" s="727" t="s">
        <v>6361</v>
      </c>
      <c r="F284" s="731"/>
      <c r="G284" s="731"/>
      <c r="H284" s="731"/>
      <c r="I284" s="731"/>
      <c r="J284" s="731"/>
      <c r="K284" s="731"/>
      <c r="L284" s="731"/>
      <c r="M284" s="731"/>
      <c r="N284" s="731">
        <v>1</v>
      </c>
      <c r="O284" s="731">
        <v>5900</v>
      </c>
      <c r="P284" s="745"/>
      <c r="Q284" s="732">
        <v>5900</v>
      </c>
    </row>
    <row r="285" spans="1:17" ht="14.4" customHeight="1" x14ac:dyDescent="0.3">
      <c r="A285" s="726" t="s">
        <v>569</v>
      </c>
      <c r="B285" s="727" t="s">
        <v>5979</v>
      </c>
      <c r="C285" s="727" t="s">
        <v>5810</v>
      </c>
      <c r="D285" s="727" t="s">
        <v>6362</v>
      </c>
      <c r="E285" s="727" t="s">
        <v>6363</v>
      </c>
      <c r="F285" s="731"/>
      <c r="G285" s="731"/>
      <c r="H285" s="731"/>
      <c r="I285" s="731"/>
      <c r="J285" s="731"/>
      <c r="K285" s="731"/>
      <c r="L285" s="731"/>
      <c r="M285" s="731"/>
      <c r="N285" s="731">
        <v>1</v>
      </c>
      <c r="O285" s="731">
        <v>1487.39</v>
      </c>
      <c r="P285" s="745"/>
      <c r="Q285" s="732">
        <v>1487.39</v>
      </c>
    </row>
    <row r="286" spans="1:17" ht="14.4" customHeight="1" x14ac:dyDescent="0.3">
      <c r="A286" s="726" t="s">
        <v>569</v>
      </c>
      <c r="B286" s="727" t="s">
        <v>5979</v>
      </c>
      <c r="C286" s="727" t="s">
        <v>5810</v>
      </c>
      <c r="D286" s="727" t="s">
        <v>6364</v>
      </c>
      <c r="E286" s="727" t="s">
        <v>6365</v>
      </c>
      <c r="F286" s="731">
        <v>2</v>
      </c>
      <c r="G286" s="731">
        <v>18713.400000000001</v>
      </c>
      <c r="H286" s="731">
        <v>1</v>
      </c>
      <c r="I286" s="731">
        <v>9356.7000000000007</v>
      </c>
      <c r="J286" s="731">
        <v>2</v>
      </c>
      <c r="K286" s="731">
        <v>18713.400000000001</v>
      </c>
      <c r="L286" s="731">
        <v>1</v>
      </c>
      <c r="M286" s="731">
        <v>9356.7000000000007</v>
      </c>
      <c r="N286" s="731"/>
      <c r="O286" s="731"/>
      <c r="P286" s="745"/>
      <c r="Q286" s="732"/>
    </row>
    <row r="287" spans="1:17" ht="14.4" customHeight="1" x14ac:dyDescent="0.3">
      <c r="A287" s="726" t="s">
        <v>569</v>
      </c>
      <c r="B287" s="727" t="s">
        <v>5979</v>
      </c>
      <c r="C287" s="727" t="s">
        <v>5810</v>
      </c>
      <c r="D287" s="727" t="s">
        <v>6366</v>
      </c>
      <c r="E287" s="727" t="s">
        <v>6367</v>
      </c>
      <c r="F287" s="731">
        <v>1</v>
      </c>
      <c r="G287" s="731">
        <v>15846</v>
      </c>
      <c r="H287" s="731"/>
      <c r="I287" s="731">
        <v>15846</v>
      </c>
      <c r="J287" s="731"/>
      <c r="K287" s="731"/>
      <c r="L287" s="731"/>
      <c r="M287" s="731"/>
      <c r="N287" s="731">
        <v>1</v>
      </c>
      <c r="O287" s="731">
        <v>15846</v>
      </c>
      <c r="P287" s="745"/>
      <c r="Q287" s="732">
        <v>15846</v>
      </c>
    </row>
    <row r="288" spans="1:17" ht="14.4" customHeight="1" x14ac:dyDescent="0.3">
      <c r="A288" s="726" t="s">
        <v>569</v>
      </c>
      <c r="B288" s="727" t="s">
        <v>5979</v>
      </c>
      <c r="C288" s="727" t="s">
        <v>5810</v>
      </c>
      <c r="D288" s="727" t="s">
        <v>6368</v>
      </c>
      <c r="E288" s="727" t="s">
        <v>6150</v>
      </c>
      <c r="F288" s="731">
        <v>2</v>
      </c>
      <c r="G288" s="731">
        <v>25800</v>
      </c>
      <c r="H288" s="731"/>
      <c r="I288" s="731">
        <v>12900</v>
      </c>
      <c r="J288" s="731"/>
      <c r="K288" s="731"/>
      <c r="L288" s="731"/>
      <c r="M288" s="731"/>
      <c r="N288" s="731"/>
      <c r="O288" s="731"/>
      <c r="P288" s="745"/>
      <c r="Q288" s="732"/>
    </row>
    <row r="289" spans="1:17" ht="14.4" customHeight="1" x14ac:dyDescent="0.3">
      <c r="A289" s="726" t="s">
        <v>569</v>
      </c>
      <c r="B289" s="727" t="s">
        <v>5979</v>
      </c>
      <c r="C289" s="727" t="s">
        <v>5810</v>
      </c>
      <c r="D289" s="727" t="s">
        <v>6369</v>
      </c>
      <c r="E289" s="727" t="s">
        <v>6370</v>
      </c>
      <c r="F289" s="731">
        <v>1</v>
      </c>
      <c r="G289" s="731">
        <v>13765</v>
      </c>
      <c r="H289" s="731"/>
      <c r="I289" s="731">
        <v>13765</v>
      </c>
      <c r="J289" s="731"/>
      <c r="K289" s="731"/>
      <c r="L289" s="731"/>
      <c r="M289" s="731"/>
      <c r="N289" s="731"/>
      <c r="O289" s="731"/>
      <c r="P289" s="745"/>
      <c r="Q289" s="732"/>
    </row>
    <row r="290" spans="1:17" ht="14.4" customHeight="1" x14ac:dyDescent="0.3">
      <c r="A290" s="726" t="s">
        <v>569</v>
      </c>
      <c r="B290" s="727" t="s">
        <v>5979</v>
      </c>
      <c r="C290" s="727" t="s">
        <v>5810</v>
      </c>
      <c r="D290" s="727" t="s">
        <v>6371</v>
      </c>
      <c r="E290" s="727" t="s">
        <v>6372</v>
      </c>
      <c r="F290" s="731"/>
      <c r="G290" s="731"/>
      <c r="H290" s="731"/>
      <c r="I290" s="731"/>
      <c r="J290" s="731"/>
      <c r="K290" s="731"/>
      <c r="L290" s="731"/>
      <c r="M290" s="731"/>
      <c r="N290" s="731">
        <v>1</v>
      </c>
      <c r="O290" s="731">
        <v>226.1</v>
      </c>
      <c r="P290" s="745"/>
      <c r="Q290" s="732">
        <v>226.1</v>
      </c>
    </row>
    <row r="291" spans="1:17" ht="14.4" customHeight="1" x14ac:dyDescent="0.3">
      <c r="A291" s="726" t="s">
        <v>569</v>
      </c>
      <c r="B291" s="727" t="s">
        <v>5979</v>
      </c>
      <c r="C291" s="727" t="s">
        <v>5810</v>
      </c>
      <c r="D291" s="727" t="s">
        <v>6373</v>
      </c>
      <c r="E291" s="727" t="s">
        <v>6374</v>
      </c>
      <c r="F291" s="731"/>
      <c r="G291" s="731"/>
      <c r="H291" s="731"/>
      <c r="I291" s="731"/>
      <c r="J291" s="731">
        <v>1</v>
      </c>
      <c r="K291" s="731">
        <v>17515.580000000002</v>
      </c>
      <c r="L291" s="731">
        <v>1</v>
      </c>
      <c r="M291" s="731">
        <v>17515.580000000002</v>
      </c>
      <c r="N291" s="731"/>
      <c r="O291" s="731"/>
      <c r="P291" s="745"/>
      <c r="Q291" s="732"/>
    </row>
    <row r="292" spans="1:17" ht="14.4" customHeight="1" x14ac:dyDescent="0.3">
      <c r="A292" s="726" t="s">
        <v>569</v>
      </c>
      <c r="B292" s="727" t="s">
        <v>5979</v>
      </c>
      <c r="C292" s="727" t="s">
        <v>5810</v>
      </c>
      <c r="D292" s="727" t="s">
        <v>6375</v>
      </c>
      <c r="E292" s="727" t="s">
        <v>6376</v>
      </c>
      <c r="F292" s="731"/>
      <c r="G292" s="731"/>
      <c r="H292" s="731"/>
      <c r="I292" s="731"/>
      <c r="J292" s="731"/>
      <c r="K292" s="731"/>
      <c r="L292" s="731"/>
      <c r="M292" s="731"/>
      <c r="N292" s="731">
        <v>1</v>
      </c>
      <c r="O292" s="731">
        <v>2829.38</v>
      </c>
      <c r="P292" s="745"/>
      <c r="Q292" s="732">
        <v>2829.38</v>
      </c>
    </row>
    <row r="293" spans="1:17" ht="14.4" customHeight="1" x14ac:dyDescent="0.3">
      <c r="A293" s="726" t="s">
        <v>569</v>
      </c>
      <c r="B293" s="727" t="s">
        <v>5979</v>
      </c>
      <c r="C293" s="727" t="s">
        <v>5810</v>
      </c>
      <c r="D293" s="727" t="s">
        <v>6377</v>
      </c>
      <c r="E293" s="727" t="s">
        <v>6378</v>
      </c>
      <c r="F293" s="731">
        <v>1</v>
      </c>
      <c r="G293" s="731">
        <v>1529</v>
      </c>
      <c r="H293" s="731"/>
      <c r="I293" s="731">
        <v>1529</v>
      </c>
      <c r="J293" s="731"/>
      <c r="K293" s="731"/>
      <c r="L293" s="731"/>
      <c r="M293" s="731"/>
      <c r="N293" s="731"/>
      <c r="O293" s="731"/>
      <c r="P293" s="745"/>
      <c r="Q293" s="732"/>
    </row>
    <row r="294" spans="1:17" ht="14.4" customHeight="1" x14ac:dyDescent="0.3">
      <c r="A294" s="726" t="s">
        <v>569</v>
      </c>
      <c r="B294" s="727" t="s">
        <v>5979</v>
      </c>
      <c r="C294" s="727" t="s">
        <v>5813</v>
      </c>
      <c r="D294" s="727" t="s">
        <v>6379</v>
      </c>
      <c r="E294" s="727" t="s">
        <v>6380</v>
      </c>
      <c r="F294" s="731">
        <v>90</v>
      </c>
      <c r="G294" s="731">
        <v>17009</v>
      </c>
      <c r="H294" s="731">
        <v>0.84685088374408768</v>
      </c>
      <c r="I294" s="731">
        <v>188.98888888888888</v>
      </c>
      <c r="J294" s="731">
        <v>103</v>
      </c>
      <c r="K294" s="731">
        <v>20085</v>
      </c>
      <c r="L294" s="731">
        <v>1</v>
      </c>
      <c r="M294" s="731">
        <v>195</v>
      </c>
      <c r="N294" s="731">
        <v>90</v>
      </c>
      <c r="O294" s="731">
        <v>17640</v>
      </c>
      <c r="P294" s="745">
        <v>0.87826736370425695</v>
      </c>
      <c r="Q294" s="732">
        <v>196</v>
      </c>
    </row>
    <row r="295" spans="1:17" ht="14.4" customHeight="1" x14ac:dyDescent="0.3">
      <c r="A295" s="726" t="s">
        <v>569</v>
      </c>
      <c r="B295" s="727" t="s">
        <v>5979</v>
      </c>
      <c r="C295" s="727" t="s">
        <v>5813</v>
      </c>
      <c r="D295" s="727" t="s">
        <v>6381</v>
      </c>
      <c r="E295" s="727" t="s">
        <v>6382</v>
      </c>
      <c r="F295" s="731"/>
      <c r="G295" s="731"/>
      <c r="H295" s="731"/>
      <c r="I295" s="731"/>
      <c r="J295" s="731">
        <v>5</v>
      </c>
      <c r="K295" s="731">
        <v>2175</v>
      </c>
      <c r="L295" s="731">
        <v>1</v>
      </c>
      <c r="M295" s="731">
        <v>435</v>
      </c>
      <c r="N295" s="731"/>
      <c r="O295" s="731"/>
      <c r="P295" s="745"/>
      <c r="Q295" s="732"/>
    </row>
    <row r="296" spans="1:17" ht="14.4" customHeight="1" x14ac:dyDescent="0.3">
      <c r="A296" s="726" t="s">
        <v>569</v>
      </c>
      <c r="B296" s="727" t="s">
        <v>5979</v>
      </c>
      <c r="C296" s="727" t="s">
        <v>5813</v>
      </c>
      <c r="D296" s="727" t="s">
        <v>6383</v>
      </c>
      <c r="E296" s="727" t="s">
        <v>6384</v>
      </c>
      <c r="F296" s="731">
        <v>1062</v>
      </c>
      <c r="G296" s="731">
        <v>407749</v>
      </c>
      <c r="H296" s="731">
        <v>0.94454559774652058</v>
      </c>
      <c r="I296" s="731">
        <v>383.94444444444446</v>
      </c>
      <c r="J296" s="731">
        <v>1107</v>
      </c>
      <c r="K296" s="731">
        <v>431688</v>
      </c>
      <c r="L296" s="731">
        <v>1</v>
      </c>
      <c r="M296" s="731">
        <v>389.96205962059622</v>
      </c>
      <c r="N296" s="731">
        <v>918</v>
      </c>
      <c r="O296" s="731">
        <v>358020</v>
      </c>
      <c r="P296" s="745">
        <v>0.82934897425918719</v>
      </c>
      <c r="Q296" s="732">
        <v>390</v>
      </c>
    </row>
    <row r="297" spans="1:17" ht="14.4" customHeight="1" x14ac:dyDescent="0.3">
      <c r="A297" s="726" t="s">
        <v>569</v>
      </c>
      <c r="B297" s="727" t="s">
        <v>5979</v>
      </c>
      <c r="C297" s="727" t="s">
        <v>5813</v>
      </c>
      <c r="D297" s="727" t="s">
        <v>5830</v>
      </c>
      <c r="E297" s="727" t="s">
        <v>5831</v>
      </c>
      <c r="F297" s="731">
        <v>1</v>
      </c>
      <c r="G297" s="731">
        <v>617</v>
      </c>
      <c r="H297" s="731">
        <v>0.97936507936507933</v>
      </c>
      <c r="I297" s="731">
        <v>617</v>
      </c>
      <c r="J297" s="731">
        <v>1</v>
      </c>
      <c r="K297" s="731">
        <v>630</v>
      </c>
      <c r="L297" s="731">
        <v>1</v>
      </c>
      <c r="M297" s="731">
        <v>630</v>
      </c>
      <c r="N297" s="731">
        <v>3</v>
      </c>
      <c r="O297" s="731">
        <v>1890</v>
      </c>
      <c r="P297" s="745">
        <v>3</v>
      </c>
      <c r="Q297" s="732">
        <v>630</v>
      </c>
    </row>
    <row r="298" spans="1:17" ht="14.4" customHeight="1" x14ac:dyDescent="0.3">
      <c r="A298" s="726" t="s">
        <v>569</v>
      </c>
      <c r="B298" s="727" t="s">
        <v>5979</v>
      </c>
      <c r="C298" s="727" t="s">
        <v>5813</v>
      </c>
      <c r="D298" s="727" t="s">
        <v>5832</v>
      </c>
      <c r="E298" s="727" t="s">
        <v>5833</v>
      </c>
      <c r="F298" s="731">
        <v>11</v>
      </c>
      <c r="G298" s="731">
        <v>4268</v>
      </c>
      <c r="H298" s="731">
        <v>2.1775510204081634</v>
      </c>
      <c r="I298" s="731">
        <v>388</v>
      </c>
      <c r="J298" s="731">
        <v>5</v>
      </c>
      <c r="K298" s="731">
        <v>1960</v>
      </c>
      <c r="L298" s="731">
        <v>1</v>
      </c>
      <c r="M298" s="731">
        <v>392</v>
      </c>
      <c r="N298" s="731">
        <v>4</v>
      </c>
      <c r="O298" s="731">
        <v>1568</v>
      </c>
      <c r="P298" s="745">
        <v>0.8</v>
      </c>
      <c r="Q298" s="732">
        <v>392</v>
      </c>
    </row>
    <row r="299" spans="1:17" ht="14.4" customHeight="1" x14ac:dyDescent="0.3">
      <c r="A299" s="726" t="s">
        <v>569</v>
      </c>
      <c r="B299" s="727" t="s">
        <v>5979</v>
      </c>
      <c r="C299" s="727" t="s">
        <v>5813</v>
      </c>
      <c r="D299" s="727" t="s">
        <v>5846</v>
      </c>
      <c r="E299" s="727" t="s">
        <v>5847</v>
      </c>
      <c r="F299" s="731">
        <v>1852</v>
      </c>
      <c r="G299" s="731">
        <v>435216</v>
      </c>
      <c r="H299" s="731">
        <v>0.94546813289943044</v>
      </c>
      <c r="I299" s="731">
        <v>234.99784017278617</v>
      </c>
      <c r="J299" s="731">
        <v>1834</v>
      </c>
      <c r="K299" s="731">
        <v>460318</v>
      </c>
      <c r="L299" s="731">
        <v>1</v>
      </c>
      <c r="M299" s="731">
        <v>250.99127589967284</v>
      </c>
      <c r="N299" s="731">
        <v>1902</v>
      </c>
      <c r="O299" s="731">
        <v>477402</v>
      </c>
      <c r="P299" s="745">
        <v>1.0371134737290308</v>
      </c>
      <c r="Q299" s="732">
        <v>251</v>
      </c>
    </row>
    <row r="300" spans="1:17" ht="14.4" customHeight="1" x14ac:dyDescent="0.3">
      <c r="A300" s="726" t="s">
        <v>569</v>
      </c>
      <c r="B300" s="727" t="s">
        <v>5979</v>
      </c>
      <c r="C300" s="727" t="s">
        <v>5813</v>
      </c>
      <c r="D300" s="727" t="s">
        <v>6385</v>
      </c>
      <c r="E300" s="727" t="s">
        <v>6386</v>
      </c>
      <c r="F300" s="731"/>
      <c r="G300" s="731"/>
      <c r="H300" s="731"/>
      <c r="I300" s="731"/>
      <c r="J300" s="731">
        <v>2</v>
      </c>
      <c r="K300" s="731">
        <v>3316</v>
      </c>
      <c r="L300" s="731">
        <v>1</v>
      </c>
      <c r="M300" s="731">
        <v>1658</v>
      </c>
      <c r="N300" s="731">
        <v>1</v>
      </c>
      <c r="O300" s="731">
        <v>1659</v>
      </c>
      <c r="P300" s="745">
        <v>0.50030156815440285</v>
      </c>
      <c r="Q300" s="732">
        <v>1659</v>
      </c>
    </row>
    <row r="301" spans="1:17" ht="14.4" customHeight="1" x14ac:dyDescent="0.3">
      <c r="A301" s="726" t="s">
        <v>569</v>
      </c>
      <c r="B301" s="727" t="s">
        <v>5979</v>
      </c>
      <c r="C301" s="727" t="s">
        <v>5813</v>
      </c>
      <c r="D301" s="727" t="s">
        <v>6387</v>
      </c>
      <c r="E301" s="727" t="s">
        <v>6388</v>
      </c>
      <c r="F301" s="731">
        <v>1</v>
      </c>
      <c r="G301" s="731">
        <v>1322</v>
      </c>
      <c r="H301" s="731"/>
      <c r="I301" s="731">
        <v>1322</v>
      </c>
      <c r="J301" s="731"/>
      <c r="K301" s="731"/>
      <c r="L301" s="731"/>
      <c r="M301" s="731"/>
      <c r="N301" s="731"/>
      <c r="O301" s="731"/>
      <c r="P301" s="745"/>
      <c r="Q301" s="732"/>
    </row>
    <row r="302" spans="1:17" ht="14.4" customHeight="1" x14ac:dyDescent="0.3">
      <c r="A302" s="726" t="s">
        <v>569</v>
      </c>
      <c r="B302" s="727" t="s">
        <v>5979</v>
      </c>
      <c r="C302" s="727" t="s">
        <v>5813</v>
      </c>
      <c r="D302" s="727" t="s">
        <v>6389</v>
      </c>
      <c r="E302" s="727" t="s">
        <v>6390</v>
      </c>
      <c r="F302" s="731">
        <v>2</v>
      </c>
      <c r="G302" s="731">
        <v>14336</v>
      </c>
      <c r="H302" s="731">
        <v>1.9232626777569091</v>
      </c>
      <c r="I302" s="731">
        <v>7168</v>
      </c>
      <c r="J302" s="731">
        <v>1</v>
      </c>
      <c r="K302" s="731">
        <v>7454</v>
      </c>
      <c r="L302" s="731">
        <v>1</v>
      </c>
      <c r="M302" s="731">
        <v>7454</v>
      </c>
      <c r="N302" s="731"/>
      <c r="O302" s="731"/>
      <c r="P302" s="745"/>
      <c r="Q302" s="732"/>
    </row>
    <row r="303" spans="1:17" ht="14.4" customHeight="1" x14ac:dyDescent="0.3">
      <c r="A303" s="726" t="s">
        <v>569</v>
      </c>
      <c r="B303" s="727" t="s">
        <v>5979</v>
      </c>
      <c r="C303" s="727" t="s">
        <v>5813</v>
      </c>
      <c r="D303" s="727" t="s">
        <v>5850</v>
      </c>
      <c r="E303" s="727" t="s">
        <v>5851</v>
      </c>
      <c r="F303" s="731">
        <v>34</v>
      </c>
      <c r="G303" s="731">
        <v>20298</v>
      </c>
      <c r="H303" s="731">
        <v>1.1019543973941368</v>
      </c>
      <c r="I303" s="731">
        <v>597</v>
      </c>
      <c r="J303" s="731">
        <v>30</v>
      </c>
      <c r="K303" s="731">
        <v>18420</v>
      </c>
      <c r="L303" s="731">
        <v>1</v>
      </c>
      <c r="M303" s="731">
        <v>614</v>
      </c>
      <c r="N303" s="731">
        <v>30</v>
      </c>
      <c r="O303" s="731">
        <v>18450</v>
      </c>
      <c r="P303" s="745">
        <v>1.001628664495114</v>
      </c>
      <c r="Q303" s="732">
        <v>615</v>
      </c>
    </row>
    <row r="304" spans="1:17" ht="14.4" customHeight="1" x14ac:dyDescent="0.3">
      <c r="A304" s="726" t="s">
        <v>569</v>
      </c>
      <c r="B304" s="727" t="s">
        <v>5979</v>
      </c>
      <c r="C304" s="727" t="s">
        <v>5813</v>
      </c>
      <c r="D304" s="727" t="s">
        <v>6391</v>
      </c>
      <c r="E304" s="727" t="s">
        <v>6392</v>
      </c>
      <c r="F304" s="731">
        <v>30</v>
      </c>
      <c r="G304" s="731">
        <v>89730</v>
      </c>
      <c r="H304" s="731">
        <v>0.74218362282878414</v>
      </c>
      <c r="I304" s="731">
        <v>2991</v>
      </c>
      <c r="J304" s="731">
        <v>39</v>
      </c>
      <c r="K304" s="731">
        <v>120900</v>
      </c>
      <c r="L304" s="731">
        <v>1</v>
      </c>
      <c r="M304" s="731">
        <v>3100</v>
      </c>
      <c r="N304" s="731">
        <v>50</v>
      </c>
      <c r="O304" s="731">
        <v>155050</v>
      </c>
      <c r="P304" s="745">
        <v>1.2824648469809761</v>
      </c>
      <c r="Q304" s="732">
        <v>3101</v>
      </c>
    </row>
    <row r="305" spans="1:17" ht="14.4" customHeight="1" x14ac:dyDescent="0.3">
      <c r="A305" s="726" t="s">
        <v>569</v>
      </c>
      <c r="B305" s="727" t="s">
        <v>5979</v>
      </c>
      <c r="C305" s="727" t="s">
        <v>5813</v>
      </c>
      <c r="D305" s="727" t="s">
        <v>6393</v>
      </c>
      <c r="E305" s="727" t="s">
        <v>6394</v>
      </c>
      <c r="F305" s="731"/>
      <c r="G305" s="731"/>
      <c r="H305" s="731"/>
      <c r="I305" s="731"/>
      <c r="J305" s="731">
        <v>1</v>
      </c>
      <c r="K305" s="731">
        <v>3948</v>
      </c>
      <c r="L305" s="731">
        <v>1</v>
      </c>
      <c r="M305" s="731">
        <v>3948</v>
      </c>
      <c r="N305" s="731"/>
      <c r="O305" s="731"/>
      <c r="P305" s="745"/>
      <c r="Q305" s="732"/>
    </row>
    <row r="306" spans="1:17" ht="14.4" customHeight="1" x14ac:dyDescent="0.3">
      <c r="A306" s="726" t="s">
        <v>569</v>
      </c>
      <c r="B306" s="727" t="s">
        <v>5979</v>
      </c>
      <c r="C306" s="727" t="s">
        <v>5813</v>
      </c>
      <c r="D306" s="727" t="s">
        <v>6395</v>
      </c>
      <c r="E306" s="727" t="s">
        <v>6396</v>
      </c>
      <c r="F306" s="731">
        <v>21</v>
      </c>
      <c r="G306" s="731">
        <v>299313</v>
      </c>
      <c r="H306" s="731">
        <v>1.1215769593956564</v>
      </c>
      <c r="I306" s="731">
        <v>14253</v>
      </c>
      <c r="J306" s="731">
        <v>18</v>
      </c>
      <c r="K306" s="731">
        <v>266868</v>
      </c>
      <c r="L306" s="731">
        <v>1</v>
      </c>
      <c r="M306" s="731">
        <v>14826</v>
      </c>
      <c r="N306" s="731">
        <v>18</v>
      </c>
      <c r="O306" s="731">
        <v>267048</v>
      </c>
      <c r="P306" s="745">
        <v>1.0006744907594767</v>
      </c>
      <c r="Q306" s="732">
        <v>14836</v>
      </c>
    </row>
    <row r="307" spans="1:17" ht="14.4" customHeight="1" x14ac:dyDescent="0.3">
      <c r="A307" s="726" t="s">
        <v>569</v>
      </c>
      <c r="B307" s="727" t="s">
        <v>5979</v>
      </c>
      <c r="C307" s="727" t="s">
        <v>5813</v>
      </c>
      <c r="D307" s="727" t="s">
        <v>6397</v>
      </c>
      <c r="E307" s="727" t="s">
        <v>6398</v>
      </c>
      <c r="F307" s="731">
        <v>7</v>
      </c>
      <c r="G307" s="731">
        <v>42490</v>
      </c>
      <c r="H307" s="731">
        <v>0.95741324921135651</v>
      </c>
      <c r="I307" s="731">
        <v>6070</v>
      </c>
      <c r="J307" s="731">
        <v>7</v>
      </c>
      <c r="K307" s="731">
        <v>44380</v>
      </c>
      <c r="L307" s="731">
        <v>1</v>
      </c>
      <c r="M307" s="731">
        <v>6340</v>
      </c>
      <c r="N307" s="731">
        <v>6</v>
      </c>
      <c r="O307" s="731">
        <v>38058</v>
      </c>
      <c r="P307" s="745">
        <v>0.85754844524560614</v>
      </c>
      <c r="Q307" s="732">
        <v>6343</v>
      </c>
    </row>
    <row r="308" spans="1:17" ht="14.4" customHeight="1" x14ac:dyDescent="0.3">
      <c r="A308" s="726" t="s">
        <v>569</v>
      </c>
      <c r="B308" s="727" t="s">
        <v>5979</v>
      </c>
      <c r="C308" s="727" t="s">
        <v>5813</v>
      </c>
      <c r="D308" s="727" t="s">
        <v>6399</v>
      </c>
      <c r="E308" s="727" t="s">
        <v>6400</v>
      </c>
      <c r="F308" s="731">
        <v>4</v>
      </c>
      <c r="G308" s="731">
        <v>39936</v>
      </c>
      <c r="H308" s="731">
        <v>0.96324167872648336</v>
      </c>
      <c r="I308" s="731">
        <v>9984</v>
      </c>
      <c r="J308" s="731">
        <v>4</v>
      </c>
      <c r="K308" s="731">
        <v>41460</v>
      </c>
      <c r="L308" s="731">
        <v>1</v>
      </c>
      <c r="M308" s="731">
        <v>10365</v>
      </c>
      <c r="N308" s="731">
        <v>4</v>
      </c>
      <c r="O308" s="731">
        <v>41492</v>
      </c>
      <c r="P308" s="745">
        <v>1.0007718282682103</v>
      </c>
      <c r="Q308" s="732">
        <v>10373</v>
      </c>
    </row>
    <row r="309" spans="1:17" ht="14.4" customHeight="1" x14ac:dyDescent="0.3">
      <c r="A309" s="726" t="s">
        <v>569</v>
      </c>
      <c r="B309" s="727" t="s">
        <v>5979</v>
      </c>
      <c r="C309" s="727" t="s">
        <v>5813</v>
      </c>
      <c r="D309" s="727" t="s">
        <v>6401</v>
      </c>
      <c r="E309" s="727" t="s">
        <v>6402</v>
      </c>
      <c r="F309" s="731">
        <v>14</v>
      </c>
      <c r="G309" s="731">
        <v>34300</v>
      </c>
      <c r="H309" s="731">
        <v>0.71580616887182269</v>
      </c>
      <c r="I309" s="731">
        <v>2450</v>
      </c>
      <c r="J309" s="731">
        <v>19</v>
      </c>
      <c r="K309" s="731">
        <v>47918</v>
      </c>
      <c r="L309" s="731">
        <v>1</v>
      </c>
      <c r="M309" s="731">
        <v>2522</v>
      </c>
      <c r="N309" s="731">
        <v>22</v>
      </c>
      <c r="O309" s="731">
        <v>55506</v>
      </c>
      <c r="P309" s="745">
        <v>1.15835385450144</v>
      </c>
      <c r="Q309" s="732">
        <v>2523</v>
      </c>
    </row>
    <row r="310" spans="1:17" ht="14.4" customHeight="1" x14ac:dyDescent="0.3">
      <c r="A310" s="726" t="s">
        <v>569</v>
      </c>
      <c r="B310" s="727" t="s">
        <v>5979</v>
      </c>
      <c r="C310" s="727" t="s">
        <v>5813</v>
      </c>
      <c r="D310" s="727" t="s">
        <v>6403</v>
      </c>
      <c r="E310" s="727" t="s">
        <v>6404</v>
      </c>
      <c r="F310" s="731"/>
      <c r="G310" s="731"/>
      <c r="H310" s="731"/>
      <c r="I310" s="731"/>
      <c r="J310" s="731">
        <v>2</v>
      </c>
      <c r="K310" s="731">
        <v>7228</v>
      </c>
      <c r="L310" s="731">
        <v>1</v>
      </c>
      <c r="M310" s="731">
        <v>3614</v>
      </c>
      <c r="N310" s="731">
        <v>1</v>
      </c>
      <c r="O310" s="731">
        <v>3616</v>
      </c>
      <c r="P310" s="745">
        <v>0.50027670171555061</v>
      </c>
      <c r="Q310" s="732">
        <v>3616</v>
      </c>
    </row>
    <row r="311" spans="1:17" ht="14.4" customHeight="1" x14ac:dyDescent="0.3">
      <c r="A311" s="726" t="s">
        <v>569</v>
      </c>
      <c r="B311" s="727" t="s">
        <v>5979</v>
      </c>
      <c r="C311" s="727" t="s">
        <v>5813</v>
      </c>
      <c r="D311" s="727" t="s">
        <v>6405</v>
      </c>
      <c r="E311" s="727" t="s">
        <v>6406</v>
      </c>
      <c r="F311" s="731">
        <v>274</v>
      </c>
      <c r="G311" s="731">
        <v>739240</v>
      </c>
      <c r="H311" s="731">
        <v>1.0109845625321385</v>
      </c>
      <c r="I311" s="731">
        <v>2697.9562043795622</v>
      </c>
      <c r="J311" s="731">
        <v>264</v>
      </c>
      <c r="K311" s="731">
        <v>731208</v>
      </c>
      <c r="L311" s="731">
        <v>1</v>
      </c>
      <c r="M311" s="731">
        <v>2769.7272727272725</v>
      </c>
      <c r="N311" s="731">
        <v>298</v>
      </c>
      <c r="O311" s="731">
        <v>825757</v>
      </c>
      <c r="P311" s="745">
        <v>1.1293052045382435</v>
      </c>
      <c r="Q311" s="732">
        <v>2770.9966442953018</v>
      </c>
    </row>
    <row r="312" spans="1:17" ht="14.4" customHeight="1" x14ac:dyDescent="0.3">
      <c r="A312" s="726" t="s">
        <v>569</v>
      </c>
      <c r="B312" s="727" t="s">
        <v>5979</v>
      </c>
      <c r="C312" s="727" t="s">
        <v>5813</v>
      </c>
      <c r="D312" s="727" t="s">
        <v>6407</v>
      </c>
      <c r="E312" s="727" t="s">
        <v>6408</v>
      </c>
      <c r="F312" s="731">
        <v>118</v>
      </c>
      <c r="G312" s="731">
        <v>706702</v>
      </c>
      <c r="H312" s="731">
        <v>0.97066450567260942</v>
      </c>
      <c r="I312" s="731">
        <v>5989</v>
      </c>
      <c r="J312" s="731">
        <v>118</v>
      </c>
      <c r="K312" s="731">
        <v>728060</v>
      </c>
      <c r="L312" s="731">
        <v>1</v>
      </c>
      <c r="M312" s="731">
        <v>6170</v>
      </c>
      <c r="N312" s="731">
        <v>132</v>
      </c>
      <c r="O312" s="731">
        <v>814836</v>
      </c>
      <c r="P312" s="745">
        <v>1.1191879790127188</v>
      </c>
      <c r="Q312" s="732">
        <v>6173</v>
      </c>
    </row>
    <row r="313" spans="1:17" ht="14.4" customHeight="1" x14ac:dyDescent="0.3">
      <c r="A313" s="726" t="s">
        <v>569</v>
      </c>
      <c r="B313" s="727" t="s">
        <v>5979</v>
      </c>
      <c r="C313" s="727" t="s">
        <v>5813</v>
      </c>
      <c r="D313" s="727" t="s">
        <v>6409</v>
      </c>
      <c r="E313" s="727" t="s">
        <v>6410</v>
      </c>
      <c r="F313" s="731"/>
      <c r="G313" s="731"/>
      <c r="H313" s="731"/>
      <c r="I313" s="731"/>
      <c r="J313" s="731"/>
      <c r="K313" s="731"/>
      <c r="L313" s="731"/>
      <c r="M313" s="731"/>
      <c r="N313" s="731">
        <v>1</v>
      </c>
      <c r="O313" s="731">
        <v>11395</v>
      </c>
      <c r="P313" s="745"/>
      <c r="Q313" s="732">
        <v>11395</v>
      </c>
    </row>
    <row r="314" spans="1:17" ht="14.4" customHeight="1" x14ac:dyDescent="0.3">
      <c r="A314" s="726" t="s">
        <v>569</v>
      </c>
      <c r="B314" s="727" t="s">
        <v>5979</v>
      </c>
      <c r="C314" s="727" t="s">
        <v>5813</v>
      </c>
      <c r="D314" s="727" t="s">
        <v>6411</v>
      </c>
      <c r="E314" s="727" t="s">
        <v>6412</v>
      </c>
      <c r="F314" s="731">
        <v>6</v>
      </c>
      <c r="G314" s="731">
        <v>14322</v>
      </c>
      <c r="H314" s="731">
        <v>0.83204554697031319</v>
      </c>
      <c r="I314" s="731">
        <v>2387</v>
      </c>
      <c r="J314" s="731">
        <v>7</v>
      </c>
      <c r="K314" s="731">
        <v>17213</v>
      </c>
      <c r="L314" s="731">
        <v>1</v>
      </c>
      <c r="M314" s="731">
        <v>2459</v>
      </c>
      <c r="N314" s="731">
        <v>11</v>
      </c>
      <c r="O314" s="731">
        <v>27060</v>
      </c>
      <c r="P314" s="745">
        <v>1.5720676233079649</v>
      </c>
      <c r="Q314" s="732">
        <v>2460</v>
      </c>
    </row>
    <row r="315" spans="1:17" ht="14.4" customHeight="1" x14ac:dyDescent="0.3">
      <c r="A315" s="726" t="s">
        <v>569</v>
      </c>
      <c r="B315" s="727" t="s">
        <v>5979</v>
      </c>
      <c r="C315" s="727" t="s">
        <v>5813</v>
      </c>
      <c r="D315" s="727" t="s">
        <v>6413</v>
      </c>
      <c r="E315" s="727" t="s">
        <v>6414</v>
      </c>
      <c r="F315" s="731">
        <v>6</v>
      </c>
      <c r="G315" s="731">
        <v>19206</v>
      </c>
      <c r="H315" s="731">
        <v>0.38682779456193356</v>
      </c>
      <c r="I315" s="731">
        <v>3201</v>
      </c>
      <c r="J315" s="731">
        <v>15</v>
      </c>
      <c r="K315" s="731">
        <v>49650</v>
      </c>
      <c r="L315" s="731">
        <v>1</v>
      </c>
      <c r="M315" s="731">
        <v>3310</v>
      </c>
      <c r="N315" s="731">
        <v>9</v>
      </c>
      <c r="O315" s="731">
        <v>29799</v>
      </c>
      <c r="P315" s="745">
        <v>0.60018126888217527</v>
      </c>
      <c r="Q315" s="732">
        <v>3311</v>
      </c>
    </row>
    <row r="316" spans="1:17" ht="14.4" customHeight="1" x14ac:dyDescent="0.3">
      <c r="A316" s="726" t="s">
        <v>569</v>
      </c>
      <c r="B316" s="727" t="s">
        <v>5979</v>
      </c>
      <c r="C316" s="727" t="s">
        <v>5813</v>
      </c>
      <c r="D316" s="727" t="s">
        <v>6415</v>
      </c>
      <c r="E316" s="727" t="s">
        <v>6416</v>
      </c>
      <c r="F316" s="731"/>
      <c r="G316" s="731"/>
      <c r="H316" s="731"/>
      <c r="I316" s="731"/>
      <c r="J316" s="731">
        <v>9</v>
      </c>
      <c r="K316" s="731">
        <v>29088</v>
      </c>
      <c r="L316" s="731">
        <v>1</v>
      </c>
      <c r="M316" s="731">
        <v>3232</v>
      </c>
      <c r="N316" s="731">
        <v>4</v>
      </c>
      <c r="O316" s="731">
        <v>12932</v>
      </c>
      <c r="P316" s="745">
        <v>0.44458195819581958</v>
      </c>
      <c r="Q316" s="732">
        <v>3233</v>
      </c>
    </row>
    <row r="317" spans="1:17" ht="14.4" customHeight="1" x14ac:dyDescent="0.3">
      <c r="A317" s="726" t="s">
        <v>569</v>
      </c>
      <c r="B317" s="727" t="s">
        <v>5979</v>
      </c>
      <c r="C317" s="727" t="s">
        <v>5813</v>
      </c>
      <c r="D317" s="727" t="s">
        <v>6417</v>
      </c>
      <c r="E317" s="727" t="s">
        <v>6418</v>
      </c>
      <c r="F317" s="731">
        <v>18</v>
      </c>
      <c r="G317" s="731">
        <v>43020</v>
      </c>
      <c r="H317" s="731">
        <v>1.0920999187652316</v>
      </c>
      <c r="I317" s="731">
        <v>2390</v>
      </c>
      <c r="J317" s="731">
        <v>16</v>
      </c>
      <c r="K317" s="731">
        <v>39392</v>
      </c>
      <c r="L317" s="731">
        <v>1</v>
      </c>
      <c r="M317" s="731">
        <v>2462</v>
      </c>
      <c r="N317" s="731">
        <v>13</v>
      </c>
      <c r="O317" s="731">
        <v>32019</v>
      </c>
      <c r="P317" s="745">
        <v>0.81283001624695372</v>
      </c>
      <c r="Q317" s="732">
        <v>2463</v>
      </c>
    </row>
    <row r="318" spans="1:17" ht="14.4" customHeight="1" x14ac:dyDescent="0.3">
      <c r="A318" s="726" t="s">
        <v>569</v>
      </c>
      <c r="B318" s="727" t="s">
        <v>5979</v>
      </c>
      <c r="C318" s="727" t="s">
        <v>5813</v>
      </c>
      <c r="D318" s="727" t="s">
        <v>6419</v>
      </c>
      <c r="E318" s="727" t="s">
        <v>6420</v>
      </c>
      <c r="F318" s="731">
        <v>18</v>
      </c>
      <c r="G318" s="731">
        <v>177966</v>
      </c>
      <c r="H318" s="731">
        <v>1.0195352780769495</v>
      </c>
      <c r="I318" s="731">
        <v>9887</v>
      </c>
      <c r="J318" s="731">
        <v>17</v>
      </c>
      <c r="K318" s="731">
        <v>174556</v>
      </c>
      <c r="L318" s="731">
        <v>1</v>
      </c>
      <c r="M318" s="731">
        <v>10268</v>
      </c>
      <c r="N318" s="731">
        <v>22</v>
      </c>
      <c r="O318" s="731">
        <v>226072</v>
      </c>
      <c r="P318" s="745">
        <v>1.2951259194756983</v>
      </c>
      <c r="Q318" s="732">
        <v>10276</v>
      </c>
    </row>
    <row r="319" spans="1:17" ht="14.4" customHeight="1" x14ac:dyDescent="0.3">
      <c r="A319" s="726" t="s">
        <v>569</v>
      </c>
      <c r="B319" s="727" t="s">
        <v>5979</v>
      </c>
      <c r="C319" s="727" t="s">
        <v>5813</v>
      </c>
      <c r="D319" s="727" t="s">
        <v>6421</v>
      </c>
      <c r="E319" s="727" t="s">
        <v>6422</v>
      </c>
      <c r="F319" s="731">
        <v>22</v>
      </c>
      <c r="G319" s="731">
        <v>74140</v>
      </c>
      <c r="H319" s="731">
        <v>0.85242885886749065</v>
      </c>
      <c r="I319" s="731">
        <v>3370</v>
      </c>
      <c r="J319" s="731">
        <v>25</v>
      </c>
      <c r="K319" s="731">
        <v>86975</v>
      </c>
      <c r="L319" s="731">
        <v>1</v>
      </c>
      <c r="M319" s="731">
        <v>3479</v>
      </c>
      <c r="N319" s="731">
        <v>21</v>
      </c>
      <c r="O319" s="731">
        <v>73080</v>
      </c>
      <c r="P319" s="745">
        <v>0.84024144869215289</v>
      </c>
      <c r="Q319" s="732">
        <v>3480</v>
      </c>
    </row>
    <row r="320" spans="1:17" ht="14.4" customHeight="1" x14ac:dyDescent="0.3">
      <c r="A320" s="726" t="s">
        <v>569</v>
      </c>
      <c r="B320" s="727" t="s">
        <v>5979</v>
      </c>
      <c r="C320" s="727" t="s">
        <v>5813</v>
      </c>
      <c r="D320" s="727" t="s">
        <v>6423</v>
      </c>
      <c r="E320" s="727" t="s">
        <v>6424</v>
      </c>
      <c r="F320" s="731">
        <v>5</v>
      </c>
      <c r="G320" s="731">
        <v>21285</v>
      </c>
      <c r="H320" s="731">
        <v>1.2088255338482508</v>
      </c>
      <c r="I320" s="731">
        <v>4257</v>
      </c>
      <c r="J320" s="731">
        <v>4</v>
      </c>
      <c r="K320" s="731">
        <v>17608</v>
      </c>
      <c r="L320" s="731">
        <v>1</v>
      </c>
      <c r="M320" s="731">
        <v>4402</v>
      </c>
      <c r="N320" s="731"/>
      <c r="O320" s="731"/>
      <c r="P320" s="745"/>
      <c r="Q320" s="732"/>
    </row>
    <row r="321" spans="1:17" ht="14.4" customHeight="1" x14ac:dyDescent="0.3">
      <c r="A321" s="726" t="s">
        <v>569</v>
      </c>
      <c r="B321" s="727" t="s">
        <v>5979</v>
      </c>
      <c r="C321" s="727" t="s">
        <v>5813</v>
      </c>
      <c r="D321" s="727" t="s">
        <v>6425</v>
      </c>
      <c r="E321" s="727" t="s">
        <v>6426</v>
      </c>
      <c r="F321" s="731">
        <v>21</v>
      </c>
      <c r="G321" s="731">
        <v>43533</v>
      </c>
      <c r="H321" s="731">
        <v>0.70064217082709668</v>
      </c>
      <c r="I321" s="731">
        <v>2073</v>
      </c>
      <c r="J321" s="731">
        <v>29</v>
      </c>
      <c r="K321" s="731">
        <v>62133</v>
      </c>
      <c r="L321" s="731">
        <v>1</v>
      </c>
      <c r="M321" s="731">
        <v>2142.5172413793102</v>
      </c>
      <c r="N321" s="731">
        <v>22</v>
      </c>
      <c r="O321" s="731">
        <v>47212</v>
      </c>
      <c r="P321" s="745">
        <v>0.75985386187694137</v>
      </c>
      <c r="Q321" s="732">
        <v>2146</v>
      </c>
    </row>
    <row r="322" spans="1:17" ht="14.4" customHeight="1" x14ac:dyDescent="0.3">
      <c r="A322" s="726" t="s">
        <v>569</v>
      </c>
      <c r="B322" s="727" t="s">
        <v>5979</v>
      </c>
      <c r="C322" s="727" t="s">
        <v>5813</v>
      </c>
      <c r="D322" s="727" t="s">
        <v>6427</v>
      </c>
      <c r="E322" s="727" t="s">
        <v>6428</v>
      </c>
      <c r="F322" s="731">
        <v>8</v>
      </c>
      <c r="G322" s="731">
        <v>13040</v>
      </c>
      <c r="H322" s="731">
        <v>1.1101651626085476</v>
      </c>
      <c r="I322" s="731">
        <v>1630</v>
      </c>
      <c r="J322" s="731">
        <v>7</v>
      </c>
      <c r="K322" s="731">
        <v>11746</v>
      </c>
      <c r="L322" s="731">
        <v>1</v>
      </c>
      <c r="M322" s="731">
        <v>1678</v>
      </c>
      <c r="N322" s="731">
        <v>12</v>
      </c>
      <c r="O322" s="731">
        <v>20148</v>
      </c>
      <c r="P322" s="745">
        <v>1.715307338668483</v>
      </c>
      <c r="Q322" s="732">
        <v>1679</v>
      </c>
    </row>
    <row r="323" spans="1:17" ht="14.4" customHeight="1" x14ac:dyDescent="0.3">
      <c r="A323" s="726" t="s">
        <v>569</v>
      </c>
      <c r="B323" s="727" t="s">
        <v>5979</v>
      </c>
      <c r="C323" s="727" t="s">
        <v>5813</v>
      </c>
      <c r="D323" s="727" t="s">
        <v>6429</v>
      </c>
      <c r="E323" s="727" t="s">
        <v>6430</v>
      </c>
      <c r="F323" s="731">
        <v>7</v>
      </c>
      <c r="G323" s="731">
        <v>15694</v>
      </c>
      <c r="H323" s="731">
        <v>1.6955488331892827</v>
      </c>
      <c r="I323" s="731">
        <v>2242</v>
      </c>
      <c r="J323" s="731">
        <v>4</v>
      </c>
      <c r="K323" s="731">
        <v>9256</v>
      </c>
      <c r="L323" s="731">
        <v>1</v>
      </c>
      <c r="M323" s="731">
        <v>2314</v>
      </c>
      <c r="N323" s="731">
        <v>5</v>
      </c>
      <c r="O323" s="731">
        <v>11574</v>
      </c>
      <c r="P323" s="745">
        <v>1.2504321521175454</v>
      </c>
      <c r="Q323" s="732">
        <v>2314.8000000000002</v>
      </c>
    </row>
    <row r="324" spans="1:17" ht="14.4" customHeight="1" x14ac:dyDescent="0.3">
      <c r="A324" s="726" t="s">
        <v>569</v>
      </c>
      <c r="B324" s="727" t="s">
        <v>5979</v>
      </c>
      <c r="C324" s="727" t="s">
        <v>5813</v>
      </c>
      <c r="D324" s="727" t="s">
        <v>6431</v>
      </c>
      <c r="E324" s="727" t="s">
        <v>6432</v>
      </c>
      <c r="F324" s="731">
        <v>7</v>
      </c>
      <c r="G324" s="731">
        <v>18879</v>
      </c>
      <c r="H324" s="731">
        <v>1.3635969664138679</v>
      </c>
      <c r="I324" s="731">
        <v>2697</v>
      </c>
      <c r="J324" s="731">
        <v>5</v>
      </c>
      <c r="K324" s="731">
        <v>13845</v>
      </c>
      <c r="L324" s="731">
        <v>1</v>
      </c>
      <c r="M324" s="731">
        <v>2769</v>
      </c>
      <c r="N324" s="731">
        <v>26</v>
      </c>
      <c r="O324" s="731">
        <v>72020</v>
      </c>
      <c r="P324" s="745">
        <v>5.2018779342723001</v>
      </c>
      <c r="Q324" s="732">
        <v>2770</v>
      </c>
    </row>
    <row r="325" spans="1:17" ht="14.4" customHeight="1" x14ac:dyDescent="0.3">
      <c r="A325" s="726" t="s">
        <v>569</v>
      </c>
      <c r="B325" s="727" t="s">
        <v>5979</v>
      </c>
      <c r="C325" s="727" t="s">
        <v>5813</v>
      </c>
      <c r="D325" s="727" t="s">
        <v>6433</v>
      </c>
      <c r="E325" s="727" t="s">
        <v>6434</v>
      </c>
      <c r="F325" s="731">
        <v>20</v>
      </c>
      <c r="G325" s="731">
        <v>64220</v>
      </c>
      <c r="H325" s="731">
        <v>0.92111302352266211</v>
      </c>
      <c r="I325" s="731">
        <v>3211</v>
      </c>
      <c r="J325" s="731">
        <v>21</v>
      </c>
      <c r="K325" s="731">
        <v>69720</v>
      </c>
      <c r="L325" s="731">
        <v>1</v>
      </c>
      <c r="M325" s="731">
        <v>3320</v>
      </c>
      <c r="N325" s="731">
        <v>16</v>
      </c>
      <c r="O325" s="731">
        <v>53136</v>
      </c>
      <c r="P325" s="745">
        <v>0.76213425129087775</v>
      </c>
      <c r="Q325" s="732">
        <v>3321</v>
      </c>
    </row>
    <row r="326" spans="1:17" ht="14.4" customHeight="1" x14ac:dyDescent="0.3">
      <c r="A326" s="726" t="s">
        <v>569</v>
      </c>
      <c r="B326" s="727" t="s">
        <v>5979</v>
      </c>
      <c r="C326" s="727" t="s">
        <v>5813</v>
      </c>
      <c r="D326" s="727" t="s">
        <v>5854</v>
      </c>
      <c r="E326" s="727" t="s">
        <v>5855</v>
      </c>
      <c r="F326" s="731">
        <v>26</v>
      </c>
      <c r="G326" s="731">
        <v>2392</v>
      </c>
      <c r="H326" s="731">
        <v>1.6611111111111112</v>
      </c>
      <c r="I326" s="731">
        <v>92</v>
      </c>
      <c r="J326" s="731">
        <v>15</v>
      </c>
      <c r="K326" s="731">
        <v>1440</v>
      </c>
      <c r="L326" s="731">
        <v>1</v>
      </c>
      <c r="M326" s="731">
        <v>96</v>
      </c>
      <c r="N326" s="731">
        <v>24</v>
      </c>
      <c r="O326" s="731">
        <v>2304</v>
      </c>
      <c r="P326" s="745">
        <v>1.6</v>
      </c>
      <c r="Q326" s="732">
        <v>96</v>
      </c>
    </row>
    <row r="327" spans="1:17" ht="14.4" customHeight="1" x14ac:dyDescent="0.3">
      <c r="A327" s="726" t="s">
        <v>569</v>
      </c>
      <c r="B327" s="727" t="s">
        <v>5979</v>
      </c>
      <c r="C327" s="727" t="s">
        <v>5813</v>
      </c>
      <c r="D327" s="727" t="s">
        <v>6435</v>
      </c>
      <c r="E327" s="727" t="s">
        <v>6436</v>
      </c>
      <c r="F327" s="731">
        <v>19</v>
      </c>
      <c r="G327" s="731">
        <v>61047</v>
      </c>
      <c r="H327" s="731">
        <v>0.89308755760368663</v>
      </c>
      <c r="I327" s="731">
        <v>3213</v>
      </c>
      <c r="J327" s="731">
        <v>21</v>
      </c>
      <c r="K327" s="731">
        <v>68355</v>
      </c>
      <c r="L327" s="731">
        <v>1</v>
      </c>
      <c r="M327" s="731">
        <v>3255</v>
      </c>
      <c r="N327" s="731">
        <v>30</v>
      </c>
      <c r="O327" s="731">
        <v>97650</v>
      </c>
      <c r="P327" s="745">
        <v>1.4285714285714286</v>
      </c>
      <c r="Q327" s="732">
        <v>3255</v>
      </c>
    </row>
    <row r="328" spans="1:17" ht="14.4" customHeight="1" x14ac:dyDescent="0.3">
      <c r="A328" s="726" t="s">
        <v>569</v>
      </c>
      <c r="B328" s="727" t="s">
        <v>5979</v>
      </c>
      <c r="C328" s="727" t="s">
        <v>5813</v>
      </c>
      <c r="D328" s="727" t="s">
        <v>6437</v>
      </c>
      <c r="E328" s="727" t="s">
        <v>6438</v>
      </c>
      <c r="F328" s="731">
        <v>2</v>
      </c>
      <c r="G328" s="731">
        <v>7032</v>
      </c>
      <c r="H328" s="731">
        <v>0.48496551724137932</v>
      </c>
      <c r="I328" s="731">
        <v>3516</v>
      </c>
      <c r="J328" s="731">
        <v>4</v>
      </c>
      <c r="K328" s="731">
        <v>14500</v>
      </c>
      <c r="L328" s="731">
        <v>1</v>
      </c>
      <c r="M328" s="731">
        <v>3625</v>
      </c>
      <c r="N328" s="731">
        <v>11</v>
      </c>
      <c r="O328" s="731">
        <v>39886</v>
      </c>
      <c r="P328" s="745">
        <v>2.750758620689655</v>
      </c>
      <c r="Q328" s="732">
        <v>3626</v>
      </c>
    </row>
    <row r="329" spans="1:17" ht="14.4" customHeight="1" x14ac:dyDescent="0.3">
      <c r="A329" s="726" t="s">
        <v>569</v>
      </c>
      <c r="B329" s="727" t="s">
        <v>5979</v>
      </c>
      <c r="C329" s="727" t="s">
        <v>5813</v>
      </c>
      <c r="D329" s="727" t="s">
        <v>6439</v>
      </c>
      <c r="E329" s="727" t="s">
        <v>6440</v>
      </c>
      <c r="F329" s="731">
        <v>2</v>
      </c>
      <c r="G329" s="731">
        <v>4786</v>
      </c>
      <c r="H329" s="731">
        <v>0.64719405003380659</v>
      </c>
      <c r="I329" s="731">
        <v>2393</v>
      </c>
      <c r="J329" s="731">
        <v>3</v>
      </c>
      <c r="K329" s="731">
        <v>7395</v>
      </c>
      <c r="L329" s="731">
        <v>1</v>
      </c>
      <c r="M329" s="731">
        <v>2465</v>
      </c>
      <c r="N329" s="731">
        <v>4</v>
      </c>
      <c r="O329" s="731">
        <v>9864</v>
      </c>
      <c r="P329" s="745">
        <v>1.3338742393509129</v>
      </c>
      <c r="Q329" s="732">
        <v>2466</v>
      </c>
    </row>
    <row r="330" spans="1:17" ht="14.4" customHeight="1" x14ac:dyDescent="0.3">
      <c r="A330" s="726" t="s">
        <v>569</v>
      </c>
      <c r="B330" s="727" t="s">
        <v>5979</v>
      </c>
      <c r="C330" s="727" t="s">
        <v>5813</v>
      </c>
      <c r="D330" s="727" t="s">
        <v>6441</v>
      </c>
      <c r="E330" s="727" t="s">
        <v>6442</v>
      </c>
      <c r="F330" s="731">
        <v>4</v>
      </c>
      <c r="G330" s="731">
        <v>11588</v>
      </c>
      <c r="H330" s="731">
        <v>0.64249279219339095</v>
      </c>
      <c r="I330" s="731">
        <v>2897</v>
      </c>
      <c r="J330" s="731">
        <v>6</v>
      </c>
      <c r="K330" s="731">
        <v>18036</v>
      </c>
      <c r="L330" s="731">
        <v>1</v>
      </c>
      <c r="M330" s="731">
        <v>3006</v>
      </c>
      <c r="N330" s="731">
        <v>7</v>
      </c>
      <c r="O330" s="731">
        <v>21049</v>
      </c>
      <c r="P330" s="745">
        <v>1.1670547793302284</v>
      </c>
      <c r="Q330" s="732">
        <v>3007</v>
      </c>
    </row>
    <row r="331" spans="1:17" ht="14.4" customHeight="1" x14ac:dyDescent="0.3">
      <c r="A331" s="726" t="s">
        <v>569</v>
      </c>
      <c r="B331" s="727" t="s">
        <v>5979</v>
      </c>
      <c r="C331" s="727" t="s">
        <v>5813</v>
      </c>
      <c r="D331" s="727" t="s">
        <v>6443</v>
      </c>
      <c r="E331" s="727" t="s">
        <v>6444</v>
      </c>
      <c r="F331" s="731"/>
      <c r="G331" s="731"/>
      <c r="H331" s="731"/>
      <c r="I331" s="731"/>
      <c r="J331" s="731">
        <v>5</v>
      </c>
      <c r="K331" s="731">
        <v>1445</v>
      </c>
      <c r="L331" s="731">
        <v>1</v>
      </c>
      <c r="M331" s="731">
        <v>289</v>
      </c>
      <c r="N331" s="731">
        <v>1</v>
      </c>
      <c r="O331" s="731">
        <v>289</v>
      </c>
      <c r="P331" s="745">
        <v>0.2</v>
      </c>
      <c r="Q331" s="732">
        <v>289</v>
      </c>
    </row>
    <row r="332" spans="1:17" ht="14.4" customHeight="1" x14ac:dyDescent="0.3">
      <c r="A332" s="726" t="s">
        <v>569</v>
      </c>
      <c r="B332" s="727" t="s">
        <v>5979</v>
      </c>
      <c r="C332" s="727" t="s">
        <v>5813</v>
      </c>
      <c r="D332" s="727" t="s">
        <v>6445</v>
      </c>
      <c r="E332" s="727" t="s">
        <v>6446</v>
      </c>
      <c r="F332" s="731">
        <v>153</v>
      </c>
      <c r="G332" s="731">
        <v>787644</v>
      </c>
      <c r="H332" s="731">
        <v>0.97452229299363058</v>
      </c>
      <c r="I332" s="731">
        <v>5148</v>
      </c>
      <c r="J332" s="731">
        <v>157</v>
      </c>
      <c r="K332" s="731">
        <v>808236</v>
      </c>
      <c r="L332" s="731">
        <v>1</v>
      </c>
      <c r="M332" s="731">
        <v>5148</v>
      </c>
      <c r="N332" s="731">
        <v>169</v>
      </c>
      <c r="O332" s="731">
        <v>870012</v>
      </c>
      <c r="P332" s="745">
        <v>1.0764331210191083</v>
      </c>
      <c r="Q332" s="732">
        <v>5148</v>
      </c>
    </row>
    <row r="333" spans="1:17" ht="14.4" customHeight="1" x14ac:dyDescent="0.3">
      <c r="A333" s="726" t="s">
        <v>569</v>
      </c>
      <c r="B333" s="727" t="s">
        <v>5979</v>
      </c>
      <c r="C333" s="727" t="s">
        <v>5813</v>
      </c>
      <c r="D333" s="727" t="s">
        <v>6447</v>
      </c>
      <c r="E333" s="727" t="s">
        <v>6448</v>
      </c>
      <c r="F333" s="731">
        <v>74</v>
      </c>
      <c r="G333" s="731">
        <v>362674</v>
      </c>
      <c r="H333" s="731">
        <v>1.1478187664573627</v>
      </c>
      <c r="I333" s="731">
        <v>4901</v>
      </c>
      <c r="J333" s="731">
        <v>64</v>
      </c>
      <c r="K333" s="731">
        <v>315968</v>
      </c>
      <c r="L333" s="731">
        <v>1</v>
      </c>
      <c r="M333" s="731">
        <v>4937</v>
      </c>
      <c r="N333" s="731">
        <v>62</v>
      </c>
      <c r="O333" s="731">
        <v>306094</v>
      </c>
      <c r="P333" s="745">
        <v>0.96875</v>
      </c>
      <c r="Q333" s="732">
        <v>4937</v>
      </c>
    </row>
    <row r="334" spans="1:17" ht="14.4" customHeight="1" x14ac:dyDescent="0.3">
      <c r="A334" s="726" t="s">
        <v>569</v>
      </c>
      <c r="B334" s="727" t="s">
        <v>5979</v>
      </c>
      <c r="C334" s="727" t="s">
        <v>5813</v>
      </c>
      <c r="D334" s="727" t="s">
        <v>6449</v>
      </c>
      <c r="E334" s="727" t="s">
        <v>6450</v>
      </c>
      <c r="F334" s="731">
        <v>11</v>
      </c>
      <c r="G334" s="731">
        <v>97867</v>
      </c>
      <c r="H334" s="731">
        <v>1.5068980383703385</v>
      </c>
      <c r="I334" s="731">
        <v>8897</v>
      </c>
      <c r="J334" s="731">
        <v>7</v>
      </c>
      <c r="K334" s="731">
        <v>64946</v>
      </c>
      <c r="L334" s="731">
        <v>1</v>
      </c>
      <c r="M334" s="731">
        <v>9278</v>
      </c>
      <c r="N334" s="731">
        <v>5</v>
      </c>
      <c r="O334" s="731">
        <v>46430</v>
      </c>
      <c r="P334" s="745">
        <v>0.71490161056878021</v>
      </c>
      <c r="Q334" s="732">
        <v>9286</v>
      </c>
    </row>
    <row r="335" spans="1:17" ht="14.4" customHeight="1" x14ac:dyDescent="0.3">
      <c r="A335" s="726" t="s">
        <v>569</v>
      </c>
      <c r="B335" s="727" t="s">
        <v>5979</v>
      </c>
      <c r="C335" s="727" t="s">
        <v>5813</v>
      </c>
      <c r="D335" s="727" t="s">
        <v>6451</v>
      </c>
      <c r="E335" s="727" t="s">
        <v>6452</v>
      </c>
      <c r="F335" s="731">
        <v>3</v>
      </c>
      <c r="G335" s="731">
        <v>7854</v>
      </c>
      <c r="H335" s="731">
        <v>0.96002933626696008</v>
      </c>
      <c r="I335" s="731">
        <v>2618</v>
      </c>
      <c r="J335" s="731">
        <v>3</v>
      </c>
      <c r="K335" s="731">
        <v>8181</v>
      </c>
      <c r="L335" s="731">
        <v>1</v>
      </c>
      <c r="M335" s="731">
        <v>2727</v>
      </c>
      <c r="N335" s="731">
        <v>5</v>
      </c>
      <c r="O335" s="731">
        <v>13640</v>
      </c>
      <c r="P335" s="745">
        <v>1.6672778388950007</v>
      </c>
      <c r="Q335" s="732">
        <v>2728</v>
      </c>
    </row>
    <row r="336" spans="1:17" ht="14.4" customHeight="1" x14ac:dyDescent="0.3">
      <c r="A336" s="726" t="s">
        <v>569</v>
      </c>
      <c r="B336" s="727" t="s">
        <v>5979</v>
      </c>
      <c r="C336" s="727" t="s">
        <v>5813</v>
      </c>
      <c r="D336" s="727" t="s">
        <v>6453</v>
      </c>
      <c r="E336" s="727" t="s">
        <v>6454</v>
      </c>
      <c r="F336" s="731"/>
      <c r="G336" s="731"/>
      <c r="H336" s="731"/>
      <c r="I336" s="731"/>
      <c r="J336" s="731">
        <v>1</v>
      </c>
      <c r="K336" s="731">
        <v>709</v>
      </c>
      <c r="L336" s="731">
        <v>1</v>
      </c>
      <c r="M336" s="731">
        <v>709</v>
      </c>
      <c r="N336" s="731">
        <v>2</v>
      </c>
      <c r="O336" s="731">
        <v>1420</v>
      </c>
      <c r="P336" s="745">
        <v>2.002820874471086</v>
      </c>
      <c r="Q336" s="732">
        <v>710</v>
      </c>
    </row>
    <row r="337" spans="1:17" ht="14.4" customHeight="1" x14ac:dyDescent="0.3">
      <c r="A337" s="726" t="s">
        <v>569</v>
      </c>
      <c r="B337" s="727" t="s">
        <v>5979</v>
      </c>
      <c r="C337" s="727" t="s">
        <v>5813</v>
      </c>
      <c r="D337" s="727" t="s">
        <v>6455</v>
      </c>
      <c r="E337" s="727" t="s">
        <v>6456</v>
      </c>
      <c r="F337" s="731">
        <v>9</v>
      </c>
      <c r="G337" s="731">
        <v>31797</v>
      </c>
      <c r="H337" s="731">
        <v>0.98002773925104025</v>
      </c>
      <c r="I337" s="731">
        <v>3533</v>
      </c>
      <c r="J337" s="731">
        <v>9</v>
      </c>
      <c r="K337" s="731">
        <v>32445</v>
      </c>
      <c r="L337" s="731">
        <v>1</v>
      </c>
      <c r="M337" s="731">
        <v>3605</v>
      </c>
      <c r="N337" s="731">
        <v>13</v>
      </c>
      <c r="O337" s="731">
        <v>46878</v>
      </c>
      <c r="P337" s="745">
        <v>1.4448451225150254</v>
      </c>
      <c r="Q337" s="732">
        <v>3606</v>
      </c>
    </row>
    <row r="338" spans="1:17" ht="14.4" customHeight="1" x14ac:dyDescent="0.3">
      <c r="A338" s="726" t="s">
        <v>569</v>
      </c>
      <c r="B338" s="727" t="s">
        <v>5979</v>
      </c>
      <c r="C338" s="727" t="s">
        <v>5813</v>
      </c>
      <c r="D338" s="727" t="s">
        <v>6457</v>
      </c>
      <c r="E338" s="727" t="s">
        <v>6458</v>
      </c>
      <c r="F338" s="731">
        <v>2</v>
      </c>
      <c r="G338" s="731">
        <v>19008</v>
      </c>
      <c r="H338" s="731">
        <v>0.48539325842696629</v>
      </c>
      <c r="I338" s="731">
        <v>9504</v>
      </c>
      <c r="J338" s="731">
        <v>4</v>
      </c>
      <c r="K338" s="731">
        <v>39160</v>
      </c>
      <c r="L338" s="731">
        <v>1</v>
      </c>
      <c r="M338" s="731">
        <v>9790</v>
      </c>
      <c r="N338" s="731"/>
      <c r="O338" s="731"/>
      <c r="P338" s="745"/>
      <c r="Q338" s="732"/>
    </row>
    <row r="339" spans="1:17" ht="14.4" customHeight="1" x14ac:dyDescent="0.3">
      <c r="A339" s="726" t="s">
        <v>569</v>
      </c>
      <c r="B339" s="727" t="s">
        <v>5979</v>
      </c>
      <c r="C339" s="727" t="s">
        <v>5813</v>
      </c>
      <c r="D339" s="727" t="s">
        <v>6459</v>
      </c>
      <c r="E339" s="727" t="s">
        <v>6460</v>
      </c>
      <c r="F339" s="731">
        <v>1</v>
      </c>
      <c r="G339" s="731">
        <v>7299</v>
      </c>
      <c r="H339" s="731">
        <v>0.97567170164416517</v>
      </c>
      <c r="I339" s="731">
        <v>7299</v>
      </c>
      <c r="J339" s="731">
        <v>1</v>
      </c>
      <c r="K339" s="731">
        <v>7481</v>
      </c>
      <c r="L339" s="731">
        <v>1</v>
      </c>
      <c r="M339" s="731">
        <v>7481</v>
      </c>
      <c r="N339" s="731"/>
      <c r="O339" s="731"/>
      <c r="P339" s="745"/>
      <c r="Q339" s="732"/>
    </row>
    <row r="340" spans="1:17" ht="14.4" customHeight="1" x14ac:dyDescent="0.3">
      <c r="A340" s="726" t="s">
        <v>569</v>
      </c>
      <c r="B340" s="727" t="s">
        <v>5979</v>
      </c>
      <c r="C340" s="727" t="s">
        <v>5813</v>
      </c>
      <c r="D340" s="727" t="s">
        <v>6461</v>
      </c>
      <c r="E340" s="727" t="s">
        <v>6462</v>
      </c>
      <c r="F340" s="731">
        <v>11</v>
      </c>
      <c r="G340" s="731">
        <v>10439</v>
      </c>
      <c r="H340" s="731">
        <v>2.1761517615176151</v>
      </c>
      <c r="I340" s="731">
        <v>949</v>
      </c>
      <c r="J340" s="731">
        <v>5</v>
      </c>
      <c r="K340" s="731">
        <v>4797</v>
      </c>
      <c r="L340" s="731">
        <v>1</v>
      </c>
      <c r="M340" s="731">
        <v>959.4</v>
      </c>
      <c r="N340" s="731">
        <v>7</v>
      </c>
      <c r="O340" s="731">
        <v>6734</v>
      </c>
      <c r="P340" s="745">
        <v>1.4037940379403795</v>
      </c>
      <c r="Q340" s="732">
        <v>962</v>
      </c>
    </row>
    <row r="341" spans="1:17" ht="14.4" customHeight="1" x14ac:dyDescent="0.3">
      <c r="A341" s="726" t="s">
        <v>569</v>
      </c>
      <c r="B341" s="727" t="s">
        <v>5979</v>
      </c>
      <c r="C341" s="727" t="s">
        <v>5813</v>
      </c>
      <c r="D341" s="727" t="s">
        <v>6463</v>
      </c>
      <c r="E341" s="727" t="s">
        <v>6464</v>
      </c>
      <c r="F341" s="731">
        <v>3</v>
      </c>
      <c r="G341" s="731">
        <v>1245</v>
      </c>
      <c r="H341" s="731">
        <v>0.72892271662763464</v>
      </c>
      <c r="I341" s="731">
        <v>415</v>
      </c>
      <c r="J341" s="731">
        <v>4</v>
      </c>
      <c r="K341" s="731">
        <v>1708</v>
      </c>
      <c r="L341" s="731">
        <v>1</v>
      </c>
      <c r="M341" s="731">
        <v>427</v>
      </c>
      <c r="N341" s="731">
        <v>5</v>
      </c>
      <c r="O341" s="731">
        <v>2140</v>
      </c>
      <c r="P341" s="745">
        <v>1.2529274004683841</v>
      </c>
      <c r="Q341" s="732">
        <v>428</v>
      </c>
    </row>
    <row r="342" spans="1:17" ht="14.4" customHeight="1" x14ac:dyDescent="0.3">
      <c r="A342" s="726" t="s">
        <v>569</v>
      </c>
      <c r="B342" s="727" t="s">
        <v>5979</v>
      </c>
      <c r="C342" s="727" t="s">
        <v>5813</v>
      </c>
      <c r="D342" s="727" t="s">
        <v>6465</v>
      </c>
      <c r="E342" s="727" t="s">
        <v>6466</v>
      </c>
      <c r="F342" s="731">
        <v>7</v>
      </c>
      <c r="G342" s="731">
        <v>68061</v>
      </c>
      <c r="H342" s="731">
        <v>1.6840112826603326</v>
      </c>
      <c r="I342" s="731">
        <v>9723</v>
      </c>
      <c r="J342" s="731">
        <v>4</v>
      </c>
      <c r="K342" s="731">
        <v>40416</v>
      </c>
      <c r="L342" s="731">
        <v>1</v>
      </c>
      <c r="M342" s="731">
        <v>10104</v>
      </c>
      <c r="N342" s="731">
        <v>2</v>
      </c>
      <c r="O342" s="731">
        <v>20224</v>
      </c>
      <c r="P342" s="745">
        <v>0.50039588281868563</v>
      </c>
      <c r="Q342" s="732">
        <v>10112</v>
      </c>
    </row>
    <row r="343" spans="1:17" ht="14.4" customHeight="1" x14ac:dyDescent="0.3">
      <c r="A343" s="726" t="s">
        <v>569</v>
      </c>
      <c r="B343" s="727" t="s">
        <v>5979</v>
      </c>
      <c r="C343" s="727" t="s">
        <v>5813</v>
      </c>
      <c r="D343" s="727" t="s">
        <v>6467</v>
      </c>
      <c r="E343" s="727" t="s">
        <v>6468</v>
      </c>
      <c r="F343" s="731">
        <v>5</v>
      </c>
      <c r="G343" s="731">
        <v>23940</v>
      </c>
      <c r="H343" s="731">
        <v>0.81081081081081086</v>
      </c>
      <c r="I343" s="731">
        <v>4788</v>
      </c>
      <c r="J343" s="731">
        <v>6</v>
      </c>
      <c r="K343" s="731">
        <v>29526</v>
      </c>
      <c r="L343" s="731">
        <v>1</v>
      </c>
      <c r="M343" s="731">
        <v>4921</v>
      </c>
      <c r="N343" s="731">
        <v>5</v>
      </c>
      <c r="O343" s="731">
        <v>24615</v>
      </c>
      <c r="P343" s="745">
        <v>0.83367201788254419</v>
      </c>
      <c r="Q343" s="732">
        <v>4923</v>
      </c>
    </row>
    <row r="344" spans="1:17" ht="14.4" customHeight="1" x14ac:dyDescent="0.3">
      <c r="A344" s="726" t="s">
        <v>569</v>
      </c>
      <c r="B344" s="727" t="s">
        <v>5979</v>
      </c>
      <c r="C344" s="727" t="s">
        <v>5813</v>
      </c>
      <c r="D344" s="727" t="s">
        <v>5860</v>
      </c>
      <c r="E344" s="727" t="s">
        <v>5861</v>
      </c>
      <c r="F344" s="731"/>
      <c r="G344" s="731"/>
      <c r="H344" s="731"/>
      <c r="I344" s="731"/>
      <c r="J344" s="731"/>
      <c r="K344" s="731"/>
      <c r="L344" s="731"/>
      <c r="M344" s="731"/>
      <c r="N344" s="731">
        <v>1</v>
      </c>
      <c r="O344" s="731">
        <v>501</v>
      </c>
      <c r="P344" s="745"/>
      <c r="Q344" s="732">
        <v>501</v>
      </c>
    </row>
    <row r="345" spans="1:17" ht="14.4" customHeight="1" x14ac:dyDescent="0.3">
      <c r="A345" s="726" t="s">
        <v>569</v>
      </c>
      <c r="B345" s="727" t="s">
        <v>5979</v>
      </c>
      <c r="C345" s="727" t="s">
        <v>5813</v>
      </c>
      <c r="D345" s="727" t="s">
        <v>5862</v>
      </c>
      <c r="E345" s="727" t="s">
        <v>5863</v>
      </c>
      <c r="F345" s="731">
        <v>1</v>
      </c>
      <c r="G345" s="731">
        <v>666</v>
      </c>
      <c r="H345" s="731">
        <v>0.24521354933726067</v>
      </c>
      <c r="I345" s="731">
        <v>666</v>
      </c>
      <c r="J345" s="731">
        <v>4</v>
      </c>
      <c r="K345" s="731">
        <v>2716</v>
      </c>
      <c r="L345" s="731">
        <v>1</v>
      </c>
      <c r="M345" s="731">
        <v>679</v>
      </c>
      <c r="N345" s="731"/>
      <c r="O345" s="731"/>
      <c r="P345" s="745"/>
      <c r="Q345" s="732"/>
    </row>
    <row r="346" spans="1:17" ht="14.4" customHeight="1" x14ac:dyDescent="0.3">
      <c r="A346" s="726" t="s">
        <v>569</v>
      </c>
      <c r="B346" s="727" t="s">
        <v>5979</v>
      </c>
      <c r="C346" s="727" t="s">
        <v>5813</v>
      </c>
      <c r="D346" s="727" t="s">
        <v>6469</v>
      </c>
      <c r="E346" s="727" t="s">
        <v>6470</v>
      </c>
      <c r="F346" s="731">
        <v>1</v>
      </c>
      <c r="G346" s="731">
        <v>1682</v>
      </c>
      <c r="H346" s="731">
        <v>0.4923887587822014</v>
      </c>
      <c r="I346" s="731">
        <v>1682</v>
      </c>
      <c r="J346" s="731">
        <v>2</v>
      </c>
      <c r="K346" s="731">
        <v>3416</v>
      </c>
      <c r="L346" s="731">
        <v>1</v>
      </c>
      <c r="M346" s="731">
        <v>1708</v>
      </c>
      <c r="N346" s="731">
        <v>5</v>
      </c>
      <c r="O346" s="731">
        <v>8545</v>
      </c>
      <c r="P346" s="745">
        <v>2.5014637002341922</v>
      </c>
      <c r="Q346" s="732">
        <v>1709</v>
      </c>
    </row>
    <row r="347" spans="1:17" ht="14.4" customHeight="1" x14ac:dyDescent="0.3">
      <c r="A347" s="726" t="s">
        <v>569</v>
      </c>
      <c r="B347" s="727" t="s">
        <v>5979</v>
      </c>
      <c r="C347" s="727" t="s">
        <v>5813</v>
      </c>
      <c r="D347" s="727" t="s">
        <v>6471</v>
      </c>
      <c r="E347" s="727" t="s">
        <v>6472</v>
      </c>
      <c r="F347" s="731"/>
      <c r="G347" s="731"/>
      <c r="H347" s="731"/>
      <c r="I347" s="731"/>
      <c r="J347" s="731">
        <v>1</v>
      </c>
      <c r="K347" s="731">
        <v>985</v>
      </c>
      <c r="L347" s="731">
        <v>1</v>
      </c>
      <c r="M347" s="731">
        <v>985</v>
      </c>
      <c r="N347" s="731"/>
      <c r="O347" s="731"/>
      <c r="P347" s="745"/>
      <c r="Q347" s="732"/>
    </row>
    <row r="348" spans="1:17" ht="14.4" customHeight="1" x14ac:dyDescent="0.3">
      <c r="A348" s="726" t="s">
        <v>569</v>
      </c>
      <c r="B348" s="727" t="s">
        <v>5979</v>
      </c>
      <c r="C348" s="727" t="s">
        <v>5813</v>
      </c>
      <c r="D348" s="727" t="s">
        <v>5864</v>
      </c>
      <c r="E348" s="727" t="s">
        <v>5865</v>
      </c>
      <c r="F348" s="731">
        <v>1</v>
      </c>
      <c r="G348" s="731">
        <v>1002</v>
      </c>
      <c r="H348" s="731">
        <v>0.97565725413826676</v>
      </c>
      <c r="I348" s="731">
        <v>1002</v>
      </c>
      <c r="J348" s="731">
        <v>1</v>
      </c>
      <c r="K348" s="731">
        <v>1027</v>
      </c>
      <c r="L348" s="731">
        <v>1</v>
      </c>
      <c r="M348" s="731">
        <v>1027</v>
      </c>
      <c r="N348" s="731">
        <v>4</v>
      </c>
      <c r="O348" s="731">
        <v>4112</v>
      </c>
      <c r="P348" s="745">
        <v>4.0038948393378773</v>
      </c>
      <c r="Q348" s="732">
        <v>1028</v>
      </c>
    </row>
    <row r="349" spans="1:17" ht="14.4" customHeight="1" x14ac:dyDescent="0.3">
      <c r="A349" s="726" t="s">
        <v>569</v>
      </c>
      <c r="B349" s="727" t="s">
        <v>5979</v>
      </c>
      <c r="C349" s="727" t="s">
        <v>5813</v>
      </c>
      <c r="D349" s="727" t="s">
        <v>6473</v>
      </c>
      <c r="E349" s="727" t="s">
        <v>6474</v>
      </c>
      <c r="F349" s="731">
        <v>1</v>
      </c>
      <c r="G349" s="731">
        <v>819</v>
      </c>
      <c r="H349" s="731"/>
      <c r="I349" s="731">
        <v>819</v>
      </c>
      <c r="J349" s="731"/>
      <c r="K349" s="731"/>
      <c r="L349" s="731"/>
      <c r="M349" s="731"/>
      <c r="N349" s="731">
        <v>1</v>
      </c>
      <c r="O349" s="731">
        <v>837</v>
      </c>
      <c r="P349" s="745"/>
      <c r="Q349" s="732">
        <v>837</v>
      </c>
    </row>
    <row r="350" spans="1:17" ht="14.4" customHeight="1" x14ac:dyDescent="0.3">
      <c r="A350" s="726" t="s">
        <v>569</v>
      </c>
      <c r="B350" s="727" t="s">
        <v>5979</v>
      </c>
      <c r="C350" s="727" t="s">
        <v>5813</v>
      </c>
      <c r="D350" s="727" t="s">
        <v>6475</v>
      </c>
      <c r="E350" s="727" t="s">
        <v>6476</v>
      </c>
      <c r="F350" s="731">
        <v>0</v>
      </c>
      <c r="G350" s="731">
        <v>0</v>
      </c>
      <c r="H350" s="731"/>
      <c r="I350" s="731"/>
      <c r="J350" s="731">
        <v>0</v>
      </c>
      <c r="K350" s="731">
        <v>0</v>
      </c>
      <c r="L350" s="731"/>
      <c r="M350" s="731"/>
      <c r="N350" s="731">
        <v>0</v>
      </c>
      <c r="O350" s="731">
        <v>0</v>
      </c>
      <c r="P350" s="745"/>
      <c r="Q350" s="732"/>
    </row>
    <row r="351" spans="1:17" ht="14.4" customHeight="1" x14ac:dyDescent="0.3">
      <c r="A351" s="726" t="s">
        <v>569</v>
      </c>
      <c r="B351" s="727" t="s">
        <v>5979</v>
      </c>
      <c r="C351" s="727" t="s">
        <v>5813</v>
      </c>
      <c r="D351" s="727" t="s">
        <v>6477</v>
      </c>
      <c r="E351" s="727" t="s">
        <v>6478</v>
      </c>
      <c r="F351" s="731">
        <v>4210</v>
      </c>
      <c r="G351" s="731">
        <v>0</v>
      </c>
      <c r="H351" s="731"/>
      <c r="I351" s="731">
        <v>0</v>
      </c>
      <c r="J351" s="731">
        <v>3640</v>
      </c>
      <c r="K351" s="731">
        <v>0</v>
      </c>
      <c r="L351" s="731"/>
      <c r="M351" s="731">
        <v>0</v>
      </c>
      <c r="N351" s="731">
        <v>3775</v>
      </c>
      <c r="O351" s="731">
        <v>0</v>
      </c>
      <c r="P351" s="745"/>
      <c r="Q351" s="732">
        <v>0</v>
      </c>
    </row>
    <row r="352" spans="1:17" ht="14.4" customHeight="1" x14ac:dyDescent="0.3">
      <c r="A352" s="726" t="s">
        <v>569</v>
      </c>
      <c r="B352" s="727" t="s">
        <v>5979</v>
      </c>
      <c r="C352" s="727" t="s">
        <v>5813</v>
      </c>
      <c r="D352" s="727" t="s">
        <v>6479</v>
      </c>
      <c r="E352" s="727" t="s">
        <v>6480</v>
      </c>
      <c r="F352" s="731">
        <v>1</v>
      </c>
      <c r="G352" s="731">
        <v>0</v>
      </c>
      <c r="H352" s="731"/>
      <c r="I352" s="731">
        <v>0</v>
      </c>
      <c r="J352" s="731">
        <v>3</v>
      </c>
      <c r="K352" s="731">
        <v>0</v>
      </c>
      <c r="L352" s="731"/>
      <c r="M352" s="731">
        <v>0</v>
      </c>
      <c r="N352" s="731">
        <v>6</v>
      </c>
      <c r="O352" s="731">
        <v>0</v>
      </c>
      <c r="P352" s="745"/>
      <c r="Q352" s="732">
        <v>0</v>
      </c>
    </row>
    <row r="353" spans="1:17" ht="14.4" customHeight="1" x14ac:dyDescent="0.3">
      <c r="A353" s="726" t="s">
        <v>569</v>
      </c>
      <c r="B353" s="727" t="s">
        <v>5979</v>
      </c>
      <c r="C353" s="727" t="s">
        <v>5813</v>
      </c>
      <c r="D353" s="727" t="s">
        <v>6481</v>
      </c>
      <c r="E353" s="727" t="s">
        <v>6482</v>
      </c>
      <c r="F353" s="731">
        <v>2</v>
      </c>
      <c r="G353" s="731">
        <v>0</v>
      </c>
      <c r="H353" s="731"/>
      <c r="I353" s="731">
        <v>0</v>
      </c>
      <c r="J353" s="731">
        <v>2</v>
      </c>
      <c r="K353" s="731">
        <v>0</v>
      </c>
      <c r="L353" s="731"/>
      <c r="M353" s="731">
        <v>0</v>
      </c>
      <c r="N353" s="731"/>
      <c r="O353" s="731"/>
      <c r="P353" s="745"/>
      <c r="Q353" s="732"/>
    </row>
    <row r="354" spans="1:17" ht="14.4" customHeight="1" x14ac:dyDescent="0.3">
      <c r="A354" s="726" t="s">
        <v>569</v>
      </c>
      <c r="B354" s="727" t="s">
        <v>5979</v>
      </c>
      <c r="C354" s="727" t="s">
        <v>5813</v>
      </c>
      <c r="D354" s="727" t="s">
        <v>6483</v>
      </c>
      <c r="E354" s="727" t="s">
        <v>6484</v>
      </c>
      <c r="F354" s="731">
        <v>3</v>
      </c>
      <c r="G354" s="731">
        <v>0</v>
      </c>
      <c r="H354" s="731"/>
      <c r="I354" s="731">
        <v>0</v>
      </c>
      <c r="J354" s="731">
        <v>2</v>
      </c>
      <c r="K354" s="731">
        <v>0</v>
      </c>
      <c r="L354" s="731"/>
      <c r="M354" s="731">
        <v>0</v>
      </c>
      <c r="N354" s="731">
        <v>1</v>
      </c>
      <c r="O354" s="731">
        <v>0</v>
      </c>
      <c r="P354" s="745"/>
      <c r="Q354" s="732">
        <v>0</v>
      </c>
    </row>
    <row r="355" spans="1:17" ht="14.4" customHeight="1" x14ac:dyDescent="0.3">
      <c r="A355" s="726" t="s">
        <v>569</v>
      </c>
      <c r="B355" s="727" t="s">
        <v>5979</v>
      </c>
      <c r="C355" s="727" t="s">
        <v>5813</v>
      </c>
      <c r="D355" s="727" t="s">
        <v>6485</v>
      </c>
      <c r="E355" s="727" t="s">
        <v>6486</v>
      </c>
      <c r="F355" s="731">
        <v>3</v>
      </c>
      <c r="G355" s="731">
        <v>0</v>
      </c>
      <c r="H355" s="731"/>
      <c r="I355" s="731">
        <v>0</v>
      </c>
      <c r="J355" s="731">
        <v>2</v>
      </c>
      <c r="K355" s="731">
        <v>0</v>
      </c>
      <c r="L355" s="731"/>
      <c r="M355" s="731">
        <v>0</v>
      </c>
      <c r="N355" s="731">
        <v>4</v>
      </c>
      <c r="O355" s="731">
        <v>0</v>
      </c>
      <c r="P355" s="745"/>
      <c r="Q355" s="732">
        <v>0</v>
      </c>
    </row>
    <row r="356" spans="1:17" ht="14.4" customHeight="1" x14ac:dyDescent="0.3">
      <c r="A356" s="726" t="s">
        <v>569</v>
      </c>
      <c r="B356" s="727" t="s">
        <v>5979</v>
      </c>
      <c r="C356" s="727" t="s">
        <v>5813</v>
      </c>
      <c r="D356" s="727" t="s">
        <v>6487</v>
      </c>
      <c r="E356" s="727" t="s">
        <v>6488</v>
      </c>
      <c r="F356" s="731">
        <v>3</v>
      </c>
      <c r="G356" s="731">
        <v>0</v>
      </c>
      <c r="H356" s="731"/>
      <c r="I356" s="731">
        <v>0</v>
      </c>
      <c r="J356" s="731">
        <v>3</v>
      </c>
      <c r="K356" s="731">
        <v>0</v>
      </c>
      <c r="L356" s="731"/>
      <c r="M356" s="731">
        <v>0</v>
      </c>
      <c r="N356" s="731">
        <v>2</v>
      </c>
      <c r="O356" s="731">
        <v>0</v>
      </c>
      <c r="P356" s="745"/>
      <c r="Q356" s="732">
        <v>0</v>
      </c>
    </row>
    <row r="357" spans="1:17" ht="14.4" customHeight="1" x14ac:dyDescent="0.3">
      <c r="A357" s="726" t="s">
        <v>569</v>
      </c>
      <c r="B357" s="727" t="s">
        <v>5979</v>
      </c>
      <c r="C357" s="727" t="s">
        <v>5813</v>
      </c>
      <c r="D357" s="727" t="s">
        <v>6489</v>
      </c>
      <c r="E357" s="727" t="s">
        <v>6490</v>
      </c>
      <c r="F357" s="731">
        <v>6</v>
      </c>
      <c r="G357" s="731">
        <v>0</v>
      </c>
      <c r="H357" s="731"/>
      <c r="I357" s="731">
        <v>0</v>
      </c>
      <c r="J357" s="731">
        <v>2</v>
      </c>
      <c r="K357" s="731">
        <v>0</v>
      </c>
      <c r="L357" s="731"/>
      <c r="M357" s="731">
        <v>0</v>
      </c>
      <c r="N357" s="731">
        <v>5</v>
      </c>
      <c r="O357" s="731">
        <v>0</v>
      </c>
      <c r="P357" s="745"/>
      <c r="Q357" s="732">
        <v>0</v>
      </c>
    </row>
    <row r="358" spans="1:17" ht="14.4" customHeight="1" x14ac:dyDescent="0.3">
      <c r="A358" s="726" t="s">
        <v>569</v>
      </c>
      <c r="B358" s="727" t="s">
        <v>5979</v>
      </c>
      <c r="C358" s="727" t="s">
        <v>5813</v>
      </c>
      <c r="D358" s="727" t="s">
        <v>6491</v>
      </c>
      <c r="E358" s="727" t="s">
        <v>6492</v>
      </c>
      <c r="F358" s="731">
        <v>2</v>
      </c>
      <c r="G358" s="731">
        <v>0</v>
      </c>
      <c r="H358" s="731"/>
      <c r="I358" s="731">
        <v>0</v>
      </c>
      <c r="J358" s="731"/>
      <c r="K358" s="731"/>
      <c r="L358" s="731"/>
      <c r="M358" s="731"/>
      <c r="N358" s="731">
        <v>3</v>
      </c>
      <c r="O358" s="731">
        <v>0</v>
      </c>
      <c r="P358" s="745"/>
      <c r="Q358" s="732">
        <v>0</v>
      </c>
    </row>
    <row r="359" spans="1:17" ht="14.4" customHeight="1" x14ac:dyDescent="0.3">
      <c r="A359" s="726" t="s">
        <v>569</v>
      </c>
      <c r="B359" s="727" t="s">
        <v>5979</v>
      </c>
      <c r="C359" s="727" t="s">
        <v>5813</v>
      </c>
      <c r="D359" s="727" t="s">
        <v>6493</v>
      </c>
      <c r="E359" s="727" t="s">
        <v>6494</v>
      </c>
      <c r="F359" s="731">
        <v>6</v>
      </c>
      <c r="G359" s="731">
        <v>0</v>
      </c>
      <c r="H359" s="731"/>
      <c r="I359" s="731">
        <v>0</v>
      </c>
      <c r="J359" s="731">
        <v>5</v>
      </c>
      <c r="K359" s="731">
        <v>0</v>
      </c>
      <c r="L359" s="731"/>
      <c r="M359" s="731">
        <v>0</v>
      </c>
      <c r="N359" s="731">
        <v>7</v>
      </c>
      <c r="O359" s="731">
        <v>0</v>
      </c>
      <c r="P359" s="745"/>
      <c r="Q359" s="732">
        <v>0</v>
      </c>
    </row>
    <row r="360" spans="1:17" ht="14.4" customHeight="1" x14ac:dyDescent="0.3">
      <c r="A360" s="726" t="s">
        <v>569</v>
      </c>
      <c r="B360" s="727" t="s">
        <v>5979</v>
      </c>
      <c r="C360" s="727" t="s">
        <v>5813</v>
      </c>
      <c r="D360" s="727" t="s">
        <v>6495</v>
      </c>
      <c r="E360" s="727" t="s">
        <v>6496</v>
      </c>
      <c r="F360" s="731">
        <v>7</v>
      </c>
      <c r="G360" s="731">
        <v>0</v>
      </c>
      <c r="H360" s="731"/>
      <c r="I360" s="731">
        <v>0</v>
      </c>
      <c r="J360" s="731">
        <v>1</v>
      </c>
      <c r="K360" s="731">
        <v>0</v>
      </c>
      <c r="L360" s="731"/>
      <c r="M360" s="731">
        <v>0</v>
      </c>
      <c r="N360" s="731">
        <v>8</v>
      </c>
      <c r="O360" s="731">
        <v>0</v>
      </c>
      <c r="P360" s="745"/>
      <c r="Q360" s="732">
        <v>0</v>
      </c>
    </row>
    <row r="361" spans="1:17" ht="14.4" customHeight="1" x14ac:dyDescent="0.3">
      <c r="A361" s="726" t="s">
        <v>569</v>
      </c>
      <c r="B361" s="727" t="s">
        <v>5979</v>
      </c>
      <c r="C361" s="727" t="s">
        <v>5813</v>
      </c>
      <c r="D361" s="727" t="s">
        <v>6497</v>
      </c>
      <c r="E361" s="727" t="s">
        <v>6498</v>
      </c>
      <c r="F361" s="731"/>
      <c r="G361" s="731"/>
      <c r="H361" s="731"/>
      <c r="I361" s="731"/>
      <c r="J361" s="731">
        <v>3</v>
      </c>
      <c r="K361" s="731">
        <v>0</v>
      </c>
      <c r="L361" s="731"/>
      <c r="M361" s="731">
        <v>0</v>
      </c>
      <c r="N361" s="731">
        <v>2</v>
      </c>
      <c r="O361" s="731">
        <v>0</v>
      </c>
      <c r="P361" s="745"/>
      <c r="Q361" s="732">
        <v>0</v>
      </c>
    </row>
    <row r="362" spans="1:17" ht="14.4" customHeight="1" x14ac:dyDescent="0.3">
      <c r="A362" s="726" t="s">
        <v>569</v>
      </c>
      <c r="B362" s="727" t="s">
        <v>5979</v>
      </c>
      <c r="C362" s="727" t="s">
        <v>5813</v>
      </c>
      <c r="D362" s="727" t="s">
        <v>6499</v>
      </c>
      <c r="E362" s="727" t="s">
        <v>6500</v>
      </c>
      <c r="F362" s="731">
        <v>1</v>
      </c>
      <c r="G362" s="731">
        <v>0</v>
      </c>
      <c r="H362" s="731"/>
      <c r="I362" s="731">
        <v>0</v>
      </c>
      <c r="J362" s="731"/>
      <c r="K362" s="731"/>
      <c r="L362" s="731"/>
      <c r="M362" s="731"/>
      <c r="N362" s="731"/>
      <c r="O362" s="731"/>
      <c r="P362" s="745"/>
      <c r="Q362" s="732"/>
    </row>
    <row r="363" spans="1:17" ht="14.4" customHeight="1" x14ac:dyDescent="0.3">
      <c r="A363" s="726" t="s">
        <v>569</v>
      </c>
      <c r="B363" s="727" t="s">
        <v>5979</v>
      </c>
      <c r="C363" s="727" t="s">
        <v>5813</v>
      </c>
      <c r="D363" s="727" t="s">
        <v>6501</v>
      </c>
      <c r="E363" s="727" t="s">
        <v>6502</v>
      </c>
      <c r="F363" s="731"/>
      <c r="G363" s="731"/>
      <c r="H363" s="731"/>
      <c r="I363" s="731"/>
      <c r="J363" s="731"/>
      <c r="K363" s="731"/>
      <c r="L363" s="731"/>
      <c r="M363" s="731"/>
      <c r="N363" s="731">
        <v>2</v>
      </c>
      <c r="O363" s="731">
        <v>0</v>
      </c>
      <c r="P363" s="745"/>
      <c r="Q363" s="732">
        <v>0</v>
      </c>
    </row>
    <row r="364" spans="1:17" ht="14.4" customHeight="1" x14ac:dyDescent="0.3">
      <c r="A364" s="726" t="s">
        <v>569</v>
      </c>
      <c r="B364" s="727" t="s">
        <v>5979</v>
      </c>
      <c r="C364" s="727" t="s">
        <v>5813</v>
      </c>
      <c r="D364" s="727" t="s">
        <v>6503</v>
      </c>
      <c r="E364" s="727" t="s">
        <v>6504</v>
      </c>
      <c r="F364" s="731">
        <v>1</v>
      </c>
      <c r="G364" s="731">
        <v>0</v>
      </c>
      <c r="H364" s="731"/>
      <c r="I364" s="731">
        <v>0</v>
      </c>
      <c r="J364" s="731"/>
      <c r="K364" s="731"/>
      <c r="L364" s="731"/>
      <c r="M364" s="731"/>
      <c r="N364" s="731"/>
      <c r="O364" s="731"/>
      <c r="P364" s="745"/>
      <c r="Q364" s="732"/>
    </row>
    <row r="365" spans="1:17" ht="14.4" customHeight="1" x14ac:dyDescent="0.3">
      <c r="A365" s="726" t="s">
        <v>569</v>
      </c>
      <c r="B365" s="727" t="s">
        <v>5979</v>
      </c>
      <c r="C365" s="727" t="s">
        <v>5813</v>
      </c>
      <c r="D365" s="727" t="s">
        <v>6505</v>
      </c>
      <c r="E365" s="727" t="s">
        <v>6506</v>
      </c>
      <c r="F365" s="731"/>
      <c r="G365" s="731"/>
      <c r="H365" s="731"/>
      <c r="I365" s="731"/>
      <c r="J365" s="731"/>
      <c r="K365" s="731"/>
      <c r="L365" s="731"/>
      <c r="M365" s="731"/>
      <c r="N365" s="731">
        <v>1</v>
      </c>
      <c r="O365" s="731">
        <v>0</v>
      </c>
      <c r="P365" s="745"/>
      <c r="Q365" s="732">
        <v>0</v>
      </c>
    </row>
    <row r="366" spans="1:17" ht="14.4" customHeight="1" x14ac:dyDescent="0.3">
      <c r="A366" s="726" t="s">
        <v>569</v>
      </c>
      <c r="B366" s="727" t="s">
        <v>5979</v>
      </c>
      <c r="C366" s="727" t="s">
        <v>5813</v>
      </c>
      <c r="D366" s="727" t="s">
        <v>6507</v>
      </c>
      <c r="E366" s="727" t="s">
        <v>6508</v>
      </c>
      <c r="F366" s="731">
        <v>2</v>
      </c>
      <c r="G366" s="731">
        <v>0</v>
      </c>
      <c r="H366" s="731"/>
      <c r="I366" s="731">
        <v>0</v>
      </c>
      <c r="J366" s="731">
        <v>3</v>
      </c>
      <c r="K366" s="731">
        <v>0</v>
      </c>
      <c r="L366" s="731"/>
      <c r="M366" s="731">
        <v>0</v>
      </c>
      <c r="N366" s="731"/>
      <c r="O366" s="731"/>
      <c r="P366" s="745"/>
      <c r="Q366" s="732"/>
    </row>
    <row r="367" spans="1:17" ht="14.4" customHeight="1" x14ac:dyDescent="0.3">
      <c r="A367" s="726" t="s">
        <v>569</v>
      </c>
      <c r="B367" s="727" t="s">
        <v>5979</v>
      </c>
      <c r="C367" s="727" t="s">
        <v>5813</v>
      </c>
      <c r="D367" s="727" t="s">
        <v>6509</v>
      </c>
      <c r="E367" s="727" t="s">
        <v>6510</v>
      </c>
      <c r="F367" s="731">
        <v>7</v>
      </c>
      <c r="G367" s="731">
        <v>0</v>
      </c>
      <c r="H367" s="731"/>
      <c r="I367" s="731">
        <v>0</v>
      </c>
      <c r="J367" s="731">
        <v>19</v>
      </c>
      <c r="K367" s="731">
        <v>0</v>
      </c>
      <c r="L367" s="731"/>
      <c r="M367" s="731">
        <v>0</v>
      </c>
      <c r="N367" s="731">
        <v>8</v>
      </c>
      <c r="O367" s="731">
        <v>0</v>
      </c>
      <c r="P367" s="745"/>
      <c r="Q367" s="732">
        <v>0</v>
      </c>
    </row>
    <row r="368" spans="1:17" ht="14.4" customHeight="1" x14ac:dyDescent="0.3">
      <c r="A368" s="726" t="s">
        <v>569</v>
      </c>
      <c r="B368" s="727" t="s">
        <v>5979</v>
      </c>
      <c r="C368" s="727" t="s">
        <v>5813</v>
      </c>
      <c r="D368" s="727" t="s">
        <v>6511</v>
      </c>
      <c r="E368" s="727" t="s">
        <v>6512</v>
      </c>
      <c r="F368" s="731">
        <v>1</v>
      </c>
      <c r="G368" s="731">
        <v>1605</v>
      </c>
      <c r="H368" s="731"/>
      <c r="I368" s="731">
        <v>1605</v>
      </c>
      <c r="J368" s="731"/>
      <c r="K368" s="731"/>
      <c r="L368" s="731"/>
      <c r="M368" s="731"/>
      <c r="N368" s="731"/>
      <c r="O368" s="731"/>
      <c r="P368" s="745"/>
      <c r="Q368" s="732"/>
    </row>
    <row r="369" spans="1:17" ht="14.4" customHeight="1" x14ac:dyDescent="0.3">
      <c r="A369" s="726" t="s">
        <v>569</v>
      </c>
      <c r="B369" s="727" t="s">
        <v>5979</v>
      </c>
      <c r="C369" s="727" t="s">
        <v>5813</v>
      </c>
      <c r="D369" s="727" t="s">
        <v>6513</v>
      </c>
      <c r="E369" s="727" t="s">
        <v>6514</v>
      </c>
      <c r="F369" s="731">
        <v>9</v>
      </c>
      <c r="G369" s="731">
        <v>6362</v>
      </c>
      <c r="H369" s="731">
        <v>1.1060500695410291</v>
      </c>
      <c r="I369" s="731">
        <v>706.88888888888891</v>
      </c>
      <c r="J369" s="731">
        <v>8</v>
      </c>
      <c r="K369" s="731">
        <v>5752</v>
      </c>
      <c r="L369" s="731">
        <v>1</v>
      </c>
      <c r="M369" s="731">
        <v>719</v>
      </c>
      <c r="N369" s="731">
        <v>4</v>
      </c>
      <c r="O369" s="731">
        <v>2880</v>
      </c>
      <c r="P369" s="745">
        <v>0.50069541029207232</v>
      </c>
      <c r="Q369" s="732">
        <v>720</v>
      </c>
    </row>
    <row r="370" spans="1:17" ht="14.4" customHeight="1" x14ac:dyDescent="0.3">
      <c r="A370" s="726" t="s">
        <v>569</v>
      </c>
      <c r="B370" s="727" t="s">
        <v>5979</v>
      </c>
      <c r="C370" s="727" t="s">
        <v>5813</v>
      </c>
      <c r="D370" s="727" t="s">
        <v>5870</v>
      </c>
      <c r="E370" s="727" t="s">
        <v>5871</v>
      </c>
      <c r="F370" s="731"/>
      <c r="G370" s="731"/>
      <c r="H370" s="731"/>
      <c r="I370" s="731"/>
      <c r="J370" s="731"/>
      <c r="K370" s="731"/>
      <c r="L370" s="731"/>
      <c r="M370" s="731"/>
      <c r="N370" s="731">
        <v>1</v>
      </c>
      <c r="O370" s="731">
        <v>980</v>
      </c>
      <c r="P370" s="745"/>
      <c r="Q370" s="732">
        <v>980</v>
      </c>
    </row>
    <row r="371" spans="1:17" ht="14.4" customHeight="1" x14ac:dyDescent="0.3">
      <c r="A371" s="726" t="s">
        <v>569</v>
      </c>
      <c r="B371" s="727" t="s">
        <v>5979</v>
      </c>
      <c r="C371" s="727" t="s">
        <v>5813</v>
      </c>
      <c r="D371" s="727" t="s">
        <v>6515</v>
      </c>
      <c r="E371" s="727" t="s">
        <v>6516</v>
      </c>
      <c r="F371" s="731">
        <v>4</v>
      </c>
      <c r="G371" s="731">
        <v>3020</v>
      </c>
      <c r="H371" s="731">
        <v>1.3107638888888888</v>
      </c>
      <c r="I371" s="731">
        <v>755</v>
      </c>
      <c r="J371" s="731">
        <v>3</v>
      </c>
      <c r="K371" s="731">
        <v>2304</v>
      </c>
      <c r="L371" s="731">
        <v>1</v>
      </c>
      <c r="M371" s="731">
        <v>768</v>
      </c>
      <c r="N371" s="731">
        <v>4</v>
      </c>
      <c r="O371" s="731">
        <v>3072</v>
      </c>
      <c r="P371" s="745">
        <v>1.3333333333333333</v>
      </c>
      <c r="Q371" s="732">
        <v>768</v>
      </c>
    </row>
    <row r="372" spans="1:17" ht="14.4" customHeight="1" x14ac:dyDescent="0.3">
      <c r="A372" s="726" t="s">
        <v>569</v>
      </c>
      <c r="B372" s="727" t="s">
        <v>5979</v>
      </c>
      <c r="C372" s="727" t="s">
        <v>5813</v>
      </c>
      <c r="D372" s="727" t="s">
        <v>5872</v>
      </c>
      <c r="E372" s="727" t="s">
        <v>5873</v>
      </c>
      <c r="F372" s="731">
        <v>2</v>
      </c>
      <c r="G372" s="731">
        <v>338</v>
      </c>
      <c r="H372" s="731"/>
      <c r="I372" s="731">
        <v>169</v>
      </c>
      <c r="J372" s="731"/>
      <c r="K372" s="731"/>
      <c r="L372" s="731"/>
      <c r="M372" s="731"/>
      <c r="N372" s="731"/>
      <c r="O372" s="731"/>
      <c r="P372" s="745"/>
      <c r="Q372" s="732"/>
    </row>
    <row r="373" spans="1:17" ht="14.4" customHeight="1" x14ac:dyDescent="0.3">
      <c r="A373" s="726" t="s">
        <v>569</v>
      </c>
      <c r="B373" s="727" t="s">
        <v>5979</v>
      </c>
      <c r="C373" s="727" t="s">
        <v>5813</v>
      </c>
      <c r="D373" s="727" t="s">
        <v>5977</v>
      </c>
      <c r="E373" s="727" t="s">
        <v>5978</v>
      </c>
      <c r="F373" s="731">
        <v>1</v>
      </c>
      <c r="G373" s="731">
        <v>57</v>
      </c>
      <c r="H373" s="731"/>
      <c r="I373" s="731">
        <v>57</v>
      </c>
      <c r="J373" s="731"/>
      <c r="K373" s="731"/>
      <c r="L373" s="731"/>
      <c r="M373" s="731"/>
      <c r="N373" s="731">
        <v>3</v>
      </c>
      <c r="O373" s="731">
        <v>174</v>
      </c>
      <c r="P373" s="745"/>
      <c r="Q373" s="732">
        <v>58</v>
      </c>
    </row>
    <row r="374" spans="1:17" ht="14.4" customHeight="1" x14ac:dyDescent="0.3">
      <c r="A374" s="726" t="s">
        <v>569</v>
      </c>
      <c r="B374" s="727" t="s">
        <v>5979</v>
      </c>
      <c r="C374" s="727" t="s">
        <v>5813</v>
      </c>
      <c r="D374" s="727" t="s">
        <v>6517</v>
      </c>
      <c r="E374" s="727" t="s">
        <v>6518</v>
      </c>
      <c r="F374" s="731">
        <v>157</v>
      </c>
      <c r="G374" s="731">
        <v>533800</v>
      </c>
      <c r="H374" s="731">
        <v>0.83192419484294278</v>
      </c>
      <c r="I374" s="731">
        <v>3400</v>
      </c>
      <c r="J374" s="731">
        <v>181</v>
      </c>
      <c r="K374" s="731">
        <v>641645</v>
      </c>
      <c r="L374" s="731">
        <v>1</v>
      </c>
      <c r="M374" s="731">
        <v>3545</v>
      </c>
      <c r="N374" s="731">
        <v>156</v>
      </c>
      <c r="O374" s="731">
        <v>553332</v>
      </c>
      <c r="P374" s="745">
        <v>0.86236470322374525</v>
      </c>
      <c r="Q374" s="732">
        <v>3547</v>
      </c>
    </row>
    <row r="375" spans="1:17" ht="14.4" customHeight="1" x14ac:dyDescent="0.3">
      <c r="A375" s="726" t="s">
        <v>569</v>
      </c>
      <c r="B375" s="727" t="s">
        <v>5979</v>
      </c>
      <c r="C375" s="727" t="s">
        <v>5813</v>
      </c>
      <c r="D375" s="727" t="s">
        <v>6519</v>
      </c>
      <c r="E375" s="727" t="s">
        <v>6520</v>
      </c>
      <c r="F375" s="731">
        <v>1</v>
      </c>
      <c r="G375" s="731">
        <v>519</v>
      </c>
      <c r="H375" s="731"/>
      <c r="I375" s="731">
        <v>519</v>
      </c>
      <c r="J375" s="731"/>
      <c r="K375" s="731"/>
      <c r="L375" s="731"/>
      <c r="M375" s="731"/>
      <c r="N375" s="731"/>
      <c r="O375" s="731"/>
      <c r="P375" s="745"/>
      <c r="Q375" s="732"/>
    </row>
    <row r="376" spans="1:17" ht="14.4" customHeight="1" x14ac:dyDescent="0.3">
      <c r="A376" s="726" t="s">
        <v>569</v>
      </c>
      <c r="B376" s="727" t="s">
        <v>5979</v>
      </c>
      <c r="C376" s="727" t="s">
        <v>5813</v>
      </c>
      <c r="D376" s="727" t="s">
        <v>6521</v>
      </c>
      <c r="E376" s="727" t="s">
        <v>6522</v>
      </c>
      <c r="F376" s="731">
        <v>9180</v>
      </c>
      <c r="G376" s="731">
        <v>9562185</v>
      </c>
      <c r="H376" s="731">
        <v>0.98294951723638846</v>
      </c>
      <c r="I376" s="731">
        <v>1041.6323529411766</v>
      </c>
      <c r="J376" s="731">
        <v>9344</v>
      </c>
      <c r="K376" s="731">
        <v>9728053</v>
      </c>
      <c r="L376" s="731">
        <v>1</v>
      </c>
      <c r="M376" s="731">
        <v>1041.1015625</v>
      </c>
      <c r="N376" s="731">
        <v>9056</v>
      </c>
      <c r="O376" s="731">
        <v>9482612</v>
      </c>
      <c r="P376" s="745">
        <v>0.97476977150515109</v>
      </c>
      <c r="Q376" s="732">
        <v>1047.1082155477031</v>
      </c>
    </row>
    <row r="377" spans="1:17" ht="14.4" customHeight="1" x14ac:dyDescent="0.3">
      <c r="A377" s="726" t="s">
        <v>569</v>
      </c>
      <c r="B377" s="727" t="s">
        <v>5979</v>
      </c>
      <c r="C377" s="727" t="s">
        <v>5813</v>
      </c>
      <c r="D377" s="727" t="s">
        <v>6523</v>
      </c>
      <c r="E377" s="727" t="s">
        <v>6524</v>
      </c>
      <c r="F377" s="731">
        <v>1</v>
      </c>
      <c r="G377" s="731">
        <v>3545</v>
      </c>
      <c r="H377" s="731">
        <v>0.3202348690153568</v>
      </c>
      <c r="I377" s="731">
        <v>3545</v>
      </c>
      <c r="J377" s="731">
        <v>3</v>
      </c>
      <c r="K377" s="731">
        <v>11070</v>
      </c>
      <c r="L377" s="731">
        <v>1</v>
      </c>
      <c r="M377" s="731">
        <v>3690</v>
      </c>
      <c r="N377" s="731">
        <v>7</v>
      </c>
      <c r="O377" s="731">
        <v>25844</v>
      </c>
      <c r="P377" s="745">
        <v>2.3345980126467931</v>
      </c>
      <c r="Q377" s="732">
        <v>3692</v>
      </c>
    </row>
    <row r="378" spans="1:17" ht="14.4" customHeight="1" x14ac:dyDescent="0.3">
      <c r="A378" s="726" t="s">
        <v>569</v>
      </c>
      <c r="B378" s="727" t="s">
        <v>5979</v>
      </c>
      <c r="C378" s="727" t="s">
        <v>5813</v>
      </c>
      <c r="D378" s="727" t="s">
        <v>6525</v>
      </c>
      <c r="E378" s="727" t="s">
        <v>6526</v>
      </c>
      <c r="F378" s="731">
        <v>59</v>
      </c>
      <c r="G378" s="731">
        <v>160775</v>
      </c>
      <c r="H378" s="731">
        <v>0.56093433814807059</v>
      </c>
      <c r="I378" s="731">
        <v>2725</v>
      </c>
      <c r="J378" s="731">
        <v>102</v>
      </c>
      <c r="K378" s="731">
        <v>286620</v>
      </c>
      <c r="L378" s="731">
        <v>1</v>
      </c>
      <c r="M378" s="731">
        <v>2810</v>
      </c>
      <c r="N378" s="731">
        <v>82</v>
      </c>
      <c r="O378" s="731">
        <v>230502</v>
      </c>
      <c r="P378" s="745">
        <v>0.80420766171237179</v>
      </c>
      <c r="Q378" s="732">
        <v>2811</v>
      </c>
    </row>
    <row r="379" spans="1:17" ht="14.4" customHeight="1" x14ac:dyDescent="0.3">
      <c r="A379" s="726" t="s">
        <v>569</v>
      </c>
      <c r="B379" s="727" t="s">
        <v>5979</v>
      </c>
      <c r="C379" s="727" t="s">
        <v>5813</v>
      </c>
      <c r="D379" s="727" t="s">
        <v>6527</v>
      </c>
      <c r="E379" s="727" t="s">
        <v>6528</v>
      </c>
      <c r="F379" s="731">
        <v>8</v>
      </c>
      <c r="G379" s="731">
        <v>0</v>
      </c>
      <c r="H379" s="731"/>
      <c r="I379" s="731">
        <v>0</v>
      </c>
      <c r="J379" s="731">
        <v>33</v>
      </c>
      <c r="K379" s="731">
        <v>0</v>
      </c>
      <c r="L379" s="731"/>
      <c r="M379" s="731">
        <v>0</v>
      </c>
      <c r="N379" s="731">
        <v>72</v>
      </c>
      <c r="O379" s="731">
        <v>0</v>
      </c>
      <c r="P379" s="745"/>
      <c r="Q379" s="732">
        <v>0</v>
      </c>
    </row>
    <row r="380" spans="1:17" ht="14.4" customHeight="1" x14ac:dyDescent="0.3">
      <c r="A380" s="726" t="s">
        <v>569</v>
      </c>
      <c r="B380" s="727" t="s">
        <v>5979</v>
      </c>
      <c r="C380" s="727" t="s">
        <v>5813</v>
      </c>
      <c r="D380" s="727" t="s">
        <v>6529</v>
      </c>
      <c r="E380" s="727" t="s">
        <v>6530</v>
      </c>
      <c r="F380" s="731">
        <v>30</v>
      </c>
      <c r="G380" s="731">
        <v>20460</v>
      </c>
      <c r="H380" s="731">
        <v>1.0453709380748006</v>
      </c>
      <c r="I380" s="731">
        <v>682</v>
      </c>
      <c r="J380" s="731">
        <v>28</v>
      </c>
      <c r="K380" s="731">
        <v>19572</v>
      </c>
      <c r="L380" s="731">
        <v>1</v>
      </c>
      <c r="M380" s="731">
        <v>699</v>
      </c>
      <c r="N380" s="731">
        <v>21</v>
      </c>
      <c r="O380" s="731">
        <v>14700</v>
      </c>
      <c r="P380" s="745">
        <v>0.75107296137339052</v>
      </c>
      <c r="Q380" s="732">
        <v>700</v>
      </c>
    </row>
    <row r="381" spans="1:17" ht="14.4" customHeight="1" x14ac:dyDescent="0.3">
      <c r="A381" s="726" t="s">
        <v>569</v>
      </c>
      <c r="B381" s="727" t="s">
        <v>5979</v>
      </c>
      <c r="C381" s="727" t="s">
        <v>5813</v>
      </c>
      <c r="D381" s="727" t="s">
        <v>6531</v>
      </c>
      <c r="E381" s="727" t="s">
        <v>6532</v>
      </c>
      <c r="F381" s="731">
        <v>54</v>
      </c>
      <c r="G381" s="731">
        <v>330804</v>
      </c>
      <c r="H381" s="731">
        <v>1.1198700045701517</v>
      </c>
      <c r="I381" s="731">
        <v>6126</v>
      </c>
      <c r="J381" s="731">
        <v>47</v>
      </c>
      <c r="K381" s="731">
        <v>295395</v>
      </c>
      <c r="L381" s="731">
        <v>1</v>
      </c>
      <c r="M381" s="731">
        <v>6285</v>
      </c>
      <c r="N381" s="731">
        <v>46</v>
      </c>
      <c r="O381" s="731">
        <v>289248</v>
      </c>
      <c r="P381" s="745">
        <v>0.97919057533133602</v>
      </c>
      <c r="Q381" s="732">
        <v>6288</v>
      </c>
    </row>
    <row r="382" spans="1:17" ht="14.4" customHeight="1" x14ac:dyDescent="0.3">
      <c r="A382" s="726" t="s">
        <v>569</v>
      </c>
      <c r="B382" s="727" t="s">
        <v>5979</v>
      </c>
      <c r="C382" s="727" t="s">
        <v>5813</v>
      </c>
      <c r="D382" s="727" t="s">
        <v>5891</v>
      </c>
      <c r="E382" s="727" t="s">
        <v>5892</v>
      </c>
      <c r="F382" s="731">
        <v>3</v>
      </c>
      <c r="G382" s="731">
        <v>1308</v>
      </c>
      <c r="H382" s="731">
        <v>1.472972972972973</v>
      </c>
      <c r="I382" s="731">
        <v>436</v>
      </c>
      <c r="J382" s="731">
        <v>2</v>
      </c>
      <c r="K382" s="731">
        <v>888</v>
      </c>
      <c r="L382" s="731">
        <v>1</v>
      </c>
      <c r="M382" s="731">
        <v>444</v>
      </c>
      <c r="N382" s="731">
        <v>2</v>
      </c>
      <c r="O382" s="731">
        <v>890</v>
      </c>
      <c r="P382" s="745">
        <v>1.0022522522522523</v>
      </c>
      <c r="Q382" s="732">
        <v>445</v>
      </c>
    </row>
    <row r="383" spans="1:17" ht="14.4" customHeight="1" x14ac:dyDescent="0.3">
      <c r="A383" s="726" t="s">
        <v>569</v>
      </c>
      <c r="B383" s="727" t="s">
        <v>5979</v>
      </c>
      <c r="C383" s="727" t="s">
        <v>5813</v>
      </c>
      <c r="D383" s="727" t="s">
        <v>5893</v>
      </c>
      <c r="E383" s="727" t="s">
        <v>5894</v>
      </c>
      <c r="F383" s="731">
        <v>18</v>
      </c>
      <c r="G383" s="731">
        <v>18900</v>
      </c>
      <c r="H383" s="731">
        <v>0.98777046095954846</v>
      </c>
      <c r="I383" s="731">
        <v>1050</v>
      </c>
      <c r="J383" s="731">
        <v>18</v>
      </c>
      <c r="K383" s="731">
        <v>19134</v>
      </c>
      <c r="L383" s="731">
        <v>1</v>
      </c>
      <c r="M383" s="731">
        <v>1063</v>
      </c>
      <c r="N383" s="731">
        <v>14</v>
      </c>
      <c r="O383" s="731">
        <v>14882</v>
      </c>
      <c r="P383" s="745">
        <v>0.77777777777777779</v>
      </c>
      <c r="Q383" s="732">
        <v>1063</v>
      </c>
    </row>
    <row r="384" spans="1:17" ht="14.4" customHeight="1" x14ac:dyDescent="0.3">
      <c r="A384" s="726" t="s">
        <v>569</v>
      </c>
      <c r="B384" s="727" t="s">
        <v>5979</v>
      </c>
      <c r="C384" s="727" t="s">
        <v>5813</v>
      </c>
      <c r="D384" s="727" t="s">
        <v>6533</v>
      </c>
      <c r="E384" s="727" t="s">
        <v>6534</v>
      </c>
      <c r="F384" s="731">
        <v>35</v>
      </c>
      <c r="G384" s="731">
        <v>29820</v>
      </c>
      <c r="H384" s="731">
        <v>3.1339989490278506</v>
      </c>
      <c r="I384" s="731">
        <v>852</v>
      </c>
      <c r="J384" s="731">
        <v>11</v>
      </c>
      <c r="K384" s="731">
        <v>9515</v>
      </c>
      <c r="L384" s="731">
        <v>1</v>
      </c>
      <c r="M384" s="731">
        <v>865</v>
      </c>
      <c r="N384" s="731">
        <v>13</v>
      </c>
      <c r="O384" s="731">
        <v>11245</v>
      </c>
      <c r="P384" s="745">
        <v>1.1818181818181819</v>
      </c>
      <c r="Q384" s="732">
        <v>865</v>
      </c>
    </row>
    <row r="385" spans="1:17" ht="14.4" customHeight="1" x14ac:dyDescent="0.3">
      <c r="A385" s="726" t="s">
        <v>569</v>
      </c>
      <c r="B385" s="727" t="s">
        <v>5979</v>
      </c>
      <c r="C385" s="727" t="s">
        <v>5813</v>
      </c>
      <c r="D385" s="727" t="s">
        <v>5895</v>
      </c>
      <c r="E385" s="727" t="s">
        <v>5896</v>
      </c>
      <c r="F385" s="731">
        <v>1325</v>
      </c>
      <c r="G385" s="731">
        <v>462423</v>
      </c>
      <c r="H385" s="731">
        <v>0.9080150333419732</v>
      </c>
      <c r="I385" s="731">
        <v>348.99849056603773</v>
      </c>
      <c r="J385" s="731">
        <v>1369</v>
      </c>
      <c r="K385" s="731">
        <v>509268</v>
      </c>
      <c r="L385" s="731">
        <v>1</v>
      </c>
      <c r="M385" s="731">
        <v>372</v>
      </c>
      <c r="N385" s="731">
        <v>1357</v>
      </c>
      <c r="O385" s="731">
        <v>506160</v>
      </c>
      <c r="P385" s="745">
        <v>0.99389712292938104</v>
      </c>
      <c r="Q385" s="732">
        <v>372.99926308032423</v>
      </c>
    </row>
    <row r="386" spans="1:17" ht="14.4" customHeight="1" x14ac:dyDescent="0.3">
      <c r="A386" s="726" t="s">
        <v>569</v>
      </c>
      <c r="B386" s="727" t="s">
        <v>5979</v>
      </c>
      <c r="C386" s="727" t="s">
        <v>5813</v>
      </c>
      <c r="D386" s="727" t="s">
        <v>6535</v>
      </c>
      <c r="E386" s="727" t="s">
        <v>6536</v>
      </c>
      <c r="F386" s="731"/>
      <c r="G386" s="731"/>
      <c r="H386" s="731"/>
      <c r="I386" s="731"/>
      <c r="J386" s="731">
        <v>2</v>
      </c>
      <c r="K386" s="731">
        <v>11812</v>
      </c>
      <c r="L386" s="731">
        <v>1</v>
      </c>
      <c r="M386" s="731">
        <v>5906</v>
      </c>
      <c r="N386" s="731">
        <v>2</v>
      </c>
      <c r="O386" s="731">
        <v>11816</v>
      </c>
      <c r="P386" s="745">
        <v>1.0003386386725364</v>
      </c>
      <c r="Q386" s="732">
        <v>5908</v>
      </c>
    </row>
    <row r="387" spans="1:17" ht="14.4" customHeight="1" x14ac:dyDescent="0.3">
      <c r="A387" s="726" t="s">
        <v>569</v>
      </c>
      <c r="B387" s="727" t="s">
        <v>5979</v>
      </c>
      <c r="C387" s="727" t="s">
        <v>5813</v>
      </c>
      <c r="D387" s="727" t="s">
        <v>6537</v>
      </c>
      <c r="E387" s="727" t="s">
        <v>6538</v>
      </c>
      <c r="F387" s="731">
        <v>7</v>
      </c>
      <c r="G387" s="731">
        <v>101164</v>
      </c>
      <c r="H387" s="731">
        <v>0.95784729586426298</v>
      </c>
      <c r="I387" s="731">
        <v>14452</v>
      </c>
      <c r="J387" s="731">
        <v>7</v>
      </c>
      <c r="K387" s="731">
        <v>105616</v>
      </c>
      <c r="L387" s="731">
        <v>1</v>
      </c>
      <c r="M387" s="731">
        <v>15088</v>
      </c>
      <c r="N387" s="731">
        <v>4</v>
      </c>
      <c r="O387" s="731">
        <v>60400</v>
      </c>
      <c r="P387" s="745">
        <v>0.57188304802302681</v>
      </c>
      <c r="Q387" s="732">
        <v>15100</v>
      </c>
    </row>
    <row r="388" spans="1:17" ht="14.4" customHeight="1" x14ac:dyDescent="0.3">
      <c r="A388" s="726" t="s">
        <v>569</v>
      </c>
      <c r="B388" s="727" t="s">
        <v>5979</v>
      </c>
      <c r="C388" s="727" t="s">
        <v>5813</v>
      </c>
      <c r="D388" s="727" t="s">
        <v>6539</v>
      </c>
      <c r="E388" s="727" t="s">
        <v>6540</v>
      </c>
      <c r="F388" s="731">
        <v>24</v>
      </c>
      <c r="G388" s="731">
        <v>83808</v>
      </c>
      <c r="H388" s="731">
        <v>0.80009164852789549</v>
      </c>
      <c r="I388" s="731">
        <v>3492</v>
      </c>
      <c r="J388" s="731">
        <v>29</v>
      </c>
      <c r="K388" s="731">
        <v>104748</v>
      </c>
      <c r="L388" s="731">
        <v>1</v>
      </c>
      <c r="M388" s="731">
        <v>3612</v>
      </c>
      <c r="N388" s="731">
        <v>31</v>
      </c>
      <c r="O388" s="731">
        <v>112034</v>
      </c>
      <c r="P388" s="745">
        <v>1.0695574139840378</v>
      </c>
      <c r="Q388" s="732">
        <v>3614</v>
      </c>
    </row>
    <row r="389" spans="1:17" ht="14.4" customHeight="1" x14ac:dyDescent="0.3">
      <c r="A389" s="726" t="s">
        <v>569</v>
      </c>
      <c r="B389" s="727" t="s">
        <v>5979</v>
      </c>
      <c r="C389" s="727" t="s">
        <v>5813</v>
      </c>
      <c r="D389" s="727" t="s">
        <v>6541</v>
      </c>
      <c r="E389" s="727" t="s">
        <v>6542</v>
      </c>
      <c r="F389" s="731">
        <v>145</v>
      </c>
      <c r="G389" s="731">
        <v>0</v>
      </c>
      <c r="H389" s="731"/>
      <c r="I389" s="731">
        <v>0</v>
      </c>
      <c r="J389" s="731">
        <v>151</v>
      </c>
      <c r="K389" s="731">
        <v>0</v>
      </c>
      <c r="L389" s="731"/>
      <c r="M389" s="731">
        <v>0</v>
      </c>
      <c r="N389" s="731">
        <v>135</v>
      </c>
      <c r="O389" s="731">
        <v>0</v>
      </c>
      <c r="P389" s="745"/>
      <c r="Q389" s="732">
        <v>0</v>
      </c>
    </row>
    <row r="390" spans="1:17" ht="14.4" customHeight="1" x14ac:dyDescent="0.3">
      <c r="A390" s="726" t="s">
        <v>569</v>
      </c>
      <c r="B390" s="727" t="s">
        <v>5979</v>
      </c>
      <c r="C390" s="727" t="s">
        <v>5813</v>
      </c>
      <c r="D390" s="727" t="s">
        <v>6543</v>
      </c>
      <c r="E390" s="727" t="s">
        <v>6544</v>
      </c>
      <c r="F390" s="731">
        <v>567</v>
      </c>
      <c r="G390" s="731">
        <v>583443</v>
      </c>
      <c r="H390" s="731">
        <v>0.89515327257663624</v>
      </c>
      <c r="I390" s="731">
        <v>1029</v>
      </c>
      <c r="J390" s="731">
        <v>612</v>
      </c>
      <c r="K390" s="731">
        <v>651780</v>
      </c>
      <c r="L390" s="731">
        <v>1</v>
      </c>
      <c r="M390" s="731">
        <v>1065</v>
      </c>
      <c r="N390" s="731">
        <v>539</v>
      </c>
      <c r="O390" s="731">
        <v>574035</v>
      </c>
      <c r="P390" s="745">
        <v>0.88071895424836599</v>
      </c>
      <c r="Q390" s="732">
        <v>1065</v>
      </c>
    </row>
    <row r="391" spans="1:17" ht="14.4" customHeight="1" x14ac:dyDescent="0.3">
      <c r="A391" s="726" t="s">
        <v>569</v>
      </c>
      <c r="B391" s="727" t="s">
        <v>5979</v>
      </c>
      <c r="C391" s="727" t="s">
        <v>5813</v>
      </c>
      <c r="D391" s="727" t="s">
        <v>6545</v>
      </c>
      <c r="E391" s="727" t="s">
        <v>6546</v>
      </c>
      <c r="F391" s="731">
        <v>10</v>
      </c>
      <c r="G391" s="731">
        <v>36200</v>
      </c>
      <c r="H391" s="731">
        <v>0.96765570703020587</v>
      </c>
      <c r="I391" s="731">
        <v>3620</v>
      </c>
      <c r="J391" s="731">
        <v>10</v>
      </c>
      <c r="K391" s="731">
        <v>37410</v>
      </c>
      <c r="L391" s="731">
        <v>1</v>
      </c>
      <c r="M391" s="731">
        <v>3741</v>
      </c>
      <c r="N391" s="731">
        <v>19</v>
      </c>
      <c r="O391" s="731">
        <v>71136</v>
      </c>
      <c r="P391" s="745">
        <v>1.901523656776263</v>
      </c>
      <c r="Q391" s="732">
        <v>3744</v>
      </c>
    </row>
    <row r="392" spans="1:17" ht="14.4" customHeight="1" x14ac:dyDescent="0.3">
      <c r="A392" s="726" t="s">
        <v>569</v>
      </c>
      <c r="B392" s="727" t="s">
        <v>5979</v>
      </c>
      <c r="C392" s="727" t="s">
        <v>5813</v>
      </c>
      <c r="D392" s="727" t="s">
        <v>5903</v>
      </c>
      <c r="E392" s="727" t="s">
        <v>5904</v>
      </c>
      <c r="F392" s="731">
        <v>36</v>
      </c>
      <c r="G392" s="731">
        <v>6444</v>
      </c>
      <c r="H392" s="731">
        <v>0.83840749414519911</v>
      </c>
      <c r="I392" s="731">
        <v>179</v>
      </c>
      <c r="J392" s="731">
        <v>42</v>
      </c>
      <c r="K392" s="731">
        <v>7686</v>
      </c>
      <c r="L392" s="731">
        <v>1</v>
      </c>
      <c r="M392" s="731">
        <v>183</v>
      </c>
      <c r="N392" s="731">
        <v>29</v>
      </c>
      <c r="O392" s="731">
        <v>5307</v>
      </c>
      <c r="P392" s="745">
        <v>0.69047619047619047</v>
      </c>
      <c r="Q392" s="732">
        <v>183</v>
      </c>
    </row>
    <row r="393" spans="1:17" ht="14.4" customHeight="1" x14ac:dyDescent="0.3">
      <c r="A393" s="726" t="s">
        <v>569</v>
      </c>
      <c r="B393" s="727" t="s">
        <v>5979</v>
      </c>
      <c r="C393" s="727" t="s">
        <v>5813</v>
      </c>
      <c r="D393" s="727" t="s">
        <v>6547</v>
      </c>
      <c r="E393" s="727" t="s">
        <v>6548</v>
      </c>
      <c r="F393" s="731">
        <v>73</v>
      </c>
      <c r="G393" s="731">
        <v>139576</v>
      </c>
      <c r="H393" s="731">
        <v>0.68349917730941001</v>
      </c>
      <c r="I393" s="731">
        <v>1912</v>
      </c>
      <c r="J393" s="731">
        <v>103</v>
      </c>
      <c r="K393" s="731">
        <v>204208</v>
      </c>
      <c r="L393" s="731">
        <v>1</v>
      </c>
      <c r="M393" s="731">
        <v>1982.6019417475727</v>
      </c>
      <c r="N393" s="731">
        <v>79</v>
      </c>
      <c r="O393" s="731">
        <v>156815</v>
      </c>
      <c r="P393" s="745">
        <v>0.76791800517119801</v>
      </c>
      <c r="Q393" s="732">
        <v>1985</v>
      </c>
    </row>
    <row r="394" spans="1:17" ht="14.4" customHeight="1" x14ac:dyDescent="0.3">
      <c r="A394" s="726" t="s">
        <v>569</v>
      </c>
      <c r="B394" s="727" t="s">
        <v>5979</v>
      </c>
      <c r="C394" s="727" t="s">
        <v>5813</v>
      </c>
      <c r="D394" s="727" t="s">
        <v>5905</v>
      </c>
      <c r="E394" s="727" t="s">
        <v>5906</v>
      </c>
      <c r="F394" s="731">
        <v>1</v>
      </c>
      <c r="G394" s="731">
        <v>635</v>
      </c>
      <c r="H394" s="731">
        <v>0.32664609053497945</v>
      </c>
      <c r="I394" s="731">
        <v>635</v>
      </c>
      <c r="J394" s="731">
        <v>3</v>
      </c>
      <c r="K394" s="731">
        <v>1944</v>
      </c>
      <c r="L394" s="731">
        <v>1</v>
      </c>
      <c r="M394" s="731">
        <v>648</v>
      </c>
      <c r="N394" s="731">
        <v>3</v>
      </c>
      <c r="O394" s="731">
        <v>1944</v>
      </c>
      <c r="P394" s="745">
        <v>1</v>
      </c>
      <c r="Q394" s="732">
        <v>648</v>
      </c>
    </row>
    <row r="395" spans="1:17" ht="14.4" customHeight="1" x14ac:dyDescent="0.3">
      <c r="A395" s="726" t="s">
        <v>569</v>
      </c>
      <c r="B395" s="727" t="s">
        <v>5979</v>
      </c>
      <c r="C395" s="727" t="s">
        <v>5813</v>
      </c>
      <c r="D395" s="727" t="s">
        <v>5907</v>
      </c>
      <c r="E395" s="727" t="s">
        <v>5908</v>
      </c>
      <c r="F395" s="731"/>
      <c r="G395" s="731"/>
      <c r="H395" s="731"/>
      <c r="I395" s="731"/>
      <c r="J395" s="731">
        <v>1</v>
      </c>
      <c r="K395" s="731">
        <v>1307</v>
      </c>
      <c r="L395" s="731">
        <v>1</v>
      </c>
      <c r="M395" s="731">
        <v>1307</v>
      </c>
      <c r="N395" s="731"/>
      <c r="O395" s="731"/>
      <c r="P395" s="745"/>
      <c r="Q395" s="732"/>
    </row>
    <row r="396" spans="1:17" ht="14.4" customHeight="1" x14ac:dyDescent="0.3">
      <c r="A396" s="726" t="s">
        <v>569</v>
      </c>
      <c r="B396" s="727" t="s">
        <v>5979</v>
      </c>
      <c r="C396" s="727" t="s">
        <v>5813</v>
      </c>
      <c r="D396" s="727" t="s">
        <v>5909</v>
      </c>
      <c r="E396" s="727" t="s">
        <v>5910</v>
      </c>
      <c r="F396" s="731">
        <v>3</v>
      </c>
      <c r="G396" s="731">
        <v>1068</v>
      </c>
      <c r="H396" s="731"/>
      <c r="I396" s="731">
        <v>356</v>
      </c>
      <c r="J396" s="731"/>
      <c r="K396" s="731"/>
      <c r="L396" s="731"/>
      <c r="M396" s="731"/>
      <c r="N396" s="731"/>
      <c r="O396" s="731"/>
      <c r="P396" s="745"/>
      <c r="Q396" s="732"/>
    </row>
    <row r="397" spans="1:17" ht="14.4" customHeight="1" x14ac:dyDescent="0.3">
      <c r="A397" s="726" t="s">
        <v>569</v>
      </c>
      <c r="B397" s="727" t="s">
        <v>5979</v>
      </c>
      <c r="C397" s="727" t="s">
        <v>5813</v>
      </c>
      <c r="D397" s="727" t="s">
        <v>6549</v>
      </c>
      <c r="E397" s="727" t="s">
        <v>6550</v>
      </c>
      <c r="F397" s="731">
        <v>45</v>
      </c>
      <c r="G397" s="731">
        <v>96975</v>
      </c>
      <c r="H397" s="731">
        <v>1.1774240547825454</v>
      </c>
      <c r="I397" s="731">
        <v>2155</v>
      </c>
      <c r="J397" s="731">
        <v>37</v>
      </c>
      <c r="K397" s="731">
        <v>82362</v>
      </c>
      <c r="L397" s="731">
        <v>1</v>
      </c>
      <c r="M397" s="731">
        <v>2226</v>
      </c>
      <c r="N397" s="731">
        <v>36</v>
      </c>
      <c r="O397" s="731">
        <v>80172</v>
      </c>
      <c r="P397" s="745">
        <v>0.97341006774969041</v>
      </c>
      <c r="Q397" s="732">
        <v>2227</v>
      </c>
    </row>
    <row r="398" spans="1:17" ht="14.4" customHeight="1" x14ac:dyDescent="0.3">
      <c r="A398" s="726" t="s">
        <v>569</v>
      </c>
      <c r="B398" s="727" t="s">
        <v>5979</v>
      </c>
      <c r="C398" s="727" t="s">
        <v>5813</v>
      </c>
      <c r="D398" s="727" t="s">
        <v>6551</v>
      </c>
      <c r="E398" s="727" t="s">
        <v>6552</v>
      </c>
      <c r="F398" s="731">
        <v>9</v>
      </c>
      <c r="G398" s="731">
        <v>92898</v>
      </c>
      <c r="H398" s="731">
        <v>0.86796225357376433</v>
      </c>
      <c r="I398" s="731">
        <v>10322</v>
      </c>
      <c r="J398" s="731">
        <v>10</v>
      </c>
      <c r="K398" s="731">
        <v>107030</v>
      </c>
      <c r="L398" s="731">
        <v>1</v>
      </c>
      <c r="M398" s="731">
        <v>10703</v>
      </c>
      <c r="N398" s="731">
        <v>9</v>
      </c>
      <c r="O398" s="731">
        <v>96399</v>
      </c>
      <c r="P398" s="745">
        <v>0.9006727085863776</v>
      </c>
      <c r="Q398" s="732">
        <v>10711</v>
      </c>
    </row>
    <row r="399" spans="1:17" ht="14.4" customHeight="1" x14ac:dyDescent="0.3">
      <c r="A399" s="726" t="s">
        <v>569</v>
      </c>
      <c r="B399" s="727" t="s">
        <v>5979</v>
      </c>
      <c r="C399" s="727" t="s">
        <v>5813</v>
      </c>
      <c r="D399" s="727" t="s">
        <v>6553</v>
      </c>
      <c r="E399" s="727" t="s">
        <v>6554</v>
      </c>
      <c r="F399" s="731">
        <v>7</v>
      </c>
      <c r="G399" s="731">
        <v>21910</v>
      </c>
      <c r="H399" s="731">
        <v>3.447136563876652</v>
      </c>
      <c r="I399" s="731">
        <v>3130</v>
      </c>
      <c r="J399" s="731">
        <v>2</v>
      </c>
      <c r="K399" s="731">
        <v>6356</v>
      </c>
      <c r="L399" s="731">
        <v>1</v>
      </c>
      <c r="M399" s="731">
        <v>3178</v>
      </c>
      <c r="N399" s="731">
        <v>2</v>
      </c>
      <c r="O399" s="731">
        <v>6358</v>
      </c>
      <c r="P399" s="745">
        <v>1.000314663310258</v>
      </c>
      <c r="Q399" s="732">
        <v>3179</v>
      </c>
    </row>
    <row r="400" spans="1:17" ht="14.4" customHeight="1" x14ac:dyDescent="0.3">
      <c r="A400" s="726" t="s">
        <v>569</v>
      </c>
      <c r="B400" s="727" t="s">
        <v>5979</v>
      </c>
      <c r="C400" s="727" t="s">
        <v>5813</v>
      </c>
      <c r="D400" s="727" t="s">
        <v>6555</v>
      </c>
      <c r="E400" s="727" t="s">
        <v>6556</v>
      </c>
      <c r="F400" s="731">
        <v>12</v>
      </c>
      <c r="G400" s="731">
        <v>86232</v>
      </c>
      <c r="H400" s="731">
        <v>0.8243346589171</v>
      </c>
      <c r="I400" s="731">
        <v>7186</v>
      </c>
      <c r="J400" s="731">
        <v>14</v>
      </c>
      <c r="K400" s="731">
        <v>104608</v>
      </c>
      <c r="L400" s="731">
        <v>1</v>
      </c>
      <c r="M400" s="731">
        <v>7472</v>
      </c>
      <c r="N400" s="731">
        <v>15</v>
      </c>
      <c r="O400" s="731">
        <v>112155</v>
      </c>
      <c r="P400" s="745">
        <v>1.072145533802386</v>
      </c>
      <c r="Q400" s="732">
        <v>7477</v>
      </c>
    </row>
    <row r="401" spans="1:17" ht="14.4" customHeight="1" x14ac:dyDescent="0.3">
      <c r="A401" s="726" t="s">
        <v>569</v>
      </c>
      <c r="B401" s="727" t="s">
        <v>5979</v>
      </c>
      <c r="C401" s="727" t="s">
        <v>5813</v>
      </c>
      <c r="D401" s="727" t="s">
        <v>6557</v>
      </c>
      <c r="E401" s="727" t="s">
        <v>6558</v>
      </c>
      <c r="F401" s="731">
        <v>1</v>
      </c>
      <c r="G401" s="731">
        <v>308</v>
      </c>
      <c r="H401" s="731"/>
      <c r="I401" s="731">
        <v>308</v>
      </c>
      <c r="J401" s="731"/>
      <c r="K401" s="731"/>
      <c r="L401" s="731"/>
      <c r="M401" s="731"/>
      <c r="N401" s="731"/>
      <c r="O401" s="731"/>
      <c r="P401" s="745"/>
      <c r="Q401" s="732"/>
    </row>
    <row r="402" spans="1:17" ht="14.4" customHeight="1" x14ac:dyDescent="0.3">
      <c r="A402" s="726" t="s">
        <v>569</v>
      </c>
      <c r="B402" s="727" t="s">
        <v>5979</v>
      </c>
      <c r="C402" s="727" t="s">
        <v>5813</v>
      </c>
      <c r="D402" s="727" t="s">
        <v>6559</v>
      </c>
      <c r="E402" s="727" t="s">
        <v>6560</v>
      </c>
      <c r="F402" s="731">
        <v>1</v>
      </c>
      <c r="G402" s="731">
        <v>3645</v>
      </c>
      <c r="H402" s="731"/>
      <c r="I402" s="731">
        <v>3645</v>
      </c>
      <c r="J402" s="731"/>
      <c r="K402" s="731"/>
      <c r="L402" s="731"/>
      <c r="M402" s="731"/>
      <c r="N402" s="731"/>
      <c r="O402" s="731"/>
      <c r="P402" s="745"/>
      <c r="Q402" s="732"/>
    </row>
    <row r="403" spans="1:17" ht="14.4" customHeight="1" x14ac:dyDescent="0.3">
      <c r="A403" s="726" t="s">
        <v>569</v>
      </c>
      <c r="B403" s="727" t="s">
        <v>5979</v>
      </c>
      <c r="C403" s="727" t="s">
        <v>5813</v>
      </c>
      <c r="D403" s="727" t="s">
        <v>6561</v>
      </c>
      <c r="E403" s="727" t="s">
        <v>6562</v>
      </c>
      <c r="F403" s="731">
        <v>6</v>
      </c>
      <c r="G403" s="731">
        <v>52104</v>
      </c>
      <c r="H403" s="731">
        <v>1.459822929508013</v>
      </c>
      <c r="I403" s="731">
        <v>8684</v>
      </c>
      <c r="J403" s="731">
        <v>4</v>
      </c>
      <c r="K403" s="731">
        <v>35692</v>
      </c>
      <c r="L403" s="731">
        <v>1</v>
      </c>
      <c r="M403" s="731">
        <v>8923</v>
      </c>
      <c r="N403" s="731">
        <v>2</v>
      </c>
      <c r="O403" s="731">
        <v>17856</v>
      </c>
      <c r="P403" s="745">
        <v>0.50028017482909337</v>
      </c>
      <c r="Q403" s="732">
        <v>8928</v>
      </c>
    </row>
    <row r="404" spans="1:17" ht="14.4" customHeight="1" x14ac:dyDescent="0.3">
      <c r="A404" s="726" t="s">
        <v>569</v>
      </c>
      <c r="B404" s="727" t="s">
        <v>5979</v>
      </c>
      <c r="C404" s="727" t="s">
        <v>5813</v>
      </c>
      <c r="D404" s="727" t="s">
        <v>6563</v>
      </c>
      <c r="E404" s="727" t="s">
        <v>6564</v>
      </c>
      <c r="F404" s="731"/>
      <c r="G404" s="731"/>
      <c r="H404" s="731"/>
      <c r="I404" s="731"/>
      <c r="J404" s="731"/>
      <c r="K404" s="731"/>
      <c r="L404" s="731"/>
      <c r="M404" s="731"/>
      <c r="N404" s="731">
        <v>1</v>
      </c>
      <c r="O404" s="731">
        <v>218</v>
      </c>
      <c r="P404" s="745"/>
      <c r="Q404" s="732">
        <v>218</v>
      </c>
    </row>
    <row r="405" spans="1:17" ht="14.4" customHeight="1" x14ac:dyDescent="0.3">
      <c r="A405" s="726" t="s">
        <v>569</v>
      </c>
      <c r="B405" s="727" t="s">
        <v>5979</v>
      </c>
      <c r="C405" s="727" t="s">
        <v>5813</v>
      </c>
      <c r="D405" s="727" t="s">
        <v>6565</v>
      </c>
      <c r="E405" s="727" t="s">
        <v>6566</v>
      </c>
      <c r="F405" s="731">
        <v>89</v>
      </c>
      <c r="G405" s="731">
        <v>287025</v>
      </c>
      <c r="H405" s="731">
        <v>1.1607521989687595</v>
      </c>
      <c r="I405" s="731">
        <v>3225</v>
      </c>
      <c r="J405" s="731">
        <v>75</v>
      </c>
      <c r="K405" s="731">
        <v>247275</v>
      </c>
      <c r="L405" s="731">
        <v>1</v>
      </c>
      <c r="M405" s="731">
        <v>3297</v>
      </c>
      <c r="N405" s="731">
        <v>89</v>
      </c>
      <c r="O405" s="731">
        <v>293522</v>
      </c>
      <c r="P405" s="745">
        <v>1.1870265898291377</v>
      </c>
      <c r="Q405" s="732">
        <v>3298</v>
      </c>
    </row>
    <row r="406" spans="1:17" ht="14.4" customHeight="1" x14ac:dyDescent="0.3">
      <c r="A406" s="726" t="s">
        <v>569</v>
      </c>
      <c r="B406" s="727" t="s">
        <v>5979</v>
      </c>
      <c r="C406" s="727" t="s">
        <v>5813</v>
      </c>
      <c r="D406" s="727" t="s">
        <v>6567</v>
      </c>
      <c r="E406" s="727" t="s">
        <v>6568</v>
      </c>
      <c r="F406" s="731">
        <v>9</v>
      </c>
      <c r="G406" s="731">
        <v>80316</v>
      </c>
      <c r="H406" s="731">
        <v>0.66725929864497746</v>
      </c>
      <c r="I406" s="731">
        <v>8924</v>
      </c>
      <c r="J406" s="731">
        <v>13</v>
      </c>
      <c r="K406" s="731">
        <v>120367</v>
      </c>
      <c r="L406" s="731">
        <v>1</v>
      </c>
      <c r="M406" s="731">
        <v>9259</v>
      </c>
      <c r="N406" s="731">
        <v>16</v>
      </c>
      <c r="O406" s="731">
        <v>148240</v>
      </c>
      <c r="P406" s="745">
        <v>1.2315667915624715</v>
      </c>
      <c r="Q406" s="732">
        <v>9265</v>
      </c>
    </row>
    <row r="407" spans="1:17" ht="14.4" customHeight="1" x14ac:dyDescent="0.3">
      <c r="A407" s="726" t="s">
        <v>569</v>
      </c>
      <c r="B407" s="727" t="s">
        <v>5979</v>
      </c>
      <c r="C407" s="727" t="s">
        <v>5813</v>
      </c>
      <c r="D407" s="727" t="s">
        <v>6569</v>
      </c>
      <c r="E407" s="727" t="s">
        <v>6570</v>
      </c>
      <c r="F407" s="731"/>
      <c r="G407" s="731"/>
      <c r="H407" s="731"/>
      <c r="I407" s="731"/>
      <c r="J407" s="731"/>
      <c r="K407" s="731"/>
      <c r="L407" s="731"/>
      <c r="M407" s="731"/>
      <c r="N407" s="731">
        <v>1</v>
      </c>
      <c r="O407" s="731">
        <v>0</v>
      </c>
      <c r="P407" s="745"/>
      <c r="Q407" s="732">
        <v>0</v>
      </c>
    </row>
    <row r="408" spans="1:17" ht="14.4" customHeight="1" x14ac:dyDescent="0.3">
      <c r="A408" s="726" t="s">
        <v>569</v>
      </c>
      <c r="B408" s="727" t="s">
        <v>5979</v>
      </c>
      <c r="C408" s="727" t="s">
        <v>5813</v>
      </c>
      <c r="D408" s="727" t="s">
        <v>6571</v>
      </c>
      <c r="E408" s="727" t="s">
        <v>6572</v>
      </c>
      <c r="F408" s="731">
        <v>6</v>
      </c>
      <c r="G408" s="731">
        <v>31506</v>
      </c>
      <c r="H408" s="731">
        <v>0.30526703356328966</v>
      </c>
      <c r="I408" s="731">
        <v>5251</v>
      </c>
      <c r="J408" s="731">
        <v>19</v>
      </c>
      <c r="K408" s="731">
        <v>103208</v>
      </c>
      <c r="L408" s="731">
        <v>1</v>
      </c>
      <c r="M408" s="731">
        <v>5432</v>
      </c>
      <c r="N408" s="731">
        <v>10</v>
      </c>
      <c r="O408" s="731">
        <v>54350</v>
      </c>
      <c r="P408" s="745">
        <v>0.52660646461514615</v>
      </c>
      <c r="Q408" s="732">
        <v>5435</v>
      </c>
    </row>
    <row r="409" spans="1:17" ht="14.4" customHeight="1" x14ac:dyDescent="0.3">
      <c r="A409" s="726" t="s">
        <v>569</v>
      </c>
      <c r="B409" s="727" t="s">
        <v>5979</v>
      </c>
      <c r="C409" s="727" t="s">
        <v>5813</v>
      </c>
      <c r="D409" s="727" t="s">
        <v>6573</v>
      </c>
      <c r="E409" s="727" t="s">
        <v>6574</v>
      </c>
      <c r="F409" s="731"/>
      <c r="G409" s="731"/>
      <c r="H409" s="731"/>
      <c r="I409" s="731"/>
      <c r="J409" s="731">
        <v>1</v>
      </c>
      <c r="K409" s="731">
        <v>0</v>
      </c>
      <c r="L409" s="731"/>
      <c r="M409" s="731">
        <v>0</v>
      </c>
      <c r="N409" s="731">
        <v>2</v>
      </c>
      <c r="O409" s="731">
        <v>0</v>
      </c>
      <c r="P409" s="745"/>
      <c r="Q409" s="732">
        <v>0</v>
      </c>
    </row>
    <row r="410" spans="1:17" ht="14.4" customHeight="1" x14ac:dyDescent="0.3">
      <c r="A410" s="726" t="s">
        <v>569</v>
      </c>
      <c r="B410" s="727" t="s">
        <v>5979</v>
      </c>
      <c r="C410" s="727" t="s">
        <v>5813</v>
      </c>
      <c r="D410" s="727" t="s">
        <v>6575</v>
      </c>
      <c r="E410" s="727" t="s">
        <v>6576</v>
      </c>
      <c r="F410" s="731">
        <v>17</v>
      </c>
      <c r="G410" s="731">
        <v>48127</v>
      </c>
      <c r="H410" s="731">
        <v>1.4642509431666058</v>
      </c>
      <c r="I410" s="731">
        <v>2831</v>
      </c>
      <c r="J410" s="731">
        <v>11</v>
      </c>
      <c r="K410" s="731">
        <v>32868</v>
      </c>
      <c r="L410" s="731">
        <v>1</v>
      </c>
      <c r="M410" s="731">
        <v>2988</v>
      </c>
      <c r="N410" s="731">
        <v>16</v>
      </c>
      <c r="O410" s="731">
        <v>47840</v>
      </c>
      <c r="P410" s="745">
        <v>1.4555190458804916</v>
      </c>
      <c r="Q410" s="732">
        <v>2990</v>
      </c>
    </row>
    <row r="411" spans="1:17" ht="14.4" customHeight="1" x14ac:dyDescent="0.3">
      <c r="A411" s="726" t="s">
        <v>569</v>
      </c>
      <c r="B411" s="727" t="s">
        <v>5979</v>
      </c>
      <c r="C411" s="727" t="s">
        <v>5813</v>
      </c>
      <c r="D411" s="727" t="s">
        <v>6577</v>
      </c>
      <c r="E411" s="727" t="s">
        <v>6578</v>
      </c>
      <c r="F411" s="731">
        <v>169</v>
      </c>
      <c r="G411" s="731">
        <v>52221</v>
      </c>
      <c r="H411" s="731">
        <v>0.71002610540055477</v>
      </c>
      <c r="I411" s="731">
        <v>309</v>
      </c>
      <c r="J411" s="731">
        <v>227</v>
      </c>
      <c r="K411" s="731">
        <v>73548</v>
      </c>
      <c r="L411" s="731">
        <v>1</v>
      </c>
      <c r="M411" s="731">
        <v>324</v>
      </c>
      <c r="N411" s="731">
        <v>137</v>
      </c>
      <c r="O411" s="731">
        <v>44388</v>
      </c>
      <c r="P411" s="745">
        <v>0.6035242290748899</v>
      </c>
      <c r="Q411" s="732">
        <v>324</v>
      </c>
    </row>
    <row r="412" spans="1:17" ht="14.4" customHeight="1" x14ac:dyDescent="0.3">
      <c r="A412" s="726" t="s">
        <v>569</v>
      </c>
      <c r="B412" s="727" t="s">
        <v>5979</v>
      </c>
      <c r="C412" s="727" t="s">
        <v>5813</v>
      </c>
      <c r="D412" s="727" t="s">
        <v>6579</v>
      </c>
      <c r="E412" s="727" t="s">
        <v>6580</v>
      </c>
      <c r="F412" s="731">
        <v>88</v>
      </c>
      <c r="G412" s="731">
        <v>310464</v>
      </c>
      <c r="H412" s="731">
        <v>0.83688883857089713</v>
      </c>
      <c r="I412" s="731">
        <v>3528</v>
      </c>
      <c r="J412" s="731">
        <v>102</v>
      </c>
      <c r="K412" s="731">
        <v>370974</v>
      </c>
      <c r="L412" s="731">
        <v>1</v>
      </c>
      <c r="M412" s="731">
        <v>3637</v>
      </c>
      <c r="N412" s="731">
        <v>88</v>
      </c>
      <c r="O412" s="731">
        <v>320144</v>
      </c>
      <c r="P412" s="745">
        <v>0.8629823114288333</v>
      </c>
      <c r="Q412" s="732">
        <v>3638</v>
      </c>
    </row>
    <row r="413" spans="1:17" ht="14.4" customHeight="1" x14ac:dyDescent="0.3">
      <c r="A413" s="726" t="s">
        <v>569</v>
      </c>
      <c r="B413" s="727" t="s">
        <v>5979</v>
      </c>
      <c r="C413" s="727" t="s">
        <v>5813</v>
      </c>
      <c r="D413" s="727" t="s">
        <v>6581</v>
      </c>
      <c r="E413" s="727" t="s">
        <v>6582</v>
      </c>
      <c r="F413" s="731">
        <v>102</v>
      </c>
      <c r="G413" s="731">
        <v>251430</v>
      </c>
      <c r="H413" s="731">
        <v>1.0772308957858476</v>
      </c>
      <c r="I413" s="731">
        <v>2465</v>
      </c>
      <c r="J413" s="731">
        <v>92</v>
      </c>
      <c r="K413" s="731">
        <v>233404</v>
      </c>
      <c r="L413" s="731">
        <v>1</v>
      </c>
      <c r="M413" s="731">
        <v>2537</v>
      </c>
      <c r="N413" s="731">
        <v>67</v>
      </c>
      <c r="O413" s="731">
        <v>170046</v>
      </c>
      <c r="P413" s="745">
        <v>0.72854792548542446</v>
      </c>
      <c r="Q413" s="732">
        <v>2538</v>
      </c>
    </row>
    <row r="414" spans="1:17" ht="14.4" customHeight="1" x14ac:dyDescent="0.3">
      <c r="A414" s="726" t="s">
        <v>569</v>
      </c>
      <c r="B414" s="727" t="s">
        <v>5979</v>
      </c>
      <c r="C414" s="727" t="s">
        <v>5813</v>
      </c>
      <c r="D414" s="727" t="s">
        <v>6583</v>
      </c>
      <c r="E414" s="727" t="s">
        <v>6584</v>
      </c>
      <c r="F414" s="731">
        <v>1</v>
      </c>
      <c r="G414" s="731">
        <v>8165</v>
      </c>
      <c r="H414" s="731">
        <v>0.12104186432637572</v>
      </c>
      <c r="I414" s="731">
        <v>8165</v>
      </c>
      <c r="J414" s="731">
        <v>8</v>
      </c>
      <c r="K414" s="731">
        <v>67456</v>
      </c>
      <c r="L414" s="731">
        <v>1</v>
      </c>
      <c r="M414" s="731">
        <v>8432</v>
      </c>
      <c r="N414" s="731">
        <v>5</v>
      </c>
      <c r="O414" s="731">
        <v>42195</v>
      </c>
      <c r="P414" s="745">
        <v>0.62551885673624286</v>
      </c>
      <c r="Q414" s="732">
        <v>8439</v>
      </c>
    </row>
    <row r="415" spans="1:17" ht="14.4" customHeight="1" x14ac:dyDescent="0.3">
      <c r="A415" s="726" t="s">
        <v>569</v>
      </c>
      <c r="B415" s="727" t="s">
        <v>5979</v>
      </c>
      <c r="C415" s="727" t="s">
        <v>5813</v>
      </c>
      <c r="D415" s="727" t="s">
        <v>6585</v>
      </c>
      <c r="E415" s="727" t="s">
        <v>6586</v>
      </c>
      <c r="F415" s="731">
        <v>21</v>
      </c>
      <c r="G415" s="731">
        <v>190092</v>
      </c>
      <c r="H415" s="731">
        <v>0.75395635515575543</v>
      </c>
      <c r="I415" s="731">
        <v>9052</v>
      </c>
      <c r="J415" s="731">
        <v>27</v>
      </c>
      <c r="K415" s="731">
        <v>252126</v>
      </c>
      <c r="L415" s="731">
        <v>1</v>
      </c>
      <c r="M415" s="731">
        <v>9338</v>
      </c>
      <c r="N415" s="731">
        <v>28</v>
      </c>
      <c r="O415" s="731">
        <v>261604</v>
      </c>
      <c r="P415" s="745">
        <v>1.0375923149536344</v>
      </c>
      <c r="Q415" s="732">
        <v>9343</v>
      </c>
    </row>
    <row r="416" spans="1:17" ht="14.4" customHeight="1" x14ac:dyDescent="0.3">
      <c r="A416" s="726" t="s">
        <v>569</v>
      </c>
      <c r="B416" s="727" t="s">
        <v>5979</v>
      </c>
      <c r="C416" s="727" t="s">
        <v>5813</v>
      </c>
      <c r="D416" s="727" t="s">
        <v>6587</v>
      </c>
      <c r="E416" s="727" t="s">
        <v>6588</v>
      </c>
      <c r="F416" s="731">
        <v>29</v>
      </c>
      <c r="G416" s="731">
        <v>132153</v>
      </c>
      <c r="H416" s="731">
        <v>0.78673739105586515</v>
      </c>
      <c r="I416" s="731">
        <v>4557</v>
      </c>
      <c r="J416" s="731">
        <v>36</v>
      </c>
      <c r="K416" s="731">
        <v>167976</v>
      </c>
      <c r="L416" s="731">
        <v>1</v>
      </c>
      <c r="M416" s="731">
        <v>4666</v>
      </c>
      <c r="N416" s="731">
        <v>32</v>
      </c>
      <c r="O416" s="731">
        <v>149344</v>
      </c>
      <c r="P416" s="745">
        <v>0.88907939229413724</v>
      </c>
      <c r="Q416" s="732">
        <v>4667</v>
      </c>
    </row>
    <row r="417" spans="1:17" ht="14.4" customHeight="1" x14ac:dyDescent="0.3">
      <c r="A417" s="726" t="s">
        <v>569</v>
      </c>
      <c r="B417" s="727" t="s">
        <v>5979</v>
      </c>
      <c r="C417" s="727" t="s">
        <v>5813</v>
      </c>
      <c r="D417" s="727" t="s">
        <v>6589</v>
      </c>
      <c r="E417" s="727" t="s">
        <v>6590</v>
      </c>
      <c r="F417" s="731">
        <v>5</v>
      </c>
      <c r="G417" s="731">
        <v>9550</v>
      </c>
      <c r="H417" s="731">
        <v>4.8207975769813229</v>
      </c>
      <c r="I417" s="731">
        <v>1910</v>
      </c>
      <c r="J417" s="731">
        <v>1</v>
      </c>
      <c r="K417" s="731">
        <v>1981</v>
      </c>
      <c r="L417" s="731">
        <v>1</v>
      </c>
      <c r="M417" s="731">
        <v>1981</v>
      </c>
      <c r="N417" s="731">
        <v>27</v>
      </c>
      <c r="O417" s="731">
        <v>53514</v>
      </c>
      <c r="P417" s="745">
        <v>27.013629480060576</v>
      </c>
      <c r="Q417" s="732">
        <v>1982</v>
      </c>
    </row>
    <row r="418" spans="1:17" ht="14.4" customHeight="1" x14ac:dyDescent="0.3">
      <c r="A418" s="726" t="s">
        <v>569</v>
      </c>
      <c r="B418" s="727" t="s">
        <v>5979</v>
      </c>
      <c r="C418" s="727" t="s">
        <v>5813</v>
      </c>
      <c r="D418" s="727" t="s">
        <v>6591</v>
      </c>
      <c r="E418" s="727" t="s">
        <v>6592</v>
      </c>
      <c r="F418" s="731">
        <v>8</v>
      </c>
      <c r="G418" s="731">
        <v>1048</v>
      </c>
      <c r="H418" s="731">
        <v>1.2938271604938272</v>
      </c>
      <c r="I418" s="731">
        <v>131</v>
      </c>
      <c r="J418" s="731">
        <v>6</v>
      </c>
      <c r="K418" s="731">
        <v>810</v>
      </c>
      <c r="L418" s="731">
        <v>1</v>
      </c>
      <c r="M418" s="731">
        <v>135</v>
      </c>
      <c r="N418" s="731">
        <v>7</v>
      </c>
      <c r="O418" s="731">
        <v>945</v>
      </c>
      <c r="P418" s="745">
        <v>1.1666666666666667</v>
      </c>
      <c r="Q418" s="732">
        <v>135</v>
      </c>
    </row>
    <row r="419" spans="1:17" ht="14.4" customHeight="1" x14ac:dyDescent="0.3">
      <c r="A419" s="726" t="s">
        <v>569</v>
      </c>
      <c r="B419" s="727" t="s">
        <v>5979</v>
      </c>
      <c r="C419" s="727" t="s">
        <v>5813</v>
      </c>
      <c r="D419" s="727" t="s">
        <v>6593</v>
      </c>
      <c r="E419" s="727" t="s">
        <v>6594</v>
      </c>
      <c r="F419" s="731">
        <v>10</v>
      </c>
      <c r="G419" s="731">
        <v>83100</v>
      </c>
      <c r="H419" s="731">
        <v>1.3802381782849171</v>
      </c>
      <c r="I419" s="731">
        <v>8310</v>
      </c>
      <c r="J419" s="731">
        <v>7</v>
      </c>
      <c r="K419" s="731">
        <v>60207</v>
      </c>
      <c r="L419" s="731">
        <v>1</v>
      </c>
      <c r="M419" s="731">
        <v>8601</v>
      </c>
      <c r="N419" s="731">
        <v>8</v>
      </c>
      <c r="O419" s="731">
        <v>68872</v>
      </c>
      <c r="P419" s="745">
        <v>1.1439201421761589</v>
      </c>
      <c r="Q419" s="732">
        <v>8609</v>
      </c>
    </row>
    <row r="420" spans="1:17" ht="14.4" customHeight="1" x14ac:dyDescent="0.3">
      <c r="A420" s="726" t="s">
        <v>569</v>
      </c>
      <c r="B420" s="727" t="s">
        <v>5979</v>
      </c>
      <c r="C420" s="727" t="s">
        <v>5813</v>
      </c>
      <c r="D420" s="727" t="s">
        <v>6595</v>
      </c>
      <c r="E420" s="727" t="s">
        <v>6596</v>
      </c>
      <c r="F420" s="731">
        <v>10</v>
      </c>
      <c r="G420" s="731">
        <v>119580</v>
      </c>
      <c r="H420" s="731">
        <v>1.9232810615199034</v>
      </c>
      <c r="I420" s="731">
        <v>11958</v>
      </c>
      <c r="J420" s="731">
        <v>5</v>
      </c>
      <c r="K420" s="731">
        <v>62175</v>
      </c>
      <c r="L420" s="731">
        <v>1</v>
      </c>
      <c r="M420" s="731">
        <v>12435</v>
      </c>
      <c r="N420" s="731">
        <v>6</v>
      </c>
      <c r="O420" s="731">
        <v>74664</v>
      </c>
      <c r="P420" s="745">
        <v>1.2008685162846804</v>
      </c>
      <c r="Q420" s="732">
        <v>12444</v>
      </c>
    </row>
    <row r="421" spans="1:17" ht="14.4" customHeight="1" x14ac:dyDescent="0.3">
      <c r="A421" s="726" t="s">
        <v>569</v>
      </c>
      <c r="B421" s="727" t="s">
        <v>5979</v>
      </c>
      <c r="C421" s="727" t="s">
        <v>5813</v>
      </c>
      <c r="D421" s="727" t="s">
        <v>6597</v>
      </c>
      <c r="E421" s="727" t="s">
        <v>6598</v>
      </c>
      <c r="F421" s="731">
        <v>21</v>
      </c>
      <c r="G421" s="731">
        <v>49371</v>
      </c>
      <c r="H421" s="731">
        <v>1.3583986793231531</v>
      </c>
      <c r="I421" s="731">
        <v>2351</v>
      </c>
      <c r="J421" s="731">
        <v>15</v>
      </c>
      <c r="K421" s="731">
        <v>36345</v>
      </c>
      <c r="L421" s="731">
        <v>1</v>
      </c>
      <c r="M421" s="731">
        <v>2423</v>
      </c>
      <c r="N421" s="731">
        <v>26</v>
      </c>
      <c r="O421" s="731">
        <v>63024</v>
      </c>
      <c r="P421" s="745">
        <v>1.7340486999587288</v>
      </c>
      <c r="Q421" s="732">
        <v>2424</v>
      </c>
    </row>
    <row r="422" spans="1:17" ht="14.4" customHeight="1" x14ac:dyDescent="0.3">
      <c r="A422" s="726" t="s">
        <v>569</v>
      </c>
      <c r="B422" s="727" t="s">
        <v>5979</v>
      </c>
      <c r="C422" s="727" t="s">
        <v>5813</v>
      </c>
      <c r="D422" s="727" t="s">
        <v>6599</v>
      </c>
      <c r="E422" s="727" t="s">
        <v>6600</v>
      </c>
      <c r="F422" s="731">
        <v>5</v>
      </c>
      <c r="G422" s="731">
        <v>80190</v>
      </c>
      <c r="H422" s="731">
        <v>2.3863230567789548</v>
      </c>
      <c r="I422" s="731">
        <v>16038</v>
      </c>
      <c r="J422" s="731">
        <v>2</v>
      </c>
      <c r="K422" s="731">
        <v>33604</v>
      </c>
      <c r="L422" s="731">
        <v>1</v>
      </c>
      <c r="M422" s="731">
        <v>16802</v>
      </c>
      <c r="N422" s="731">
        <v>3</v>
      </c>
      <c r="O422" s="731">
        <v>50448</v>
      </c>
      <c r="P422" s="745">
        <v>1.5012498512081895</v>
      </c>
      <c r="Q422" s="732">
        <v>16816</v>
      </c>
    </row>
    <row r="423" spans="1:17" ht="14.4" customHeight="1" x14ac:dyDescent="0.3">
      <c r="A423" s="726" t="s">
        <v>569</v>
      </c>
      <c r="B423" s="727" t="s">
        <v>5979</v>
      </c>
      <c r="C423" s="727" t="s">
        <v>5813</v>
      </c>
      <c r="D423" s="727" t="s">
        <v>6601</v>
      </c>
      <c r="E423" s="727" t="s">
        <v>6602</v>
      </c>
      <c r="F423" s="731">
        <v>23</v>
      </c>
      <c r="G423" s="731">
        <v>118151</v>
      </c>
      <c r="H423" s="731">
        <v>1.2427005763810004</v>
      </c>
      <c r="I423" s="731">
        <v>5137</v>
      </c>
      <c r="J423" s="731">
        <v>18</v>
      </c>
      <c r="K423" s="731">
        <v>95076</v>
      </c>
      <c r="L423" s="731">
        <v>1</v>
      </c>
      <c r="M423" s="731">
        <v>5282</v>
      </c>
      <c r="N423" s="731">
        <v>24</v>
      </c>
      <c r="O423" s="731">
        <v>126816</v>
      </c>
      <c r="P423" s="745">
        <v>1.3338381926038116</v>
      </c>
      <c r="Q423" s="732">
        <v>5284</v>
      </c>
    </row>
    <row r="424" spans="1:17" ht="14.4" customHeight="1" x14ac:dyDescent="0.3">
      <c r="A424" s="726" t="s">
        <v>569</v>
      </c>
      <c r="B424" s="727" t="s">
        <v>5979</v>
      </c>
      <c r="C424" s="727" t="s">
        <v>5813</v>
      </c>
      <c r="D424" s="727" t="s">
        <v>6603</v>
      </c>
      <c r="E424" s="727" t="s">
        <v>6604</v>
      </c>
      <c r="F424" s="731">
        <v>2</v>
      </c>
      <c r="G424" s="731">
        <v>16706</v>
      </c>
      <c r="H424" s="731">
        <v>0.38255095030913672</v>
      </c>
      <c r="I424" s="731">
        <v>8353</v>
      </c>
      <c r="J424" s="731">
        <v>5</v>
      </c>
      <c r="K424" s="731">
        <v>43670</v>
      </c>
      <c r="L424" s="731">
        <v>1</v>
      </c>
      <c r="M424" s="731">
        <v>8734</v>
      </c>
      <c r="N424" s="731">
        <v>1</v>
      </c>
      <c r="O424" s="731">
        <v>8742</v>
      </c>
      <c r="P424" s="745">
        <v>0.20018319212273872</v>
      </c>
      <c r="Q424" s="732">
        <v>8742</v>
      </c>
    </row>
    <row r="425" spans="1:17" ht="14.4" customHeight="1" x14ac:dyDescent="0.3">
      <c r="A425" s="726" t="s">
        <v>569</v>
      </c>
      <c r="B425" s="727" t="s">
        <v>5979</v>
      </c>
      <c r="C425" s="727" t="s">
        <v>5813</v>
      </c>
      <c r="D425" s="727" t="s">
        <v>6605</v>
      </c>
      <c r="E425" s="727" t="s">
        <v>6606</v>
      </c>
      <c r="F425" s="731">
        <v>1</v>
      </c>
      <c r="G425" s="731">
        <v>7669</v>
      </c>
      <c r="H425" s="731">
        <v>0.24004632527857769</v>
      </c>
      <c r="I425" s="731">
        <v>7669</v>
      </c>
      <c r="J425" s="731">
        <v>4</v>
      </c>
      <c r="K425" s="731">
        <v>31948</v>
      </c>
      <c r="L425" s="731">
        <v>1</v>
      </c>
      <c r="M425" s="731">
        <v>7987</v>
      </c>
      <c r="N425" s="731">
        <v>3</v>
      </c>
      <c r="O425" s="731">
        <v>23979</v>
      </c>
      <c r="P425" s="745">
        <v>0.75056341555026918</v>
      </c>
      <c r="Q425" s="732">
        <v>7993</v>
      </c>
    </row>
    <row r="426" spans="1:17" ht="14.4" customHeight="1" x14ac:dyDescent="0.3">
      <c r="A426" s="726" t="s">
        <v>569</v>
      </c>
      <c r="B426" s="727" t="s">
        <v>5979</v>
      </c>
      <c r="C426" s="727" t="s">
        <v>5813</v>
      </c>
      <c r="D426" s="727" t="s">
        <v>6607</v>
      </c>
      <c r="E426" s="727" t="s">
        <v>6608</v>
      </c>
      <c r="F426" s="731">
        <v>7</v>
      </c>
      <c r="G426" s="731">
        <v>0</v>
      </c>
      <c r="H426" s="731"/>
      <c r="I426" s="731">
        <v>0</v>
      </c>
      <c r="J426" s="731">
        <v>4</v>
      </c>
      <c r="K426" s="731">
        <v>0</v>
      </c>
      <c r="L426" s="731"/>
      <c r="M426" s="731">
        <v>0</v>
      </c>
      <c r="N426" s="731">
        <v>1</v>
      </c>
      <c r="O426" s="731">
        <v>0</v>
      </c>
      <c r="P426" s="745"/>
      <c r="Q426" s="732">
        <v>0</v>
      </c>
    </row>
    <row r="427" spans="1:17" ht="14.4" customHeight="1" x14ac:dyDescent="0.3">
      <c r="A427" s="726" t="s">
        <v>569</v>
      </c>
      <c r="B427" s="727" t="s">
        <v>5979</v>
      </c>
      <c r="C427" s="727" t="s">
        <v>5813</v>
      </c>
      <c r="D427" s="727" t="s">
        <v>6609</v>
      </c>
      <c r="E427" s="727" t="s">
        <v>6610</v>
      </c>
      <c r="F427" s="731"/>
      <c r="G427" s="731"/>
      <c r="H427" s="731"/>
      <c r="I427" s="731"/>
      <c r="J427" s="731"/>
      <c r="K427" s="731"/>
      <c r="L427" s="731"/>
      <c r="M427" s="731"/>
      <c r="N427" s="731">
        <v>1</v>
      </c>
      <c r="O427" s="731">
        <v>1201</v>
      </c>
      <c r="P427" s="745"/>
      <c r="Q427" s="732">
        <v>1201</v>
      </c>
    </row>
    <row r="428" spans="1:17" ht="14.4" customHeight="1" x14ac:dyDescent="0.3">
      <c r="A428" s="726" t="s">
        <v>569</v>
      </c>
      <c r="B428" s="727" t="s">
        <v>5979</v>
      </c>
      <c r="C428" s="727" t="s">
        <v>5813</v>
      </c>
      <c r="D428" s="727" t="s">
        <v>6611</v>
      </c>
      <c r="E428" s="727" t="s">
        <v>6612</v>
      </c>
      <c r="F428" s="731">
        <v>161</v>
      </c>
      <c r="G428" s="731">
        <v>36869</v>
      </c>
      <c r="H428" s="731">
        <v>1.8457571964956194</v>
      </c>
      <c r="I428" s="731">
        <v>229</v>
      </c>
      <c r="J428" s="731">
        <v>85</v>
      </c>
      <c r="K428" s="731">
        <v>19975</v>
      </c>
      <c r="L428" s="731">
        <v>1</v>
      </c>
      <c r="M428" s="731">
        <v>235</v>
      </c>
      <c r="N428" s="731">
        <v>133</v>
      </c>
      <c r="O428" s="731">
        <v>31255</v>
      </c>
      <c r="P428" s="745">
        <v>1.5647058823529412</v>
      </c>
      <c r="Q428" s="732">
        <v>235</v>
      </c>
    </row>
    <row r="429" spans="1:17" ht="14.4" customHeight="1" x14ac:dyDescent="0.3">
      <c r="A429" s="726" t="s">
        <v>569</v>
      </c>
      <c r="B429" s="727" t="s">
        <v>5979</v>
      </c>
      <c r="C429" s="727" t="s">
        <v>5813</v>
      </c>
      <c r="D429" s="727" t="s">
        <v>6613</v>
      </c>
      <c r="E429" s="727" t="s">
        <v>6614</v>
      </c>
      <c r="F429" s="731">
        <v>1</v>
      </c>
      <c r="G429" s="731">
        <v>8875</v>
      </c>
      <c r="H429" s="731">
        <v>8.7167046436709361E-2</v>
      </c>
      <c r="I429" s="731">
        <v>8875</v>
      </c>
      <c r="J429" s="731">
        <v>11</v>
      </c>
      <c r="K429" s="731">
        <v>101816</v>
      </c>
      <c r="L429" s="731">
        <v>1</v>
      </c>
      <c r="M429" s="731">
        <v>9256</v>
      </c>
      <c r="N429" s="731">
        <v>4</v>
      </c>
      <c r="O429" s="731">
        <v>37056</v>
      </c>
      <c r="P429" s="745">
        <v>0.36395065608548754</v>
      </c>
      <c r="Q429" s="732">
        <v>9264</v>
      </c>
    </row>
    <row r="430" spans="1:17" ht="14.4" customHeight="1" x14ac:dyDescent="0.3">
      <c r="A430" s="726" t="s">
        <v>569</v>
      </c>
      <c r="B430" s="727" t="s">
        <v>5979</v>
      </c>
      <c r="C430" s="727" t="s">
        <v>5813</v>
      </c>
      <c r="D430" s="727" t="s">
        <v>6615</v>
      </c>
      <c r="E430" s="727" t="s">
        <v>6616</v>
      </c>
      <c r="F430" s="731">
        <v>1</v>
      </c>
      <c r="G430" s="731">
        <v>4005</v>
      </c>
      <c r="H430" s="731">
        <v>0.48675255226057362</v>
      </c>
      <c r="I430" s="731">
        <v>4005</v>
      </c>
      <c r="J430" s="731">
        <v>2</v>
      </c>
      <c r="K430" s="731">
        <v>8228</v>
      </c>
      <c r="L430" s="731">
        <v>1</v>
      </c>
      <c r="M430" s="731">
        <v>4114</v>
      </c>
      <c r="N430" s="731"/>
      <c r="O430" s="731"/>
      <c r="P430" s="745"/>
      <c r="Q430" s="732"/>
    </row>
    <row r="431" spans="1:17" ht="14.4" customHeight="1" x14ac:dyDescent="0.3">
      <c r="A431" s="726" t="s">
        <v>569</v>
      </c>
      <c r="B431" s="727" t="s">
        <v>5979</v>
      </c>
      <c r="C431" s="727" t="s">
        <v>5813</v>
      </c>
      <c r="D431" s="727" t="s">
        <v>6617</v>
      </c>
      <c r="E431" s="727" t="s">
        <v>6618</v>
      </c>
      <c r="F431" s="731">
        <v>1</v>
      </c>
      <c r="G431" s="731">
        <v>254</v>
      </c>
      <c r="H431" s="731">
        <v>0.95131086142322097</v>
      </c>
      <c r="I431" s="731">
        <v>254</v>
      </c>
      <c r="J431" s="731">
        <v>1</v>
      </c>
      <c r="K431" s="731">
        <v>267</v>
      </c>
      <c r="L431" s="731">
        <v>1</v>
      </c>
      <c r="M431" s="731">
        <v>267</v>
      </c>
      <c r="N431" s="731"/>
      <c r="O431" s="731"/>
      <c r="P431" s="745"/>
      <c r="Q431" s="732"/>
    </row>
    <row r="432" spans="1:17" ht="14.4" customHeight="1" x14ac:dyDescent="0.3">
      <c r="A432" s="726" t="s">
        <v>569</v>
      </c>
      <c r="B432" s="727" t="s">
        <v>5979</v>
      </c>
      <c r="C432" s="727" t="s">
        <v>5813</v>
      </c>
      <c r="D432" s="727" t="s">
        <v>6619</v>
      </c>
      <c r="E432" s="727" t="s">
        <v>6620</v>
      </c>
      <c r="F432" s="731">
        <v>1</v>
      </c>
      <c r="G432" s="731">
        <v>6056</v>
      </c>
      <c r="H432" s="731"/>
      <c r="I432" s="731">
        <v>6056</v>
      </c>
      <c r="J432" s="731"/>
      <c r="K432" s="731"/>
      <c r="L432" s="731"/>
      <c r="M432" s="731"/>
      <c r="N432" s="731"/>
      <c r="O432" s="731"/>
      <c r="P432" s="745"/>
      <c r="Q432" s="732"/>
    </row>
    <row r="433" spans="1:17" ht="14.4" customHeight="1" x14ac:dyDescent="0.3">
      <c r="A433" s="726" t="s">
        <v>569</v>
      </c>
      <c r="B433" s="727" t="s">
        <v>5979</v>
      </c>
      <c r="C433" s="727" t="s">
        <v>5813</v>
      </c>
      <c r="D433" s="727" t="s">
        <v>6621</v>
      </c>
      <c r="E433" s="727" t="s">
        <v>6622</v>
      </c>
      <c r="F433" s="731">
        <v>3</v>
      </c>
      <c r="G433" s="731">
        <v>3948</v>
      </c>
      <c r="H433" s="731">
        <v>0.40663302090843545</v>
      </c>
      <c r="I433" s="731">
        <v>1316</v>
      </c>
      <c r="J433" s="731">
        <v>7</v>
      </c>
      <c r="K433" s="731">
        <v>9709</v>
      </c>
      <c r="L433" s="731">
        <v>1</v>
      </c>
      <c r="M433" s="731">
        <v>1387</v>
      </c>
      <c r="N433" s="731">
        <v>10</v>
      </c>
      <c r="O433" s="731">
        <v>13880</v>
      </c>
      <c r="P433" s="745">
        <v>1.4296014007621793</v>
      </c>
      <c r="Q433" s="732">
        <v>1388</v>
      </c>
    </row>
    <row r="434" spans="1:17" ht="14.4" customHeight="1" x14ac:dyDescent="0.3">
      <c r="A434" s="726" t="s">
        <v>569</v>
      </c>
      <c r="B434" s="727" t="s">
        <v>5979</v>
      </c>
      <c r="C434" s="727" t="s">
        <v>5813</v>
      </c>
      <c r="D434" s="727" t="s">
        <v>6623</v>
      </c>
      <c r="E434" s="727" t="s">
        <v>6624</v>
      </c>
      <c r="F434" s="731">
        <v>2</v>
      </c>
      <c r="G434" s="731">
        <v>23142</v>
      </c>
      <c r="H434" s="731">
        <v>0.64027224435590968</v>
      </c>
      <c r="I434" s="731">
        <v>11571</v>
      </c>
      <c r="J434" s="731">
        <v>3</v>
      </c>
      <c r="K434" s="731">
        <v>36144</v>
      </c>
      <c r="L434" s="731">
        <v>1</v>
      </c>
      <c r="M434" s="731">
        <v>12048</v>
      </c>
      <c r="N434" s="731">
        <v>3</v>
      </c>
      <c r="O434" s="731">
        <v>36171</v>
      </c>
      <c r="P434" s="745">
        <v>1.0007470119521913</v>
      </c>
      <c r="Q434" s="732">
        <v>12057</v>
      </c>
    </row>
    <row r="435" spans="1:17" ht="14.4" customHeight="1" x14ac:dyDescent="0.3">
      <c r="A435" s="726" t="s">
        <v>569</v>
      </c>
      <c r="B435" s="727" t="s">
        <v>5979</v>
      </c>
      <c r="C435" s="727" t="s">
        <v>5813</v>
      </c>
      <c r="D435" s="727" t="s">
        <v>6625</v>
      </c>
      <c r="E435" s="727" t="s">
        <v>6626</v>
      </c>
      <c r="F435" s="731">
        <v>7</v>
      </c>
      <c r="G435" s="731">
        <v>10976</v>
      </c>
      <c r="H435" s="731">
        <v>2.2308943089430895</v>
      </c>
      <c r="I435" s="731">
        <v>1568</v>
      </c>
      <c r="J435" s="731">
        <v>3</v>
      </c>
      <c r="K435" s="731">
        <v>4920</v>
      </c>
      <c r="L435" s="731">
        <v>1</v>
      </c>
      <c r="M435" s="731">
        <v>1640</v>
      </c>
      <c r="N435" s="731">
        <v>4</v>
      </c>
      <c r="O435" s="731">
        <v>6564</v>
      </c>
      <c r="P435" s="745">
        <v>1.3341463414634147</v>
      </c>
      <c r="Q435" s="732">
        <v>1641</v>
      </c>
    </row>
    <row r="436" spans="1:17" ht="14.4" customHeight="1" x14ac:dyDescent="0.3">
      <c r="A436" s="726" t="s">
        <v>569</v>
      </c>
      <c r="B436" s="727" t="s">
        <v>5979</v>
      </c>
      <c r="C436" s="727" t="s">
        <v>5813</v>
      </c>
      <c r="D436" s="727" t="s">
        <v>6627</v>
      </c>
      <c r="E436" s="727" t="s">
        <v>6628</v>
      </c>
      <c r="F436" s="731">
        <v>16</v>
      </c>
      <c r="G436" s="731">
        <v>0</v>
      </c>
      <c r="H436" s="731"/>
      <c r="I436" s="731">
        <v>0</v>
      </c>
      <c r="J436" s="731">
        <v>13</v>
      </c>
      <c r="K436" s="731">
        <v>0</v>
      </c>
      <c r="L436" s="731"/>
      <c r="M436" s="731">
        <v>0</v>
      </c>
      <c r="N436" s="731">
        <v>13</v>
      </c>
      <c r="O436" s="731">
        <v>0</v>
      </c>
      <c r="P436" s="745"/>
      <c r="Q436" s="732">
        <v>0</v>
      </c>
    </row>
    <row r="437" spans="1:17" ht="14.4" customHeight="1" x14ac:dyDescent="0.3">
      <c r="A437" s="726" t="s">
        <v>569</v>
      </c>
      <c r="B437" s="727" t="s">
        <v>5979</v>
      </c>
      <c r="C437" s="727" t="s">
        <v>5813</v>
      </c>
      <c r="D437" s="727" t="s">
        <v>6629</v>
      </c>
      <c r="E437" s="727" t="s">
        <v>6630</v>
      </c>
      <c r="F437" s="731">
        <v>2</v>
      </c>
      <c r="G437" s="731">
        <v>3622</v>
      </c>
      <c r="H437" s="731">
        <v>1.9483593329747175</v>
      </c>
      <c r="I437" s="731">
        <v>1811</v>
      </c>
      <c r="J437" s="731">
        <v>1</v>
      </c>
      <c r="K437" s="731">
        <v>1859</v>
      </c>
      <c r="L437" s="731">
        <v>1</v>
      </c>
      <c r="M437" s="731">
        <v>1859</v>
      </c>
      <c r="N437" s="731"/>
      <c r="O437" s="731"/>
      <c r="P437" s="745"/>
      <c r="Q437" s="732"/>
    </row>
    <row r="438" spans="1:17" ht="14.4" customHeight="1" x14ac:dyDescent="0.3">
      <c r="A438" s="726" t="s">
        <v>569</v>
      </c>
      <c r="B438" s="727" t="s">
        <v>5979</v>
      </c>
      <c r="C438" s="727" t="s">
        <v>5813</v>
      </c>
      <c r="D438" s="727" t="s">
        <v>6631</v>
      </c>
      <c r="E438" s="727" t="s">
        <v>6632</v>
      </c>
      <c r="F438" s="731">
        <v>2</v>
      </c>
      <c r="G438" s="731">
        <v>6864</v>
      </c>
      <c r="H438" s="731">
        <v>2</v>
      </c>
      <c r="I438" s="731">
        <v>3432</v>
      </c>
      <c r="J438" s="731">
        <v>1</v>
      </c>
      <c r="K438" s="731">
        <v>3432</v>
      </c>
      <c r="L438" s="731">
        <v>1</v>
      </c>
      <c r="M438" s="731">
        <v>3432</v>
      </c>
      <c r="N438" s="731">
        <v>1</v>
      </c>
      <c r="O438" s="731">
        <v>3531</v>
      </c>
      <c r="P438" s="745">
        <v>1.0288461538461537</v>
      </c>
      <c r="Q438" s="732">
        <v>3531</v>
      </c>
    </row>
    <row r="439" spans="1:17" ht="14.4" customHeight="1" x14ac:dyDescent="0.3">
      <c r="A439" s="726" t="s">
        <v>569</v>
      </c>
      <c r="B439" s="727" t="s">
        <v>5979</v>
      </c>
      <c r="C439" s="727" t="s">
        <v>5813</v>
      </c>
      <c r="D439" s="727" t="s">
        <v>6633</v>
      </c>
      <c r="E439" s="727" t="s">
        <v>6634</v>
      </c>
      <c r="F439" s="731">
        <v>1</v>
      </c>
      <c r="G439" s="731">
        <v>8126</v>
      </c>
      <c r="H439" s="731">
        <v>0.32078004105479235</v>
      </c>
      <c r="I439" s="731">
        <v>8126</v>
      </c>
      <c r="J439" s="731">
        <v>3</v>
      </c>
      <c r="K439" s="731">
        <v>25332</v>
      </c>
      <c r="L439" s="731">
        <v>1</v>
      </c>
      <c r="M439" s="731">
        <v>8444</v>
      </c>
      <c r="N439" s="731">
        <v>3</v>
      </c>
      <c r="O439" s="731">
        <v>25350</v>
      </c>
      <c r="P439" s="745">
        <v>1.0007105637138798</v>
      </c>
      <c r="Q439" s="732">
        <v>8450</v>
      </c>
    </row>
    <row r="440" spans="1:17" ht="14.4" customHeight="1" x14ac:dyDescent="0.3">
      <c r="A440" s="726" t="s">
        <v>569</v>
      </c>
      <c r="B440" s="727" t="s">
        <v>5979</v>
      </c>
      <c r="C440" s="727" t="s">
        <v>5813</v>
      </c>
      <c r="D440" s="727" t="s">
        <v>6635</v>
      </c>
      <c r="E440" s="727" t="s">
        <v>6636</v>
      </c>
      <c r="F440" s="731"/>
      <c r="G440" s="731"/>
      <c r="H440" s="731"/>
      <c r="I440" s="731"/>
      <c r="J440" s="731"/>
      <c r="K440" s="731"/>
      <c r="L440" s="731"/>
      <c r="M440" s="731"/>
      <c r="N440" s="731">
        <v>1</v>
      </c>
      <c r="O440" s="731">
        <v>6284</v>
      </c>
      <c r="P440" s="745"/>
      <c r="Q440" s="732">
        <v>6284</v>
      </c>
    </row>
    <row r="441" spans="1:17" ht="14.4" customHeight="1" x14ac:dyDescent="0.3">
      <c r="A441" s="726" t="s">
        <v>569</v>
      </c>
      <c r="B441" s="727" t="s">
        <v>5979</v>
      </c>
      <c r="C441" s="727" t="s">
        <v>5813</v>
      </c>
      <c r="D441" s="727" t="s">
        <v>6637</v>
      </c>
      <c r="E441" s="727" t="s">
        <v>6638</v>
      </c>
      <c r="F441" s="731"/>
      <c r="G441" s="731"/>
      <c r="H441" s="731"/>
      <c r="I441" s="731"/>
      <c r="J441" s="731"/>
      <c r="K441" s="731"/>
      <c r="L441" s="731"/>
      <c r="M441" s="731"/>
      <c r="N441" s="731">
        <v>1</v>
      </c>
      <c r="O441" s="731">
        <v>0</v>
      </c>
      <c r="P441" s="745"/>
      <c r="Q441" s="732">
        <v>0</v>
      </c>
    </row>
    <row r="442" spans="1:17" ht="14.4" customHeight="1" x14ac:dyDescent="0.3">
      <c r="A442" s="726" t="s">
        <v>569</v>
      </c>
      <c r="B442" s="727" t="s">
        <v>5979</v>
      </c>
      <c r="C442" s="727" t="s">
        <v>5813</v>
      </c>
      <c r="D442" s="727" t="s">
        <v>6639</v>
      </c>
      <c r="E442" s="727" t="s">
        <v>6640</v>
      </c>
      <c r="F442" s="731">
        <v>2</v>
      </c>
      <c r="G442" s="731">
        <v>16854</v>
      </c>
      <c r="H442" s="731">
        <v>1.9625058220773173</v>
      </c>
      <c r="I442" s="731">
        <v>8427</v>
      </c>
      <c r="J442" s="731">
        <v>1</v>
      </c>
      <c r="K442" s="731">
        <v>8588</v>
      </c>
      <c r="L442" s="731">
        <v>1</v>
      </c>
      <c r="M442" s="731">
        <v>8588</v>
      </c>
      <c r="N442" s="731">
        <v>3</v>
      </c>
      <c r="O442" s="731">
        <v>25779</v>
      </c>
      <c r="P442" s="745">
        <v>3.0017466231951562</v>
      </c>
      <c r="Q442" s="732">
        <v>8593</v>
      </c>
    </row>
    <row r="443" spans="1:17" ht="14.4" customHeight="1" x14ac:dyDescent="0.3">
      <c r="A443" s="726" t="s">
        <v>569</v>
      </c>
      <c r="B443" s="727" t="s">
        <v>5979</v>
      </c>
      <c r="C443" s="727" t="s">
        <v>5813</v>
      </c>
      <c r="D443" s="727" t="s">
        <v>6641</v>
      </c>
      <c r="E443" s="727" t="s">
        <v>6642</v>
      </c>
      <c r="F443" s="731">
        <v>4</v>
      </c>
      <c r="G443" s="731">
        <v>0</v>
      </c>
      <c r="H443" s="731"/>
      <c r="I443" s="731">
        <v>0</v>
      </c>
      <c r="J443" s="731"/>
      <c r="K443" s="731"/>
      <c r="L443" s="731"/>
      <c r="M443" s="731"/>
      <c r="N443" s="731">
        <v>5</v>
      </c>
      <c r="O443" s="731">
        <v>0</v>
      </c>
      <c r="P443" s="745"/>
      <c r="Q443" s="732">
        <v>0</v>
      </c>
    </row>
    <row r="444" spans="1:17" ht="14.4" customHeight="1" x14ac:dyDescent="0.3">
      <c r="A444" s="726" t="s">
        <v>569</v>
      </c>
      <c r="B444" s="727" t="s">
        <v>5979</v>
      </c>
      <c r="C444" s="727" t="s">
        <v>5813</v>
      </c>
      <c r="D444" s="727" t="s">
        <v>6643</v>
      </c>
      <c r="E444" s="727" t="s">
        <v>6644</v>
      </c>
      <c r="F444" s="731"/>
      <c r="G444" s="731"/>
      <c r="H444" s="731"/>
      <c r="I444" s="731"/>
      <c r="J444" s="731">
        <v>1</v>
      </c>
      <c r="K444" s="731">
        <v>0</v>
      </c>
      <c r="L444" s="731"/>
      <c r="M444" s="731">
        <v>0</v>
      </c>
      <c r="N444" s="731"/>
      <c r="O444" s="731"/>
      <c r="P444" s="745"/>
      <c r="Q444" s="732"/>
    </row>
    <row r="445" spans="1:17" ht="14.4" customHeight="1" x14ac:dyDescent="0.3">
      <c r="A445" s="726" t="s">
        <v>569</v>
      </c>
      <c r="B445" s="727" t="s">
        <v>5979</v>
      </c>
      <c r="C445" s="727" t="s">
        <v>5813</v>
      </c>
      <c r="D445" s="727" t="s">
        <v>6645</v>
      </c>
      <c r="E445" s="727" t="s">
        <v>6646</v>
      </c>
      <c r="F445" s="731">
        <v>4</v>
      </c>
      <c r="G445" s="731">
        <v>0</v>
      </c>
      <c r="H445" s="731"/>
      <c r="I445" s="731">
        <v>0</v>
      </c>
      <c r="J445" s="731">
        <v>10</v>
      </c>
      <c r="K445" s="731">
        <v>0</v>
      </c>
      <c r="L445" s="731"/>
      <c r="M445" s="731">
        <v>0</v>
      </c>
      <c r="N445" s="731">
        <v>11</v>
      </c>
      <c r="O445" s="731">
        <v>0</v>
      </c>
      <c r="P445" s="745"/>
      <c r="Q445" s="732">
        <v>0</v>
      </c>
    </row>
    <row r="446" spans="1:17" ht="14.4" customHeight="1" x14ac:dyDescent="0.3">
      <c r="A446" s="726" t="s">
        <v>569</v>
      </c>
      <c r="B446" s="727" t="s">
        <v>5979</v>
      </c>
      <c r="C446" s="727" t="s">
        <v>5813</v>
      </c>
      <c r="D446" s="727" t="s">
        <v>6647</v>
      </c>
      <c r="E446" s="727" t="s">
        <v>6648</v>
      </c>
      <c r="F446" s="731"/>
      <c r="G446" s="731"/>
      <c r="H446" s="731"/>
      <c r="I446" s="731"/>
      <c r="J446" s="731">
        <v>1</v>
      </c>
      <c r="K446" s="731">
        <v>4387</v>
      </c>
      <c r="L446" s="731">
        <v>1</v>
      </c>
      <c r="M446" s="731">
        <v>4387</v>
      </c>
      <c r="N446" s="731"/>
      <c r="O446" s="731"/>
      <c r="P446" s="745"/>
      <c r="Q446" s="732"/>
    </row>
    <row r="447" spans="1:17" ht="14.4" customHeight="1" x14ac:dyDescent="0.3">
      <c r="A447" s="726" t="s">
        <v>569</v>
      </c>
      <c r="B447" s="727" t="s">
        <v>5979</v>
      </c>
      <c r="C447" s="727" t="s">
        <v>5813</v>
      </c>
      <c r="D447" s="727" t="s">
        <v>6649</v>
      </c>
      <c r="E447" s="727" t="s">
        <v>6650</v>
      </c>
      <c r="F447" s="731"/>
      <c r="G447" s="731"/>
      <c r="H447" s="731"/>
      <c r="I447" s="731"/>
      <c r="J447" s="731">
        <v>1</v>
      </c>
      <c r="K447" s="731">
        <v>6601</v>
      </c>
      <c r="L447" s="731">
        <v>1</v>
      </c>
      <c r="M447" s="731">
        <v>6601</v>
      </c>
      <c r="N447" s="731"/>
      <c r="O447" s="731"/>
      <c r="P447" s="745"/>
      <c r="Q447" s="732"/>
    </row>
    <row r="448" spans="1:17" ht="14.4" customHeight="1" x14ac:dyDescent="0.3">
      <c r="A448" s="726" t="s">
        <v>569</v>
      </c>
      <c r="B448" s="727" t="s">
        <v>5979</v>
      </c>
      <c r="C448" s="727" t="s">
        <v>5813</v>
      </c>
      <c r="D448" s="727" t="s">
        <v>6651</v>
      </c>
      <c r="E448" s="727" t="s">
        <v>6652</v>
      </c>
      <c r="F448" s="731">
        <v>2</v>
      </c>
      <c r="G448" s="731">
        <v>3460</v>
      </c>
      <c r="H448" s="731"/>
      <c r="I448" s="731">
        <v>1730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569</v>
      </c>
      <c r="B449" s="727" t="s">
        <v>5979</v>
      </c>
      <c r="C449" s="727" t="s">
        <v>5813</v>
      </c>
      <c r="D449" s="727" t="s">
        <v>6653</v>
      </c>
      <c r="E449" s="727" t="s">
        <v>6654</v>
      </c>
      <c r="F449" s="731">
        <v>1</v>
      </c>
      <c r="G449" s="731">
        <v>2717</v>
      </c>
      <c r="H449" s="731">
        <v>0.24035739561217268</v>
      </c>
      <c r="I449" s="731">
        <v>2717</v>
      </c>
      <c r="J449" s="731">
        <v>4</v>
      </c>
      <c r="K449" s="731">
        <v>11304</v>
      </c>
      <c r="L449" s="731">
        <v>1</v>
      </c>
      <c r="M449" s="731">
        <v>2826</v>
      </c>
      <c r="N449" s="731">
        <v>1</v>
      </c>
      <c r="O449" s="731">
        <v>2827</v>
      </c>
      <c r="P449" s="745">
        <v>0.25008846426043879</v>
      </c>
      <c r="Q449" s="732">
        <v>2827</v>
      </c>
    </row>
    <row r="450" spans="1:17" ht="14.4" customHeight="1" x14ac:dyDescent="0.3">
      <c r="A450" s="726" t="s">
        <v>569</v>
      </c>
      <c r="B450" s="727" t="s">
        <v>5979</v>
      </c>
      <c r="C450" s="727" t="s">
        <v>5813</v>
      </c>
      <c r="D450" s="727" t="s">
        <v>6655</v>
      </c>
      <c r="E450" s="727" t="s">
        <v>6656</v>
      </c>
      <c r="F450" s="731">
        <v>2</v>
      </c>
      <c r="G450" s="731">
        <v>0</v>
      </c>
      <c r="H450" s="731"/>
      <c r="I450" s="731">
        <v>0</v>
      </c>
      <c r="J450" s="731">
        <v>2</v>
      </c>
      <c r="K450" s="731">
        <v>0</v>
      </c>
      <c r="L450" s="731"/>
      <c r="M450" s="731">
        <v>0</v>
      </c>
      <c r="N450" s="731"/>
      <c r="O450" s="731"/>
      <c r="P450" s="745"/>
      <c r="Q450" s="732"/>
    </row>
    <row r="451" spans="1:17" ht="14.4" customHeight="1" x14ac:dyDescent="0.3">
      <c r="A451" s="726" t="s">
        <v>569</v>
      </c>
      <c r="B451" s="727" t="s">
        <v>5979</v>
      </c>
      <c r="C451" s="727" t="s">
        <v>5813</v>
      </c>
      <c r="D451" s="727" t="s">
        <v>6657</v>
      </c>
      <c r="E451" s="727" t="s">
        <v>6658</v>
      </c>
      <c r="F451" s="731">
        <v>1</v>
      </c>
      <c r="G451" s="731">
        <v>4800</v>
      </c>
      <c r="H451" s="731"/>
      <c r="I451" s="731">
        <v>4800</v>
      </c>
      <c r="J451" s="731"/>
      <c r="K451" s="731"/>
      <c r="L451" s="731"/>
      <c r="M451" s="731"/>
      <c r="N451" s="731"/>
      <c r="O451" s="731"/>
      <c r="P451" s="745"/>
      <c r="Q451" s="732"/>
    </row>
    <row r="452" spans="1:17" ht="14.4" customHeight="1" x14ac:dyDescent="0.3">
      <c r="A452" s="726" t="s">
        <v>569</v>
      </c>
      <c r="B452" s="727" t="s">
        <v>5979</v>
      </c>
      <c r="C452" s="727" t="s">
        <v>5813</v>
      </c>
      <c r="D452" s="727" t="s">
        <v>6659</v>
      </c>
      <c r="E452" s="727" t="s">
        <v>6660</v>
      </c>
      <c r="F452" s="731">
        <v>1</v>
      </c>
      <c r="G452" s="731">
        <v>3033</v>
      </c>
      <c r="H452" s="731">
        <v>0.47718691000629326</v>
      </c>
      <c r="I452" s="731">
        <v>3033</v>
      </c>
      <c r="J452" s="731">
        <v>2</v>
      </c>
      <c r="K452" s="731">
        <v>6356</v>
      </c>
      <c r="L452" s="731">
        <v>1</v>
      </c>
      <c r="M452" s="731">
        <v>3178</v>
      </c>
      <c r="N452" s="731"/>
      <c r="O452" s="731"/>
      <c r="P452" s="745"/>
      <c r="Q452" s="732"/>
    </row>
    <row r="453" spans="1:17" ht="14.4" customHeight="1" x14ac:dyDescent="0.3">
      <c r="A453" s="726" t="s">
        <v>569</v>
      </c>
      <c r="B453" s="727" t="s">
        <v>5979</v>
      </c>
      <c r="C453" s="727" t="s">
        <v>5813</v>
      </c>
      <c r="D453" s="727" t="s">
        <v>6661</v>
      </c>
      <c r="E453" s="727" t="s">
        <v>6662</v>
      </c>
      <c r="F453" s="731"/>
      <c r="G453" s="731"/>
      <c r="H453" s="731"/>
      <c r="I453" s="731"/>
      <c r="J453" s="731">
        <v>2</v>
      </c>
      <c r="K453" s="731">
        <v>35032</v>
      </c>
      <c r="L453" s="731">
        <v>1</v>
      </c>
      <c r="M453" s="731">
        <v>17516</v>
      </c>
      <c r="N453" s="731"/>
      <c r="O453" s="731"/>
      <c r="P453" s="745"/>
      <c r="Q453" s="732"/>
    </row>
    <row r="454" spans="1:17" ht="14.4" customHeight="1" x14ac:dyDescent="0.3">
      <c r="A454" s="726" t="s">
        <v>569</v>
      </c>
      <c r="B454" s="727" t="s">
        <v>5979</v>
      </c>
      <c r="C454" s="727" t="s">
        <v>5813</v>
      </c>
      <c r="D454" s="727" t="s">
        <v>6663</v>
      </c>
      <c r="E454" s="727" t="s">
        <v>6664</v>
      </c>
      <c r="F454" s="731">
        <v>1</v>
      </c>
      <c r="G454" s="731">
        <v>0</v>
      </c>
      <c r="H454" s="731"/>
      <c r="I454" s="731">
        <v>0</v>
      </c>
      <c r="J454" s="731"/>
      <c r="K454" s="731"/>
      <c r="L454" s="731"/>
      <c r="M454" s="731"/>
      <c r="N454" s="731"/>
      <c r="O454" s="731"/>
      <c r="P454" s="745"/>
      <c r="Q454" s="732"/>
    </row>
    <row r="455" spans="1:17" ht="14.4" customHeight="1" x14ac:dyDescent="0.3">
      <c r="A455" s="726" t="s">
        <v>569</v>
      </c>
      <c r="B455" s="727" t="s">
        <v>5979</v>
      </c>
      <c r="C455" s="727" t="s">
        <v>5813</v>
      </c>
      <c r="D455" s="727" t="s">
        <v>6665</v>
      </c>
      <c r="E455" s="727" t="s">
        <v>6666</v>
      </c>
      <c r="F455" s="731"/>
      <c r="G455" s="731"/>
      <c r="H455" s="731"/>
      <c r="I455" s="731"/>
      <c r="J455" s="731"/>
      <c r="K455" s="731"/>
      <c r="L455" s="731"/>
      <c r="M455" s="731"/>
      <c r="N455" s="731">
        <v>1</v>
      </c>
      <c r="O455" s="731">
        <v>0</v>
      </c>
      <c r="P455" s="745"/>
      <c r="Q455" s="732">
        <v>0</v>
      </c>
    </row>
    <row r="456" spans="1:17" ht="14.4" customHeight="1" x14ac:dyDescent="0.3">
      <c r="A456" s="726" t="s">
        <v>569</v>
      </c>
      <c r="B456" s="727" t="s">
        <v>5979</v>
      </c>
      <c r="C456" s="727" t="s">
        <v>5813</v>
      </c>
      <c r="D456" s="727" t="s">
        <v>6667</v>
      </c>
      <c r="E456" s="727" t="s">
        <v>6668</v>
      </c>
      <c r="F456" s="731"/>
      <c r="G456" s="731"/>
      <c r="H456" s="731"/>
      <c r="I456" s="731"/>
      <c r="J456" s="731"/>
      <c r="K456" s="731"/>
      <c r="L456" s="731"/>
      <c r="M456" s="731"/>
      <c r="N456" s="731">
        <v>1</v>
      </c>
      <c r="O456" s="731">
        <v>4056</v>
      </c>
      <c r="P456" s="745"/>
      <c r="Q456" s="732">
        <v>4056</v>
      </c>
    </row>
    <row r="457" spans="1:17" ht="14.4" customHeight="1" x14ac:dyDescent="0.3">
      <c r="A457" s="726" t="s">
        <v>569</v>
      </c>
      <c r="B457" s="727" t="s">
        <v>5979</v>
      </c>
      <c r="C457" s="727" t="s">
        <v>5813</v>
      </c>
      <c r="D457" s="727" t="s">
        <v>6669</v>
      </c>
      <c r="E457" s="727" t="s">
        <v>6670</v>
      </c>
      <c r="F457" s="731"/>
      <c r="G457" s="731"/>
      <c r="H457" s="731"/>
      <c r="I457" s="731"/>
      <c r="J457" s="731"/>
      <c r="K457" s="731"/>
      <c r="L457" s="731"/>
      <c r="M457" s="731"/>
      <c r="N457" s="731">
        <v>1</v>
      </c>
      <c r="O457" s="731">
        <v>2539</v>
      </c>
      <c r="P457" s="745"/>
      <c r="Q457" s="732">
        <v>2539</v>
      </c>
    </row>
    <row r="458" spans="1:17" ht="14.4" customHeight="1" x14ac:dyDescent="0.3">
      <c r="A458" s="726" t="s">
        <v>569</v>
      </c>
      <c r="B458" s="727" t="s">
        <v>5979</v>
      </c>
      <c r="C458" s="727" t="s">
        <v>5813</v>
      </c>
      <c r="D458" s="727" t="s">
        <v>6671</v>
      </c>
      <c r="E458" s="727" t="s">
        <v>6672</v>
      </c>
      <c r="F458" s="731">
        <v>1</v>
      </c>
      <c r="G458" s="731">
        <v>0</v>
      </c>
      <c r="H458" s="731"/>
      <c r="I458" s="731">
        <v>0</v>
      </c>
      <c r="J458" s="731">
        <v>1</v>
      </c>
      <c r="K458" s="731">
        <v>0</v>
      </c>
      <c r="L458" s="731"/>
      <c r="M458" s="731">
        <v>0</v>
      </c>
      <c r="N458" s="731">
        <v>1</v>
      </c>
      <c r="O458" s="731">
        <v>0</v>
      </c>
      <c r="P458" s="745"/>
      <c r="Q458" s="732">
        <v>0</v>
      </c>
    </row>
    <row r="459" spans="1:17" ht="14.4" customHeight="1" x14ac:dyDescent="0.3">
      <c r="A459" s="726" t="s">
        <v>569</v>
      </c>
      <c r="B459" s="727" t="s">
        <v>5979</v>
      </c>
      <c r="C459" s="727" t="s">
        <v>5813</v>
      </c>
      <c r="D459" s="727" t="s">
        <v>6673</v>
      </c>
      <c r="E459" s="727" t="s">
        <v>6674</v>
      </c>
      <c r="F459" s="731"/>
      <c r="G459" s="731"/>
      <c r="H459" s="731"/>
      <c r="I459" s="731"/>
      <c r="J459" s="731">
        <v>1</v>
      </c>
      <c r="K459" s="731">
        <v>10685</v>
      </c>
      <c r="L459" s="731">
        <v>1</v>
      </c>
      <c r="M459" s="731">
        <v>10685</v>
      </c>
      <c r="N459" s="731"/>
      <c r="O459" s="731"/>
      <c r="P459" s="745"/>
      <c r="Q459" s="732"/>
    </row>
    <row r="460" spans="1:17" ht="14.4" customHeight="1" x14ac:dyDescent="0.3">
      <c r="A460" s="726" t="s">
        <v>569</v>
      </c>
      <c r="B460" s="727" t="s">
        <v>6675</v>
      </c>
      <c r="C460" s="727" t="s">
        <v>5813</v>
      </c>
      <c r="D460" s="727" t="s">
        <v>6676</v>
      </c>
      <c r="E460" s="727" t="s">
        <v>6677</v>
      </c>
      <c r="F460" s="731">
        <v>1</v>
      </c>
      <c r="G460" s="731">
        <v>476</v>
      </c>
      <c r="H460" s="731"/>
      <c r="I460" s="731">
        <v>476</v>
      </c>
      <c r="J460" s="731"/>
      <c r="K460" s="731"/>
      <c r="L460" s="731"/>
      <c r="M460" s="731"/>
      <c r="N460" s="731"/>
      <c r="O460" s="731"/>
      <c r="P460" s="745"/>
      <c r="Q460" s="732"/>
    </row>
    <row r="461" spans="1:17" ht="14.4" customHeight="1" x14ac:dyDescent="0.3">
      <c r="A461" s="726" t="s">
        <v>569</v>
      </c>
      <c r="B461" s="727" t="s">
        <v>6675</v>
      </c>
      <c r="C461" s="727" t="s">
        <v>5813</v>
      </c>
      <c r="D461" s="727" t="s">
        <v>6678</v>
      </c>
      <c r="E461" s="727" t="s">
        <v>6679</v>
      </c>
      <c r="F461" s="731">
        <v>1</v>
      </c>
      <c r="G461" s="731">
        <v>4082</v>
      </c>
      <c r="H461" s="731"/>
      <c r="I461" s="731">
        <v>4082</v>
      </c>
      <c r="J461" s="731"/>
      <c r="K461" s="731"/>
      <c r="L461" s="731"/>
      <c r="M461" s="731"/>
      <c r="N461" s="731"/>
      <c r="O461" s="731"/>
      <c r="P461" s="745"/>
      <c r="Q461" s="732"/>
    </row>
    <row r="462" spans="1:17" ht="14.4" customHeight="1" x14ac:dyDescent="0.3">
      <c r="A462" s="726" t="s">
        <v>569</v>
      </c>
      <c r="B462" s="727" t="s">
        <v>6675</v>
      </c>
      <c r="C462" s="727" t="s">
        <v>5813</v>
      </c>
      <c r="D462" s="727" t="s">
        <v>6680</v>
      </c>
      <c r="E462" s="727" t="s">
        <v>6681</v>
      </c>
      <c r="F462" s="731">
        <v>1</v>
      </c>
      <c r="G462" s="731">
        <v>114</v>
      </c>
      <c r="H462" s="731"/>
      <c r="I462" s="731">
        <v>114</v>
      </c>
      <c r="J462" s="731"/>
      <c r="K462" s="731"/>
      <c r="L462" s="731"/>
      <c r="M462" s="731"/>
      <c r="N462" s="731"/>
      <c r="O462" s="731"/>
      <c r="P462" s="745"/>
      <c r="Q462" s="732"/>
    </row>
    <row r="463" spans="1:17" ht="14.4" customHeight="1" x14ac:dyDescent="0.3">
      <c r="A463" s="726" t="s">
        <v>569</v>
      </c>
      <c r="B463" s="727" t="s">
        <v>6675</v>
      </c>
      <c r="C463" s="727" t="s">
        <v>5813</v>
      </c>
      <c r="D463" s="727" t="s">
        <v>6682</v>
      </c>
      <c r="E463" s="727" t="s">
        <v>6683</v>
      </c>
      <c r="F463" s="731">
        <v>1</v>
      </c>
      <c r="G463" s="731">
        <v>2540</v>
      </c>
      <c r="H463" s="731"/>
      <c r="I463" s="731">
        <v>2540</v>
      </c>
      <c r="J463" s="731"/>
      <c r="K463" s="731"/>
      <c r="L463" s="731"/>
      <c r="M463" s="731"/>
      <c r="N463" s="731"/>
      <c r="O463" s="731"/>
      <c r="P463" s="745"/>
      <c r="Q463" s="732"/>
    </row>
    <row r="464" spans="1:17" ht="14.4" customHeight="1" x14ac:dyDescent="0.3">
      <c r="A464" s="726" t="s">
        <v>569</v>
      </c>
      <c r="B464" s="727" t="s">
        <v>6675</v>
      </c>
      <c r="C464" s="727" t="s">
        <v>5813</v>
      </c>
      <c r="D464" s="727" t="s">
        <v>6684</v>
      </c>
      <c r="E464" s="727" t="s">
        <v>6685</v>
      </c>
      <c r="F464" s="731"/>
      <c r="G464" s="731"/>
      <c r="H464" s="731"/>
      <c r="I464" s="731"/>
      <c r="J464" s="731">
        <v>1</v>
      </c>
      <c r="K464" s="731">
        <v>1109</v>
      </c>
      <c r="L464" s="731">
        <v>1</v>
      </c>
      <c r="M464" s="731">
        <v>1109</v>
      </c>
      <c r="N464" s="731"/>
      <c r="O464" s="731"/>
      <c r="P464" s="745"/>
      <c r="Q464" s="732"/>
    </row>
    <row r="465" spans="1:17" ht="14.4" customHeight="1" x14ac:dyDescent="0.3">
      <c r="A465" s="726" t="s">
        <v>569</v>
      </c>
      <c r="B465" s="727" t="s">
        <v>6686</v>
      </c>
      <c r="C465" s="727" t="s">
        <v>5813</v>
      </c>
      <c r="D465" s="727" t="s">
        <v>6687</v>
      </c>
      <c r="E465" s="727" t="s">
        <v>6688</v>
      </c>
      <c r="F465" s="731"/>
      <c r="G465" s="731"/>
      <c r="H465" s="731"/>
      <c r="I465" s="731"/>
      <c r="J465" s="731">
        <v>1</v>
      </c>
      <c r="K465" s="731">
        <v>0</v>
      </c>
      <c r="L465" s="731"/>
      <c r="M465" s="731">
        <v>0</v>
      </c>
      <c r="N465" s="731"/>
      <c r="O465" s="731"/>
      <c r="P465" s="745"/>
      <c r="Q465" s="732"/>
    </row>
    <row r="466" spans="1:17" ht="14.4" customHeight="1" x14ac:dyDescent="0.3">
      <c r="A466" s="726" t="s">
        <v>569</v>
      </c>
      <c r="B466" s="727" t="s">
        <v>6686</v>
      </c>
      <c r="C466" s="727" t="s">
        <v>5813</v>
      </c>
      <c r="D466" s="727" t="s">
        <v>5891</v>
      </c>
      <c r="E466" s="727" t="s">
        <v>5892</v>
      </c>
      <c r="F466" s="731"/>
      <c r="G466" s="731"/>
      <c r="H466" s="731"/>
      <c r="I466" s="731"/>
      <c r="J466" s="731">
        <v>1</v>
      </c>
      <c r="K466" s="731">
        <v>444</v>
      </c>
      <c r="L466" s="731">
        <v>1</v>
      </c>
      <c r="M466" s="731">
        <v>444</v>
      </c>
      <c r="N466" s="731"/>
      <c r="O466" s="731"/>
      <c r="P466" s="745"/>
      <c r="Q466" s="732"/>
    </row>
    <row r="467" spans="1:17" ht="14.4" customHeight="1" x14ac:dyDescent="0.3">
      <c r="A467" s="726" t="s">
        <v>569</v>
      </c>
      <c r="B467" s="727" t="s">
        <v>6686</v>
      </c>
      <c r="C467" s="727" t="s">
        <v>5813</v>
      </c>
      <c r="D467" s="727" t="s">
        <v>6689</v>
      </c>
      <c r="E467" s="727" t="s">
        <v>6690</v>
      </c>
      <c r="F467" s="731"/>
      <c r="G467" s="731"/>
      <c r="H467" s="731"/>
      <c r="I467" s="731"/>
      <c r="J467" s="731">
        <v>1</v>
      </c>
      <c r="K467" s="731">
        <v>0</v>
      </c>
      <c r="L467" s="731"/>
      <c r="M467" s="731">
        <v>0</v>
      </c>
      <c r="N467" s="731"/>
      <c r="O467" s="731"/>
      <c r="P467" s="745"/>
      <c r="Q467" s="732"/>
    </row>
    <row r="468" spans="1:17" ht="14.4" customHeight="1" x14ac:dyDescent="0.3">
      <c r="A468" s="726" t="s">
        <v>569</v>
      </c>
      <c r="B468" s="727" t="s">
        <v>6686</v>
      </c>
      <c r="C468" s="727" t="s">
        <v>5813</v>
      </c>
      <c r="D468" s="727" t="s">
        <v>6691</v>
      </c>
      <c r="E468" s="727" t="s">
        <v>6692</v>
      </c>
      <c r="F468" s="731"/>
      <c r="G468" s="731"/>
      <c r="H468" s="731"/>
      <c r="I468" s="731"/>
      <c r="J468" s="731">
        <v>1</v>
      </c>
      <c r="K468" s="731">
        <v>0</v>
      </c>
      <c r="L468" s="731"/>
      <c r="M468" s="731">
        <v>0</v>
      </c>
      <c r="N468" s="731"/>
      <c r="O468" s="731"/>
      <c r="P468" s="745"/>
      <c r="Q468" s="732"/>
    </row>
    <row r="469" spans="1:17" ht="14.4" customHeight="1" x14ac:dyDescent="0.3">
      <c r="A469" s="726" t="s">
        <v>569</v>
      </c>
      <c r="B469" s="727" t="s">
        <v>6686</v>
      </c>
      <c r="C469" s="727" t="s">
        <v>5813</v>
      </c>
      <c r="D469" s="727" t="s">
        <v>6693</v>
      </c>
      <c r="E469" s="727" t="s">
        <v>6694</v>
      </c>
      <c r="F469" s="731"/>
      <c r="G469" s="731"/>
      <c r="H469" s="731"/>
      <c r="I469" s="731"/>
      <c r="J469" s="731">
        <v>1</v>
      </c>
      <c r="K469" s="731">
        <v>0</v>
      </c>
      <c r="L469" s="731"/>
      <c r="M469" s="731">
        <v>0</v>
      </c>
      <c r="N469" s="731"/>
      <c r="O469" s="731"/>
      <c r="P469" s="745"/>
      <c r="Q469" s="732"/>
    </row>
    <row r="470" spans="1:17" ht="14.4" customHeight="1" x14ac:dyDescent="0.3">
      <c r="A470" s="726" t="s">
        <v>569</v>
      </c>
      <c r="B470" s="727" t="s">
        <v>6686</v>
      </c>
      <c r="C470" s="727" t="s">
        <v>5813</v>
      </c>
      <c r="D470" s="727" t="s">
        <v>6695</v>
      </c>
      <c r="E470" s="727" t="s">
        <v>6696</v>
      </c>
      <c r="F470" s="731">
        <v>1</v>
      </c>
      <c r="G470" s="731">
        <v>6881</v>
      </c>
      <c r="H470" s="731"/>
      <c r="I470" s="731">
        <v>6881</v>
      </c>
      <c r="J470" s="731"/>
      <c r="K470" s="731"/>
      <c r="L470" s="731"/>
      <c r="M470" s="731"/>
      <c r="N470" s="731"/>
      <c r="O470" s="731"/>
      <c r="P470" s="745"/>
      <c r="Q470" s="732"/>
    </row>
    <row r="471" spans="1:17" ht="14.4" customHeight="1" x14ac:dyDescent="0.3">
      <c r="A471" s="726" t="s">
        <v>569</v>
      </c>
      <c r="B471" s="727" t="s">
        <v>6686</v>
      </c>
      <c r="C471" s="727" t="s">
        <v>5813</v>
      </c>
      <c r="D471" s="727" t="s">
        <v>6697</v>
      </c>
      <c r="E471" s="727" t="s">
        <v>6698</v>
      </c>
      <c r="F471" s="731"/>
      <c r="G471" s="731"/>
      <c r="H471" s="731"/>
      <c r="I471" s="731"/>
      <c r="J471" s="731">
        <v>1</v>
      </c>
      <c r="K471" s="731">
        <v>13072</v>
      </c>
      <c r="L471" s="731">
        <v>1</v>
      </c>
      <c r="M471" s="731">
        <v>13072</v>
      </c>
      <c r="N471" s="731"/>
      <c r="O471" s="731"/>
      <c r="P471" s="745"/>
      <c r="Q471" s="732"/>
    </row>
    <row r="472" spans="1:17" ht="14.4" customHeight="1" x14ac:dyDescent="0.3">
      <c r="A472" s="726" t="s">
        <v>569</v>
      </c>
      <c r="B472" s="727" t="s">
        <v>6686</v>
      </c>
      <c r="C472" s="727" t="s">
        <v>5813</v>
      </c>
      <c r="D472" s="727" t="s">
        <v>6699</v>
      </c>
      <c r="E472" s="727" t="s">
        <v>6700</v>
      </c>
      <c r="F472" s="731"/>
      <c r="G472" s="731"/>
      <c r="H472" s="731"/>
      <c r="I472" s="731"/>
      <c r="J472" s="731"/>
      <c r="K472" s="731"/>
      <c r="L472" s="731"/>
      <c r="M472" s="731"/>
      <c r="N472" s="731">
        <v>1</v>
      </c>
      <c r="O472" s="731">
        <v>18693</v>
      </c>
      <c r="P472" s="745"/>
      <c r="Q472" s="732">
        <v>18693</v>
      </c>
    </row>
    <row r="473" spans="1:17" ht="14.4" customHeight="1" x14ac:dyDescent="0.3">
      <c r="A473" s="726" t="s">
        <v>569</v>
      </c>
      <c r="B473" s="727" t="s">
        <v>6686</v>
      </c>
      <c r="C473" s="727" t="s">
        <v>5813</v>
      </c>
      <c r="D473" s="727" t="s">
        <v>6701</v>
      </c>
      <c r="E473" s="727" t="s">
        <v>6702</v>
      </c>
      <c r="F473" s="731"/>
      <c r="G473" s="731"/>
      <c r="H473" s="731"/>
      <c r="I473" s="731"/>
      <c r="J473" s="731">
        <v>1</v>
      </c>
      <c r="K473" s="731">
        <v>0</v>
      </c>
      <c r="L473" s="731"/>
      <c r="M473" s="731">
        <v>0</v>
      </c>
      <c r="N473" s="731"/>
      <c r="O473" s="731"/>
      <c r="P473" s="745"/>
      <c r="Q473" s="732"/>
    </row>
    <row r="474" spans="1:17" ht="14.4" customHeight="1" x14ac:dyDescent="0.3">
      <c r="A474" s="726" t="s">
        <v>569</v>
      </c>
      <c r="B474" s="727" t="s">
        <v>6703</v>
      </c>
      <c r="C474" s="727" t="s">
        <v>5813</v>
      </c>
      <c r="D474" s="727" t="s">
        <v>6704</v>
      </c>
      <c r="E474" s="727" t="s">
        <v>6705</v>
      </c>
      <c r="F474" s="731">
        <v>1</v>
      </c>
      <c r="G474" s="731">
        <v>14365</v>
      </c>
      <c r="H474" s="731"/>
      <c r="I474" s="731">
        <v>14365</v>
      </c>
      <c r="J474" s="731"/>
      <c r="K474" s="731"/>
      <c r="L474" s="731"/>
      <c r="M474" s="731"/>
      <c r="N474" s="731"/>
      <c r="O474" s="731"/>
      <c r="P474" s="745"/>
      <c r="Q474" s="732"/>
    </row>
    <row r="475" spans="1:17" ht="14.4" customHeight="1" x14ac:dyDescent="0.3">
      <c r="A475" s="726" t="s">
        <v>569</v>
      </c>
      <c r="B475" s="727" t="s">
        <v>6703</v>
      </c>
      <c r="C475" s="727" t="s">
        <v>5813</v>
      </c>
      <c r="D475" s="727" t="s">
        <v>6706</v>
      </c>
      <c r="E475" s="727" t="s">
        <v>6707</v>
      </c>
      <c r="F475" s="731">
        <v>3</v>
      </c>
      <c r="G475" s="731">
        <v>10887</v>
      </c>
      <c r="H475" s="731"/>
      <c r="I475" s="731">
        <v>3629</v>
      </c>
      <c r="J475" s="731"/>
      <c r="K475" s="731"/>
      <c r="L475" s="731"/>
      <c r="M475" s="731"/>
      <c r="N475" s="731"/>
      <c r="O475" s="731"/>
      <c r="P475" s="745"/>
      <c r="Q475" s="732"/>
    </row>
    <row r="476" spans="1:17" ht="14.4" customHeight="1" x14ac:dyDescent="0.3">
      <c r="A476" s="726" t="s">
        <v>569</v>
      </c>
      <c r="B476" s="727" t="s">
        <v>6703</v>
      </c>
      <c r="C476" s="727" t="s">
        <v>5813</v>
      </c>
      <c r="D476" s="727" t="s">
        <v>6708</v>
      </c>
      <c r="E476" s="727" t="s">
        <v>6709</v>
      </c>
      <c r="F476" s="731">
        <v>1</v>
      </c>
      <c r="G476" s="731">
        <v>3858</v>
      </c>
      <c r="H476" s="731"/>
      <c r="I476" s="731">
        <v>3858</v>
      </c>
      <c r="J476" s="731"/>
      <c r="K476" s="731"/>
      <c r="L476" s="731"/>
      <c r="M476" s="731"/>
      <c r="N476" s="731"/>
      <c r="O476" s="731"/>
      <c r="P476" s="745"/>
      <c r="Q476" s="732"/>
    </row>
    <row r="477" spans="1:17" ht="14.4" customHeight="1" x14ac:dyDescent="0.3">
      <c r="A477" s="726" t="s">
        <v>569</v>
      </c>
      <c r="B477" s="727" t="s">
        <v>6703</v>
      </c>
      <c r="C477" s="727" t="s">
        <v>5813</v>
      </c>
      <c r="D477" s="727" t="s">
        <v>6710</v>
      </c>
      <c r="E477" s="727" t="s">
        <v>6711</v>
      </c>
      <c r="F477" s="731">
        <v>3</v>
      </c>
      <c r="G477" s="731">
        <v>1014</v>
      </c>
      <c r="H477" s="731"/>
      <c r="I477" s="731">
        <v>338</v>
      </c>
      <c r="J477" s="731"/>
      <c r="K477" s="731"/>
      <c r="L477" s="731"/>
      <c r="M477" s="731"/>
      <c r="N477" s="731"/>
      <c r="O477" s="731"/>
      <c r="P477" s="745"/>
      <c r="Q477" s="732"/>
    </row>
    <row r="478" spans="1:17" ht="14.4" customHeight="1" x14ac:dyDescent="0.3">
      <c r="A478" s="726" t="s">
        <v>569</v>
      </c>
      <c r="B478" s="727" t="s">
        <v>6712</v>
      </c>
      <c r="C478" s="727" t="s">
        <v>5792</v>
      </c>
      <c r="D478" s="727" t="s">
        <v>5981</v>
      </c>
      <c r="E478" s="727" t="s">
        <v>5982</v>
      </c>
      <c r="F478" s="731"/>
      <c r="G478" s="731"/>
      <c r="H478" s="731"/>
      <c r="I478" s="731"/>
      <c r="J478" s="731">
        <v>2</v>
      </c>
      <c r="K478" s="731">
        <v>99.86</v>
      </c>
      <c r="L478" s="731">
        <v>1</v>
      </c>
      <c r="M478" s="731">
        <v>49.93</v>
      </c>
      <c r="N478" s="731"/>
      <c r="O478" s="731"/>
      <c r="P478" s="745"/>
      <c r="Q478" s="732"/>
    </row>
    <row r="479" spans="1:17" ht="14.4" customHeight="1" x14ac:dyDescent="0.3">
      <c r="A479" s="726" t="s">
        <v>569</v>
      </c>
      <c r="B479" s="727" t="s">
        <v>6712</v>
      </c>
      <c r="C479" s="727" t="s">
        <v>5792</v>
      </c>
      <c r="D479" s="727" t="s">
        <v>5983</v>
      </c>
      <c r="E479" s="727" t="s">
        <v>956</v>
      </c>
      <c r="F479" s="731"/>
      <c r="G479" s="731"/>
      <c r="H479" s="731"/>
      <c r="I479" s="731"/>
      <c r="J479" s="731">
        <v>4</v>
      </c>
      <c r="K479" s="731">
        <v>17221.599999999999</v>
      </c>
      <c r="L479" s="731">
        <v>1</v>
      </c>
      <c r="M479" s="731">
        <v>4305.3999999999996</v>
      </c>
      <c r="N479" s="731">
        <v>4</v>
      </c>
      <c r="O479" s="731">
        <v>17221.599999999999</v>
      </c>
      <c r="P479" s="745">
        <v>1</v>
      </c>
      <c r="Q479" s="732">
        <v>4305.3999999999996</v>
      </c>
    </row>
    <row r="480" spans="1:17" ht="14.4" customHeight="1" x14ac:dyDescent="0.3">
      <c r="A480" s="726" t="s">
        <v>569</v>
      </c>
      <c r="B480" s="727" t="s">
        <v>6712</v>
      </c>
      <c r="C480" s="727" t="s">
        <v>5792</v>
      </c>
      <c r="D480" s="727" t="s">
        <v>5984</v>
      </c>
      <c r="E480" s="727" t="s">
        <v>3389</v>
      </c>
      <c r="F480" s="731"/>
      <c r="G480" s="731"/>
      <c r="H480" s="731"/>
      <c r="I480" s="731"/>
      <c r="J480" s="731">
        <v>3</v>
      </c>
      <c r="K480" s="731">
        <v>240.24</v>
      </c>
      <c r="L480" s="731">
        <v>1</v>
      </c>
      <c r="M480" s="731">
        <v>80.08</v>
      </c>
      <c r="N480" s="731">
        <v>4</v>
      </c>
      <c r="O480" s="731">
        <v>320.32</v>
      </c>
      <c r="P480" s="745">
        <v>1.3333333333333333</v>
      </c>
      <c r="Q480" s="732">
        <v>80.08</v>
      </c>
    </row>
    <row r="481" spans="1:17" ht="14.4" customHeight="1" x14ac:dyDescent="0.3">
      <c r="A481" s="726" t="s">
        <v>569</v>
      </c>
      <c r="B481" s="727" t="s">
        <v>6712</v>
      </c>
      <c r="C481" s="727" t="s">
        <v>5792</v>
      </c>
      <c r="D481" s="727" t="s">
        <v>5987</v>
      </c>
      <c r="E481" s="727" t="s">
        <v>5988</v>
      </c>
      <c r="F481" s="731">
        <v>16</v>
      </c>
      <c r="G481" s="731">
        <v>1290.53</v>
      </c>
      <c r="H481" s="731">
        <v>1.7828201196347411</v>
      </c>
      <c r="I481" s="731">
        <v>80.658124999999998</v>
      </c>
      <c r="J481" s="731">
        <v>9</v>
      </c>
      <c r="K481" s="731">
        <v>723.87</v>
      </c>
      <c r="L481" s="731">
        <v>1</v>
      </c>
      <c r="M481" s="731">
        <v>80.430000000000007</v>
      </c>
      <c r="N481" s="731"/>
      <c r="O481" s="731"/>
      <c r="P481" s="745"/>
      <c r="Q481" s="732"/>
    </row>
    <row r="482" spans="1:17" ht="14.4" customHeight="1" x14ac:dyDescent="0.3">
      <c r="A482" s="726" t="s">
        <v>569</v>
      </c>
      <c r="B482" s="727" t="s">
        <v>6712</v>
      </c>
      <c r="C482" s="727" t="s">
        <v>5792</v>
      </c>
      <c r="D482" s="727" t="s">
        <v>5989</v>
      </c>
      <c r="E482" s="727" t="s">
        <v>1016</v>
      </c>
      <c r="F482" s="731">
        <v>527</v>
      </c>
      <c r="G482" s="731">
        <v>30776.799999999999</v>
      </c>
      <c r="H482" s="731">
        <v>1.5731343283582089</v>
      </c>
      <c r="I482" s="731">
        <v>58.4</v>
      </c>
      <c r="J482" s="731">
        <v>335</v>
      </c>
      <c r="K482" s="731">
        <v>19564</v>
      </c>
      <c r="L482" s="731">
        <v>1</v>
      </c>
      <c r="M482" s="731">
        <v>58.4</v>
      </c>
      <c r="N482" s="731">
        <v>543</v>
      </c>
      <c r="O482" s="731">
        <v>31711.200000000001</v>
      </c>
      <c r="P482" s="745">
        <v>1.6208955223880597</v>
      </c>
      <c r="Q482" s="732">
        <v>58.4</v>
      </c>
    </row>
    <row r="483" spans="1:17" ht="14.4" customHeight="1" x14ac:dyDescent="0.3">
      <c r="A483" s="726" t="s">
        <v>569</v>
      </c>
      <c r="B483" s="727" t="s">
        <v>6712</v>
      </c>
      <c r="C483" s="727" t="s">
        <v>5792</v>
      </c>
      <c r="D483" s="727" t="s">
        <v>5990</v>
      </c>
      <c r="E483" s="727" t="s">
        <v>5991</v>
      </c>
      <c r="F483" s="731"/>
      <c r="G483" s="731"/>
      <c r="H483" s="731"/>
      <c r="I483" s="731"/>
      <c r="J483" s="731">
        <v>8</v>
      </c>
      <c r="K483" s="731">
        <v>847.68</v>
      </c>
      <c r="L483" s="731">
        <v>1</v>
      </c>
      <c r="M483" s="731">
        <v>105.96</v>
      </c>
      <c r="N483" s="731"/>
      <c r="O483" s="731"/>
      <c r="P483" s="745"/>
      <c r="Q483" s="732"/>
    </row>
    <row r="484" spans="1:17" ht="14.4" customHeight="1" x14ac:dyDescent="0.3">
      <c r="A484" s="726" t="s">
        <v>569</v>
      </c>
      <c r="B484" s="727" t="s">
        <v>6712</v>
      </c>
      <c r="C484" s="727" t="s">
        <v>5792</v>
      </c>
      <c r="D484" s="727" t="s">
        <v>5992</v>
      </c>
      <c r="E484" s="727" t="s">
        <v>5993</v>
      </c>
      <c r="F484" s="731">
        <v>10.7</v>
      </c>
      <c r="G484" s="731">
        <v>7454.51</v>
      </c>
      <c r="H484" s="731">
        <v>0.82199972432804969</v>
      </c>
      <c r="I484" s="731">
        <v>696.68317757009356</v>
      </c>
      <c r="J484" s="731">
        <v>13.100000000000001</v>
      </c>
      <c r="K484" s="731">
        <v>9068.75</v>
      </c>
      <c r="L484" s="731">
        <v>1</v>
      </c>
      <c r="M484" s="731">
        <v>692.27099236641209</v>
      </c>
      <c r="N484" s="731">
        <v>13</v>
      </c>
      <c r="O484" s="731">
        <v>8999.5300000000007</v>
      </c>
      <c r="P484" s="745">
        <v>0.99236719503790494</v>
      </c>
      <c r="Q484" s="732">
        <v>692.27153846153851</v>
      </c>
    </row>
    <row r="485" spans="1:17" ht="14.4" customHeight="1" x14ac:dyDescent="0.3">
      <c r="A485" s="726" t="s">
        <v>569</v>
      </c>
      <c r="B485" s="727" t="s">
        <v>6712</v>
      </c>
      <c r="C485" s="727" t="s">
        <v>5792</v>
      </c>
      <c r="D485" s="727" t="s">
        <v>5998</v>
      </c>
      <c r="E485" s="727" t="s">
        <v>1855</v>
      </c>
      <c r="F485" s="731">
        <v>2.1</v>
      </c>
      <c r="G485" s="731">
        <v>25664.97</v>
      </c>
      <c r="H485" s="731">
        <v>1.2566834681664301</v>
      </c>
      <c r="I485" s="731">
        <v>12221.414285714285</v>
      </c>
      <c r="J485" s="731">
        <v>1.7</v>
      </c>
      <c r="K485" s="731">
        <v>20422.78</v>
      </c>
      <c r="L485" s="731">
        <v>1</v>
      </c>
      <c r="M485" s="731">
        <v>12013.4</v>
      </c>
      <c r="N485" s="731">
        <v>8.4</v>
      </c>
      <c r="O485" s="731">
        <v>100912.56</v>
      </c>
      <c r="P485" s="745">
        <v>4.9411764705882355</v>
      </c>
      <c r="Q485" s="732">
        <v>12013.4</v>
      </c>
    </row>
    <row r="486" spans="1:17" ht="14.4" customHeight="1" x14ac:dyDescent="0.3">
      <c r="A486" s="726" t="s">
        <v>569</v>
      </c>
      <c r="B486" s="727" t="s">
        <v>6712</v>
      </c>
      <c r="C486" s="727" t="s">
        <v>5792</v>
      </c>
      <c r="D486" s="727" t="s">
        <v>5999</v>
      </c>
      <c r="E486" s="727" t="s">
        <v>6000</v>
      </c>
      <c r="F486" s="731">
        <v>22</v>
      </c>
      <c r="G486" s="731">
        <v>73702.86</v>
      </c>
      <c r="H486" s="731">
        <v>55.000492522611268</v>
      </c>
      <c r="I486" s="731">
        <v>3350.13</v>
      </c>
      <c r="J486" s="731">
        <v>0.4</v>
      </c>
      <c r="K486" s="731">
        <v>1340.04</v>
      </c>
      <c r="L486" s="731">
        <v>1</v>
      </c>
      <c r="M486" s="731">
        <v>3350.1</v>
      </c>
      <c r="N486" s="731"/>
      <c r="O486" s="731"/>
      <c r="P486" s="745"/>
      <c r="Q486" s="732"/>
    </row>
    <row r="487" spans="1:17" ht="14.4" customHeight="1" x14ac:dyDescent="0.3">
      <c r="A487" s="726" t="s">
        <v>569</v>
      </c>
      <c r="B487" s="727" t="s">
        <v>6712</v>
      </c>
      <c r="C487" s="727" t="s">
        <v>5792</v>
      </c>
      <c r="D487" s="727" t="s">
        <v>6003</v>
      </c>
      <c r="E487" s="727" t="s">
        <v>6004</v>
      </c>
      <c r="F487" s="731"/>
      <c r="G487" s="731"/>
      <c r="H487" s="731"/>
      <c r="I487" s="731"/>
      <c r="J487" s="731">
        <v>170</v>
      </c>
      <c r="K487" s="731">
        <v>6563.7</v>
      </c>
      <c r="L487" s="731">
        <v>1</v>
      </c>
      <c r="M487" s="731">
        <v>38.61</v>
      </c>
      <c r="N487" s="731"/>
      <c r="O487" s="731"/>
      <c r="P487" s="745"/>
      <c r="Q487" s="732"/>
    </row>
    <row r="488" spans="1:17" ht="14.4" customHeight="1" x14ac:dyDescent="0.3">
      <c r="A488" s="726" t="s">
        <v>569</v>
      </c>
      <c r="B488" s="727" t="s">
        <v>6712</v>
      </c>
      <c r="C488" s="727" t="s">
        <v>5792</v>
      </c>
      <c r="D488" s="727" t="s">
        <v>6005</v>
      </c>
      <c r="E488" s="727" t="s">
        <v>6006</v>
      </c>
      <c r="F488" s="731">
        <v>21.9</v>
      </c>
      <c r="G488" s="731">
        <v>8466.58</v>
      </c>
      <c r="H488" s="731">
        <v>0.73000219002898781</v>
      </c>
      <c r="I488" s="731">
        <v>386.60182648401826</v>
      </c>
      <c r="J488" s="731">
        <v>30.000000000000004</v>
      </c>
      <c r="K488" s="731">
        <v>11598.019999999999</v>
      </c>
      <c r="L488" s="731">
        <v>1</v>
      </c>
      <c r="M488" s="731">
        <v>386.6006666666666</v>
      </c>
      <c r="N488" s="731">
        <v>21.2</v>
      </c>
      <c r="O488" s="731">
        <v>8195.92</v>
      </c>
      <c r="P488" s="745">
        <v>0.70666544806785991</v>
      </c>
      <c r="Q488" s="732">
        <v>386.6</v>
      </c>
    </row>
    <row r="489" spans="1:17" ht="14.4" customHeight="1" x14ac:dyDescent="0.3">
      <c r="A489" s="726" t="s">
        <v>569</v>
      </c>
      <c r="B489" s="727" t="s">
        <v>6712</v>
      </c>
      <c r="C489" s="727" t="s">
        <v>5792</v>
      </c>
      <c r="D489" s="727" t="s">
        <v>6007</v>
      </c>
      <c r="E489" s="727" t="s">
        <v>6008</v>
      </c>
      <c r="F489" s="731">
        <v>34</v>
      </c>
      <c r="G489" s="731">
        <v>1312.74</v>
      </c>
      <c r="H489" s="731">
        <v>0.53125</v>
      </c>
      <c r="I489" s="731">
        <v>38.61</v>
      </c>
      <c r="J489" s="731">
        <v>64</v>
      </c>
      <c r="K489" s="731">
        <v>2471.04</v>
      </c>
      <c r="L489" s="731">
        <v>1</v>
      </c>
      <c r="M489" s="731">
        <v>38.61</v>
      </c>
      <c r="N489" s="731">
        <v>80</v>
      </c>
      <c r="O489" s="731">
        <v>3088.8</v>
      </c>
      <c r="P489" s="745">
        <v>1.25</v>
      </c>
      <c r="Q489" s="732">
        <v>38.61</v>
      </c>
    </row>
    <row r="490" spans="1:17" ht="14.4" customHeight="1" x14ac:dyDescent="0.3">
      <c r="A490" s="726" t="s">
        <v>569</v>
      </c>
      <c r="B490" s="727" t="s">
        <v>6712</v>
      </c>
      <c r="C490" s="727" t="s">
        <v>5792</v>
      </c>
      <c r="D490" s="727" t="s">
        <v>6010</v>
      </c>
      <c r="E490" s="727" t="s">
        <v>6011</v>
      </c>
      <c r="F490" s="731"/>
      <c r="G490" s="731"/>
      <c r="H490" s="731"/>
      <c r="I490" s="731"/>
      <c r="J490" s="731"/>
      <c r="K490" s="731"/>
      <c r="L490" s="731"/>
      <c r="M490" s="731"/>
      <c r="N490" s="731">
        <v>0.2</v>
      </c>
      <c r="O490" s="731">
        <v>78.36</v>
      </c>
      <c r="P490" s="745"/>
      <c r="Q490" s="732">
        <v>391.79999999999995</v>
      </c>
    </row>
    <row r="491" spans="1:17" ht="14.4" customHeight="1" x14ac:dyDescent="0.3">
      <c r="A491" s="726" t="s">
        <v>569</v>
      </c>
      <c r="B491" s="727" t="s">
        <v>6712</v>
      </c>
      <c r="C491" s="727" t="s">
        <v>5792</v>
      </c>
      <c r="D491" s="727" t="s">
        <v>6012</v>
      </c>
      <c r="E491" s="727" t="s">
        <v>6013</v>
      </c>
      <c r="F491" s="731">
        <v>132</v>
      </c>
      <c r="G491" s="731">
        <v>5891.88</v>
      </c>
      <c r="H491" s="731">
        <v>0.85344048391582472</v>
      </c>
      <c r="I491" s="731">
        <v>44.635454545454543</v>
      </c>
      <c r="J491" s="731">
        <v>161</v>
      </c>
      <c r="K491" s="731">
        <v>6903.6799999999994</v>
      </c>
      <c r="L491" s="731">
        <v>1</v>
      </c>
      <c r="M491" s="731">
        <v>42.879999999999995</v>
      </c>
      <c r="N491" s="731">
        <v>75.8</v>
      </c>
      <c r="O491" s="731">
        <v>3250.3</v>
      </c>
      <c r="P491" s="745">
        <v>0.47080687401501814</v>
      </c>
      <c r="Q491" s="732">
        <v>42.879947229551455</v>
      </c>
    </row>
    <row r="492" spans="1:17" ht="14.4" customHeight="1" x14ac:dyDescent="0.3">
      <c r="A492" s="726" t="s">
        <v>569</v>
      </c>
      <c r="B492" s="727" t="s">
        <v>6712</v>
      </c>
      <c r="C492" s="727" t="s">
        <v>5792</v>
      </c>
      <c r="D492" s="727" t="s">
        <v>6014</v>
      </c>
      <c r="E492" s="727" t="s">
        <v>1499</v>
      </c>
      <c r="F492" s="731">
        <v>8</v>
      </c>
      <c r="G492" s="731">
        <v>617.76</v>
      </c>
      <c r="H492" s="731">
        <v>0.18181818181818182</v>
      </c>
      <c r="I492" s="731">
        <v>77.22</v>
      </c>
      <c r="J492" s="731">
        <v>44</v>
      </c>
      <c r="K492" s="731">
        <v>3397.68</v>
      </c>
      <c r="L492" s="731">
        <v>1</v>
      </c>
      <c r="M492" s="731">
        <v>77.22</v>
      </c>
      <c r="N492" s="731">
        <v>12</v>
      </c>
      <c r="O492" s="731">
        <v>926.64</v>
      </c>
      <c r="P492" s="745">
        <v>0.27272727272727276</v>
      </c>
      <c r="Q492" s="732">
        <v>77.22</v>
      </c>
    </row>
    <row r="493" spans="1:17" ht="14.4" customHeight="1" x14ac:dyDescent="0.3">
      <c r="A493" s="726" t="s">
        <v>569</v>
      </c>
      <c r="B493" s="727" t="s">
        <v>6712</v>
      </c>
      <c r="C493" s="727" t="s">
        <v>5792</v>
      </c>
      <c r="D493" s="727" t="s">
        <v>6017</v>
      </c>
      <c r="E493" s="727" t="s">
        <v>4553</v>
      </c>
      <c r="F493" s="731">
        <v>157.4</v>
      </c>
      <c r="G493" s="731">
        <v>57175.55</v>
      </c>
      <c r="H493" s="731">
        <v>1.2248157385005529</v>
      </c>
      <c r="I493" s="731">
        <v>363.25</v>
      </c>
      <c r="J493" s="731">
        <v>171.79999999999998</v>
      </c>
      <c r="K493" s="731">
        <v>46680.94</v>
      </c>
      <c r="L493" s="731">
        <v>1</v>
      </c>
      <c r="M493" s="731">
        <v>271.71676367869622</v>
      </c>
      <c r="N493" s="731">
        <v>153.20000000000002</v>
      </c>
      <c r="O493" s="731">
        <v>41627.18</v>
      </c>
      <c r="P493" s="745">
        <v>0.89173825548500085</v>
      </c>
      <c r="Q493" s="732">
        <v>271.71788511749344</v>
      </c>
    </row>
    <row r="494" spans="1:17" ht="14.4" customHeight="1" x14ac:dyDescent="0.3">
      <c r="A494" s="726" t="s">
        <v>569</v>
      </c>
      <c r="B494" s="727" t="s">
        <v>6712</v>
      </c>
      <c r="C494" s="727" t="s">
        <v>5792</v>
      </c>
      <c r="D494" s="727" t="s">
        <v>6022</v>
      </c>
      <c r="E494" s="727" t="s">
        <v>6021</v>
      </c>
      <c r="F494" s="731">
        <v>11</v>
      </c>
      <c r="G494" s="731">
        <v>1188.78</v>
      </c>
      <c r="H494" s="731">
        <v>1.7332186388289497</v>
      </c>
      <c r="I494" s="731">
        <v>108.07090909090908</v>
      </c>
      <c r="J494" s="731">
        <v>6</v>
      </c>
      <c r="K494" s="731">
        <v>685.88</v>
      </c>
      <c r="L494" s="731">
        <v>1</v>
      </c>
      <c r="M494" s="731">
        <v>114.31333333333333</v>
      </c>
      <c r="N494" s="731">
        <v>39</v>
      </c>
      <c r="O494" s="731">
        <v>5127.72</v>
      </c>
      <c r="P494" s="745">
        <v>7.4761182714177412</v>
      </c>
      <c r="Q494" s="732">
        <v>131.48000000000002</v>
      </c>
    </row>
    <row r="495" spans="1:17" ht="14.4" customHeight="1" x14ac:dyDescent="0.3">
      <c r="A495" s="726" t="s">
        <v>569</v>
      </c>
      <c r="B495" s="727" t="s">
        <v>6712</v>
      </c>
      <c r="C495" s="727" t="s">
        <v>5792</v>
      </c>
      <c r="D495" s="727" t="s">
        <v>6027</v>
      </c>
      <c r="E495" s="727" t="s">
        <v>1010</v>
      </c>
      <c r="F495" s="731">
        <v>4</v>
      </c>
      <c r="G495" s="731">
        <v>263</v>
      </c>
      <c r="H495" s="731"/>
      <c r="I495" s="731">
        <v>65.75</v>
      </c>
      <c r="J495" s="731"/>
      <c r="K495" s="731"/>
      <c r="L495" s="731"/>
      <c r="M495" s="731"/>
      <c r="N495" s="731"/>
      <c r="O495" s="731"/>
      <c r="P495" s="745"/>
      <c r="Q495" s="732"/>
    </row>
    <row r="496" spans="1:17" ht="14.4" customHeight="1" x14ac:dyDescent="0.3">
      <c r="A496" s="726" t="s">
        <v>569</v>
      </c>
      <c r="B496" s="727" t="s">
        <v>6712</v>
      </c>
      <c r="C496" s="727" t="s">
        <v>5792</v>
      </c>
      <c r="D496" s="727" t="s">
        <v>6028</v>
      </c>
      <c r="E496" s="727" t="s">
        <v>6029</v>
      </c>
      <c r="F496" s="731">
        <v>11.2</v>
      </c>
      <c r="G496" s="731">
        <v>42058.32</v>
      </c>
      <c r="H496" s="731">
        <v>0.42670596116617737</v>
      </c>
      <c r="I496" s="731">
        <v>3755.207142857143</v>
      </c>
      <c r="J496" s="731">
        <v>30.200000000000003</v>
      </c>
      <c r="K496" s="731">
        <v>98565.11</v>
      </c>
      <c r="L496" s="731">
        <v>1</v>
      </c>
      <c r="M496" s="731">
        <v>3263.7453642384103</v>
      </c>
      <c r="N496" s="731">
        <v>19.700000000000003</v>
      </c>
      <c r="O496" s="731">
        <v>64295.680000000008</v>
      </c>
      <c r="P496" s="745">
        <v>0.65231682894687593</v>
      </c>
      <c r="Q496" s="732">
        <v>3263.7401015228425</v>
      </c>
    </row>
    <row r="497" spans="1:17" ht="14.4" customHeight="1" x14ac:dyDescent="0.3">
      <c r="A497" s="726" t="s">
        <v>569</v>
      </c>
      <c r="B497" s="727" t="s">
        <v>6712</v>
      </c>
      <c r="C497" s="727" t="s">
        <v>5792</v>
      </c>
      <c r="D497" s="727" t="s">
        <v>6030</v>
      </c>
      <c r="E497" s="727" t="s">
        <v>1489</v>
      </c>
      <c r="F497" s="731"/>
      <c r="G497" s="731"/>
      <c r="H497" s="731"/>
      <c r="I497" s="731"/>
      <c r="J497" s="731"/>
      <c r="K497" s="731"/>
      <c r="L497" s="731"/>
      <c r="M497" s="731"/>
      <c r="N497" s="731">
        <v>28</v>
      </c>
      <c r="O497" s="731">
        <v>119075.32</v>
      </c>
      <c r="P497" s="745"/>
      <c r="Q497" s="732">
        <v>4252.6900000000005</v>
      </c>
    </row>
    <row r="498" spans="1:17" ht="14.4" customHeight="1" x14ac:dyDescent="0.3">
      <c r="A498" s="726" t="s">
        <v>569</v>
      </c>
      <c r="B498" s="727" t="s">
        <v>6712</v>
      </c>
      <c r="C498" s="727" t="s">
        <v>5792</v>
      </c>
      <c r="D498" s="727" t="s">
        <v>6031</v>
      </c>
      <c r="E498" s="727" t="s">
        <v>1489</v>
      </c>
      <c r="F498" s="731"/>
      <c r="G498" s="731"/>
      <c r="H498" s="731"/>
      <c r="I498" s="731"/>
      <c r="J498" s="731"/>
      <c r="K498" s="731"/>
      <c r="L498" s="731"/>
      <c r="M498" s="731"/>
      <c r="N498" s="731">
        <v>20</v>
      </c>
      <c r="O498" s="731">
        <v>170107.8</v>
      </c>
      <c r="P498" s="745"/>
      <c r="Q498" s="732">
        <v>8505.39</v>
      </c>
    </row>
    <row r="499" spans="1:17" ht="14.4" customHeight="1" x14ac:dyDescent="0.3">
      <c r="A499" s="726" t="s">
        <v>569</v>
      </c>
      <c r="B499" s="727" t="s">
        <v>6712</v>
      </c>
      <c r="C499" s="727" t="s">
        <v>5792</v>
      </c>
      <c r="D499" s="727" t="s">
        <v>6713</v>
      </c>
      <c r="E499" s="727" t="s">
        <v>6714</v>
      </c>
      <c r="F499" s="731">
        <v>2</v>
      </c>
      <c r="G499" s="731">
        <v>12397.04</v>
      </c>
      <c r="H499" s="731"/>
      <c r="I499" s="731">
        <v>6198.52</v>
      </c>
      <c r="J499" s="731"/>
      <c r="K499" s="731"/>
      <c r="L499" s="731"/>
      <c r="M499" s="731"/>
      <c r="N499" s="731"/>
      <c r="O499" s="731"/>
      <c r="P499" s="745"/>
      <c r="Q499" s="732"/>
    </row>
    <row r="500" spans="1:17" ht="14.4" customHeight="1" x14ac:dyDescent="0.3">
      <c r="A500" s="726" t="s">
        <v>569</v>
      </c>
      <c r="B500" s="727" t="s">
        <v>6712</v>
      </c>
      <c r="C500" s="727" t="s">
        <v>5792</v>
      </c>
      <c r="D500" s="727" t="s">
        <v>6034</v>
      </c>
      <c r="E500" s="727" t="s">
        <v>6035</v>
      </c>
      <c r="F500" s="731">
        <v>79</v>
      </c>
      <c r="G500" s="731">
        <v>17366.599999999999</v>
      </c>
      <c r="H500" s="731">
        <v>2.8295424921793533</v>
      </c>
      <c r="I500" s="731">
        <v>219.83037974683543</v>
      </c>
      <c r="J500" s="731">
        <v>28</v>
      </c>
      <c r="K500" s="731">
        <v>6137.6</v>
      </c>
      <c r="L500" s="731">
        <v>1</v>
      </c>
      <c r="M500" s="731">
        <v>219.20000000000002</v>
      </c>
      <c r="N500" s="731">
        <v>5</v>
      </c>
      <c r="O500" s="731">
        <v>1096</v>
      </c>
      <c r="P500" s="745">
        <v>0.17857142857142855</v>
      </c>
      <c r="Q500" s="732">
        <v>219.2</v>
      </c>
    </row>
    <row r="501" spans="1:17" ht="14.4" customHeight="1" x14ac:dyDescent="0.3">
      <c r="A501" s="726" t="s">
        <v>569</v>
      </c>
      <c r="B501" s="727" t="s">
        <v>6712</v>
      </c>
      <c r="C501" s="727" t="s">
        <v>5792</v>
      </c>
      <c r="D501" s="727" t="s">
        <v>6036</v>
      </c>
      <c r="E501" s="727" t="s">
        <v>6037</v>
      </c>
      <c r="F501" s="731">
        <v>3.8999999999999995</v>
      </c>
      <c r="G501" s="731">
        <v>809.43</v>
      </c>
      <c r="H501" s="731"/>
      <c r="I501" s="731">
        <v>207.54615384615386</v>
      </c>
      <c r="J501" s="731"/>
      <c r="K501" s="731"/>
      <c r="L501" s="731"/>
      <c r="M501" s="731"/>
      <c r="N501" s="731">
        <v>10.099999999999998</v>
      </c>
      <c r="O501" s="731">
        <v>4334.9199999999992</v>
      </c>
      <c r="P501" s="745"/>
      <c r="Q501" s="732">
        <v>429.2</v>
      </c>
    </row>
    <row r="502" spans="1:17" ht="14.4" customHeight="1" x14ac:dyDescent="0.3">
      <c r="A502" s="726" t="s">
        <v>569</v>
      </c>
      <c r="B502" s="727" t="s">
        <v>6712</v>
      </c>
      <c r="C502" s="727" t="s">
        <v>5792</v>
      </c>
      <c r="D502" s="727" t="s">
        <v>6038</v>
      </c>
      <c r="E502" s="727" t="s">
        <v>1876</v>
      </c>
      <c r="F502" s="731"/>
      <c r="G502" s="731"/>
      <c r="H502" s="731"/>
      <c r="I502" s="731"/>
      <c r="J502" s="731">
        <v>1</v>
      </c>
      <c r="K502" s="731">
        <v>65.75</v>
      </c>
      <c r="L502" s="731">
        <v>1</v>
      </c>
      <c r="M502" s="731">
        <v>65.75</v>
      </c>
      <c r="N502" s="731">
        <v>8</v>
      </c>
      <c r="O502" s="731">
        <v>526</v>
      </c>
      <c r="P502" s="745">
        <v>8</v>
      </c>
      <c r="Q502" s="732">
        <v>65.75</v>
      </c>
    </row>
    <row r="503" spans="1:17" ht="14.4" customHeight="1" x14ac:dyDescent="0.3">
      <c r="A503" s="726" t="s">
        <v>569</v>
      </c>
      <c r="B503" s="727" t="s">
        <v>6712</v>
      </c>
      <c r="C503" s="727" t="s">
        <v>5792</v>
      </c>
      <c r="D503" s="727" t="s">
        <v>6715</v>
      </c>
      <c r="E503" s="727" t="s">
        <v>6716</v>
      </c>
      <c r="F503" s="731">
        <v>1</v>
      </c>
      <c r="G503" s="731">
        <v>96.52</v>
      </c>
      <c r="H503" s="731"/>
      <c r="I503" s="731">
        <v>96.52</v>
      </c>
      <c r="J503" s="731"/>
      <c r="K503" s="731"/>
      <c r="L503" s="731"/>
      <c r="M503" s="731"/>
      <c r="N503" s="731"/>
      <c r="O503" s="731"/>
      <c r="P503" s="745"/>
      <c r="Q503" s="732"/>
    </row>
    <row r="504" spans="1:17" ht="14.4" customHeight="1" x14ac:dyDescent="0.3">
      <c r="A504" s="726" t="s">
        <v>569</v>
      </c>
      <c r="B504" s="727" t="s">
        <v>6712</v>
      </c>
      <c r="C504" s="727" t="s">
        <v>5792</v>
      </c>
      <c r="D504" s="727" t="s">
        <v>6039</v>
      </c>
      <c r="E504" s="727" t="s">
        <v>1000</v>
      </c>
      <c r="F504" s="731">
        <v>54.599999999999994</v>
      </c>
      <c r="G504" s="731">
        <v>5063.2199999999993</v>
      </c>
      <c r="H504" s="731">
        <v>2.4904674772754101</v>
      </c>
      <c r="I504" s="731">
        <v>92.732967032967025</v>
      </c>
      <c r="J504" s="731">
        <v>25.8</v>
      </c>
      <c r="K504" s="731">
        <v>2033.04</v>
      </c>
      <c r="L504" s="731">
        <v>1</v>
      </c>
      <c r="M504" s="731">
        <v>78.8</v>
      </c>
      <c r="N504" s="731">
        <v>36.299999999999997</v>
      </c>
      <c r="O504" s="731">
        <v>2860.45</v>
      </c>
      <c r="P504" s="745">
        <v>1.4069816629284224</v>
      </c>
      <c r="Q504" s="732">
        <v>78.800275482093667</v>
      </c>
    </row>
    <row r="505" spans="1:17" ht="14.4" customHeight="1" x14ac:dyDescent="0.3">
      <c r="A505" s="726" t="s">
        <v>569</v>
      </c>
      <c r="B505" s="727" t="s">
        <v>6712</v>
      </c>
      <c r="C505" s="727" t="s">
        <v>5792</v>
      </c>
      <c r="D505" s="727" t="s">
        <v>6040</v>
      </c>
      <c r="E505" s="727" t="s">
        <v>1910</v>
      </c>
      <c r="F505" s="731">
        <v>168</v>
      </c>
      <c r="G505" s="731">
        <v>11072.789999999999</v>
      </c>
      <c r="H505" s="731">
        <v>0.75523672785930351</v>
      </c>
      <c r="I505" s="731">
        <v>65.909464285714279</v>
      </c>
      <c r="J505" s="731">
        <v>209</v>
      </c>
      <c r="K505" s="731">
        <v>14661.35</v>
      </c>
      <c r="L505" s="731">
        <v>1</v>
      </c>
      <c r="M505" s="731">
        <v>70.150000000000006</v>
      </c>
      <c r="N505" s="731">
        <v>281.3</v>
      </c>
      <c r="O505" s="731">
        <v>14235.160000000002</v>
      </c>
      <c r="P505" s="745">
        <v>0.97093105341595431</v>
      </c>
      <c r="Q505" s="732">
        <v>50.604905794525422</v>
      </c>
    </row>
    <row r="506" spans="1:17" ht="14.4" customHeight="1" x14ac:dyDescent="0.3">
      <c r="A506" s="726" t="s">
        <v>569</v>
      </c>
      <c r="B506" s="727" t="s">
        <v>6712</v>
      </c>
      <c r="C506" s="727" t="s">
        <v>5792</v>
      </c>
      <c r="D506" s="727" t="s">
        <v>6041</v>
      </c>
      <c r="E506" s="727" t="s">
        <v>6042</v>
      </c>
      <c r="F506" s="731">
        <v>5.4</v>
      </c>
      <c r="G506" s="731">
        <v>6926.05</v>
      </c>
      <c r="H506" s="731"/>
      <c r="I506" s="731">
        <v>1282.6018518518517</v>
      </c>
      <c r="J506" s="731"/>
      <c r="K506" s="731"/>
      <c r="L506" s="731"/>
      <c r="M506" s="731"/>
      <c r="N506" s="731"/>
      <c r="O506" s="731"/>
      <c r="P506" s="745"/>
      <c r="Q506" s="732"/>
    </row>
    <row r="507" spans="1:17" ht="14.4" customHeight="1" x14ac:dyDescent="0.3">
      <c r="A507" s="726" t="s">
        <v>569</v>
      </c>
      <c r="B507" s="727" t="s">
        <v>6712</v>
      </c>
      <c r="C507" s="727" t="s">
        <v>5792</v>
      </c>
      <c r="D507" s="727" t="s">
        <v>6046</v>
      </c>
      <c r="E507" s="727" t="s">
        <v>6047</v>
      </c>
      <c r="F507" s="731">
        <v>1.6</v>
      </c>
      <c r="G507" s="731">
        <v>959.68</v>
      </c>
      <c r="H507" s="731"/>
      <c r="I507" s="731">
        <v>599.79999999999995</v>
      </c>
      <c r="J507" s="731"/>
      <c r="K507" s="731"/>
      <c r="L507" s="731"/>
      <c r="M507" s="731"/>
      <c r="N507" s="731">
        <v>4</v>
      </c>
      <c r="O507" s="731">
        <v>2399.3200000000002</v>
      </c>
      <c r="P507" s="745"/>
      <c r="Q507" s="732">
        <v>599.83000000000004</v>
      </c>
    </row>
    <row r="508" spans="1:17" ht="14.4" customHeight="1" x14ac:dyDescent="0.3">
      <c r="A508" s="726" t="s">
        <v>569</v>
      </c>
      <c r="B508" s="727" t="s">
        <v>6712</v>
      </c>
      <c r="C508" s="727" t="s">
        <v>5792</v>
      </c>
      <c r="D508" s="727" t="s">
        <v>6048</v>
      </c>
      <c r="E508" s="727" t="s">
        <v>6047</v>
      </c>
      <c r="F508" s="731">
        <v>1.3</v>
      </c>
      <c r="G508" s="731">
        <v>1057.8599999999999</v>
      </c>
      <c r="H508" s="731"/>
      <c r="I508" s="731">
        <v>813.73846153846148</v>
      </c>
      <c r="J508" s="731"/>
      <c r="K508" s="731"/>
      <c r="L508" s="731"/>
      <c r="M508" s="731"/>
      <c r="N508" s="731">
        <v>0.2</v>
      </c>
      <c r="O508" s="731">
        <v>159.94</v>
      </c>
      <c r="P508" s="745"/>
      <c r="Q508" s="732">
        <v>799.69999999999993</v>
      </c>
    </row>
    <row r="509" spans="1:17" ht="14.4" customHeight="1" x14ac:dyDescent="0.3">
      <c r="A509" s="726" t="s">
        <v>569</v>
      </c>
      <c r="B509" s="727" t="s">
        <v>6712</v>
      </c>
      <c r="C509" s="727" t="s">
        <v>5792</v>
      </c>
      <c r="D509" s="727" t="s">
        <v>6049</v>
      </c>
      <c r="E509" s="727" t="s">
        <v>1002</v>
      </c>
      <c r="F509" s="731">
        <v>10</v>
      </c>
      <c r="G509" s="731">
        <v>924.90000000000009</v>
      </c>
      <c r="H509" s="731"/>
      <c r="I509" s="731">
        <v>92.490000000000009</v>
      </c>
      <c r="J509" s="731"/>
      <c r="K509" s="731"/>
      <c r="L509" s="731"/>
      <c r="M509" s="731"/>
      <c r="N509" s="731">
        <v>28</v>
      </c>
      <c r="O509" s="731">
        <v>2589.7199999999998</v>
      </c>
      <c r="P509" s="745"/>
      <c r="Q509" s="732">
        <v>92.49</v>
      </c>
    </row>
    <row r="510" spans="1:17" ht="14.4" customHeight="1" x14ac:dyDescent="0.3">
      <c r="A510" s="726" t="s">
        <v>569</v>
      </c>
      <c r="B510" s="727" t="s">
        <v>6712</v>
      </c>
      <c r="C510" s="727" t="s">
        <v>5792</v>
      </c>
      <c r="D510" s="727" t="s">
        <v>6050</v>
      </c>
      <c r="E510" s="727" t="s">
        <v>1488</v>
      </c>
      <c r="F510" s="731">
        <v>22</v>
      </c>
      <c r="G510" s="731">
        <v>28321.199999999997</v>
      </c>
      <c r="H510" s="731">
        <v>0.42307071793492868</v>
      </c>
      <c r="I510" s="731">
        <v>1287.3272727272727</v>
      </c>
      <c r="J510" s="731">
        <v>52</v>
      </c>
      <c r="K510" s="731">
        <v>66942</v>
      </c>
      <c r="L510" s="731">
        <v>1</v>
      </c>
      <c r="M510" s="731">
        <v>1287.3461538461538</v>
      </c>
      <c r="N510" s="731">
        <v>21</v>
      </c>
      <c r="O510" s="731">
        <v>27032.039999999997</v>
      </c>
      <c r="P510" s="745">
        <v>0.40381285291745089</v>
      </c>
      <c r="Q510" s="732">
        <v>1287.2399999999998</v>
      </c>
    </row>
    <row r="511" spans="1:17" ht="14.4" customHeight="1" x14ac:dyDescent="0.3">
      <c r="A511" s="726" t="s">
        <v>569</v>
      </c>
      <c r="B511" s="727" t="s">
        <v>6712</v>
      </c>
      <c r="C511" s="727" t="s">
        <v>5792</v>
      </c>
      <c r="D511" s="727" t="s">
        <v>6051</v>
      </c>
      <c r="E511" s="727" t="s">
        <v>6052</v>
      </c>
      <c r="F511" s="731"/>
      <c r="G511" s="731"/>
      <c r="H511" s="731"/>
      <c r="I511" s="731"/>
      <c r="J511" s="731"/>
      <c r="K511" s="731"/>
      <c r="L511" s="731"/>
      <c r="M511" s="731"/>
      <c r="N511" s="731">
        <v>1.5</v>
      </c>
      <c r="O511" s="731">
        <v>2369.5500000000002</v>
      </c>
      <c r="P511" s="745"/>
      <c r="Q511" s="732">
        <v>1579.7</v>
      </c>
    </row>
    <row r="512" spans="1:17" ht="14.4" customHeight="1" x14ac:dyDescent="0.3">
      <c r="A512" s="726" t="s">
        <v>569</v>
      </c>
      <c r="B512" s="727" t="s">
        <v>6712</v>
      </c>
      <c r="C512" s="727" t="s">
        <v>5792</v>
      </c>
      <c r="D512" s="727" t="s">
        <v>6053</v>
      </c>
      <c r="E512" s="727" t="s">
        <v>1306</v>
      </c>
      <c r="F512" s="731">
        <v>6.5</v>
      </c>
      <c r="G512" s="731">
        <v>13514.87</v>
      </c>
      <c r="H512" s="731">
        <v>27.606156548737644</v>
      </c>
      <c r="I512" s="731">
        <v>2079.2107692307695</v>
      </c>
      <c r="J512" s="731">
        <v>0.3</v>
      </c>
      <c r="K512" s="731">
        <v>489.56</v>
      </c>
      <c r="L512" s="731">
        <v>1</v>
      </c>
      <c r="M512" s="731">
        <v>1631.8666666666668</v>
      </c>
      <c r="N512" s="731">
        <v>11.7</v>
      </c>
      <c r="O512" s="731">
        <v>19092.89</v>
      </c>
      <c r="P512" s="745">
        <v>39.000102132527168</v>
      </c>
      <c r="Q512" s="732">
        <v>1631.8709401709402</v>
      </c>
    </row>
    <row r="513" spans="1:17" ht="14.4" customHeight="1" x14ac:dyDescent="0.3">
      <c r="A513" s="726" t="s">
        <v>569</v>
      </c>
      <c r="B513" s="727" t="s">
        <v>6712</v>
      </c>
      <c r="C513" s="727" t="s">
        <v>5792</v>
      </c>
      <c r="D513" s="727" t="s">
        <v>6054</v>
      </c>
      <c r="E513" s="727" t="s">
        <v>6055</v>
      </c>
      <c r="F513" s="731"/>
      <c r="G513" s="731"/>
      <c r="H513" s="731"/>
      <c r="I513" s="731"/>
      <c r="J513" s="731">
        <v>2</v>
      </c>
      <c r="K513" s="731">
        <v>783.6</v>
      </c>
      <c r="L513" s="731">
        <v>1</v>
      </c>
      <c r="M513" s="731">
        <v>391.8</v>
      </c>
      <c r="N513" s="731"/>
      <c r="O513" s="731"/>
      <c r="P513" s="745"/>
      <c r="Q513" s="732"/>
    </row>
    <row r="514" spans="1:17" ht="14.4" customHeight="1" x14ac:dyDescent="0.3">
      <c r="A514" s="726" t="s">
        <v>569</v>
      </c>
      <c r="B514" s="727" t="s">
        <v>6712</v>
      </c>
      <c r="C514" s="727" t="s">
        <v>5792</v>
      </c>
      <c r="D514" s="727" t="s">
        <v>6056</v>
      </c>
      <c r="E514" s="727" t="s">
        <v>6057</v>
      </c>
      <c r="F514" s="731"/>
      <c r="G514" s="731"/>
      <c r="H514" s="731"/>
      <c r="I514" s="731"/>
      <c r="J514" s="731"/>
      <c r="K514" s="731"/>
      <c r="L514" s="731"/>
      <c r="M514" s="731"/>
      <c r="N514" s="731">
        <v>17</v>
      </c>
      <c r="O514" s="731">
        <v>3726.4</v>
      </c>
      <c r="P514" s="745"/>
      <c r="Q514" s="732">
        <v>219.20000000000002</v>
      </c>
    </row>
    <row r="515" spans="1:17" ht="14.4" customHeight="1" x14ac:dyDescent="0.3">
      <c r="A515" s="726" t="s">
        <v>569</v>
      </c>
      <c r="B515" s="727" t="s">
        <v>6712</v>
      </c>
      <c r="C515" s="727" t="s">
        <v>5792</v>
      </c>
      <c r="D515" s="727" t="s">
        <v>6060</v>
      </c>
      <c r="E515" s="727" t="s">
        <v>990</v>
      </c>
      <c r="F515" s="731"/>
      <c r="G515" s="731"/>
      <c r="H515" s="731"/>
      <c r="I515" s="731"/>
      <c r="J515" s="731"/>
      <c r="K515" s="731"/>
      <c r="L515" s="731"/>
      <c r="M515" s="731"/>
      <c r="N515" s="731">
        <v>4.2</v>
      </c>
      <c r="O515" s="731">
        <v>3243.04</v>
      </c>
      <c r="P515" s="745"/>
      <c r="Q515" s="732">
        <v>772.15238095238089</v>
      </c>
    </row>
    <row r="516" spans="1:17" ht="14.4" customHeight="1" x14ac:dyDescent="0.3">
      <c r="A516" s="726" t="s">
        <v>569</v>
      </c>
      <c r="B516" s="727" t="s">
        <v>6712</v>
      </c>
      <c r="C516" s="727" t="s">
        <v>5792</v>
      </c>
      <c r="D516" s="727" t="s">
        <v>6061</v>
      </c>
      <c r="E516" s="727" t="s">
        <v>6062</v>
      </c>
      <c r="F516" s="731"/>
      <c r="G516" s="731"/>
      <c r="H516" s="731"/>
      <c r="I516" s="731"/>
      <c r="J516" s="731"/>
      <c r="K516" s="731"/>
      <c r="L516" s="731"/>
      <c r="M516" s="731"/>
      <c r="N516" s="731">
        <v>3</v>
      </c>
      <c r="O516" s="731">
        <v>2456.34</v>
      </c>
      <c r="P516" s="745"/>
      <c r="Q516" s="732">
        <v>818.78000000000009</v>
      </c>
    </row>
    <row r="517" spans="1:17" ht="14.4" customHeight="1" x14ac:dyDescent="0.3">
      <c r="A517" s="726" t="s">
        <v>569</v>
      </c>
      <c r="B517" s="727" t="s">
        <v>6712</v>
      </c>
      <c r="C517" s="727" t="s">
        <v>5792</v>
      </c>
      <c r="D517" s="727" t="s">
        <v>6063</v>
      </c>
      <c r="E517" s="727" t="s">
        <v>6064</v>
      </c>
      <c r="F517" s="731">
        <v>27.52</v>
      </c>
      <c r="G517" s="731">
        <v>83556.47</v>
      </c>
      <c r="H517" s="731">
        <v>0.93418001166097309</v>
      </c>
      <c r="I517" s="731">
        <v>3036.2089389534885</v>
      </c>
      <c r="J517" s="731">
        <v>30.1</v>
      </c>
      <c r="K517" s="731">
        <v>89443.650000000009</v>
      </c>
      <c r="L517" s="731">
        <v>1</v>
      </c>
      <c r="M517" s="731">
        <v>2971.5498338870434</v>
      </c>
      <c r="N517" s="731"/>
      <c r="O517" s="731"/>
      <c r="P517" s="745"/>
      <c r="Q517" s="732"/>
    </row>
    <row r="518" spans="1:17" ht="14.4" customHeight="1" x14ac:dyDescent="0.3">
      <c r="A518" s="726" t="s">
        <v>569</v>
      </c>
      <c r="B518" s="727" t="s">
        <v>6712</v>
      </c>
      <c r="C518" s="727" t="s">
        <v>5792</v>
      </c>
      <c r="D518" s="727" t="s">
        <v>6717</v>
      </c>
      <c r="E518" s="727" t="s">
        <v>1906</v>
      </c>
      <c r="F518" s="731"/>
      <c r="G518" s="731"/>
      <c r="H518" s="731"/>
      <c r="I518" s="731"/>
      <c r="J518" s="731"/>
      <c r="K518" s="731"/>
      <c r="L518" s="731"/>
      <c r="M518" s="731"/>
      <c r="N518" s="731">
        <v>10</v>
      </c>
      <c r="O518" s="731">
        <v>2192</v>
      </c>
      <c r="P518" s="745"/>
      <c r="Q518" s="732">
        <v>219.2</v>
      </c>
    </row>
    <row r="519" spans="1:17" ht="14.4" customHeight="1" x14ac:dyDescent="0.3">
      <c r="A519" s="726" t="s">
        <v>569</v>
      </c>
      <c r="B519" s="727" t="s">
        <v>6712</v>
      </c>
      <c r="C519" s="727" t="s">
        <v>5792</v>
      </c>
      <c r="D519" s="727" t="s">
        <v>6065</v>
      </c>
      <c r="E519" s="727" t="s">
        <v>6066</v>
      </c>
      <c r="F519" s="731"/>
      <c r="G519" s="731"/>
      <c r="H519" s="731"/>
      <c r="I519" s="731"/>
      <c r="J519" s="731">
        <v>6.4</v>
      </c>
      <c r="K519" s="731">
        <v>66108.7</v>
      </c>
      <c r="L519" s="731">
        <v>1</v>
      </c>
      <c r="M519" s="731">
        <v>10329.484374999998</v>
      </c>
      <c r="N519" s="731">
        <v>10</v>
      </c>
      <c r="O519" s="731">
        <v>103294.90000000001</v>
      </c>
      <c r="P519" s="745">
        <v>1.562500850871368</v>
      </c>
      <c r="Q519" s="732">
        <v>10329.490000000002</v>
      </c>
    </row>
    <row r="520" spans="1:17" ht="14.4" customHeight="1" x14ac:dyDescent="0.3">
      <c r="A520" s="726" t="s">
        <v>569</v>
      </c>
      <c r="B520" s="727" t="s">
        <v>6712</v>
      </c>
      <c r="C520" s="727" t="s">
        <v>5792</v>
      </c>
      <c r="D520" s="727" t="s">
        <v>6068</v>
      </c>
      <c r="E520" s="727" t="s">
        <v>1010</v>
      </c>
      <c r="F520" s="731"/>
      <c r="G520" s="731"/>
      <c r="H520" s="731"/>
      <c r="I520" s="731"/>
      <c r="J520" s="731">
        <v>15</v>
      </c>
      <c r="K520" s="731">
        <v>986.25</v>
      </c>
      <c r="L520" s="731">
        <v>1</v>
      </c>
      <c r="M520" s="731">
        <v>65.75</v>
      </c>
      <c r="N520" s="731"/>
      <c r="O520" s="731"/>
      <c r="P520" s="745"/>
      <c r="Q520" s="732"/>
    </row>
    <row r="521" spans="1:17" ht="14.4" customHeight="1" x14ac:dyDescent="0.3">
      <c r="A521" s="726" t="s">
        <v>569</v>
      </c>
      <c r="B521" s="727" t="s">
        <v>6712</v>
      </c>
      <c r="C521" s="727" t="s">
        <v>5792</v>
      </c>
      <c r="D521" s="727" t="s">
        <v>6069</v>
      </c>
      <c r="E521" s="727" t="s">
        <v>6070</v>
      </c>
      <c r="F521" s="731"/>
      <c r="G521" s="731"/>
      <c r="H521" s="731"/>
      <c r="I521" s="731"/>
      <c r="J521" s="731"/>
      <c r="K521" s="731"/>
      <c r="L521" s="731"/>
      <c r="M521" s="731"/>
      <c r="N521" s="731">
        <v>32.5</v>
      </c>
      <c r="O521" s="731">
        <v>81531.59</v>
      </c>
      <c r="P521" s="745"/>
      <c r="Q521" s="732">
        <v>2508.6643076923074</v>
      </c>
    </row>
    <row r="522" spans="1:17" ht="14.4" customHeight="1" x14ac:dyDescent="0.3">
      <c r="A522" s="726" t="s">
        <v>569</v>
      </c>
      <c r="B522" s="727" t="s">
        <v>6712</v>
      </c>
      <c r="C522" s="727" t="s">
        <v>5792</v>
      </c>
      <c r="D522" s="727" t="s">
        <v>6071</v>
      </c>
      <c r="E522" s="727" t="s">
        <v>6072</v>
      </c>
      <c r="F522" s="731">
        <v>3</v>
      </c>
      <c r="G522" s="731">
        <v>31177.05</v>
      </c>
      <c r="H522" s="731"/>
      <c r="I522" s="731">
        <v>10392.35</v>
      </c>
      <c r="J522" s="731"/>
      <c r="K522" s="731"/>
      <c r="L522" s="731"/>
      <c r="M522" s="731"/>
      <c r="N522" s="731"/>
      <c r="O522" s="731"/>
      <c r="P522" s="745"/>
      <c r="Q522" s="732"/>
    </row>
    <row r="523" spans="1:17" ht="14.4" customHeight="1" x14ac:dyDescent="0.3">
      <c r="A523" s="726" t="s">
        <v>569</v>
      </c>
      <c r="B523" s="727" t="s">
        <v>6712</v>
      </c>
      <c r="C523" s="727" t="s">
        <v>5792</v>
      </c>
      <c r="D523" s="727" t="s">
        <v>6718</v>
      </c>
      <c r="E523" s="727" t="s">
        <v>6719</v>
      </c>
      <c r="F523" s="731">
        <v>8.6</v>
      </c>
      <c r="G523" s="731">
        <v>26980</v>
      </c>
      <c r="H523" s="731"/>
      <c r="I523" s="731">
        <v>3137.2093023255816</v>
      </c>
      <c r="J523" s="731"/>
      <c r="K523" s="731"/>
      <c r="L523" s="731"/>
      <c r="M523" s="731"/>
      <c r="N523" s="731"/>
      <c r="O523" s="731"/>
      <c r="P523" s="745"/>
      <c r="Q523" s="732"/>
    </row>
    <row r="524" spans="1:17" ht="14.4" customHeight="1" x14ac:dyDescent="0.3">
      <c r="A524" s="726" t="s">
        <v>569</v>
      </c>
      <c r="B524" s="727" t="s">
        <v>6712</v>
      </c>
      <c r="C524" s="727" t="s">
        <v>5792</v>
      </c>
      <c r="D524" s="727" t="s">
        <v>6720</v>
      </c>
      <c r="E524" s="727" t="s">
        <v>6721</v>
      </c>
      <c r="F524" s="731">
        <v>2.1</v>
      </c>
      <c r="G524" s="731">
        <v>2690.6</v>
      </c>
      <c r="H524" s="731"/>
      <c r="I524" s="731">
        <v>1281.2380952380952</v>
      </c>
      <c r="J524" s="731"/>
      <c r="K524" s="731"/>
      <c r="L524" s="731"/>
      <c r="M524" s="731"/>
      <c r="N524" s="731"/>
      <c r="O524" s="731"/>
      <c r="P524" s="745"/>
      <c r="Q524" s="732"/>
    </row>
    <row r="525" spans="1:17" ht="14.4" customHeight="1" x14ac:dyDescent="0.3">
      <c r="A525" s="726" t="s">
        <v>569</v>
      </c>
      <c r="B525" s="727" t="s">
        <v>6712</v>
      </c>
      <c r="C525" s="727" t="s">
        <v>5792</v>
      </c>
      <c r="D525" s="727" t="s">
        <v>6722</v>
      </c>
      <c r="E525" s="727" t="s">
        <v>1906</v>
      </c>
      <c r="F525" s="731"/>
      <c r="G525" s="731"/>
      <c r="H525" s="731"/>
      <c r="I525" s="731"/>
      <c r="J525" s="731"/>
      <c r="K525" s="731"/>
      <c r="L525" s="731"/>
      <c r="M525" s="731"/>
      <c r="N525" s="731">
        <v>5</v>
      </c>
      <c r="O525" s="731">
        <v>753.65</v>
      </c>
      <c r="P525" s="745"/>
      <c r="Q525" s="732">
        <v>150.72999999999999</v>
      </c>
    </row>
    <row r="526" spans="1:17" ht="14.4" customHeight="1" x14ac:dyDescent="0.3">
      <c r="A526" s="726" t="s">
        <v>569</v>
      </c>
      <c r="B526" s="727" t="s">
        <v>6712</v>
      </c>
      <c r="C526" s="727" t="s">
        <v>5792</v>
      </c>
      <c r="D526" s="727" t="s">
        <v>6086</v>
      </c>
      <c r="E526" s="727" t="s">
        <v>1880</v>
      </c>
      <c r="F526" s="731"/>
      <c r="G526" s="731"/>
      <c r="H526" s="731"/>
      <c r="I526" s="731"/>
      <c r="J526" s="731">
        <v>2</v>
      </c>
      <c r="K526" s="731">
        <v>6527.47</v>
      </c>
      <c r="L526" s="731">
        <v>1</v>
      </c>
      <c r="M526" s="731">
        <v>3263.7350000000001</v>
      </c>
      <c r="N526" s="731">
        <v>0.5</v>
      </c>
      <c r="O526" s="731">
        <v>1631.87</v>
      </c>
      <c r="P526" s="745">
        <v>0.25000038299678129</v>
      </c>
      <c r="Q526" s="732">
        <v>3263.74</v>
      </c>
    </row>
    <row r="527" spans="1:17" ht="14.4" customHeight="1" x14ac:dyDescent="0.3">
      <c r="A527" s="726" t="s">
        <v>569</v>
      </c>
      <c r="B527" s="727" t="s">
        <v>6712</v>
      </c>
      <c r="C527" s="727" t="s">
        <v>6090</v>
      </c>
      <c r="D527" s="727" t="s">
        <v>6091</v>
      </c>
      <c r="E527" s="727" t="s">
        <v>6092</v>
      </c>
      <c r="F527" s="731">
        <v>2</v>
      </c>
      <c r="G527" s="731">
        <v>2428</v>
      </c>
      <c r="H527" s="731"/>
      <c r="I527" s="731">
        <v>1214</v>
      </c>
      <c r="J527" s="731"/>
      <c r="K527" s="731"/>
      <c r="L527" s="731"/>
      <c r="M527" s="731"/>
      <c r="N527" s="731"/>
      <c r="O527" s="731"/>
      <c r="P527" s="745"/>
      <c r="Q527" s="732"/>
    </row>
    <row r="528" spans="1:17" ht="14.4" customHeight="1" x14ac:dyDescent="0.3">
      <c r="A528" s="726" t="s">
        <v>569</v>
      </c>
      <c r="B528" s="727" t="s">
        <v>6712</v>
      </c>
      <c r="C528" s="727" t="s">
        <v>6090</v>
      </c>
      <c r="D528" s="727" t="s">
        <v>6093</v>
      </c>
      <c r="E528" s="727" t="s">
        <v>6094</v>
      </c>
      <c r="F528" s="731">
        <v>156</v>
      </c>
      <c r="G528" s="731">
        <v>282828</v>
      </c>
      <c r="H528" s="731">
        <v>0.70705849262303255</v>
      </c>
      <c r="I528" s="731">
        <v>1813</v>
      </c>
      <c r="J528" s="731">
        <v>200</v>
      </c>
      <c r="K528" s="731">
        <v>400006.51</v>
      </c>
      <c r="L528" s="731">
        <v>1</v>
      </c>
      <c r="M528" s="731">
        <v>2000.0325500000001</v>
      </c>
      <c r="N528" s="731">
        <v>129</v>
      </c>
      <c r="O528" s="731">
        <v>270100</v>
      </c>
      <c r="P528" s="745">
        <v>0.67523901048510437</v>
      </c>
      <c r="Q528" s="732">
        <v>2093.7984496124031</v>
      </c>
    </row>
    <row r="529" spans="1:17" ht="14.4" customHeight="1" x14ac:dyDescent="0.3">
      <c r="A529" s="726" t="s">
        <v>569</v>
      </c>
      <c r="B529" s="727" t="s">
        <v>6712</v>
      </c>
      <c r="C529" s="727" t="s">
        <v>6090</v>
      </c>
      <c r="D529" s="727" t="s">
        <v>6095</v>
      </c>
      <c r="E529" s="727" t="s">
        <v>6096</v>
      </c>
      <c r="F529" s="731">
        <v>5</v>
      </c>
      <c r="G529" s="731">
        <v>13642.130000000001</v>
      </c>
      <c r="H529" s="731">
        <v>0.92420782215706521</v>
      </c>
      <c r="I529" s="731">
        <v>2728.4260000000004</v>
      </c>
      <c r="J529" s="731">
        <v>6</v>
      </c>
      <c r="K529" s="731">
        <v>14760.89</v>
      </c>
      <c r="L529" s="731">
        <v>1</v>
      </c>
      <c r="M529" s="731">
        <v>2460.1483333333331</v>
      </c>
      <c r="N529" s="731">
        <v>29</v>
      </c>
      <c r="O529" s="731">
        <v>75110</v>
      </c>
      <c r="P529" s="745">
        <v>5.0884465638589544</v>
      </c>
      <c r="Q529" s="732">
        <v>2590</v>
      </c>
    </row>
    <row r="530" spans="1:17" ht="14.4" customHeight="1" x14ac:dyDescent="0.3">
      <c r="A530" s="726" t="s">
        <v>569</v>
      </c>
      <c r="B530" s="727" t="s">
        <v>6712</v>
      </c>
      <c r="C530" s="727" t="s">
        <v>6090</v>
      </c>
      <c r="D530" s="727" t="s">
        <v>6098</v>
      </c>
      <c r="E530" s="727" t="s">
        <v>6099</v>
      </c>
      <c r="F530" s="731">
        <v>1</v>
      </c>
      <c r="G530" s="731">
        <v>1852</v>
      </c>
      <c r="H530" s="731"/>
      <c r="I530" s="731">
        <v>1852</v>
      </c>
      <c r="J530" s="731"/>
      <c r="K530" s="731"/>
      <c r="L530" s="731"/>
      <c r="M530" s="731"/>
      <c r="N530" s="731"/>
      <c r="O530" s="731"/>
      <c r="P530" s="745"/>
      <c r="Q530" s="732"/>
    </row>
    <row r="531" spans="1:17" ht="14.4" customHeight="1" x14ac:dyDescent="0.3">
      <c r="A531" s="726" t="s">
        <v>569</v>
      </c>
      <c r="B531" s="727" t="s">
        <v>6712</v>
      </c>
      <c r="C531" s="727" t="s">
        <v>6090</v>
      </c>
      <c r="D531" s="727" t="s">
        <v>6100</v>
      </c>
      <c r="E531" s="727" t="s">
        <v>6101</v>
      </c>
      <c r="F531" s="731">
        <v>7</v>
      </c>
      <c r="G531" s="731">
        <v>46602</v>
      </c>
      <c r="H531" s="731">
        <v>2.8260764099454216</v>
      </c>
      <c r="I531" s="731">
        <v>6657.4285714285716</v>
      </c>
      <c r="J531" s="731">
        <v>2</v>
      </c>
      <c r="K531" s="731">
        <v>16490</v>
      </c>
      <c r="L531" s="731">
        <v>1</v>
      </c>
      <c r="M531" s="731">
        <v>8245</v>
      </c>
      <c r="N531" s="731">
        <v>1</v>
      </c>
      <c r="O531" s="731">
        <v>8720</v>
      </c>
      <c r="P531" s="745">
        <v>0.52880533656761675</v>
      </c>
      <c r="Q531" s="732">
        <v>8720</v>
      </c>
    </row>
    <row r="532" spans="1:17" ht="14.4" customHeight="1" x14ac:dyDescent="0.3">
      <c r="A532" s="726" t="s">
        <v>569</v>
      </c>
      <c r="B532" s="727" t="s">
        <v>6712</v>
      </c>
      <c r="C532" s="727" t="s">
        <v>6090</v>
      </c>
      <c r="D532" s="727" t="s">
        <v>6102</v>
      </c>
      <c r="E532" s="727" t="s">
        <v>6103</v>
      </c>
      <c r="F532" s="731">
        <v>4</v>
      </c>
      <c r="G532" s="731">
        <v>37448</v>
      </c>
      <c r="H532" s="731">
        <v>1.894183105715731</v>
      </c>
      <c r="I532" s="731">
        <v>9362</v>
      </c>
      <c r="J532" s="731">
        <v>2</v>
      </c>
      <c r="K532" s="731">
        <v>19770</v>
      </c>
      <c r="L532" s="731">
        <v>1</v>
      </c>
      <c r="M532" s="731">
        <v>9885</v>
      </c>
      <c r="N532" s="731">
        <v>5</v>
      </c>
      <c r="O532" s="731">
        <v>50650</v>
      </c>
      <c r="P532" s="745">
        <v>2.5619625695498232</v>
      </c>
      <c r="Q532" s="732">
        <v>10130</v>
      </c>
    </row>
    <row r="533" spans="1:17" ht="14.4" customHeight="1" x14ac:dyDescent="0.3">
      <c r="A533" s="726" t="s">
        <v>569</v>
      </c>
      <c r="B533" s="727" t="s">
        <v>6712</v>
      </c>
      <c r="C533" s="727" t="s">
        <v>6090</v>
      </c>
      <c r="D533" s="727" t="s">
        <v>6104</v>
      </c>
      <c r="E533" s="727" t="s">
        <v>6105</v>
      </c>
      <c r="F533" s="731">
        <v>112</v>
      </c>
      <c r="G533" s="731">
        <v>94584.01</v>
      </c>
      <c r="H533" s="731">
        <v>0.74516670605845736</v>
      </c>
      <c r="I533" s="731">
        <v>844.50008928571424</v>
      </c>
      <c r="J533" s="731">
        <v>135</v>
      </c>
      <c r="K533" s="731">
        <v>126930</v>
      </c>
      <c r="L533" s="731">
        <v>1</v>
      </c>
      <c r="M533" s="731">
        <v>940.22222222222217</v>
      </c>
      <c r="N533" s="731">
        <v>61</v>
      </c>
      <c r="O533" s="731">
        <v>49805.21</v>
      </c>
      <c r="P533" s="745">
        <v>0.39238328212400536</v>
      </c>
      <c r="Q533" s="732">
        <v>816.47885245901637</v>
      </c>
    </row>
    <row r="534" spans="1:17" ht="14.4" customHeight="1" x14ac:dyDescent="0.3">
      <c r="A534" s="726" t="s">
        <v>569</v>
      </c>
      <c r="B534" s="727" t="s">
        <v>6712</v>
      </c>
      <c r="C534" s="727" t="s">
        <v>6090</v>
      </c>
      <c r="D534" s="727" t="s">
        <v>6106</v>
      </c>
      <c r="E534" s="727" t="s">
        <v>6107</v>
      </c>
      <c r="F534" s="731">
        <v>4</v>
      </c>
      <c r="G534" s="731">
        <v>954.72</v>
      </c>
      <c r="H534" s="731">
        <v>0.66133747107964702</v>
      </c>
      <c r="I534" s="731">
        <v>238.68</v>
      </c>
      <c r="J534" s="731">
        <v>6</v>
      </c>
      <c r="K534" s="731">
        <v>1443.62</v>
      </c>
      <c r="L534" s="731">
        <v>1</v>
      </c>
      <c r="M534" s="731">
        <v>240.60333333333332</v>
      </c>
      <c r="N534" s="731">
        <v>14</v>
      </c>
      <c r="O534" s="731">
        <v>3430</v>
      </c>
      <c r="P534" s="745">
        <v>2.3759715160499302</v>
      </c>
      <c r="Q534" s="732">
        <v>245</v>
      </c>
    </row>
    <row r="535" spans="1:17" ht="14.4" customHeight="1" x14ac:dyDescent="0.3">
      <c r="A535" s="726" t="s">
        <v>569</v>
      </c>
      <c r="B535" s="727" t="s">
        <v>6712</v>
      </c>
      <c r="C535" s="727" t="s">
        <v>5810</v>
      </c>
      <c r="D535" s="727" t="s">
        <v>6122</v>
      </c>
      <c r="E535" s="727" t="s">
        <v>6123</v>
      </c>
      <c r="F535" s="731">
        <v>1</v>
      </c>
      <c r="G535" s="731">
        <v>6832.75</v>
      </c>
      <c r="H535" s="731"/>
      <c r="I535" s="731">
        <v>6832.75</v>
      </c>
      <c r="J535" s="731"/>
      <c r="K535" s="731"/>
      <c r="L535" s="731"/>
      <c r="M535" s="731"/>
      <c r="N535" s="731">
        <v>1</v>
      </c>
      <c r="O535" s="731">
        <v>6559.4</v>
      </c>
      <c r="P535" s="745"/>
      <c r="Q535" s="732">
        <v>6559.4</v>
      </c>
    </row>
    <row r="536" spans="1:17" ht="14.4" customHeight="1" x14ac:dyDescent="0.3">
      <c r="A536" s="726" t="s">
        <v>569</v>
      </c>
      <c r="B536" s="727" t="s">
        <v>6712</v>
      </c>
      <c r="C536" s="727" t="s">
        <v>5810</v>
      </c>
      <c r="D536" s="727" t="s">
        <v>6124</v>
      </c>
      <c r="E536" s="727" t="s">
        <v>6125</v>
      </c>
      <c r="F536" s="731"/>
      <c r="G536" s="731"/>
      <c r="H536" s="731"/>
      <c r="I536" s="731"/>
      <c r="J536" s="731">
        <v>1</v>
      </c>
      <c r="K536" s="731">
        <v>5083.3599999999997</v>
      </c>
      <c r="L536" s="731">
        <v>1</v>
      </c>
      <c r="M536" s="731">
        <v>5083.3599999999997</v>
      </c>
      <c r="N536" s="731"/>
      <c r="O536" s="731"/>
      <c r="P536" s="745"/>
      <c r="Q536" s="732"/>
    </row>
    <row r="537" spans="1:17" ht="14.4" customHeight="1" x14ac:dyDescent="0.3">
      <c r="A537" s="726" t="s">
        <v>569</v>
      </c>
      <c r="B537" s="727" t="s">
        <v>6712</v>
      </c>
      <c r="C537" s="727" t="s">
        <v>5810</v>
      </c>
      <c r="D537" s="727" t="s">
        <v>6126</v>
      </c>
      <c r="E537" s="727" t="s">
        <v>6127</v>
      </c>
      <c r="F537" s="731">
        <v>1</v>
      </c>
      <c r="G537" s="731">
        <v>6570.55</v>
      </c>
      <c r="H537" s="731">
        <v>1</v>
      </c>
      <c r="I537" s="731">
        <v>6570.55</v>
      </c>
      <c r="J537" s="731">
        <v>1</v>
      </c>
      <c r="K537" s="731">
        <v>6570.55</v>
      </c>
      <c r="L537" s="731">
        <v>1</v>
      </c>
      <c r="M537" s="731">
        <v>6570.55</v>
      </c>
      <c r="N537" s="731"/>
      <c r="O537" s="731"/>
      <c r="P537" s="745"/>
      <c r="Q537" s="732"/>
    </row>
    <row r="538" spans="1:17" ht="14.4" customHeight="1" x14ac:dyDescent="0.3">
      <c r="A538" s="726" t="s">
        <v>569</v>
      </c>
      <c r="B538" s="727" t="s">
        <v>6712</v>
      </c>
      <c r="C538" s="727" t="s">
        <v>5810</v>
      </c>
      <c r="D538" s="727" t="s">
        <v>6145</v>
      </c>
      <c r="E538" s="727" t="s">
        <v>6146</v>
      </c>
      <c r="F538" s="731"/>
      <c r="G538" s="731"/>
      <c r="H538" s="731"/>
      <c r="I538" s="731"/>
      <c r="J538" s="731"/>
      <c r="K538" s="731"/>
      <c r="L538" s="731"/>
      <c r="M538" s="731"/>
      <c r="N538" s="731">
        <v>1</v>
      </c>
      <c r="O538" s="731">
        <v>1638.39</v>
      </c>
      <c r="P538" s="745"/>
      <c r="Q538" s="732">
        <v>1638.39</v>
      </c>
    </row>
    <row r="539" spans="1:17" ht="14.4" customHeight="1" x14ac:dyDescent="0.3">
      <c r="A539" s="726" t="s">
        <v>569</v>
      </c>
      <c r="B539" s="727" t="s">
        <v>6712</v>
      </c>
      <c r="C539" s="727" t="s">
        <v>5810</v>
      </c>
      <c r="D539" s="727" t="s">
        <v>6157</v>
      </c>
      <c r="E539" s="727" t="s">
        <v>6158</v>
      </c>
      <c r="F539" s="731"/>
      <c r="G539" s="731"/>
      <c r="H539" s="731"/>
      <c r="I539" s="731"/>
      <c r="J539" s="731">
        <v>1</v>
      </c>
      <c r="K539" s="731">
        <v>9375.98</v>
      </c>
      <c r="L539" s="731">
        <v>1</v>
      </c>
      <c r="M539" s="731">
        <v>9375.98</v>
      </c>
      <c r="N539" s="731"/>
      <c r="O539" s="731"/>
      <c r="P539" s="745"/>
      <c r="Q539" s="732"/>
    </row>
    <row r="540" spans="1:17" ht="14.4" customHeight="1" x14ac:dyDescent="0.3">
      <c r="A540" s="726" t="s">
        <v>569</v>
      </c>
      <c r="B540" s="727" t="s">
        <v>6712</v>
      </c>
      <c r="C540" s="727" t="s">
        <v>5810</v>
      </c>
      <c r="D540" s="727" t="s">
        <v>6159</v>
      </c>
      <c r="E540" s="727" t="s">
        <v>6160</v>
      </c>
      <c r="F540" s="731"/>
      <c r="G540" s="731"/>
      <c r="H540" s="731"/>
      <c r="I540" s="731"/>
      <c r="J540" s="731">
        <v>4</v>
      </c>
      <c r="K540" s="731">
        <v>26388.32</v>
      </c>
      <c r="L540" s="731">
        <v>1</v>
      </c>
      <c r="M540" s="731">
        <v>6597.08</v>
      </c>
      <c r="N540" s="731"/>
      <c r="O540" s="731"/>
      <c r="P540" s="745"/>
      <c r="Q540" s="732"/>
    </row>
    <row r="541" spans="1:17" ht="14.4" customHeight="1" x14ac:dyDescent="0.3">
      <c r="A541" s="726" t="s">
        <v>569</v>
      </c>
      <c r="B541" s="727" t="s">
        <v>6712</v>
      </c>
      <c r="C541" s="727" t="s">
        <v>5810</v>
      </c>
      <c r="D541" s="727" t="s">
        <v>6174</v>
      </c>
      <c r="E541" s="727" t="s">
        <v>6175</v>
      </c>
      <c r="F541" s="731"/>
      <c r="G541" s="731"/>
      <c r="H541" s="731"/>
      <c r="I541" s="731"/>
      <c r="J541" s="731">
        <v>3</v>
      </c>
      <c r="K541" s="731">
        <v>30372.720000000001</v>
      </c>
      <c r="L541" s="731">
        <v>1</v>
      </c>
      <c r="M541" s="731">
        <v>10124.24</v>
      </c>
      <c r="N541" s="731">
        <v>1</v>
      </c>
      <c r="O541" s="731">
        <v>9719.2999999999993</v>
      </c>
      <c r="P541" s="745">
        <v>0.32000097455874876</v>
      </c>
      <c r="Q541" s="732">
        <v>9719.2999999999993</v>
      </c>
    </row>
    <row r="542" spans="1:17" ht="14.4" customHeight="1" x14ac:dyDescent="0.3">
      <c r="A542" s="726" t="s">
        <v>569</v>
      </c>
      <c r="B542" s="727" t="s">
        <v>6712</v>
      </c>
      <c r="C542" s="727" t="s">
        <v>5810</v>
      </c>
      <c r="D542" s="727" t="s">
        <v>6176</v>
      </c>
      <c r="E542" s="727" t="s">
        <v>6177</v>
      </c>
      <c r="F542" s="731"/>
      <c r="G542" s="731"/>
      <c r="H542" s="731"/>
      <c r="I542" s="731"/>
      <c r="J542" s="731">
        <v>2</v>
      </c>
      <c r="K542" s="731">
        <v>13327.42</v>
      </c>
      <c r="L542" s="731">
        <v>1</v>
      </c>
      <c r="M542" s="731">
        <v>6663.71</v>
      </c>
      <c r="N542" s="731">
        <v>2</v>
      </c>
      <c r="O542" s="731">
        <v>12794.4</v>
      </c>
      <c r="P542" s="745">
        <v>0.96000576255569336</v>
      </c>
      <c r="Q542" s="732">
        <v>6397.2</v>
      </c>
    </row>
    <row r="543" spans="1:17" ht="14.4" customHeight="1" x14ac:dyDescent="0.3">
      <c r="A543" s="726" t="s">
        <v>569</v>
      </c>
      <c r="B543" s="727" t="s">
        <v>6712</v>
      </c>
      <c r="C543" s="727" t="s">
        <v>5810</v>
      </c>
      <c r="D543" s="727" t="s">
        <v>6192</v>
      </c>
      <c r="E543" s="727" t="s">
        <v>6193</v>
      </c>
      <c r="F543" s="731"/>
      <c r="G543" s="731"/>
      <c r="H543" s="731"/>
      <c r="I543" s="731"/>
      <c r="J543" s="731">
        <v>1</v>
      </c>
      <c r="K543" s="731">
        <v>21280.6</v>
      </c>
      <c r="L543" s="731">
        <v>1</v>
      </c>
      <c r="M543" s="731">
        <v>21280.6</v>
      </c>
      <c r="N543" s="731"/>
      <c r="O543" s="731"/>
      <c r="P543" s="745"/>
      <c r="Q543" s="732"/>
    </row>
    <row r="544" spans="1:17" ht="14.4" customHeight="1" x14ac:dyDescent="0.3">
      <c r="A544" s="726" t="s">
        <v>569</v>
      </c>
      <c r="B544" s="727" t="s">
        <v>6712</v>
      </c>
      <c r="C544" s="727" t="s">
        <v>5810</v>
      </c>
      <c r="D544" s="727" t="s">
        <v>6198</v>
      </c>
      <c r="E544" s="727" t="s">
        <v>6199</v>
      </c>
      <c r="F544" s="731"/>
      <c r="G544" s="731"/>
      <c r="H544" s="731"/>
      <c r="I544" s="731"/>
      <c r="J544" s="731"/>
      <c r="K544" s="731"/>
      <c r="L544" s="731"/>
      <c r="M544" s="731"/>
      <c r="N544" s="731">
        <v>1</v>
      </c>
      <c r="O544" s="731">
        <v>21280.400000000001</v>
      </c>
      <c r="P544" s="745"/>
      <c r="Q544" s="732">
        <v>21280.400000000001</v>
      </c>
    </row>
    <row r="545" spans="1:17" ht="14.4" customHeight="1" x14ac:dyDescent="0.3">
      <c r="A545" s="726" t="s">
        <v>569</v>
      </c>
      <c r="B545" s="727" t="s">
        <v>6712</v>
      </c>
      <c r="C545" s="727" t="s">
        <v>5810</v>
      </c>
      <c r="D545" s="727" t="s">
        <v>6226</v>
      </c>
      <c r="E545" s="727" t="s">
        <v>6227</v>
      </c>
      <c r="F545" s="731"/>
      <c r="G545" s="731"/>
      <c r="H545" s="731"/>
      <c r="I545" s="731"/>
      <c r="J545" s="731">
        <v>1</v>
      </c>
      <c r="K545" s="731">
        <v>5860.64</v>
      </c>
      <c r="L545" s="731">
        <v>1</v>
      </c>
      <c r="M545" s="731">
        <v>5860.64</v>
      </c>
      <c r="N545" s="731"/>
      <c r="O545" s="731"/>
      <c r="P545" s="745"/>
      <c r="Q545" s="732"/>
    </row>
    <row r="546" spans="1:17" ht="14.4" customHeight="1" x14ac:dyDescent="0.3">
      <c r="A546" s="726" t="s">
        <v>569</v>
      </c>
      <c r="B546" s="727" t="s">
        <v>6712</v>
      </c>
      <c r="C546" s="727" t="s">
        <v>5810</v>
      </c>
      <c r="D546" s="727" t="s">
        <v>6235</v>
      </c>
      <c r="E546" s="727" t="s">
        <v>6236</v>
      </c>
      <c r="F546" s="731">
        <v>1</v>
      </c>
      <c r="G546" s="731">
        <v>96.6</v>
      </c>
      <c r="H546" s="731"/>
      <c r="I546" s="731">
        <v>96.6</v>
      </c>
      <c r="J546" s="731"/>
      <c r="K546" s="731"/>
      <c r="L546" s="731"/>
      <c r="M546" s="731"/>
      <c r="N546" s="731"/>
      <c r="O546" s="731"/>
      <c r="P546" s="745"/>
      <c r="Q546" s="732"/>
    </row>
    <row r="547" spans="1:17" ht="14.4" customHeight="1" x14ac:dyDescent="0.3">
      <c r="A547" s="726" t="s">
        <v>569</v>
      </c>
      <c r="B547" s="727" t="s">
        <v>6712</v>
      </c>
      <c r="C547" s="727" t="s">
        <v>5810</v>
      </c>
      <c r="D547" s="727" t="s">
        <v>6245</v>
      </c>
      <c r="E547" s="727" t="s">
        <v>6246</v>
      </c>
      <c r="F547" s="731">
        <v>1</v>
      </c>
      <c r="G547" s="731">
        <v>13666.42</v>
      </c>
      <c r="H547" s="731"/>
      <c r="I547" s="731">
        <v>13666.42</v>
      </c>
      <c r="J547" s="731"/>
      <c r="K547" s="731"/>
      <c r="L547" s="731"/>
      <c r="M547" s="731"/>
      <c r="N547" s="731"/>
      <c r="O547" s="731"/>
      <c r="P547" s="745"/>
      <c r="Q547" s="732"/>
    </row>
    <row r="548" spans="1:17" ht="14.4" customHeight="1" x14ac:dyDescent="0.3">
      <c r="A548" s="726" t="s">
        <v>569</v>
      </c>
      <c r="B548" s="727" t="s">
        <v>6712</v>
      </c>
      <c r="C548" s="727" t="s">
        <v>5810</v>
      </c>
      <c r="D548" s="727" t="s">
        <v>6290</v>
      </c>
      <c r="E548" s="727" t="s">
        <v>6291</v>
      </c>
      <c r="F548" s="731">
        <v>5</v>
      </c>
      <c r="G548" s="731">
        <v>7150.9</v>
      </c>
      <c r="H548" s="731"/>
      <c r="I548" s="731">
        <v>1430.1799999999998</v>
      </c>
      <c r="J548" s="731"/>
      <c r="K548" s="731"/>
      <c r="L548" s="731"/>
      <c r="M548" s="731"/>
      <c r="N548" s="731">
        <v>2</v>
      </c>
      <c r="O548" s="731">
        <v>2860.36</v>
      </c>
      <c r="P548" s="745"/>
      <c r="Q548" s="732">
        <v>1430.18</v>
      </c>
    </row>
    <row r="549" spans="1:17" ht="14.4" customHeight="1" x14ac:dyDescent="0.3">
      <c r="A549" s="726" t="s">
        <v>569</v>
      </c>
      <c r="B549" s="727" t="s">
        <v>6712</v>
      </c>
      <c r="C549" s="727" t="s">
        <v>5810</v>
      </c>
      <c r="D549" s="727" t="s">
        <v>6300</v>
      </c>
      <c r="E549" s="727" t="s">
        <v>6301</v>
      </c>
      <c r="F549" s="731"/>
      <c r="G549" s="731"/>
      <c r="H549" s="731"/>
      <c r="I549" s="731"/>
      <c r="J549" s="731">
        <v>1</v>
      </c>
      <c r="K549" s="731">
        <v>8181.99</v>
      </c>
      <c r="L549" s="731">
        <v>1</v>
      </c>
      <c r="M549" s="731">
        <v>8181.99</v>
      </c>
      <c r="N549" s="731"/>
      <c r="O549" s="731"/>
      <c r="P549" s="745"/>
      <c r="Q549" s="732"/>
    </row>
    <row r="550" spans="1:17" ht="14.4" customHeight="1" x14ac:dyDescent="0.3">
      <c r="A550" s="726" t="s">
        <v>569</v>
      </c>
      <c r="B550" s="727" t="s">
        <v>6712</v>
      </c>
      <c r="C550" s="727" t="s">
        <v>5810</v>
      </c>
      <c r="D550" s="727" t="s">
        <v>6310</v>
      </c>
      <c r="E550" s="727" t="s">
        <v>6311</v>
      </c>
      <c r="F550" s="731">
        <v>5</v>
      </c>
      <c r="G550" s="731">
        <v>8083.65</v>
      </c>
      <c r="H550" s="731"/>
      <c r="I550" s="731">
        <v>1616.73</v>
      </c>
      <c r="J550" s="731"/>
      <c r="K550" s="731"/>
      <c r="L550" s="731"/>
      <c r="M550" s="731"/>
      <c r="N550" s="731">
        <v>2</v>
      </c>
      <c r="O550" s="731">
        <v>3233.46</v>
      </c>
      <c r="P550" s="745"/>
      <c r="Q550" s="732">
        <v>1616.73</v>
      </c>
    </row>
    <row r="551" spans="1:17" ht="14.4" customHeight="1" x14ac:dyDescent="0.3">
      <c r="A551" s="726" t="s">
        <v>569</v>
      </c>
      <c r="B551" s="727" t="s">
        <v>6712</v>
      </c>
      <c r="C551" s="727" t="s">
        <v>5810</v>
      </c>
      <c r="D551" s="727" t="s">
        <v>6314</v>
      </c>
      <c r="E551" s="727" t="s">
        <v>6315</v>
      </c>
      <c r="F551" s="731"/>
      <c r="G551" s="731"/>
      <c r="H551" s="731"/>
      <c r="I551" s="731"/>
      <c r="J551" s="731">
        <v>1</v>
      </c>
      <c r="K551" s="731">
        <v>7491.46</v>
      </c>
      <c r="L551" s="731">
        <v>1</v>
      </c>
      <c r="M551" s="731">
        <v>7491.46</v>
      </c>
      <c r="N551" s="731"/>
      <c r="O551" s="731"/>
      <c r="P551" s="745"/>
      <c r="Q551" s="732"/>
    </row>
    <row r="552" spans="1:17" ht="14.4" customHeight="1" x14ac:dyDescent="0.3">
      <c r="A552" s="726" t="s">
        <v>569</v>
      </c>
      <c r="B552" s="727" t="s">
        <v>6712</v>
      </c>
      <c r="C552" s="727" t="s">
        <v>5810</v>
      </c>
      <c r="D552" s="727" t="s">
        <v>6723</v>
      </c>
      <c r="E552" s="727" t="s">
        <v>6724</v>
      </c>
      <c r="F552" s="731">
        <v>1</v>
      </c>
      <c r="G552" s="731">
        <v>9310</v>
      </c>
      <c r="H552" s="731"/>
      <c r="I552" s="731">
        <v>9310</v>
      </c>
      <c r="J552" s="731"/>
      <c r="K552" s="731"/>
      <c r="L552" s="731"/>
      <c r="M552" s="731"/>
      <c r="N552" s="731"/>
      <c r="O552" s="731"/>
      <c r="P552" s="745"/>
      <c r="Q552" s="732"/>
    </row>
    <row r="553" spans="1:17" ht="14.4" customHeight="1" x14ac:dyDescent="0.3">
      <c r="A553" s="726" t="s">
        <v>569</v>
      </c>
      <c r="B553" s="727" t="s">
        <v>6712</v>
      </c>
      <c r="C553" s="727" t="s">
        <v>5810</v>
      </c>
      <c r="D553" s="727" t="s">
        <v>6332</v>
      </c>
      <c r="E553" s="727" t="s">
        <v>6333</v>
      </c>
      <c r="F553" s="731"/>
      <c r="G553" s="731"/>
      <c r="H553" s="731"/>
      <c r="I553" s="731"/>
      <c r="J553" s="731">
        <v>1</v>
      </c>
      <c r="K553" s="731">
        <v>5899.74</v>
      </c>
      <c r="L553" s="731">
        <v>1</v>
      </c>
      <c r="M553" s="731">
        <v>5899.74</v>
      </c>
      <c r="N553" s="731"/>
      <c r="O553" s="731"/>
      <c r="P553" s="745"/>
      <c r="Q553" s="732"/>
    </row>
    <row r="554" spans="1:17" ht="14.4" customHeight="1" x14ac:dyDescent="0.3">
      <c r="A554" s="726" t="s">
        <v>569</v>
      </c>
      <c r="B554" s="727" t="s">
        <v>6712</v>
      </c>
      <c r="C554" s="727" t="s">
        <v>5813</v>
      </c>
      <c r="D554" s="727" t="s">
        <v>6725</v>
      </c>
      <c r="E554" s="727" t="s">
        <v>6726</v>
      </c>
      <c r="F554" s="731">
        <v>932</v>
      </c>
      <c r="G554" s="731">
        <v>11088004</v>
      </c>
      <c r="H554" s="731">
        <v>0.91283055827619985</v>
      </c>
      <c r="I554" s="731">
        <v>11897</v>
      </c>
      <c r="J554" s="731">
        <v>1021</v>
      </c>
      <c r="K554" s="731">
        <v>12146837</v>
      </c>
      <c r="L554" s="731">
        <v>1</v>
      </c>
      <c r="M554" s="731">
        <v>11897</v>
      </c>
      <c r="N554" s="731">
        <v>1150</v>
      </c>
      <c r="O554" s="731">
        <v>13681550</v>
      </c>
      <c r="P554" s="745">
        <v>1.1263467189030363</v>
      </c>
      <c r="Q554" s="732">
        <v>11897</v>
      </c>
    </row>
    <row r="555" spans="1:17" ht="14.4" customHeight="1" x14ac:dyDescent="0.3">
      <c r="A555" s="726" t="s">
        <v>569</v>
      </c>
      <c r="B555" s="727" t="s">
        <v>6712</v>
      </c>
      <c r="C555" s="727" t="s">
        <v>5813</v>
      </c>
      <c r="D555" s="727" t="s">
        <v>6381</v>
      </c>
      <c r="E555" s="727" t="s">
        <v>6382</v>
      </c>
      <c r="F555" s="731">
        <v>6</v>
      </c>
      <c r="G555" s="731">
        <v>2574</v>
      </c>
      <c r="H555" s="731">
        <v>0.98620689655172411</v>
      </c>
      <c r="I555" s="731">
        <v>429</v>
      </c>
      <c r="J555" s="731">
        <v>6</v>
      </c>
      <c r="K555" s="731">
        <v>2610</v>
      </c>
      <c r="L555" s="731">
        <v>1</v>
      </c>
      <c r="M555" s="731">
        <v>435</v>
      </c>
      <c r="N555" s="731">
        <v>9</v>
      </c>
      <c r="O555" s="731">
        <v>3915</v>
      </c>
      <c r="P555" s="745">
        <v>1.5</v>
      </c>
      <c r="Q555" s="732">
        <v>435</v>
      </c>
    </row>
    <row r="556" spans="1:17" ht="14.4" customHeight="1" x14ac:dyDescent="0.3">
      <c r="A556" s="726" t="s">
        <v>569</v>
      </c>
      <c r="B556" s="727" t="s">
        <v>6712</v>
      </c>
      <c r="C556" s="727" t="s">
        <v>5813</v>
      </c>
      <c r="D556" s="727" t="s">
        <v>6383</v>
      </c>
      <c r="E556" s="727" t="s">
        <v>6384</v>
      </c>
      <c r="F556" s="731">
        <v>680</v>
      </c>
      <c r="G556" s="731">
        <v>261118</v>
      </c>
      <c r="H556" s="731">
        <v>0.97603989115158041</v>
      </c>
      <c r="I556" s="731">
        <v>383.99705882352941</v>
      </c>
      <c r="J556" s="731">
        <v>686</v>
      </c>
      <c r="K556" s="731">
        <v>267528</v>
      </c>
      <c r="L556" s="731">
        <v>1</v>
      </c>
      <c r="M556" s="731">
        <v>389.98250728862973</v>
      </c>
      <c r="N556" s="731">
        <v>707</v>
      </c>
      <c r="O556" s="731">
        <v>275730</v>
      </c>
      <c r="P556" s="745">
        <v>1.0306584731317843</v>
      </c>
      <c r="Q556" s="732">
        <v>390</v>
      </c>
    </row>
    <row r="557" spans="1:17" ht="14.4" customHeight="1" x14ac:dyDescent="0.3">
      <c r="A557" s="726" t="s">
        <v>569</v>
      </c>
      <c r="B557" s="727" t="s">
        <v>6712</v>
      </c>
      <c r="C557" s="727" t="s">
        <v>5813</v>
      </c>
      <c r="D557" s="727" t="s">
        <v>5846</v>
      </c>
      <c r="E557" s="727" t="s">
        <v>5847</v>
      </c>
      <c r="F557" s="731">
        <v>34</v>
      </c>
      <c r="G557" s="731">
        <v>7988</v>
      </c>
      <c r="H557" s="731">
        <v>0.79561752988047807</v>
      </c>
      <c r="I557" s="731">
        <v>234.94117647058823</v>
      </c>
      <c r="J557" s="731">
        <v>40</v>
      </c>
      <c r="K557" s="731">
        <v>10040</v>
      </c>
      <c r="L557" s="731">
        <v>1</v>
      </c>
      <c r="M557" s="731">
        <v>251</v>
      </c>
      <c r="N557" s="731">
        <v>40</v>
      </c>
      <c r="O557" s="731">
        <v>10040</v>
      </c>
      <c r="P557" s="745">
        <v>1</v>
      </c>
      <c r="Q557" s="732">
        <v>251</v>
      </c>
    </row>
    <row r="558" spans="1:17" ht="14.4" customHeight="1" x14ac:dyDescent="0.3">
      <c r="A558" s="726" t="s">
        <v>569</v>
      </c>
      <c r="B558" s="727" t="s">
        <v>6712</v>
      </c>
      <c r="C558" s="727" t="s">
        <v>5813</v>
      </c>
      <c r="D558" s="727" t="s">
        <v>6475</v>
      </c>
      <c r="E558" s="727" t="s">
        <v>6476</v>
      </c>
      <c r="F558" s="731">
        <v>0</v>
      </c>
      <c r="G558" s="731">
        <v>0</v>
      </c>
      <c r="H558" s="731"/>
      <c r="I558" s="731"/>
      <c r="J558" s="731">
        <v>0</v>
      </c>
      <c r="K558" s="731">
        <v>0</v>
      </c>
      <c r="L558" s="731"/>
      <c r="M558" s="731"/>
      <c r="N558" s="731">
        <v>0</v>
      </c>
      <c r="O558" s="731">
        <v>0</v>
      </c>
      <c r="P558" s="745"/>
      <c r="Q558" s="732"/>
    </row>
    <row r="559" spans="1:17" ht="14.4" customHeight="1" x14ac:dyDescent="0.3">
      <c r="A559" s="726" t="s">
        <v>569</v>
      </c>
      <c r="B559" s="727" t="s">
        <v>6712</v>
      </c>
      <c r="C559" s="727" t="s">
        <v>5813</v>
      </c>
      <c r="D559" s="727" t="s">
        <v>6477</v>
      </c>
      <c r="E559" s="727" t="s">
        <v>6478</v>
      </c>
      <c r="F559" s="731">
        <v>1028</v>
      </c>
      <c r="G559" s="731">
        <v>0</v>
      </c>
      <c r="H559" s="731"/>
      <c r="I559" s="731">
        <v>0</v>
      </c>
      <c r="J559" s="731">
        <v>1208</v>
      </c>
      <c r="K559" s="731">
        <v>0</v>
      </c>
      <c r="L559" s="731"/>
      <c r="M559" s="731">
        <v>0</v>
      </c>
      <c r="N559" s="731">
        <v>921</v>
      </c>
      <c r="O559" s="731">
        <v>0</v>
      </c>
      <c r="P559" s="745"/>
      <c r="Q559" s="732">
        <v>0</v>
      </c>
    </row>
    <row r="560" spans="1:17" ht="14.4" customHeight="1" x14ac:dyDescent="0.3">
      <c r="A560" s="726" t="s">
        <v>569</v>
      </c>
      <c r="B560" s="727" t="s">
        <v>6712</v>
      </c>
      <c r="C560" s="727" t="s">
        <v>5813</v>
      </c>
      <c r="D560" s="727" t="s">
        <v>6727</v>
      </c>
      <c r="E560" s="727" t="s">
        <v>6728</v>
      </c>
      <c r="F560" s="731">
        <v>31</v>
      </c>
      <c r="G560" s="731">
        <v>169756</v>
      </c>
      <c r="H560" s="731">
        <v>1.1481481481481481</v>
      </c>
      <c r="I560" s="731">
        <v>5476</v>
      </c>
      <c r="J560" s="731">
        <v>27</v>
      </c>
      <c r="K560" s="731">
        <v>147852</v>
      </c>
      <c r="L560" s="731">
        <v>1</v>
      </c>
      <c r="M560" s="731">
        <v>5476</v>
      </c>
      <c r="N560" s="731">
        <v>21</v>
      </c>
      <c r="O560" s="731">
        <v>114996</v>
      </c>
      <c r="P560" s="745">
        <v>0.77777777777777779</v>
      </c>
      <c r="Q560" s="732">
        <v>5476</v>
      </c>
    </row>
    <row r="561" spans="1:17" ht="14.4" customHeight="1" x14ac:dyDescent="0.3">
      <c r="A561" s="726" t="s">
        <v>569</v>
      </c>
      <c r="B561" s="727" t="s">
        <v>6712</v>
      </c>
      <c r="C561" s="727" t="s">
        <v>5813</v>
      </c>
      <c r="D561" s="727" t="s">
        <v>6729</v>
      </c>
      <c r="E561" s="727" t="s">
        <v>6730</v>
      </c>
      <c r="F561" s="731">
        <v>392</v>
      </c>
      <c r="G561" s="731">
        <v>2616992</v>
      </c>
      <c r="H561" s="731">
        <v>1.1563421828908556</v>
      </c>
      <c r="I561" s="731">
        <v>6676</v>
      </c>
      <c r="J561" s="731">
        <v>339</v>
      </c>
      <c r="K561" s="731">
        <v>2263164</v>
      </c>
      <c r="L561" s="731">
        <v>1</v>
      </c>
      <c r="M561" s="731">
        <v>6676</v>
      </c>
      <c r="N561" s="731">
        <v>255</v>
      </c>
      <c r="O561" s="731">
        <v>1702380</v>
      </c>
      <c r="P561" s="745">
        <v>0.75221238938053092</v>
      </c>
      <c r="Q561" s="732">
        <v>6676</v>
      </c>
    </row>
    <row r="562" spans="1:17" ht="14.4" customHeight="1" x14ac:dyDescent="0.3">
      <c r="A562" s="726" t="s">
        <v>569</v>
      </c>
      <c r="B562" s="727" t="s">
        <v>6712</v>
      </c>
      <c r="C562" s="727" t="s">
        <v>5813</v>
      </c>
      <c r="D562" s="727" t="s">
        <v>5895</v>
      </c>
      <c r="E562" s="727" t="s">
        <v>5896</v>
      </c>
      <c r="F562" s="731">
        <v>28</v>
      </c>
      <c r="G562" s="731">
        <v>9771</v>
      </c>
      <c r="H562" s="731">
        <v>0.97281959378733573</v>
      </c>
      <c r="I562" s="731">
        <v>348.96428571428572</v>
      </c>
      <c r="J562" s="731">
        <v>27</v>
      </c>
      <c r="K562" s="731">
        <v>10044</v>
      </c>
      <c r="L562" s="731">
        <v>1</v>
      </c>
      <c r="M562" s="731">
        <v>372</v>
      </c>
      <c r="N562" s="731">
        <v>26</v>
      </c>
      <c r="O562" s="731">
        <v>9697</v>
      </c>
      <c r="P562" s="745">
        <v>0.96545201115093593</v>
      </c>
      <c r="Q562" s="732">
        <v>372.96153846153845</v>
      </c>
    </row>
    <row r="563" spans="1:17" ht="14.4" customHeight="1" x14ac:dyDescent="0.3">
      <c r="A563" s="726" t="s">
        <v>569</v>
      </c>
      <c r="B563" s="727" t="s">
        <v>6731</v>
      </c>
      <c r="C563" s="727" t="s">
        <v>5792</v>
      </c>
      <c r="D563" s="727" t="s">
        <v>5981</v>
      </c>
      <c r="E563" s="727" t="s">
        <v>5982</v>
      </c>
      <c r="F563" s="731">
        <v>15</v>
      </c>
      <c r="G563" s="731">
        <v>1583.55</v>
      </c>
      <c r="H563" s="731"/>
      <c r="I563" s="731">
        <v>105.57</v>
      </c>
      <c r="J563" s="731"/>
      <c r="K563" s="731"/>
      <c r="L563" s="731"/>
      <c r="M563" s="731"/>
      <c r="N563" s="731"/>
      <c r="O563" s="731"/>
      <c r="P563" s="745"/>
      <c r="Q563" s="732"/>
    </row>
    <row r="564" spans="1:17" ht="14.4" customHeight="1" x14ac:dyDescent="0.3">
      <c r="A564" s="726" t="s">
        <v>569</v>
      </c>
      <c r="B564" s="727" t="s">
        <v>6731</v>
      </c>
      <c r="C564" s="727" t="s">
        <v>5792</v>
      </c>
      <c r="D564" s="727" t="s">
        <v>6732</v>
      </c>
      <c r="E564" s="727" t="s">
        <v>3389</v>
      </c>
      <c r="F564" s="731"/>
      <c r="G564" s="731"/>
      <c r="H564" s="731"/>
      <c r="I564" s="731"/>
      <c r="J564" s="731">
        <v>14</v>
      </c>
      <c r="K564" s="731">
        <v>873.88</v>
      </c>
      <c r="L564" s="731">
        <v>1</v>
      </c>
      <c r="M564" s="731">
        <v>62.42</v>
      </c>
      <c r="N564" s="731">
        <v>27</v>
      </c>
      <c r="O564" s="731">
        <v>1081.08</v>
      </c>
      <c r="P564" s="745">
        <v>1.2371034924703619</v>
      </c>
      <c r="Q564" s="732">
        <v>40.04</v>
      </c>
    </row>
    <row r="565" spans="1:17" ht="14.4" customHeight="1" x14ac:dyDescent="0.3">
      <c r="A565" s="726" t="s">
        <v>569</v>
      </c>
      <c r="B565" s="727" t="s">
        <v>6731</v>
      </c>
      <c r="C565" s="727" t="s">
        <v>5792</v>
      </c>
      <c r="D565" s="727" t="s">
        <v>5984</v>
      </c>
      <c r="E565" s="727" t="s">
        <v>3389</v>
      </c>
      <c r="F565" s="731">
        <v>56</v>
      </c>
      <c r="G565" s="731">
        <v>6318.48</v>
      </c>
      <c r="H565" s="731">
        <v>0.50435832104063294</v>
      </c>
      <c r="I565" s="731">
        <v>112.83</v>
      </c>
      <c r="J565" s="731">
        <v>147</v>
      </c>
      <c r="K565" s="731">
        <v>12527.76</v>
      </c>
      <c r="L565" s="731">
        <v>1</v>
      </c>
      <c r="M565" s="731">
        <v>85.222857142857151</v>
      </c>
      <c r="N565" s="731">
        <v>27</v>
      </c>
      <c r="O565" s="731">
        <v>2162.16</v>
      </c>
      <c r="P565" s="745">
        <v>0.17258951320906529</v>
      </c>
      <c r="Q565" s="732">
        <v>80.08</v>
      </c>
    </row>
    <row r="566" spans="1:17" ht="14.4" customHeight="1" x14ac:dyDescent="0.3">
      <c r="A566" s="726" t="s">
        <v>569</v>
      </c>
      <c r="B566" s="727" t="s">
        <v>6731</v>
      </c>
      <c r="C566" s="727" t="s">
        <v>5792</v>
      </c>
      <c r="D566" s="727" t="s">
        <v>5985</v>
      </c>
      <c r="E566" s="727" t="s">
        <v>3389</v>
      </c>
      <c r="F566" s="731"/>
      <c r="G566" s="731"/>
      <c r="H566" s="731"/>
      <c r="I566" s="731"/>
      <c r="J566" s="731"/>
      <c r="K566" s="731"/>
      <c r="L566" s="731"/>
      <c r="M566" s="731"/>
      <c r="N566" s="731">
        <v>6</v>
      </c>
      <c r="O566" s="731">
        <v>456.78</v>
      </c>
      <c r="P566" s="745"/>
      <c r="Q566" s="732">
        <v>76.13</v>
      </c>
    </row>
    <row r="567" spans="1:17" ht="14.4" customHeight="1" x14ac:dyDescent="0.3">
      <c r="A567" s="726" t="s">
        <v>569</v>
      </c>
      <c r="B567" s="727" t="s">
        <v>6731</v>
      </c>
      <c r="C567" s="727" t="s">
        <v>5792</v>
      </c>
      <c r="D567" s="727" t="s">
        <v>5986</v>
      </c>
      <c r="E567" s="727" t="s">
        <v>976</v>
      </c>
      <c r="F567" s="731">
        <v>0.6</v>
      </c>
      <c r="G567" s="731">
        <v>186.79</v>
      </c>
      <c r="H567" s="731"/>
      <c r="I567" s="731">
        <v>311.31666666666666</v>
      </c>
      <c r="J567" s="731"/>
      <c r="K567" s="731"/>
      <c r="L567" s="731"/>
      <c r="M567" s="731"/>
      <c r="N567" s="731">
        <v>0.4</v>
      </c>
      <c r="O567" s="731">
        <v>124.52</v>
      </c>
      <c r="P567" s="745"/>
      <c r="Q567" s="732">
        <v>311.29999999999995</v>
      </c>
    </row>
    <row r="568" spans="1:17" ht="14.4" customHeight="1" x14ac:dyDescent="0.3">
      <c r="A568" s="726" t="s">
        <v>569</v>
      </c>
      <c r="B568" s="727" t="s">
        <v>6731</v>
      </c>
      <c r="C568" s="727" t="s">
        <v>5792</v>
      </c>
      <c r="D568" s="727" t="s">
        <v>5987</v>
      </c>
      <c r="E568" s="727" t="s">
        <v>5988</v>
      </c>
      <c r="F568" s="731">
        <v>5</v>
      </c>
      <c r="G568" s="731">
        <v>402.15</v>
      </c>
      <c r="H568" s="731"/>
      <c r="I568" s="731">
        <v>80.429999999999993</v>
      </c>
      <c r="J568" s="731"/>
      <c r="K568" s="731"/>
      <c r="L568" s="731"/>
      <c r="M568" s="731"/>
      <c r="N568" s="731"/>
      <c r="O568" s="731"/>
      <c r="P568" s="745"/>
      <c r="Q568" s="732"/>
    </row>
    <row r="569" spans="1:17" ht="14.4" customHeight="1" x14ac:dyDescent="0.3">
      <c r="A569" s="726" t="s">
        <v>569</v>
      </c>
      <c r="B569" s="727" t="s">
        <v>6731</v>
      </c>
      <c r="C569" s="727" t="s">
        <v>5792</v>
      </c>
      <c r="D569" s="727" t="s">
        <v>5989</v>
      </c>
      <c r="E569" s="727" t="s">
        <v>1016</v>
      </c>
      <c r="F569" s="731">
        <v>213</v>
      </c>
      <c r="G569" s="731">
        <v>12439.2</v>
      </c>
      <c r="H569" s="731">
        <v>0.87295081967213128</v>
      </c>
      <c r="I569" s="731">
        <v>58.400000000000006</v>
      </c>
      <c r="J569" s="731">
        <v>244</v>
      </c>
      <c r="K569" s="731">
        <v>14249.599999999999</v>
      </c>
      <c r="L569" s="731">
        <v>1</v>
      </c>
      <c r="M569" s="731">
        <v>58.399999999999991</v>
      </c>
      <c r="N569" s="731">
        <v>303</v>
      </c>
      <c r="O569" s="731">
        <v>17695.2</v>
      </c>
      <c r="P569" s="745">
        <v>1.2418032786885247</v>
      </c>
      <c r="Q569" s="732">
        <v>58.400000000000006</v>
      </c>
    </row>
    <row r="570" spans="1:17" ht="14.4" customHeight="1" x14ac:dyDescent="0.3">
      <c r="A570" s="726" t="s">
        <v>569</v>
      </c>
      <c r="B570" s="727" t="s">
        <v>6731</v>
      </c>
      <c r="C570" s="727" t="s">
        <v>5792</v>
      </c>
      <c r="D570" s="727" t="s">
        <v>5998</v>
      </c>
      <c r="E570" s="727" t="s">
        <v>1855</v>
      </c>
      <c r="F570" s="731">
        <v>1.2</v>
      </c>
      <c r="G570" s="731">
        <v>14416.08</v>
      </c>
      <c r="H570" s="731">
        <v>0.63157894736842113</v>
      </c>
      <c r="I570" s="731">
        <v>12013.4</v>
      </c>
      <c r="J570" s="731">
        <v>1.9</v>
      </c>
      <c r="K570" s="731">
        <v>22825.46</v>
      </c>
      <c r="L570" s="731">
        <v>1</v>
      </c>
      <c r="M570" s="731">
        <v>12013.4</v>
      </c>
      <c r="N570" s="731"/>
      <c r="O570" s="731"/>
      <c r="P570" s="745"/>
      <c r="Q570" s="732"/>
    </row>
    <row r="571" spans="1:17" ht="14.4" customHeight="1" x14ac:dyDescent="0.3">
      <c r="A571" s="726" t="s">
        <v>569</v>
      </c>
      <c r="B571" s="727" t="s">
        <v>6731</v>
      </c>
      <c r="C571" s="727" t="s">
        <v>5792</v>
      </c>
      <c r="D571" s="727" t="s">
        <v>6003</v>
      </c>
      <c r="E571" s="727" t="s">
        <v>6004</v>
      </c>
      <c r="F571" s="731">
        <v>4.2</v>
      </c>
      <c r="G571" s="731">
        <v>162.16</v>
      </c>
      <c r="H571" s="731">
        <v>1.8918685585352254E-2</v>
      </c>
      <c r="I571" s="731">
        <v>38.609523809523807</v>
      </c>
      <c r="J571" s="731">
        <v>222</v>
      </c>
      <c r="K571" s="731">
        <v>8571.4199999999983</v>
      </c>
      <c r="L571" s="731">
        <v>1</v>
      </c>
      <c r="M571" s="731">
        <v>38.609999999999992</v>
      </c>
      <c r="N571" s="731"/>
      <c r="O571" s="731"/>
      <c r="P571" s="745"/>
      <c r="Q571" s="732"/>
    </row>
    <row r="572" spans="1:17" ht="14.4" customHeight="1" x14ac:dyDescent="0.3">
      <c r="A572" s="726" t="s">
        <v>569</v>
      </c>
      <c r="B572" s="727" t="s">
        <v>6731</v>
      </c>
      <c r="C572" s="727" t="s">
        <v>5792</v>
      </c>
      <c r="D572" s="727" t="s">
        <v>6005</v>
      </c>
      <c r="E572" s="727" t="s">
        <v>6006</v>
      </c>
      <c r="F572" s="731">
        <v>60.400000000000006</v>
      </c>
      <c r="G572" s="731">
        <v>23350.91</v>
      </c>
      <c r="H572" s="731">
        <v>1.1705526497572261</v>
      </c>
      <c r="I572" s="731">
        <v>386.60447019867547</v>
      </c>
      <c r="J572" s="731">
        <v>51.599999999999994</v>
      </c>
      <c r="K572" s="731">
        <v>19948.620000000003</v>
      </c>
      <c r="L572" s="731">
        <v>1</v>
      </c>
      <c r="M572" s="731">
        <v>386.60116279069774</v>
      </c>
      <c r="N572" s="731">
        <v>54.5</v>
      </c>
      <c r="O572" s="731">
        <v>21069.78</v>
      </c>
      <c r="P572" s="745">
        <v>1.0562023839243013</v>
      </c>
      <c r="Q572" s="732">
        <v>386.60146788990824</v>
      </c>
    </row>
    <row r="573" spans="1:17" ht="14.4" customHeight="1" x14ac:dyDescent="0.3">
      <c r="A573" s="726" t="s">
        <v>569</v>
      </c>
      <c r="B573" s="727" t="s">
        <v>6731</v>
      </c>
      <c r="C573" s="727" t="s">
        <v>5792</v>
      </c>
      <c r="D573" s="727" t="s">
        <v>6007</v>
      </c>
      <c r="E573" s="727" t="s">
        <v>6008</v>
      </c>
      <c r="F573" s="731">
        <v>34</v>
      </c>
      <c r="G573" s="731">
        <v>1312.74</v>
      </c>
      <c r="H573" s="731">
        <v>2.4285714285714288</v>
      </c>
      <c r="I573" s="731">
        <v>38.61</v>
      </c>
      <c r="J573" s="731">
        <v>14</v>
      </c>
      <c r="K573" s="731">
        <v>540.54</v>
      </c>
      <c r="L573" s="731">
        <v>1</v>
      </c>
      <c r="M573" s="731">
        <v>38.61</v>
      </c>
      <c r="N573" s="731"/>
      <c r="O573" s="731"/>
      <c r="P573" s="745"/>
      <c r="Q573" s="732"/>
    </row>
    <row r="574" spans="1:17" ht="14.4" customHeight="1" x14ac:dyDescent="0.3">
      <c r="A574" s="726" t="s">
        <v>569</v>
      </c>
      <c r="B574" s="727" t="s">
        <v>6731</v>
      </c>
      <c r="C574" s="727" t="s">
        <v>5792</v>
      </c>
      <c r="D574" s="727" t="s">
        <v>6012</v>
      </c>
      <c r="E574" s="727" t="s">
        <v>6013</v>
      </c>
      <c r="F574" s="731"/>
      <c r="G574" s="731"/>
      <c r="H574" s="731"/>
      <c r="I574" s="731"/>
      <c r="J574" s="731">
        <v>10</v>
      </c>
      <c r="K574" s="731">
        <v>428.8</v>
      </c>
      <c r="L574" s="731">
        <v>1</v>
      </c>
      <c r="M574" s="731">
        <v>42.88</v>
      </c>
      <c r="N574" s="731"/>
      <c r="O574" s="731"/>
      <c r="P574" s="745"/>
      <c r="Q574" s="732"/>
    </row>
    <row r="575" spans="1:17" ht="14.4" customHeight="1" x14ac:dyDescent="0.3">
      <c r="A575" s="726" t="s">
        <v>569</v>
      </c>
      <c r="B575" s="727" t="s">
        <v>6731</v>
      </c>
      <c r="C575" s="727" t="s">
        <v>5792</v>
      </c>
      <c r="D575" s="727" t="s">
        <v>6733</v>
      </c>
      <c r="E575" s="727" t="s">
        <v>6734</v>
      </c>
      <c r="F575" s="731">
        <v>0.2</v>
      </c>
      <c r="G575" s="731">
        <v>110.06</v>
      </c>
      <c r="H575" s="731"/>
      <c r="I575" s="731">
        <v>550.29999999999995</v>
      </c>
      <c r="J575" s="731"/>
      <c r="K575" s="731"/>
      <c r="L575" s="731"/>
      <c r="M575" s="731"/>
      <c r="N575" s="731">
        <v>0.7</v>
      </c>
      <c r="O575" s="731">
        <v>380.42</v>
      </c>
      <c r="P575" s="745"/>
      <c r="Q575" s="732">
        <v>543.45714285714291</v>
      </c>
    </row>
    <row r="576" spans="1:17" ht="14.4" customHeight="1" x14ac:dyDescent="0.3">
      <c r="A576" s="726" t="s">
        <v>569</v>
      </c>
      <c r="B576" s="727" t="s">
        <v>6731</v>
      </c>
      <c r="C576" s="727" t="s">
        <v>5792</v>
      </c>
      <c r="D576" s="727" t="s">
        <v>6015</v>
      </c>
      <c r="E576" s="727" t="s">
        <v>6016</v>
      </c>
      <c r="F576" s="731">
        <v>0.1</v>
      </c>
      <c r="G576" s="731">
        <v>27.01</v>
      </c>
      <c r="H576" s="731"/>
      <c r="I576" s="731">
        <v>270.10000000000002</v>
      </c>
      <c r="J576" s="731"/>
      <c r="K576" s="731"/>
      <c r="L576" s="731"/>
      <c r="M576" s="731"/>
      <c r="N576" s="731"/>
      <c r="O576" s="731"/>
      <c r="P576" s="745"/>
      <c r="Q576" s="732"/>
    </row>
    <row r="577" spans="1:17" ht="14.4" customHeight="1" x14ac:dyDescent="0.3">
      <c r="A577" s="726" t="s">
        <v>569</v>
      </c>
      <c r="B577" s="727" t="s">
        <v>6731</v>
      </c>
      <c r="C577" s="727" t="s">
        <v>5792</v>
      </c>
      <c r="D577" s="727" t="s">
        <v>6017</v>
      </c>
      <c r="E577" s="727" t="s">
        <v>4553</v>
      </c>
      <c r="F577" s="731">
        <v>39.799999999999997</v>
      </c>
      <c r="G577" s="731">
        <v>14457.35</v>
      </c>
      <c r="H577" s="731">
        <v>0.79177530927888673</v>
      </c>
      <c r="I577" s="731">
        <v>363.25000000000006</v>
      </c>
      <c r="J577" s="731">
        <v>67.2</v>
      </c>
      <c r="K577" s="731">
        <v>18259.410000000003</v>
      </c>
      <c r="L577" s="731">
        <v>1</v>
      </c>
      <c r="M577" s="731">
        <v>271.71741071428573</v>
      </c>
      <c r="N577" s="731">
        <v>58.400000000000006</v>
      </c>
      <c r="O577" s="731">
        <v>15868.289999999999</v>
      </c>
      <c r="P577" s="745">
        <v>0.86904724741927564</v>
      </c>
      <c r="Q577" s="732">
        <v>271.71729452054791</v>
      </c>
    </row>
    <row r="578" spans="1:17" ht="14.4" customHeight="1" x14ac:dyDescent="0.3">
      <c r="A578" s="726" t="s">
        <v>569</v>
      </c>
      <c r="B578" s="727" t="s">
        <v>6731</v>
      </c>
      <c r="C578" s="727" t="s">
        <v>5792</v>
      </c>
      <c r="D578" s="727" t="s">
        <v>6020</v>
      </c>
      <c r="E578" s="727" t="s">
        <v>6021</v>
      </c>
      <c r="F578" s="731"/>
      <c r="G578" s="731"/>
      <c r="H578" s="731"/>
      <c r="I578" s="731"/>
      <c r="J578" s="731">
        <v>9</v>
      </c>
      <c r="K578" s="731">
        <v>591.75</v>
      </c>
      <c r="L578" s="731">
        <v>1</v>
      </c>
      <c r="M578" s="731">
        <v>65.75</v>
      </c>
      <c r="N578" s="731"/>
      <c r="O578" s="731"/>
      <c r="P578" s="745"/>
      <c r="Q578" s="732"/>
    </row>
    <row r="579" spans="1:17" ht="14.4" customHeight="1" x14ac:dyDescent="0.3">
      <c r="A579" s="726" t="s">
        <v>569</v>
      </c>
      <c r="B579" s="727" t="s">
        <v>6731</v>
      </c>
      <c r="C579" s="727" t="s">
        <v>5792</v>
      </c>
      <c r="D579" s="727" t="s">
        <v>6023</v>
      </c>
      <c r="E579" s="727" t="s">
        <v>6024</v>
      </c>
      <c r="F579" s="731">
        <v>13</v>
      </c>
      <c r="G579" s="731">
        <v>827.68000000000006</v>
      </c>
      <c r="H579" s="731"/>
      <c r="I579" s="731">
        <v>63.667692307692313</v>
      </c>
      <c r="J579" s="731"/>
      <c r="K579" s="731"/>
      <c r="L579" s="731"/>
      <c r="M579" s="731"/>
      <c r="N579" s="731"/>
      <c r="O579" s="731"/>
      <c r="P579" s="745"/>
      <c r="Q579" s="732"/>
    </row>
    <row r="580" spans="1:17" ht="14.4" customHeight="1" x14ac:dyDescent="0.3">
      <c r="A580" s="726" t="s">
        <v>569</v>
      </c>
      <c r="B580" s="727" t="s">
        <v>6731</v>
      </c>
      <c r="C580" s="727" t="s">
        <v>5792</v>
      </c>
      <c r="D580" s="727" t="s">
        <v>6028</v>
      </c>
      <c r="E580" s="727" t="s">
        <v>6029</v>
      </c>
      <c r="F580" s="731">
        <v>0.5</v>
      </c>
      <c r="G580" s="731">
        <v>1877.6</v>
      </c>
      <c r="H580" s="731"/>
      <c r="I580" s="731">
        <v>3755.2</v>
      </c>
      <c r="J580" s="731"/>
      <c r="K580" s="731"/>
      <c r="L580" s="731"/>
      <c r="M580" s="731"/>
      <c r="N580" s="731">
        <v>2.6</v>
      </c>
      <c r="O580" s="731">
        <v>8485.7099999999991</v>
      </c>
      <c r="P580" s="745"/>
      <c r="Q580" s="732">
        <v>3263.7346153846152</v>
      </c>
    </row>
    <row r="581" spans="1:17" ht="14.4" customHeight="1" x14ac:dyDescent="0.3">
      <c r="A581" s="726" t="s">
        <v>569</v>
      </c>
      <c r="B581" s="727" t="s">
        <v>6731</v>
      </c>
      <c r="C581" s="727" t="s">
        <v>5792</v>
      </c>
      <c r="D581" s="727" t="s">
        <v>6036</v>
      </c>
      <c r="E581" s="727" t="s">
        <v>6037</v>
      </c>
      <c r="F581" s="731">
        <v>2.2999999999999998</v>
      </c>
      <c r="G581" s="731">
        <v>477.34000000000003</v>
      </c>
      <c r="H581" s="731"/>
      <c r="I581" s="731">
        <v>207.53913043478263</v>
      </c>
      <c r="J581" s="731"/>
      <c r="K581" s="731"/>
      <c r="L581" s="731"/>
      <c r="M581" s="731"/>
      <c r="N581" s="731">
        <v>2.2000000000000002</v>
      </c>
      <c r="O581" s="731">
        <v>944.2399999999999</v>
      </c>
      <c r="P581" s="745"/>
      <c r="Q581" s="732">
        <v>429.19999999999993</v>
      </c>
    </row>
    <row r="582" spans="1:17" ht="14.4" customHeight="1" x14ac:dyDescent="0.3">
      <c r="A582" s="726" t="s">
        <v>569</v>
      </c>
      <c r="B582" s="727" t="s">
        <v>6731</v>
      </c>
      <c r="C582" s="727" t="s">
        <v>5792</v>
      </c>
      <c r="D582" s="727" t="s">
        <v>6039</v>
      </c>
      <c r="E582" s="727" t="s">
        <v>1000</v>
      </c>
      <c r="F582" s="731">
        <v>3</v>
      </c>
      <c r="G582" s="731">
        <v>278.2</v>
      </c>
      <c r="H582" s="731">
        <v>2.9420473773265647</v>
      </c>
      <c r="I582" s="731">
        <v>92.733333333333334</v>
      </c>
      <c r="J582" s="731">
        <v>1.2</v>
      </c>
      <c r="K582" s="731">
        <v>94.56</v>
      </c>
      <c r="L582" s="731">
        <v>1</v>
      </c>
      <c r="M582" s="731">
        <v>78.800000000000011</v>
      </c>
      <c r="N582" s="731">
        <v>4.5</v>
      </c>
      <c r="O582" s="731">
        <v>354.59999999999997</v>
      </c>
      <c r="P582" s="745">
        <v>3.7499999999999996</v>
      </c>
      <c r="Q582" s="732">
        <v>78.8</v>
      </c>
    </row>
    <row r="583" spans="1:17" ht="14.4" customHeight="1" x14ac:dyDescent="0.3">
      <c r="A583" s="726" t="s">
        <v>569</v>
      </c>
      <c r="B583" s="727" t="s">
        <v>6731</v>
      </c>
      <c r="C583" s="727" t="s">
        <v>5792</v>
      </c>
      <c r="D583" s="727" t="s">
        <v>6040</v>
      </c>
      <c r="E583" s="727" t="s">
        <v>1910</v>
      </c>
      <c r="F583" s="731">
        <v>44</v>
      </c>
      <c r="G583" s="731">
        <v>3086.6</v>
      </c>
      <c r="H583" s="731">
        <v>2.4444444444444442</v>
      </c>
      <c r="I583" s="731">
        <v>70.149999999999991</v>
      </c>
      <c r="J583" s="731">
        <v>18</v>
      </c>
      <c r="K583" s="731">
        <v>1262.7</v>
      </c>
      <c r="L583" s="731">
        <v>1</v>
      </c>
      <c r="M583" s="731">
        <v>70.150000000000006</v>
      </c>
      <c r="N583" s="731">
        <v>62</v>
      </c>
      <c r="O583" s="731">
        <v>3334.52</v>
      </c>
      <c r="P583" s="745">
        <v>2.6407856181199016</v>
      </c>
      <c r="Q583" s="732">
        <v>53.782580645161289</v>
      </c>
    </row>
    <row r="584" spans="1:17" ht="14.4" customHeight="1" x14ac:dyDescent="0.3">
      <c r="A584" s="726" t="s">
        <v>569</v>
      </c>
      <c r="B584" s="727" t="s">
        <v>6731</v>
      </c>
      <c r="C584" s="727" t="s">
        <v>5792</v>
      </c>
      <c r="D584" s="727" t="s">
        <v>6046</v>
      </c>
      <c r="E584" s="727" t="s">
        <v>6047</v>
      </c>
      <c r="F584" s="731"/>
      <c r="G584" s="731"/>
      <c r="H584" s="731"/>
      <c r="I584" s="731"/>
      <c r="J584" s="731"/>
      <c r="K584" s="731"/>
      <c r="L584" s="731"/>
      <c r="M584" s="731"/>
      <c r="N584" s="731">
        <v>0.6</v>
      </c>
      <c r="O584" s="731">
        <v>359.88</v>
      </c>
      <c r="P584" s="745"/>
      <c r="Q584" s="732">
        <v>599.80000000000007</v>
      </c>
    </row>
    <row r="585" spans="1:17" ht="14.4" customHeight="1" x14ac:dyDescent="0.3">
      <c r="A585" s="726" t="s">
        <v>569</v>
      </c>
      <c r="B585" s="727" t="s">
        <v>6731</v>
      </c>
      <c r="C585" s="727" t="s">
        <v>5792</v>
      </c>
      <c r="D585" s="727" t="s">
        <v>6048</v>
      </c>
      <c r="E585" s="727" t="s">
        <v>6047</v>
      </c>
      <c r="F585" s="731"/>
      <c r="G585" s="731"/>
      <c r="H585" s="731"/>
      <c r="I585" s="731"/>
      <c r="J585" s="731">
        <v>9.3000000000000007</v>
      </c>
      <c r="K585" s="731">
        <v>7437.68</v>
      </c>
      <c r="L585" s="731">
        <v>1</v>
      </c>
      <c r="M585" s="731">
        <v>799.7505376344086</v>
      </c>
      <c r="N585" s="731">
        <v>4.8</v>
      </c>
      <c r="O585" s="731">
        <v>3838.79</v>
      </c>
      <c r="P585" s="745">
        <v>0.51612734078368516</v>
      </c>
      <c r="Q585" s="732">
        <v>799.7479166666667</v>
      </c>
    </row>
    <row r="586" spans="1:17" ht="14.4" customHeight="1" x14ac:dyDescent="0.3">
      <c r="A586" s="726" t="s">
        <v>569</v>
      </c>
      <c r="B586" s="727" t="s">
        <v>6731</v>
      </c>
      <c r="C586" s="727" t="s">
        <v>5792</v>
      </c>
      <c r="D586" s="727" t="s">
        <v>6056</v>
      </c>
      <c r="E586" s="727" t="s">
        <v>6057</v>
      </c>
      <c r="F586" s="731"/>
      <c r="G586" s="731"/>
      <c r="H586" s="731"/>
      <c r="I586" s="731"/>
      <c r="J586" s="731"/>
      <c r="K586" s="731"/>
      <c r="L586" s="731"/>
      <c r="M586" s="731"/>
      <c r="N586" s="731">
        <v>1</v>
      </c>
      <c r="O586" s="731">
        <v>219.2</v>
      </c>
      <c r="P586" s="745"/>
      <c r="Q586" s="732">
        <v>219.2</v>
      </c>
    </row>
    <row r="587" spans="1:17" ht="14.4" customHeight="1" x14ac:dyDescent="0.3">
      <c r="A587" s="726" t="s">
        <v>569</v>
      </c>
      <c r="B587" s="727" t="s">
        <v>6731</v>
      </c>
      <c r="C587" s="727" t="s">
        <v>5792</v>
      </c>
      <c r="D587" s="727" t="s">
        <v>6058</v>
      </c>
      <c r="E587" s="727" t="s">
        <v>6059</v>
      </c>
      <c r="F587" s="731">
        <v>2.4</v>
      </c>
      <c r="G587" s="731">
        <v>926.55</v>
      </c>
      <c r="H587" s="731"/>
      <c r="I587" s="731">
        <v>386.0625</v>
      </c>
      <c r="J587" s="731"/>
      <c r="K587" s="731"/>
      <c r="L587" s="731"/>
      <c r="M587" s="731"/>
      <c r="N587" s="731"/>
      <c r="O587" s="731"/>
      <c r="P587" s="745"/>
      <c r="Q587" s="732"/>
    </row>
    <row r="588" spans="1:17" ht="14.4" customHeight="1" x14ac:dyDescent="0.3">
      <c r="A588" s="726" t="s">
        <v>569</v>
      </c>
      <c r="B588" s="727" t="s">
        <v>6731</v>
      </c>
      <c r="C588" s="727" t="s">
        <v>5792</v>
      </c>
      <c r="D588" s="727" t="s">
        <v>6060</v>
      </c>
      <c r="E588" s="727" t="s">
        <v>990</v>
      </c>
      <c r="F588" s="731">
        <v>2</v>
      </c>
      <c r="G588" s="731">
        <v>1544.29</v>
      </c>
      <c r="H588" s="731"/>
      <c r="I588" s="731">
        <v>772.14499999999998</v>
      </c>
      <c r="J588" s="731"/>
      <c r="K588" s="731"/>
      <c r="L588" s="731"/>
      <c r="M588" s="731"/>
      <c r="N588" s="731">
        <v>5.8000000000000007</v>
      </c>
      <c r="O588" s="731">
        <v>4478.4399999999996</v>
      </c>
      <c r="P588" s="745"/>
      <c r="Q588" s="732">
        <v>772.1448275862067</v>
      </c>
    </row>
    <row r="589" spans="1:17" ht="14.4" customHeight="1" x14ac:dyDescent="0.3">
      <c r="A589" s="726" t="s">
        <v>569</v>
      </c>
      <c r="B589" s="727" t="s">
        <v>6731</v>
      </c>
      <c r="C589" s="727" t="s">
        <v>5792</v>
      </c>
      <c r="D589" s="727" t="s">
        <v>6063</v>
      </c>
      <c r="E589" s="727" t="s">
        <v>6064</v>
      </c>
      <c r="F589" s="731">
        <v>6.84</v>
      </c>
      <c r="G589" s="731">
        <v>21539.86</v>
      </c>
      <c r="H589" s="731">
        <v>1.3847885708554757</v>
      </c>
      <c r="I589" s="731">
        <v>3149.1023391812869</v>
      </c>
      <c r="J589" s="731">
        <v>5.09</v>
      </c>
      <c r="K589" s="731">
        <v>15554.62</v>
      </c>
      <c r="L589" s="731">
        <v>1</v>
      </c>
      <c r="M589" s="731">
        <v>3055.9174852652263</v>
      </c>
      <c r="N589" s="731"/>
      <c r="O589" s="731"/>
      <c r="P589" s="745"/>
      <c r="Q589" s="732"/>
    </row>
    <row r="590" spans="1:17" ht="14.4" customHeight="1" x14ac:dyDescent="0.3">
      <c r="A590" s="726" t="s">
        <v>569</v>
      </c>
      <c r="B590" s="727" t="s">
        <v>6731</v>
      </c>
      <c r="C590" s="727" t="s">
        <v>5792</v>
      </c>
      <c r="D590" s="727" t="s">
        <v>6069</v>
      </c>
      <c r="E590" s="727" t="s">
        <v>6070</v>
      </c>
      <c r="F590" s="731"/>
      <c r="G590" s="731"/>
      <c r="H590" s="731"/>
      <c r="I590" s="731"/>
      <c r="J590" s="731"/>
      <c r="K590" s="731"/>
      <c r="L590" s="731"/>
      <c r="M590" s="731"/>
      <c r="N590" s="731">
        <v>17.5</v>
      </c>
      <c r="O590" s="731">
        <v>39249.35</v>
      </c>
      <c r="P590" s="745"/>
      <c r="Q590" s="732">
        <v>2242.8199999999997</v>
      </c>
    </row>
    <row r="591" spans="1:17" ht="14.4" customHeight="1" x14ac:dyDescent="0.3">
      <c r="A591" s="726" t="s">
        <v>569</v>
      </c>
      <c r="B591" s="727" t="s">
        <v>6731</v>
      </c>
      <c r="C591" s="727" t="s">
        <v>5792</v>
      </c>
      <c r="D591" s="727" t="s">
        <v>6735</v>
      </c>
      <c r="E591" s="727" t="s">
        <v>6736</v>
      </c>
      <c r="F591" s="731"/>
      <c r="G591" s="731"/>
      <c r="H591" s="731"/>
      <c r="I591" s="731"/>
      <c r="J591" s="731">
        <v>4</v>
      </c>
      <c r="K591" s="731">
        <v>191.64</v>
      </c>
      <c r="L591" s="731">
        <v>1</v>
      </c>
      <c r="M591" s="731">
        <v>47.91</v>
      </c>
      <c r="N591" s="731"/>
      <c r="O591" s="731"/>
      <c r="P591" s="745"/>
      <c r="Q591" s="732"/>
    </row>
    <row r="592" spans="1:17" ht="14.4" customHeight="1" x14ac:dyDescent="0.3">
      <c r="A592" s="726" t="s">
        <v>569</v>
      </c>
      <c r="B592" s="727" t="s">
        <v>6731</v>
      </c>
      <c r="C592" s="727" t="s">
        <v>5792</v>
      </c>
      <c r="D592" s="727" t="s">
        <v>6737</v>
      </c>
      <c r="E592" s="727" t="s">
        <v>6738</v>
      </c>
      <c r="F592" s="731"/>
      <c r="G592" s="731"/>
      <c r="H592" s="731"/>
      <c r="I592" s="731"/>
      <c r="J592" s="731">
        <v>2.7</v>
      </c>
      <c r="K592" s="731">
        <v>894.78</v>
      </c>
      <c r="L592" s="731">
        <v>1</v>
      </c>
      <c r="M592" s="731">
        <v>331.4</v>
      </c>
      <c r="N592" s="731">
        <v>2</v>
      </c>
      <c r="O592" s="731">
        <v>662.81999999999994</v>
      </c>
      <c r="P592" s="745">
        <v>0.74076309260376849</v>
      </c>
      <c r="Q592" s="732">
        <v>331.40999999999997</v>
      </c>
    </row>
    <row r="593" spans="1:17" ht="14.4" customHeight="1" x14ac:dyDescent="0.3">
      <c r="A593" s="726" t="s">
        <v>569</v>
      </c>
      <c r="B593" s="727" t="s">
        <v>6731</v>
      </c>
      <c r="C593" s="727" t="s">
        <v>5792</v>
      </c>
      <c r="D593" s="727" t="s">
        <v>6739</v>
      </c>
      <c r="E593" s="727" t="s">
        <v>6740</v>
      </c>
      <c r="F593" s="731"/>
      <c r="G593" s="731"/>
      <c r="H593" s="731"/>
      <c r="I593" s="731"/>
      <c r="J593" s="731"/>
      <c r="K593" s="731"/>
      <c r="L593" s="731"/>
      <c r="M593" s="731"/>
      <c r="N593" s="731">
        <v>0.3</v>
      </c>
      <c r="O593" s="731">
        <v>115.98</v>
      </c>
      <c r="P593" s="745"/>
      <c r="Q593" s="732">
        <v>386.6</v>
      </c>
    </row>
    <row r="594" spans="1:17" ht="14.4" customHeight="1" x14ac:dyDescent="0.3">
      <c r="A594" s="726" t="s">
        <v>569</v>
      </c>
      <c r="B594" s="727" t="s">
        <v>6731</v>
      </c>
      <c r="C594" s="727" t="s">
        <v>6090</v>
      </c>
      <c r="D594" s="727" t="s">
        <v>6093</v>
      </c>
      <c r="E594" s="727" t="s">
        <v>6094</v>
      </c>
      <c r="F594" s="731">
        <v>10</v>
      </c>
      <c r="G594" s="731">
        <v>18130</v>
      </c>
      <c r="H594" s="731">
        <v>0.39401891029973685</v>
      </c>
      <c r="I594" s="731">
        <v>1813</v>
      </c>
      <c r="J594" s="731">
        <v>23</v>
      </c>
      <c r="K594" s="731">
        <v>46013.020000000004</v>
      </c>
      <c r="L594" s="731">
        <v>1</v>
      </c>
      <c r="M594" s="731">
        <v>2000.566086956522</v>
      </c>
      <c r="N594" s="731">
        <v>15</v>
      </c>
      <c r="O594" s="731">
        <v>31500</v>
      </c>
      <c r="P594" s="745">
        <v>0.68458884028911815</v>
      </c>
      <c r="Q594" s="732">
        <v>2100</v>
      </c>
    </row>
    <row r="595" spans="1:17" ht="14.4" customHeight="1" x14ac:dyDescent="0.3">
      <c r="A595" s="726" t="s">
        <v>569</v>
      </c>
      <c r="B595" s="727" t="s">
        <v>6731</v>
      </c>
      <c r="C595" s="727" t="s">
        <v>6090</v>
      </c>
      <c r="D595" s="727" t="s">
        <v>6095</v>
      </c>
      <c r="E595" s="727" t="s">
        <v>6096</v>
      </c>
      <c r="F595" s="731"/>
      <c r="G595" s="731"/>
      <c r="H595" s="731"/>
      <c r="I595" s="731"/>
      <c r="J595" s="731"/>
      <c r="K595" s="731"/>
      <c r="L595" s="731"/>
      <c r="M595" s="731"/>
      <c r="N595" s="731">
        <v>7</v>
      </c>
      <c r="O595" s="731">
        <v>18130</v>
      </c>
      <c r="P595" s="745"/>
      <c r="Q595" s="732">
        <v>2590</v>
      </c>
    </row>
    <row r="596" spans="1:17" ht="14.4" customHeight="1" x14ac:dyDescent="0.3">
      <c r="A596" s="726" t="s">
        <v>569</v>
      </c>
      <c r="B596" s="727" t="s">
        <v>6731</v>
      </c>
      <c r="C596" s="727" t="s">
        <v>6090</v>
      </c>
      <c r="D596" s="727" t="s">
        <v>6098</v>
      </c>
      <c r="E596" s="727" t="s">
        <v>6099</v>
      </c>
      <c r="F596" s="731"/>
      <c r="G596" s="731"/>
      <c r="H596" s="731"/>
      <c r="I596" s="731"/>
      <c r="J596" s="731"/>
      <c r="K596" s="731"/>
      <c r="L596" s="731"/>
      <c r="M596" s="731"/>
      <c r="N596" s="731">
        <v>4</v>
      </c>
      <c r="O596" s="731">
        <v>8420</v>
      </c>
      <c r="P596" s="745"/>
      <c r="Q596" s="732">
        <v>2105</v>
      </c>
    </row>
    <row r="597" spans="1:17" ht="14.4" customHeight="1" x14ac:dyDescent="0.3">
      <c r="A597" s="726" t="s">
        <v>569</v>
      </c>
      <c r="B597" s="727" t="s">
        <v>6731</v>
      </c>
      <c r="C597" s="727" t="s">
        <v>6090</v>
      </c>
      <c r="D597" s="727" t="s">
        <v>6100</v>
      </c>
      <c r="E597" s="727" t="s">
        <v>6101</v>
      </c>
      <c r="F597" s="731"/>
      <c r="G597" s="731"/>
      <c r="H597" s="731"/>
      <c r="I597" s="731"/>
      <c r="J597" s="731"/>
      <c r="K597" s="731"/>
      <c r="L597" s="731"/>
      <c r="M597" s="731"/>
      <c r="N597" s="731">
        <v>2</v>
      </c>
      <c r="O597" s="731">
        <v>17440</v>
      </c>
      <c r="P597" s="745"/>
      <c r="Q597" s="732">
        <v>8720</v>
      </c>
    </row>
    <row r="598" spans="1:17" ht="14.4" customHeight="1" x14ac:dyDescent="0.3">
      <c r="A598" s="726" t="s">
        <v>569</v>
      </c>
      <c r="B598" s="727" t="s">
        <v>6731</v>
      </c>
      <c r="C598" s="727" t="s">
        <v>6090</v>
      </c>
      <c r="D598" s="727" t="s">
        <v>6102</v>
      </c>
      <c r="E598" s="727" t="s">
        <v>6103</v>
      </c>
      <c r="F598" s="731"/>
      <c r="G598" s="731"/>
      <c r="H598" s="731"/>
      <c r="I598" s="731"/>
      <c r="J598" s="731"/>
      <c r="K598" s="731"/>
      <c r="L598" s="731"/>
      <c r="M598" s="731"/>
      <c r="N598" s="731">
        <v>7</v>
      </c>
      <c r="O598" s="731">
        <v>70910</v>
      </c>
      <c r="P598" s="745"/>
      <c r="Q598" s="732">
        <v>10130</v>
      </c>
    </row>
    <row r="599" spans="1:17" ht="14.4" customHeight="1" x14ac:dyDescent="0.3">
      <c r="A599" s="726" t="s">
        <v>569</v>
      </c>
      <c r="B599" s="727" t="s">
        <v>6731</v>
      </c>
      <c r="C599" s="727" t="s">
        <v>6090</v>
      </c>
      <c r="D599" s="727" t="s">
        <v>6104</v>
      </c>
      <c r="E599" s="727" t="s">
        <v>6105</v>
      </c>
      <c r="F599" s="731">
        <v>7</v>
      </c>
      <c r="G599" s="731">
        <v>6412</v>
      </c>
      <c r="H599" s="731">
        <v>0.50888888888888884</v>
      </c>
      <c r="I599" s="731">
        <v>916</v>
      </c>
      <c r="J599" s="731">
        <v>12</v>
      </c>
      <c r="K599" s="731">
        <v>12600</v>
      </c>
      <c r="L599" s="731">
        <v>1</v>
      </c>
      <c r="M599" s="731">
        <v>1050</v>
      </c>
      <c r="N599" s="731">
        <v>12</v>
      </c>
      <c r="O599" s="731">
        <v>11368</v>
      </c>
      <c r="P599" s="745">
        <v>0.90222222222222226</v>
      </c>
      <c r="Q599" s="732">
        <v>947.33333333333337</v>
      </c>
    </row>
    <row r="600" spans="1:17" ht="14.4" customHeight="1" x14ac:dyDescent="0.3">
      <c r="A600" s="726" t="s">
        <v>569</v>
      </c>
      <c r="B600" s="727" t="s">
        <v>6731</v>
      </c>
      <c r="C600" s="727" t="s">
        <v>6090</v>
      </c>
      <c r="D600" s="727" t="s">
        <v>6106</v>
      </c>
      <c r="E600" s="727" t="s">
        <v>6107</v>
      </c>
      <c r="F600" s="731"/>
      <c r="G600" s="731"/>
      <c r="H600" s="731"/>
      <c r="I600" s="731"/>
      <c r="J600" s="731"/>
      <c r="K600" s="731"/>
      <c r="L600" s="731"/>
      <c r="M600" s="731"/>
      <c r="N600" s="731">
        <v>2</v>
      </c>
      <c r="O600" s="731">
        <v>490</v>
      </c>
      <c r="P600" s="745"/>
      <c r="Q600" s="732">
        <v>245</v>
      </c>
    </row>
    <row r="601" spans="1:17" ht="14.4" customHeight="1" x14ac:dyDescent="0.3">
      <c r="A601" s="726" t="s">
        <v>569</v>
      </c>
      <c r="B601" s="727" t="s">
        <v>6731</v>
      </c>
      <c r="C601" s="727" t="s">
        <v>5810</v>
      </c>
      <c r="D601" s="727" t="s">
        <v>6741</v>
      </c>
      <c r="E601" s="727" t="s">
        <v>6742</v>
      </c>
      <c r="F601" s="731"/>
      <c r="G601" s="731"/>
      <c r="H601" s="731"/>
      <c r="I601" s="731"/>
      <c r="J601" s="731">
        <v>1</v>
      </c>
      <c r="K601" s="731">
        <v>329.98</v>
      </c>
      <c r="L601" s="731">
        <v>1</v>
      </c>
      <c r="M601" s="731">
        <v>329.98</v>
      </c>
      <c r="N601" s="731"/>
      <c r="O601" s="731"/>
      <c r="P601" s="745"/>
      <c r="Q601" s="732"/>
    </row>
    <row r="602" spans="1:17" ht="14.4" customHeight="1" x14ac:dyDescent="0.3">
      <c r="A602" s="726" t="s">
        <v>569</v>
      </c>
      <c r="B602" s="727" t="s">
        <v>6731</v>
      </c>
      <c r="C602" s="727" t="s">
        <v>5810</v>
      </c>
      <c r="D602" s="727" t="s">
        <v>6743</v>
      </c>
      <c r="E602" s="727" t="s">
        <v>6744</v>
      </c>
      <c r="F602" s="731"/>
      <c r="G602" s="731"/>
      <c r="H602" s="731"/>
      <c r="I602" s="731"/>
      <c r="J602" s="731">
        <v>7</v>
      </c>
      <c r="K602" s="731">
        <v>5060.79</v>
      </c>
      <c r="L602" s="731">
        <v>1</v>
      </c>
      <c r="M602" s="731">
        <v>722.97</v>
      </c>
      <c r="N602" s="731">
        <v>2</v>
      </c>
      <c r="O602" s="731">
        <v>1445.94</v>
      </c>
      <c r="P602" s="745">
        <v>0.28571428571428575</v>
      </c>
      <c r="Q602" s="732">
        <v>722.97</v>
      </c>
    </row>
    <row r="603" spans="1:17" ht="14.4" customHeight="1" x14ac:dyDescent="0.3">
      <c r="A603" s="726" t="s">
        <v>569</v>
      </c>
      <c r="B603" s="727" t="s">
        <v>6731</v>
      </c>
      <c r="C603" s="727" t="s">
        <v>5810</v>
      </c>
      <c r="D603" s="727" t="s">
        <v>6745</v>
      </c>
      <c r="E603" s="727" t="s">
        <v>6744</v>
      </c>
      <c r="F603" s="731">
        <v>10</v>
      </c>
      <c r="G603" s="731">
        <v>4724.8</v>
      </c>
      <c r="H603" s="731">
        <v>0.76923076923076927</v>
      </c>
      <c r="I603" s="731">
        <v>472.48</v>
      </c>
      <c r="J603" s="731">
        <v>13</v>
      </c>
      <c r="K603" s="731">
        <v>6142.24</v>
      </c>
      <c r="L603" s="731">
        <v>1</v>
      </c>
      <c r="M603" s="731">
        <v>472.47999999999996</v>
      </c>
      <c r="N603" s="731">
        <v>21</v>
      </c>
      <c r="O603" s="731">
        <v>9922.08</v>
      </c>
      <c r="P603" s="745">
        <v>1.6153846153846154</v>
      </c>
      <c r="Q603" s="732">
        <v>472.48</v>
      </c>
    </row>
    <row r="604" spans="1:17" ht="14.4" customHeight="1" x14ac:dyDescent="0.3">
      <c r="A604" s="726" t="s">
        <v>569</v>
      </c>
      <c r="B604" s="727" t="s">
        <v>6731</v>
      </c>
      <c r="C604" s="727" t="s">
        <v>5810</v>
      </c>
      <c r="D604" s="727" t="s">
        <v>6746</v>
      </c>
      <c r="E604" s="727" t="s">
        <v>6744</v>
      </c>
      <c r="F604" s="731">
        <v>1</v>
      </c>
      <c r="G604" s="731">
        <v>466.47</v>
      </c>
      <c r="H604" s="731">
        <v>0.2</v>
      </c>
      <c r="I604" s="731">
        <v>466.47</v>
      </c>
      <c r="J604" s="731">
        <v>5</v>
      </c>
      <c r="K604" s="731">
        <v>2332.35</v>
      </c>
      <c r="L604" s="731">
        <v>1</v>
      </c>
      <c r="M604" s="731">
        <v>466.46999999999997</v>
      </c>
      <c r="N604" s="731">
        <v>1</v>
      </c>
      <c r="O604" s="731">
        <v>466.47</v>
      </c>
      <c r="P604" s="745">
        <v>0.2</v>
      </c>
      <c r="Q604" s="732">
        <v>466.47</v>
      </c>
    </row>
    <row r="605" spans="1:17" ht="14.4" customHeight="1" x14ac:dyDescent="0.3">
      <c r="A605" s="726" t="s">
        <v>569</v>
      </c>
      <c r="B605" s="727" t="s">
        <v>6731</v>
      </c>
      <c r="C605" s="727" t="s">
        <v>5810</v>
      </c>
      <c r="D605" s="727" t="s">
        <v>6747</v>
      </c>
      <c r="E605" s="727" t="s">
        <v>6748</v>
      </c>
      <c r="F605" s="731"/>
      <c r="G605" s="731"/>
      <c r="H605" s="731"/>
      <c r="I605" s="731"/>
      <c r="J605" s="731">
        <v>1</v>
      </c>
      <c r="K605" s="731">
        <v>4436.47</v>
      </c>
      <c r="L605" s="731">
        <v>1</v>
      </c>
      <c r="M605" s="731">
        <v>4436.47</v>
      </c>
      <c r="N605" s="731"/>
      <c r="O605" s="731"/>
      <c r="P605" s="745"/>
      <c r="Q605" s="732"/>
    </row>
    <row r="606" spans="1:17" ht="14.4" customHeight="1" x14ac:dyDescent="0.3">
      <c r="A606" s="726" t="s">
        <v>569</v>
      </c>
      <c r="B606" s="727" t="s">
        <v>6731</v>
      </c>
      <c r="C606" s="727" t="s">
        <v>5810</v>
      </c>
      <c r="D606" s="727" t="s">
        <v>6749</v>
      </c>
      <c r="E606" s="727" t="s">
        <v>6750</v>
      </c>
      <c r="F606" s="731"/>
      <c r="G606" s="731"/>
      <c r="H606" s="731"/>
      <c r="I606" s="731"/>
      <c r="J606" s="731">
        <v>3</v>
      </c>
      <c r="K606" s="731">
        <v>12373.560000000001</v>
      </c>
      <c r="L606" s="731">
        <v>1</v>
      </c>
      <c r="M606" s="731">
        <v>4124.5200000000004</v>
      </c>
      <c r="N606" s="731"/>
      <c r="O606" s="731"/>
      <c r="P606" s="745"/>
      <c r="Q606" s="732"/>
    </row>
    <row r="607" spans="1:17" ht="14.4" customHeight="1" x14ac:dyDescent="0.3">
      <c r="A607" s="726" t="s">
        <v>569</v>
      </c>
      <c r="B607" s="727" t="s">
        <v>6731</v>
      </c>
      <c r="C607" s="727" t="s">
        <v>5810</v>
      </c>
      <c r="D607" s="727" t="s">
        <v>6751</v>
      </c>
      <c r="E607" s="727" t="s">
        <v>6752</v>
      </c>
      <c r="F607" s="731">
        <v>1</v>
      </c>
      <c r="G607" s="731">
        <v>1265.81</v>
      </c>
      <c r="H607" s="731"/>
      <c r="I607" s="731">
        <v>1265.81</v>
      </c>
      <c r="J607" s="731"/>
      <c r="K607" s="731"/>
      <c r="L607" s="731"/>
      <c r="M607" s="731"/>
      <c r="N607" s="731"/>
      <c r="O607" s="731"/>
      <c r="P607" s="745"/>
      <c r="Q607" s="732"/>
    </row>
    <row r="608" spans="1:17" ht="14.4" customHeight="1" x14ac:dyDescent="0.3">
      <c r="A608" s="726" t="s">
        <v>569</v>
      </c>
      <c r="B608" s="727" t="s">
        <v>6731</v>
      </c>
      <c r="C608" s="727" t="s">
        <v>5810</v>
      </c>
      <c r="D608" s="727" t="s">
        <v>6753</v>
      </c>
      <c r="E608" s="727" t="s">
        <v>6754</v>
      </c>
      <c r="F608" s="731"/>
      <c r="G608" s="731"/>
      <c r="H608" s="731"/>
      <c r="I608" s="731"/>
      <c r="J608" s="731">
        <v>0.2</v>
      </c>
      <c r="K608" s="731">
        <v>125.91</v>
      </c>
      <c r="L608" s="731">
        <v>1</v>
      </c>
      <c r="M608" s="731">
        <v>629.54999999999995</v>
      </c>
      <c r="N608" s="731"/>
      <c r="O608" s="731"/>
      <c r="P608" s="745"/>
      <c r="Q608" s="732"/>
    </row>
    <row r="609" spans="1:17" ht="14.4" customHeight="1" x14ac:dyDescent="0.3">
      <c r="A609" s="726" t="s">
        <v>569</v>
      </c>
      <c r="B609" s="727" t="s">
        <v>6731</v>
      </c>
      <c r="C609" s="727" t="s">
        <v>5810</v>
      </c>
      <c r="D609" s="727" t="s">
        <v>6755</v>
      </c>
      <c r="E609" s="727" t="s">
        <v>6756</v>
      </c>
      <c r="F609" s="731"/>
      <c r="G609" s="731"/>
      <c r="H609" s="731"/>
      <c r="I609" s="731"/>
      <c r="J609" s="731">
        <v>1</v>
      </c>
      <c r="K609" s="731">
        <v>3888</v>
      </c>
      <c r="L609" s="731">
        <v>1</v>
      </c>
      <c r="M609" s="731">
        <v>3888</v>
      </c>
      <c r="N609" s="731"/>
      <c r="O609" s="731"/>
      <c r="P609" s="745"/>
      <c r="Q609" s="732"/>
    </row>
    <row r="610" spans="1:17" ht="14.4" customHeight="1" x14ac:dyDescent="0.3">
      <c r="A610" s="726" t="s">
        <v>569</v>
      </c>
      <c r="B610" s="727" t="s">
        <v>6731</v>
      </c>
      <c r="C610" s="727" t="s">
        <v>5810</v>
      </c>
      <c r="D610" s="727" t="s">
        <v>6757</v>
      </c>
      <c r="E610" s="727" t="s">
        <v>6758</v>
      </c>
      <c r="F610" s="731"/>
      <c r="G610" s="731"/>
      <c r="H610" s="731"/>
      <c r="I610" s="731"/>
      <c r="J610" s="731"/>
      <c r="K610" s="731"/>
      <c r="L610" s="731"/>
      <c r="M610" s="731"/>
      <c r="N610" s="731">
        <v>2</v>
      </c>
      <c r="O610" s="731">
        <v>138.04</v>
      </c>
      <c r="P610" s="745"/>
      <c r="Q610" s="732">
        <v>69.02</v>
      </c>
    </row>
    <row r="611" spans="1:17" ht="14.4" customHeight="1" x14ac:dyDescent="0.3">
      <c r="A611" s="726" t="s">
        <v>569</v>
      </c>
      <c r="B611" s="727" t="s">
        <v>6731</v>
      </c>
      <c r="C611" s="727" t="s">
        <v>5810</v>
      </c>
      <c r="D611" s="727" t="s">
        <v>6759</v>
      </c>
      <c r="E611" s="727" t="s">
        <v>6758</v>
      </c>
      <c r="F611" s="731">
        <v>1</v>
      </c>
      <c r="G611" s="731">
        <v>84.98</v>
      </c>
      <c r="H611" s="731"/>
      <c r="I611" s="731">
        <v>84.98</v>
      </c>
      <c r="J611" s="731"/>
      <c r="K611" s="731"/>
      <c r="L611" s="731"/>
      <c r="M611" s="731"/>
      <c r="N611" s="731"/>
      <c r="O611" s="731"/>
      <c r="P611" s="745"/>
      <c r="Q611" s="732"/>
    </row>
    <row r="612" spans="1:17" ht="14.4" customHeight="1" x14ac:dyDescent="0.3">
      <c r="A612" s="726" t="s">
        <v>569</v>
      </c>
      <c r="B612" s="727" t="s">
        <v>6731</v>
      </c>
      <c r="C612" s="727" t="s">
        <v>5810</v>
      </c>
      <c r="D612" s="727" t="s">
        <v>6760</v>
      </c>
      <c r="E612" s="727" t="s">
        <v>6761</v>
      </c>
      <c r="F612" s="731">
        <v>1</v>
      </c>
      <c r="G612" s="731">
        <v>230.07</v>
      </c>
      <c r="H612" s="731"/>
      <c r="I612" s="731">
        <v>230.07</v>
      </c>
      <c r="J612" s="731"/>
      <c r="K612" s="731"/>
      <c r="L612" s="731"/>
      <c r="M612" s="731"/>
      <c r="N612" s="731"/>
      <c r="O612" s="731"/>
      <c r="P612" s="745"/>
      <c r="Q612" s="732"/>
    </row>
    <row r="613" spans="1:17" ht="14.4" customHeight="1" x14ac:dyDescent="0.3">
      <c r="A613" s="726" t="s">
        <v>569</v>
      </c>
      <c r="B613" s="727" t="s">
        <v>6731</v>
      </c>
      <c r="C613" s="727" t="s">
        <v>5810</v>
      </c>
      <c r="D613" s="727" t="s">
        <v>6762</v>
      </c>
      <c r="E613" s="727" t="s">
        <v>6758</v>
      </c>
      <c r="F613" s="731">
        <v>32</v>
      </c>
      <c r="G613" s="731">
        <v>2885.12</v>
      </c>
      <c r="H613" s="731">
        <v>0.66666666666666663</v>
      </c>
      <c r="I613" s="731">
        <v>90.16</v>
      </c>
      <c r="J613" s="731">
        <v>48</v>
      </c>
      <c r="K613" s="731">
        <v>4327.68</v>
      </c>
      <c r="L613" s="731">
        <v>1</v>
      </c>
      <c r="M613" s="731">
        <v>90.160000000000011</v>
      </c>
      <c r="N613" s="731">
        <v>24</v>
      </c>
      <c r="O613" s="731">
        <v>2163.84</v>
      </c>
      <c r="P613" s="745">
        <v>0.5</v>
      </c>
      <c r="Q613" s="732">
        <v>90.160000000000011</v>
      </c>
    </row>
    <row r="614" spans="1:17" ht="14.4" customHeight="1" x14ac:dyDescent="0.3">
      <c r="A614" s="726" t="s">
        <v>569</v>
      </c>
      <c r="B614" s="727" t="s">
        <v>6731</v>
      </c>
      <c r="C614" s="727" t="s">
        <v>5810</v>
      </c>
      <c r="D614" s="727" t="s">
        <v>6142</v>
      </c>
      <c r="E614" s="727" t="s">
        <v>6143</v>
      </c>
      <c r="F614" s="731"/>
      <c r="G614" s="731"/>
      <c r="H614" s="731"/>
      <c r="I614" s="731"/>
      <c r="J614" s="731">
        <v>1</v>
      </c>
      <c r="K614" s="731">
        <v>2603.5500000000002</v>
      </c>
      <c r="L614" s="731">
        <v>1</v>
      </c>
      <c r="M614" s="731">
        <v>2603.5500000000002</v>
      </c>
      <c r="N614" s="731"/>
      <c r="O614" s="731"/>
      <c r="P614" s="745"/>
      <c r="Q614" s="732"/>
    </row>
    <row r="615" spans="1:17" ht="14.4" customHeight="1" x14ac:dyDescent="0.3">
      <c r="A615" s="726" t="s">
        <v>569</v>
      </c>
      <c r="B615" s="727" t="s">
        <v>6731</v>
      </c>
      <c r="C615" s="727" t="s">
        <v>5810</v>
      </c>
      <c r="D615" s="727" t="s">
        <v>6144</v>
      </c>
      <c r="E615" s="727" t="s">
        <v>6143</v>
      </c>
      <c r="F615" s="731">
        <v>2</v>
      </c>
      <c r="G615" s="731">
        <v>16685.240000000002</v>
      </c>
      <c r="H615" s="731"/>
      <c r="I615" s="731">
        <v>8342.6200000000008</v>
      </c>
      <c r="J615" s="731"/>
      <c r="K615" s="731"/>
      <c r="L615" s="731"/>
      <c r="M615" s="731"/>
      <c r="N615" s="731">
        <v>3</v>
      </c>
      <c r="O615" s="731">
        <v>25027.86</v>
      </c>
      <c r="P615" s="745"/>
      <c r="Q615" s="732">
        <v>8342.6200000000008</v>
      </c>
    </row>
    <row r="616" spans="1:17" ht="14.4" customHeight="1" x14ac:dyDescent="0.3">
      <c r="A616" s="726" t="s">
        <v>569</v>
      </c>
      <c r="B616" s="727" t="s">
        <v>6731</v>
      </c>
      <c r="C616" s="727" t="s">
        <v>5810</v>
      </c>
      <c r="D616" s="727" t="s">
        <v>6763</v>
      </c>
      <c r="E616" s="727" t="s">
        <v>6764</v>
      </c>
      <c r="F616" s="731">
        <v>1</v>
      </c>
      <c r="G616" s="731">
        <v>19196.8</v>
      </c>
      <c r="H616" s="731"/>
      <c r="I616" s="731">
        <v>19196.8</v>
      </c>
      <c r="J616" s="731"/>
      <c r="K616" s="731"/>
      <c r="L616" s="731"/>
      <c r="M616" s="731"/>
      <c r="N616" s="731"/>
      <c r="O616" s="731"/>
      <c r="P616" s="745"/>
      <c r="Q616" s="732"/>
    </row>
    <row r="617" spans="1:17" ht="14.4" customHeight="1" x14ac:dyDescent="0.3">
      <c r="A617" s="726" t="s">
        <v>569</v>
      </c>
      <c r="B617" s="727" t="s">
        <v>6731</v>
      </c>
      <c r="C617" s="727" t="s">
        <v>5810</v>
      </c>
      <c r="D617" s="727" t="s">
        <v>6173</v>
      </c>
      <c r="E617" s="727" t="s">
        <v>6143</v>
      </c>
      <c r="F617" s="731"/>
      <c r="G617" s="731"/>
      <c r="H617" s="731"/>
      <c r="I617" s="731"/>
      <c r="J617" s="731">
        <v>1</v>
      </c>
      <c r="K617" s="731">
        <v>4101.82</v>
      </c>
      <c r="L617" s="731">
        <v>1</v>
      </c>
      <c r="M617" s="731">
        <v>4101.82</v>
      </c>
      <c r="N617" s="731">
        <v>1</v>
      </c>
      <c r="O617" s="731">
        <v>4101.82</v>
      </c>
      <c r="P617" s="745">
        <v>1</v>
      </c>
      <c r="Q617" s="732">
        <v>4101.82</v>
      </c>
    </row>
    <row r="618" spans="1:17" ht="14.4" customHeight="1" x14ac:dyDescent="0.3">
      <c r="A618" s="726" t="s">
        <v>569</v>
      </c>
      <c r="B618" s="727" t="s">
        <v>6731</v>
      </c>
      <c r="C618" s="727" t="s">
        <v>5810</v>
      </c>
      <c r="D618" s="727" t="s">
        <v>6228</v>
      </c>
      <c r="E618" s="727" t="s">
        <v>6229</v>
      </c>
      <c r="F618" s="731">
        <v>2</v>
      </c>
      <c r="G618" s="731">
        <v>15658</v>
      </c>
      <c r="H618" s="731"/>
      <c r="I618" s="731">
        <v>7829</v>
      </c>
      <c r="J618" s="731"/>
      <c r="K618" s="731"/>
      <c r="L618" s="731"/>
      <c r="M618" s="731"/>
      <c r="N618" s="731">
        <v>0</v>
      </c>
      <c r="O618" s="731">
        <v>0</v>
      </c>
      <c r="P618" s="745"/>
      <c r="Q618" s="732"/>
    </row>
    <row r="619" spans="1:17" ht="14.4" customHeight="1" x14ac:dyDescent="0.3">
      <c r="A619" s="726" t="s">
        <v>569</v>
      </c>
      <c r="B619" s="727" t="s">
        <v>6731</v>
      </c>
      <c r="C619" s="727" t="s">
        <v>5810</v>
      </c>
      <c r="D619" s="727" t="s">
        <v>6230</v>
      </c>
      <c r="E619" s="727" t="s">
        <v>6231</v>
      </c>
      <c r="F619" s="731">
        <v>4</v>
      </c>
      <c r="G619" s="731">
        <v>20404</v>
      </c>
      <c r="H619" s="731">
        <v>0.33333333333333331</v>
      </c>
      <c r="I619" s="731">
        <v>5101</v>
      </c>
      <c r="J619" s="731">
        <v>12</v>
      </c>
      <c r="K619" s="731">
        <v>61212</v>
      </c>
      <c r="L619" s="731">
        <v>1</v>
      </c>
      <c r="M619" s="731">
        <v>5101</v>
      </c>
      <c r="N619" s="731">
        <v>10</v>
      </c>
      <c r="O619" s="731">
        <v>51010</v>
      </c>
      <c r="P619" s="745">
        <v>0.83333333333333337</v>
      </c>
      <c r="Q619" s="732">
        <v>5101</v>
      </c>
    </row>
    <row r="620" spans="1:17" ht="14.4" customHeight="1" x14ac:dyDescent="0.3">
      <c r="A620" s="726" t="s">
        <v>569</v>
      </c>
      <c r="B620" s="727" t="s">
        <v>6731</v>
      </c>
      <c r="C620" s="727" t="s">
        <v>5810</v>
      </c>
      <c r="D620" s="727" t="s">
        <v>6765</v>
      </c>
      <c r="E620" s="727" t="s">
        <v>6231</v>
      </c>
      <c r="F620" s="731"/>
      <c r="G620" s="731"/>
      <c r="H620" s="731"/>
      <c r="I620" s="731"/>
      <c r="J620" s="731"/>
      <c r="K620" s="731"/>
      <c r="L620" s="731"/>
      <c r="M620" s="731"/>
      <c r="N620" s="731">
        <v>8</v>
      </c>
      <c r="O620" s="731">
        <v>62952</v>
      </c>
      <c r="P620" s="745"/>
      <c r="Q620" s="732">
        <v>7869</v>
      </c>
    </row>
    <row r="621" spans="1:17" ht="14.4" customHeight="1" x14ac:dyDescent="0.3">
      <c r="A621" s="726" t="s">
        <v>569</v>
      </c>
      <c r="B621" s="727" t="s">
        <v>6731</v>
      </c>
      <c r="C621" s="727" t="s">
        <v>5810</v>
      </c>
      <c r="D621" s="727" t="s">
        <v>6766</v>
      </c>
      <c r="E621" s="727" t="s">
        <v>6767</v>
      </c>
      <c r="F621" s="731">
        <v>1</v>
      </c>
      <c r="G621" s="731">
        <v>3816.93</v>
      </c>
      <c r="H621" s="731"/>
      <c r="I621" s="731">
        <v>3816.93</v>
      </c>
      <c r="J621" s="731"/>
      <c r="K621" s="731"/>
      <c r="L621" s="731"/>
      <c r="M621" s="731"/>
      <c r="N621" s="731"/>
      <c r="O621" s="731"/>
      <c r="P621" s="745"/>
      <c r="Q621" s="732"/>
    </row>
    <row r="622" spans="1:17" ht="14.4" customHeight="1" x14ac:dyDescent="0.3">
      <c r="A622" s="726" t="s">
        <v>569</v>
      </c>
      <c r="B622" s="727" t="s">
        <v>6731</v>
      </c>
      <c r="C622" s="727" t="s">
        <v>5810</v>
      </c>
      <c r="D622" s="727" t="s">
        <v>6768</v>
      </c>
      <c r="E622" s="727" t="s">
        <v>6769</v>
      </c>
      <c r="F622" s="731">
        <v>3</v>
      </c>
      <c r="G622" s="731">
        <v>961.32</v>
      </c>
      <c r="H622" s="731"/>
      <c r="I622" s="731">
        <v>320.44</v>
      </c>
      <c r="J622" s="731"/>
      <c r="K622" s="731"/>
      <c r="L622" s="731"/>
      <c r="M622" s="731"/>
      <c r="N622" s="731"/>
      <c r="O622" s="731"/>
      <c r="P622" s="745"/>
      <c r="Q622" s="732"/>
    </row>
    <row r="623" spans="1:17" ht="14.4" customHeight="1" x14ac:dyDescent="0.3">
      <c r="A623" s="726" t="s">
        <v>569</v>
      </c>
      <c r="B623" s="727" t="s">
        <v>6731</v>
      </c>
      <c r="C623" s="727" t="s">
        <v>5810</v>
      </c>
      <c r="D623" s="727" t="s">
        <v>6770</v>
      </c>
      <c r="E623" s="727" t="s">
        <v>6769</v>
      </c>
      <c r="F623" s="731">
        <v>1</v>
      </c>
      <c r="G623" s="731">
        <v>940.19</v>
      </c>
      <c r="H623" s="731"/>
      <c r="I623" s="731">
        <v>940.19</v>
      </c>
      <c r="J623" s="731"/>
      <c r="K623" s="731"/>
      <c r="L623" s="731"/>
      <c r="M623" s="731"/>
      <c r="N623" s="731"/>
      <c r="O623" s="731"/>
      <c r="P623" s="745"/>
      <c r="Q623" s="732"/>
    </row>
    <row r="624" spans="1:17" ht="14.4" customHeight="1" x14ac:dyDescent="0.3">
      <c r="A624" s="726" t="s">
        <v>569</v>
      </c>
      <c r="B624" s="727" t="s">
        <v>6731</v>
      </c>
      <c r="C624" s="727" t="s">
        <v>5810</v>
      </c>
      <c r="D624" s="727" t="s">
        <v>6771</v>
      </c>
      <c r="E624" s="727" t="s">
        <v>6236</v>
      </c>
      <c r="F624" s="731">
        <v>3</v>
      </c>
      <c r="G624" s="731">
        <v>175.8</v>
      </c>
      <c r="H624" s="731">
        <v>1.5</v>
      </c>
      <c r="I624" s="731">
        <v>58.6</v>
      </c>
      <c r="J624" s="731">
        <v>2</v>
      </c>
      <c r="K624" s="731">
        <v>117.2</v>
      </c>
      <c r="L624" s="731">
        <v>1</v>
      </c>
      <c r="M624" s="731">
        <v>58.6</v>
      </c>
      <c r="N624" s="731">
        <v>0</v>
      </c>
      <c r="O624" s="731">
        <v>0</v>
      </c>
      <c r="P624" s="745">
        <v>0</v>
      </c>
      <c r="Q624" s="732"/>
    </row>
    <row r="625" spans="1:17" ht="14.4" customHeight="1" x14ac:dyDescent="0.3">
      <c r="A625" s="726" t="s">
        <v>569</v>
      </c>
      <c r="B625" s="727" t="s">
        <v>6731</v>
      </c>
      <c r="C625" s="727" t="s">
        <v>5810</v>
      </c>
      <c r="D625" s="727" t="s">
        <v>6235</v>
      </c>
      <c r="E625" s="727" t="s">
        <v>6236</v>
      </c>
      <c r="F625" s="731">
        <v>2</v>
      </c>
      <c r="G625" s="731">
        <v>193.2</v>
      </c>
      <c r="H625" s="731"/>
      <c r="I625" s="731">
        <v>96.6</v>
      </c>
      <c r="J625" s="731"/>
      <c r="K625" s="731"/>
      <c r="L625" s="731"/>
      <c r="M625" s="731"/>
      <c r="N625" s="731">
        <v>1</v>
      </c>
      <c r="O625" s="731">
        <v>96.6</v>
      </c>
      <c r="P625" s="745"/>
      <c r="Q625" s="732">
        <v>96.6</v>
      </c>
    </row>
    <row r="626" spans="1:17" ht="14.4" customHeight="1" x14ac:dyDescent="0.3">
      <c r="A626" s="726" t="s">
        <v>569</v>
      </c>
      <c r="B626" s="727" t="s">
        <v>6731</v>
      </c>
      <c r="C626" s="727" t="s">
        <v>5810</v>
      </c>
      <c r="D626" s="727" t="s">
        <v>6772</v>
      </c>
      <c r="E626" s="727" t="s">
        <v>6773</v>
      </c>
      <c r="F626" s="731"/>
      <c r="G626" s="731"/>
      <c r="H626" s="731"/>
      <c r="I626" s="731"/>
      <c r="J626" s="731">
        <v>1</v>
      </c>
      <c r="K626" s="731">
        <v>4487.38</v>
      </c>
      <c r="L626" s="731">
        <v>1</v>
      </c>
      <c r="M626" s="731">
        <v>4487.38</v>
      </c>
      <c r="N626" s="731"/>
      <c r="O626" s="731"/>
      <c r="P626" s="745"/>
      <c r="Q626" s="732"/>
    </row>
    <row r="627" spans="1:17" ht="14.4" customHeight="1" x14ac:dyDescent="0.3">
      <c r="A627" s="726" t="s">
        <v>569</v>
      </c>
      <c r="B627" s="727" t="s">
        <v>6731</v>
      </c>
      <c r="C627" s="727" t="s">
        <v>5810</v>
      </c>
      <c r="D627" s="727" t="s">
        <v>6774</v>
      </c>
      <c r="E627" s="727" t="s">
        <v>6775</v>
      </c>
      <c r="F627" s="731">
        <v>3</v>
      </c>
      <c r="G627" s="731">
        <v>29652</v>
      </c>
      <c r="H627" s="731">
        <v>1.5</v>
      </c>
      <c r="I627" s="731">
        <v>9884</v>
      </c>
      <c r="J627" s="731">
        <v>2</v>
      </c>
      <c r="K627" s="731">
        <v>19768</v>
      </c>
      <c r="L627" s="731">
        <v>1</v>
      </c>
      <c r="M627" s="731">
        <v>9884</v>
      </c>
      <c r="N627" s="731">
        <v>1</v>
      </c>
      <c r="O627" s="731">
        <v>9884</v>
      </c>
      <c r="P627" s="745">
        <v>0.5</v>
      </c>
      <c r="Q627" s="732">
        <v>9884</v>
      </c>
    </row>
    <row r="628" spans="1:17" ht="14.4" customHeight="1" x14ac:dyDescent="0.3">
      <c r="A628" s="726" t="s">
        <v>569</v>
      </c>
      <c r="B628" s="727" t="s">
        <v>6731</v>
      </c>
      <c r="C628" s="727" t="s">
        <v>5810</v>
      </c>
      <c r="D628" s="727" t="s">
        <v>6776</v>
      </c>
      <c r="E628" s="727" t="s">
        <v>6777</v>
      </c>
      <c r="F628" s="731">
        <v>2</v>
      </c>
      <c r="G628" s="731">
        <v>15980</v>
      </c>
      <c r="H628" s="731">
        <v>0.66666666666666663</v>
      </c>
      <c r="I628" s="731">
        <v>7990</v>
      </c>
      <c r="J628" s="731">
        <v>3</v>
      </c>
      <c r="K628" s="731">
        <v>23970</v>
      </c>
      <c r="L628" s="731">
        <v>1</v>
      </c>
      <c r="M628" s="731">
        <v>7990</v>
      </c>
      <c r="N628" s="731">
        <v>1</v>
      </c>
      <c r="O628" s="731">
        <v>7990</v>
      </c>
      <c r="P628" s="745">
        <v>0.33333333333333331</v>
      </c>
      <c r="Q628" s="732">
        <v>7990</v>
      </c>
    </row>
    <row r="629" spans="1:17" ht="14.4" customHeight="1" x14ac:dyDescent="0.3">
      <c r="A629" s="726" t="s">
        <v>569</v>
      </c>
      <c r="B629" s="727" t="s">
        <v>6731</v>
      </c>
      <c r="C629" s="727" t="s">
        <v>5810</v>
      </c>
      <c r="D629" s="727" t="s">
        <v>6778</v>
      </c>
      <c r="E629" s="727" t="s">
        <v>6777</v>
      </c>
      <c r="F629" s="731">
        <v>1</v>
      </c>
      <c r="G629" s="731">
        <v>9772</v>
      </c>
      <c r="H629" s="731">
        <v>0.5</v>
      </c>
      <c r="I629" s="731">
        <v>9772</v>
      </c>
      <c r="J629" s="731">
        <v>2</v>
      </c>
      <c r="K629" s="731">
        <v>19544</v>
      </c>
      <c r="L629" s="731">
        <v>1</v>
      </c>
      <c r="M629" s="731">
        <v>9772</v>
      </c>
      <c r="N629" s="731"/>
      <c r="O629" s="731"/>
      <c r="P629" s="745"/>
      <c r="Q629" s="732"/>
    </row>
    <row r="630" spans="1:17" ht="14.4" customHeight="1" x14ac:dyDescent="0.3">
      <c r="A630" s="726" t="s">
        <v>569</v>
      </c>
      <c r="B630" s="727" t="s">
        <v>6731</v>
      </c>
      <c r="C630" s="727" t="s">
        <v>5810</v>
      </c>
      <c r="D630" s="727" t="s">
        <v>6267</v>
      </c>
      <c r="E630" s="727" t="s">
        <v>6268</v>
      </c>
      <c r="F630" s="731">
        <v>55</v>
      </c>
      <c r="G630" s="731">
        <v>30965</v>
      </c>
      <c r="H630" s="731">
        <v>1.375</v>
      </c>
      <c r="I630" s="731">
        <v>563</v>
      </c>
      <c r="J630" s="731">
        <v>40</v>
      </c>
      <c r="K630" s="731">
        <v>22520</v>
      </c>
      <c r="L630" s="731">
        <v>1</v>
      </c>
      <c r="M630" s="731">
        <v>563</v>
      </c>
      <c r="N630" s="731">
        <v>44</v>
      </c>
      <c r="O630" s="731">
        <v>24772</v>
      </c>
      <c r="P630" s="745">
        <v>1.1000000000000001</v>
      </c>
      <c r="Q630" s="732">
        <v>563</v>
      </c>
    </row>
    <row r="631" spans="1:17" ht="14.4" customHeight="1" x14ac:dyDescent="0.3">
      <c r="A631" s="726" t="s">
        <v>569</v>
      </c>
      <c r="B631" s="727" t="s">
        <v>6731</v>
      </c>
      <c r="C631" s="727" t="s">
        <v>5810</v>
      </c>
      <c r="D631" s="727" t="s">
        <v>6269</v>
      </c>
      <c r="E631" s="727" t="s">
        <v>6231</v>
      </c>
      <c r="F631" s="731">
        <v>3</v>
      </c>
      <c r="G631" s="731">
        <v>15303</v>
      </c>
      <c r="H631" s="731">
        <v>3</v>
      </c>
      <c r="I631" s="731">
        <v>5101</v>
      </c>
      <c r="J631" s="731">
        <v>1</v>
      </c>
      <c r="K631" s="731">
        <v>5101</v>
      </c>
      <c r="L631" s="731">
        <v>1</v>
      </c>
      <c r="M631" s="731">
        <v>5101</v>
      </c>
      <c r="N631" s="731">
        <v>1</v>
      </c>
      <c r="O631" s="731">
        <v>5101</v>
      </c>
      <c r="P631" s="745">
        <v>1</v>
      </c>
      <c r="Q631" s="732">
        <v>5101</v>
      </c>
    </row>
    <row r="632" spans="1:17" ht="14.4" customHeight="1" x14ac:dyDescent="0.3">
      <c r="A632" s="726" t="s">
        <v>569</v>
      </c>
      <c r="B632" s="727" t="s">
        <v>6731</v>
      </c>
      <c r="C632" s="727" t="s">
        <v>5810</v>
      </c>
      <c r="D632" s="727" t="s">
        <v>6779</v>
      </c>
      <c r="E632" s="727" t="s">
        <v>6780</v>
      </c>
      <c r="F632" s="731">
        <v>4</v>
      </c>
      <c r="G632" s="731">
        <v>343.64</v>
      </c>
      <c r="H632" s="731"/>
      <c r="I632" s="731">
        <v>85.91</v>
      </c>
      <c r="J632" s="731"/>
      <c r="K632" s="731"/>
      <c r="L632" s="731"/>
      <c r="M632" s="731"/>
      <c r="N632" s="731"/>
      <c r="O632" s="731"/>
      <c r="P632" s="745"/>
      <c r="Q632" s="732"/>
    </row>
    <row r="633" spans="1:17" ht="14.4" customHeight="1" x14ac:dyDescent="0.3">
      <c r="A633" s="726" t="s">
        <v>569</v>
      </c>
      <c r="B633" s="727" t="s">
        <v>6731</v>
      </c>
      <c r="C633" s="727" t="s">
        <v>5810</v>
      </c>
      <c r="D633" s="727" t="s">
        <v>6781</v>
      </c>
      <c r="E633" s="727" t="s">
        <v>6780</v>
      </c>
      <c r="F633" s="731">
        <v>2</v>
      </c>
      <c r="G633" s="731">
        <v>1000.5</v>
      </c>
      <c r="H633" s="731"/>
      <c r="I633" s="731">
        <v>500.25</v>
      </c>
      <c r="J633" s="731"/>
      <c r="K633" s="731"/>
      <c r="L633" s="731"/>
      <c r="M633" s="731"/>
      <c r="N633" s="731"/>
      <c r="O633" s="731"/>
      <c r="P633" s="745"/>
      <c r="Q633" s="732"/>
    </row>
    <row r="634" spans="1:17" ht="14.4" customHeight="1" x14ac:dyDescent="0.3">
      <c r="A634" s="726" t="s">
        <v>569</v>
      </c>
      <c r="B634" s="727" t="s">
        <v>6731</v>
      </c>
      <c r="C634" s="727" t="s">
        <v>5810</v>
      </c>
      <c r="D634" s="727" t="s">
        <v>6782</v>
      </c>
      <c r="E634" s="727" t="s">
        <v>6780</v>
      </c>
      <c r="F634" s="731">
        <v>5</v>
      </c>
      <c r="G634" s="731">
        <v>4930</v>
      </c>
      <c r="H634" s="731"/>
      <c r="I634" s="731">
        <v>986</v>
      </c>
      <c r="J634" s="731"/>
      <c r="K634" s="731"/>
      <c r="L634" s="731"/>
      <c r="M634" s="731"/>
      <c r="N634" s="731"/>
      <c r="O634" s="731"/>
      <c r="P634" s="745"/>
      <c r="Q634" s="732"/>
    </row>
    <row r="635" spans="1:17" ht="14.4" customHeight="1" x14ac:dyDescent="0.3">
      <c r="A635" s="726" t="s">
        <v>569</v>
      </c>
      <c r="B635" s="727" t="s">
        <v>6731</v>
      </c>
      <c r="C635" s="727" t="s">
        <v>5810</v>
      </c>
      <c r="D635" s="727" t="s">
        <v>6783</v>
      </c>
      <c r="E635" s="727" t="s">
        <v>6758</v>
      </c>
      <c r="F635" s="731">
        <v>5</v>
      </c>
      <c r="G635" s="731">
        <v>1513.1</v>
      </c>
      <c r="H635" s="731"/>
      <c r="I635" s="731">
        <v>302.62</v>
      </c>
      <c r="J635" s="731"/>
      <c r="K635" s="731"/>
      <c r="L635" s="731"/>
      <c r="M635" s="731"/>
      <c r="N635" s="731"/>
      <c r="O635" s="731"/>
      <c r="P635" s="745"/>
      <c r="Q635" s="732"/>
    </row>
    <row r="636" spans="1:17" ht="14.4" customHeight="1" x14ac:dyDescent="0.3">
      <c r="A636" s="726" t="s">
        <v>569</v>
      </c>
      <c r="B636" s="727" t="s">
        <v>6731</v>
      </c>
      <c r="C636" s="727" t="s">
        <v>5810</v>
      </c>
      <c r="D636" s="727" t="s">
        <v>6288</v>
      </c>
      <c r="E636" s="727" t="s">
        <v>6289</v>
      </c>
      <c r="F636" s="731">
        <v>8</v>
      </c>
      <c r="G636" s="731">
        <v>9700.4</v>
      </c>
      <c r="H636" s="731">
        <v>0.5714285714285714</v>
      </c>
      <c r="I636" s="731">
        <v>1212.55</v>
      </c>
      <c r="J636" s="731">
        <v>14</v>
      </c>
      <c r="K636" s="731">
        <v>16975.7</v>
      </c>
      <c r="L636" s="731">
        <v>1</v>
      </c>
      <c r="M636" s="731">
        <v>1212.55</v>
      </c>
      <c r="N636" s="731">
        <v>26</v>
      </c>
      <c r="O636" s="731">
        <v>31526.3</v>
      </c>
      <c r="P636" s="745">
        <v>1.857142857142857</v>
      </c>
      <c r="Q636" s="732">
        <v>1212.55</v>
      </c>
    </row>
    <row r="637" spans="1:17" ht="14.4" customHeight="1" x14ac:dyDescent="0.3">
      <c r="A637" s="726" t="s">
        <v>569</v>
      </c>
      <c r="B637" s="727" t="s">
        <v>6731</v>
      </c>
      <c r="C637" s="727" t="s">
        <v>5810</v>
      </c>
      <c r="D637" s="727" t="s">
        <v>6290</v>
      </c>
      <c r="E637" s="727" t="s">
        <v>6291</v>
      </c>
      <c r="F637" s="731">
        <v>4</v>
      </c>
      <c r="G637" s="731">
        <v>5720.72</v>
      </c>
      <c r="H637" s="731">
        <v>1.3333333333333335</v>
      </c>
      <c r="I637" s="731">
        <v>1430.18</v>
      </c>
      <c r="J637" s="731">
        <v>3</v>
      </c>
      <c r="K637" s="731">
        <v>4290.54</v>
      </c>
      <c r="L637" s="731">
        <v>1</v>
      </c>
      <c r="M637" s="731">
        <v>1430.18</v>
      </c>
      <c r="N637" s="731">
        <v>2</v>
      </c>
      <c r="O637" s="731">
        <v>2860.36</v>
      </c>
      <c r="P637" s="745">
        <v>0.66666666666666674</v>
      </c>
      <c r="Q637" s="732">
        <v>1430.18</v>
      </c>
    </row>
    <row r="638" spans="1:17" ht="14.4" customHeight="1" x14ac:dyDescent="0.3">
      <c r="A638" s="726" t="s">
        <v>569</v>
      </c>
      <c r="B638" s="727" t="s">
        <v>6731</v>
      </c>
      <c r="C638" s="727" t="s">
        <v>5810</v>
      </c>
      <c r="D638" s="727" t="s">
        <v>6784</v>
      </c>
      <c r="E638" s="727" t="s">
        <v>6785</v>
      </c>
      <c r="F638" s="731"/>
      <c r="G638" s="731"/>
      <c r="H638" s="731"/>
      <c r="I638" s="731"/>
      <c r="J638" s="731">
        <v>1</v>
      </c>
      <c r="K638" s="731">
        <v>5531.38</v>
      </c>
      <c r="L638" s="731">
        <v>1</v>
      </c>
      <c r="M638" s="731">
        <v>5531.38</v>
      </c>
      <c r="N638" s="731">
        <v>3</v>
      </c>
      <c r="O638" s="731">
        <v>16594.14</v>
      </c>
      <c r="P638" s="745">
        <v>3</v>
      </c>
      <c r="Q638" s="732">
        <v>5531.38</v>
      </c>
    </row>
    <row r="639" spans="1:17" ht="14.4" customHeight="1" x14ac:dyDescent="0.3">
      <c r="A639" s="726" t="s">
        <v>569</v>
      </c>
      <c r="B639" s="727" t="s">
        <v>6731</v>
      </c>
      <c r="C639" s="727" t="s">
        <v>5810</v>
      </c>
      <c r="D639" s="727" t="s">
        <v>6298</v>
      </c>
      <c r="E639" s="727" t="s">
        <v>6299</v>
      </c>
      <c r="F639" s="731">
        <v>10</v>
      </c>
      <c r="G639" s="731">
        <v>13597.1</v>
      </c>
      <c r="H639" s="731">
        <v>1.25</v>
      </c>
      <c r="I639" s="731">
        <v>1359.71</v>
      </c>
      <c r="J639" s="731">
        <v>8</v>
      </c>
      <c r="K639" s="731">
        <v>10877.68</v>
      </c>
      <c r="L639" s="731">
        <v>1</v>
      </c>
      <c r="M639" s="731">
        <v>1359.71</v>
      </c>
      <c r="N639" s="731">
        <v>8</v>
      </c>
      <c r="O639" s="731">
        <v>10877.68</v>
      </c>
      <c r="P639" s="745">
        <v>1</v>
      </c>
      <c r="Q639" s="732">
        <v>1359.71</v>
      </c>
    </row>
    <row r="640" spans="1:17" ht="14.4" customHeight="1" x14ac:dyDescent="0.3">
      <c r="A640" s="726" t="s">
        <v>569</v>
      </c>
      <c r="B640" s="727" t="s">
        <v>6731</v>
      </c>
      <c r="C640" s="727" t="s">
        <v>5810</v>
      </c>
      <c r="D640" s="727" t="s">
        <v>6306</v>
      </c>
      <c r="E640" s="727" t="s">
        <v>6307</v>
      </c>
      <c r="F640" s="731"/>
      <c r="G640" s="731"/>
      <c r="H640" s="731"/>
      <c r="I640" s="731"/>
      <c r="J640" s="731">
        <v>6</v>
      </c>
      <c r="K640" s="731">
        <v>6454.5</v>
      </c>
      <c r="L640" s="731">
        <v>1</v>
      </c>
      <c r="M640" s="731">
        <v>1075.75</v>
      </c>
      <c r="N640" s="731">
        <v>24</v>
      </c>
      <c r="O640" s="731">
        <v>25818</v>
      </c>
      <c r="P640" s="745">
        <v>4</v>
      </c>
      <c r="Q640" s="732">
        <v>1075.75</v>
      </c>
    </row>
    <row r="641" spans="1:17" ht="14.4" customHeight="1" x14ac:dyDescent="0.3">
      <c r="A641" s="726" t="s">
        <v>569</v>
      </c>
      <c r="B641" s="727" t="s">
        <v>6731</v>
      </c>
      <c r="C641" s="727" t="s">
        <v>5810</v>
      </c>
      <c r="D641" s="727" t="s">
        <v>6310</v>
      </c>
      <c r="E641" s="727" t="s">
        <v>6311</v>
      </c>
      <c r="F641" s="731">
        <v>3</v>
      </c>
      <c r="G641" s="731">
        <v>4850.1899999999996</v>
      </c>
      <c r="H641" s="731">
        <v>1</v>
      </c>
      <c r="I641" s="731">
        <v>1616.7299999999998</v>
      </c>
      <c r="J641" s="731">
        <v>3</v>
      </c>
      <c r="K641" s="731">
        <v>4850.1899999999996</v>
      </c>
      <c r="L641" s="731">
        <v>1</v>
      </c>
      <c r="M641" s="731">
        <v>1616.7299999999998</v>
      </c>
      <c r="N641" s="731">
        <v>4</v>
      </c>
      <c r="O641" s="731">
        <v>6466.92</v>
      </c>
      <c r="P641" s="745">
        <v>1.3333333333333335</v>
      </c>
      <c r="Q641" s="732">
        <v>1616.73</v>
      </c>
    </row>
    <row r="642" spans="1:17" ht="14.4" customHeight="1" x14ac:dyDescent="0.3">
      <c r="A642" s="726" t="s">
        <v>569</v>
      </c>
      <c r="B642" s="727" t="s">
        <v>6731</v>
      </c>
      <c r="C642" s="727" t="s">
        <v>5810</v>
      </c>
      <c r="D642" s="727" t="s">
        <v>6316</v>
      </c>
      <c r="E642" s="727" t="s">
        <v>6317</v>
      </c>
      <c r="F642" s="731">
        <v>53</v>
      </c>
      <c r="G642" s="731">
        <v>13182.689999999999</v>
      </c>
      <c r="H642" s="731">
        <v>1.358974358974359</v>
      </c>
      <c r="I642" s="731">
        <v>248.72999999999996</v>
      </c>
      <c r="J642" s="731">
        <v>39</v>
      </c>
      <c r="K642" s="731">
        <v>9700.4699999999993</v>
      </c>
      <c r="L642" s="731">
        <v>1</v>
      </c>
      <c r="M642" s="731">
        <v>248.73</v>
      </c>
      <c r="N642" s="731">
        <v>46</v>
      </c>
      <c r="O642" s="731">
        <v>11441.580000000002</v>
      </c>
      <c r="P642" s="745">
        <v>1.1794871794871797</v>
      </c>
      <c r="Q642" s="732">
        <v>248.73000000000005</v>
      </c>
    </row>
    <row r="643" spans="1:17" ht="14.4" customHeight="1" x14ac:dyDescent="0.3">
      <c r="A643" s="726" t="s">
        <v>569</v>
      </c>
      <c r="B643" s="727" t="s">
        <v>6731</v>
      </c>
      <c r="C643" s="727" t="s">
        <v>5810</v>
      </c>
      <c r="D643" s="727" t="s">
        <v>6786</v>
      </c>
      <c r="E643" s="727" t="s">
        <v>6787</v>
      </c>
      <c r="F643" s="731">
        <v>5</v>
      </c>
      <c r="G643" s="731">
        <v>49250</v>
      </c>
      <c r="H643" s="731">
        <v>2.5</v>
      </c>
      <c r="I643" s="731">
        <v>9850</v>
      </c>
      <c r="J643" s="731">
        <v>2</v>
      </c>
      <c r="K643" s="731">
        <v>19700</v>
      </c>
      <c r="L643" s="731">
        <v>1</v>
      </c>
      <c r="M643" s="731">
        <v>9850</v>
      </c>
      <c r="N643" s="731">
        <v>33</v>
      </c>
      <c r="O643" s="731">
        <v>325050</v>
      </c>
      <c r="P643" s="745">
        <v>16.5</v>
      </c>
      <c r="Q643" s="732">
        <v>9850</v>
      </c>
    </row>
    <row r="644" spans="1:17" ht="14.4" customHeight="1" x14ac:dyDescent="0.3">
      <c r="A644" s="726" t="s">
        <v>569</v>
      </c>
      <c r="B644" s="727" t="s">
        <v>6731</v>
      </c>
      <c r="C644" s="727" t="s">
        <v>5810</v>
      </c>
      <c r="D644" s="727" t="s">
        <v>6788</v>
      </c>
      <c r="E644" s="727" t="s">
        <v>6787</v>
      </c>
      <c r="F644" s="731">
        <v>2</v>
      </c>
      <c r="G644" s="731">
        <v>18400</v>
      </c>
      <c r="H644" s="731">
        <v>2</v>
      </c>
      <c r="I644" s="731">
        <v>9200</v>
      </c>
      <c r="J644" s="731">
        <v>1</v>
      </c>
      <c r="K644" s="731">
        <v>9200</v>
      </c>
      <c r="L644" s="731">
        <v>1</v>
      </c>
      <c r="M644" s="731">
        <v>9200</v>
      </c>
      <c r="N644" s="731">
        <v>3</v>
      </c>
      <c r="O644" s="731">
        <v>27600</v>
      </c>
      <c r="P644" s="745">
        <v>3</v>
      </c>
      <c r="Q644" s="732">
        <v>9200</v>
      </c>
    </row>
    <row r="645" spans="1:17" ht="14.4" customHeight="1" x14ac:dyDescent="0.3">
      <c r="A645" s="726" t="s">
        <v>569</v>
      </c>
      <c r="B645" s="727" t="s">
        <v>6731</v>
      </c>
      <c r="C645" s="727" t="s">
        <v>5810</v>
      </c>
      <c r="D645" s="727" t="s">
        <v>6789</v>
      </c>
      <c r="E645" s="727" t="s">
        <v>6787</v>
      </c>
      <c r="F645" s="731"/>
      <c r="G645" s="731"/>
      <c r="H645" s="731"/>
      <c r="I645" s="731"/>
      <c r="J645" s="731">
        <v>7</v>
      </c>
      <c r="K645" s="731">
        <v>68950</v>
      </c>
      <c r="L645" s="731">
        <v>1</v>
      </c>
      <c r="M645" s="731">
        <v>9850</v>
      </c>
      <c r="N645" s="731">
        <v>7</v>
      </c>
      <c r="O645" s="731">
        <v>68950</v>
      </c>
      <c r="P645" s="745">
        <v>1</v>
      </c>
      <c r="Q645" s="732">
        <v>9850</v>
      </c>
    </row>
    <row r="646" spans="1:17" ht="14.4" customHeight="1" x14ac:dyDescent="0.3">
      <c r="A646" s="726" t="s">
        <v>569</v>
      </c>
      <c r="B646" s="727" t="s">
        <v>6731</v>
      </c>
      <c r="C646" s="727" t="s">
        <v>5810</v>
      </c>
      <c r="D646" s="727" t="s">
        <v>6790</v>
      </c>
      <c r="E646" s="727" t="s">
        <v>6791</v>
      </c>
      <c r="F646" s="731"/>
      <c r="G646" s="731"/>
      <c r="H646" s="731"/>
      <c r="I646" s="731"/>
      <c r="J646" s="731">
        <v>2</v>
      </c>
      <c r="K646" s="731">
        <v>5611</v>
      </c>
      <c r="L646" s="731">
        <v>1</v>
      </c>
      <c r="M646" s="731">
        <v>2805.5</v>
      </c>
      <c r="N646" s="731"/>
      <c r="O646" s="731"/>
      <c r="P646" s="745"/>
      <c r="Q646" s="732"/>
    </row>
    <row r="647" spans="1:17" ht="14.4" customHeight="1" x14ac:dyDescent="0.3">
      <c r="A647" s="726" t="s">
        <v>569</v>
      </c>
      <c r="B647" s="727" t="s">
        <v>6731</v>
      </c>
      <c r="C647" s="727" t="s">
        <v>5810</v>
      </c>
      <c r="D647" s="727" t="s">
        <v>6792</v>
      </c>
      <c r="E647" s="727" t="s">
        <v>6777</v>
      </c>
      <c r="F647" s="731"/>
      <c r="G647" s="731"/>
      <c r="H647" s="731"/>
      <c r="I647" s="731"/>
      <c r="J647" s="731">
        <v>5</v>
      </c>
      <c r="K647" s="731">
        <v>39950</v>
      </c>
      <c r="L647" s="731">
        <v>1</v>
      </c>
      <c r="M647" s="731">
        <v>7990</v>
      </c>
      <c r="N647" s="731"/>
      <c r="O647" s="731"/>
      <c r="P647" s="745"/>
      <c r="Q647" s="732"/>
    </row>
    <row r="648" spans="1:17" ht="14.4" customHeight="1" x14ac:dyDescent="0.3">
      <c r="A648" s="726" t="s">
        <v>569</v>
      </c>
      <c r="B648" s="727" t="s">
        <v>6731</v>
      </c>
      <c r="C648" s="727" t="s">
        <v>5810</v>
      </c>
      <c r="D648" s="727" t="s">
        <v>6352</v>
      </c>
      <c r="E648" s="727" t="s">
        <v>6353</v>
      </c>
      <c r="F648" s="731"/>
      <c r="G648" s="731"/>
      <c r="H648" s="731"/>
      <c r="I648" s="731"/>
      <c r="J648" s="731"/>
      <c r="K648" s="731"/>
      <c r="L648" s="731"/>
      <c r="M648" s="731"/>
      <c r="N648" s="731">
        <v>8</v>
      </c>
      <c r="O648" s="731">
        <v>10743.6</v>
      </c>
      <c r="P648" s="745"/>
      <c r="Q648" s="732">
        <v>1342.95</v>
      </c>
    </row>
    <row r="649" spans="1:17" ht="14.4" customHeight="1" x14ac:dyDescent="0.3">
      <c r="A649" s="726" t="s">
        <v>569</v>
      </c>
      <c r="B649" s="727" t="s">
        <v>6731</v>
      </c>
      <c r="C649" s="727" t="s">
        <v>5810</v>
      </c>
      <c r="D649" s="727" t="s">
        <v>6793</v>
      </c>
      <c r="E649" s="727" t="s">
        <v>6787</v>
      </c>
      <c r="F649" s="731"/>
      <c r="G649" s="731"/>
      <c r="H649" s="731"/>
      <c r="I649" s="731"/>
      <c r="J649" s="731"/>
      <c r="K649" s="731"/>
      <c r="L649" s="731"/>
      <c r="M649" s="731"/>
      <c r="N649" s="731">
        <v>4</v>
      </c>
      <c r="O649" s="731">
        <v>36800</v>
      </c>
      <c r="P649" s="745"/>
      <c r="Q649" s="732">
        <v>9200</v>
      </c>
    </row>
    <row r="650" spans="1:17" ht="14.4" customHeight="1" x14ac:dyDescent="0.3">
      <c r="A650" s="726" t="s">
        <v>569</v>
      </c>
      <c r="B650" s="727" t="s">
        <v>6731</v>
      </c>
      <c r="C650" s="727" t="s">
        <v>5810</v>
      </c>
      <c r="D650" s="727" t="s">
        <v>6358</v>
      </c>
      <c r="E650" s="727" t="s">
        <v>6359</v>
      </c>
      <c r="F650" s="731"/>
      <c r="G650" s="731"/>
      <c r="H650" s="731"/>
      <c r="I650" s="731"/>
      <c r="J650" s="731"/>
      <c r="K650" s="731"/>
      <c r="L650" s="731"/>
      <c r="M650" s="731"/>
      <c r="N650" s="731">
        <v>1</v>
      </c>
      <c r="O650" s="731">
        <v>5546</v>
      </c>
      <c r="P650" s="745"/>
      <c r="Q650" s="732">
        <v>5546</v>
      </c>
    </row>
    <row r="651" spans="1:17" ht="14.4" customHeight="1" x14ac:dyDescent="0.3">
      <c r="A651" s="726" t="s">
        <v>569</v>
      </c>
      <c r="B651" s="727" t="s">
        <v>6731</v>
      </c>
      <c r="C651" s="727" t="s">
        <v>5813</v>
      </c>
      <c r="D651" s="727" t="s">
        <v>6379</v>
      </c>
      <c r="E651" s="727" t="s">
        <v>6380</v>
      </c>
      <c r="F651" s="731">
        <v>4</v>
      </c>
      <c r="G651" s="731">
        <v>756</v>
      </c>
      <c r="H651" s="731">
        <v>0.55384615384615388</v>
      </c>
      <c r="I651" s="731">
        <v>189</v>
      </c>
      <c r="J651" s="731">
        <v>7</v>
      </c>
      <c r="K651" s="731">
        <v>1365</v>
      </c>
      <c r="L651" s="731">
        <v>1</v>
      </c>
      <c r="M651" s="731">
        <v>195</v>
      </c>
      <c r="N651" s="731">
        <v>10</v>
      </c>
      <c r="O651" s="731">
        <v>1960</v>
      </c>
      <c r="P651" s="745">
        <v>1.4358974358974359</v>
      </c>
      <c r="Q651" s="732">
        <v>196</v>
      </c>
    </row>
    <row r="652" spans="1:17" ht="14.4" customHeight="1" x14ac:dyDescent="0.3">
      <c r="A652" s="726" t="s">
        <v>569</v>
      </c>
      <c r="B652" s="727" t="s">
        <v>6731</v>
      </c>
      <c r="C652" s="727" t="s">
        <v>5813</v>
      </c>
      <c r="D652" s="727" t="s">
        <v>5850</v>
      </c>
      <c r="E652" s="727" t="s">
        <v>5851</v>
      </c>
      <c r="F652" s="731">
        <v>2</v>
      </c>
      <c r="G652" s="731">
        <v>1194</v>
      </c>
      <c r="H652" s="731"/>
      <c r="I652" s="731">
        <v>597</v>
      </c>
      <c r="J652" s="731"/>
      <c r="K652" s="731"/>
      <c r="L652" s="731"/>
      <c r="M652" s="731"/>
      <c r="N652" s="731">
        <v>1</v>
      </c>
      <c r="O652" s="731">
        <v>615</v>
      </c>
      <c r="P652" s="745"/>
      <c r="Q652" s="732">
        <v>615</v>
      </c>
    </row>
    <row r="653" spans="1:17" ht="14.4" customHeight="1" x14ac:dyDescent="0.3">
      <c r="A653" s="726" t="s">
        <v>569</v>
      </c>
      <c r="B653" s="727" t="s">
        <v>6731</v>
      </c>
      <c r="C653" s="727" t="s">
        <v>5813</v>
      </c>
      <c r="D653" s="727" t="s">
        <v>6391</v>
      </c>
      <c r="E653" s="727" t="s">
        <v>6392</v>
      </c>
      <c r="F653" s="731">
        <v>24</v>
      </c>
      <c r="G653" s="731">
        <v>71784</v>
      </c>
      <c r="H653" s="731">
        <v>0.50339410939691442</v>
      </c>
      <c r="I653" s="731">
        <v>2991</v>
      </c>
      <c r="J653" s="731">
        <v>46</v>
      </c>
      <c r="K653" s="731">
        <v>142600</v>
      </c>
      <c r="L653" s="731">
        <v>1</v>
      </c>
      <c r="M653" s="731">
        <v>3100</v>
      </c>
      <c r="N653" s="731">
        <v>48</v>
      </c>
      <c r="O653" s="731">
        <v>148848</v>
      </c>
      <c r="P653" s="745">
        <v>1.0438148667601683</v>
      </c>
      <c r="Q653" s="732">
        <v>3101</v>
      </c>
    </row>
    <row r="654" spans="1:17" ht="14.4" customHeight="1" x14ac:dyDescent="0.3">
      <c r="A654" s="726" t="s">
        <v>569</v>
      </c>
      <c r="B654" s="727" t="s">
        <v>6731</v>
      </c>
      <c r="C654" s="727" t="s">
        <v>5813</v>
      </c>
      <c r="D654" s="727" t="s">
        <v>6445</v>
      </c>
      <c r="E654" s="727" t="s">
        <v>6446</v>
      </c>
      <c r="F654" s="731">
        <v>2</v>
      </c>
      <c r="G654" s="731">
        <v>10296</v>
      </c>
      <c r="H654" s="731">
        <v>1</v>
      </c>
      <c r="I654" s="731">
        <v>5148</v>
      </c>
      <c r="J654" s="731">
        <v>2</v>
      </c>
      <c r="K654" s="731">
        <v>10296</v>
      </c>
      <c r="L654" s="731">
        <v>1</v>
      </c>
      <c r="M654" s="731">
        <v>5148</v>
      </c>
      <c r="N654" s="731">
        <v>3</v>
      </c>
      <c r="O654" s="731">
        <v>15444</v>
      </c>
      <c r="P654" s="745">
        <v>1.5</v>
      </c>
      <c r="Q654" s="732">
        <v>5148</v>
      </c>
    </row>
    <row r="655" spans="1:17" ht="14.4" customHeight="1" x14ac:dyDescent="0.3">
      <c r="A655" s="726" t="s">
        <v>569</v>
      </c>
      <c r="B655" s="727" t="s">
        <v>6731</v>
      </c>
      <c r="C655" s="727" t="s">
        <v>5813</v>
      </c>
      <c r="D655" s="727" t="s">
        <v>6451</v>
      </c>
      <c r="E655" s="727" t="s">
        <v>6452</v>
      </c>
      <c r="F655" s="731">
        <v>1</v>
      </c>
      <c r="G655" s="731">
        <v>2618</v>
      </c>
      <c r="H655" s="731"/>
      <c r="I655" s="731">
        <v>2618</v>
      </c>
      <c r="J655" s="731"/>
      <c r="K655" s="731"/>
      <c r="L655" s="731"/>
      <c r="M655" s="731"/>
      <c r="N655" s="731"/>
      <c r="O655" s="731"/>
      <c r="P655" s="745"/>
      <c r="Q655" s="732"/>
    </row>
    <row r="656" spans="1:17" ht="14.4" customHeight="1" x14ac:dyDescent="0.3">
      <c r="A656" s="726" t="s">
        <v>569</v>
      </c>
      <c r="B656" s="727" t="s">
        <v>6731</v>
      </c>
      <c r="C656" s="727" t="s">
        <v>5813</v>
      </c>
      <c r="D656" s="727" t="s">
        <v>6453</v>
      </c>
      <c r="E656" s="727" t="s">
        <v>6454</v>
      </c>
      <c r="F656" s="731"/>
      <c r="G656" s="731"/>
      <c r="H656" s="731"/>
      <c r="I656" s="731"/>
      <c r="J656" s="731">
        <v>1</v>
      </c>
      <c r="K656" s="731">
        <v>709</v>
      </c>
      <c r="L656" s="731">
        <v>1</v>
      </c>
      <c r="M656" s="731">
        <v>709</v>
      </c>
      <c r="N656" s="731">
        <v>2</v>
      </c>
      <c r="O656" s="731">
        <v>1420</v>
      </c>
      <c r="P656" s="745">
        <v>2.002820874471086</v>
      </c>
      <c r="Q656" s="732">
        <v>710</v>
      </c>
    </row>
    <row r="657" spans="1:17" ht="14.4" customHeight="1" x14ac:dyDescent="0.3">
      <c r="A657" s="726" t="s">
        <v>569</v>
      </c>
      <c r="B657" s="727" t="s">
        <v>6731</v>
      </c>
      <c r="C657" s="727" t="s">
        <v>5813</v>
      </c>
      <c r="D657" s="727" t="s">
        <v>6794</v>
      </c>
      <c r="E657" s="727" t="s">
        <v>6795</v>
      </c>
      <c r="F657" s="731"/>
      <c r="G657" s="731"/>
      <c r="H657" s="731"/>
      <c r="I657" s="731"/>
      <c r="J657" s="731"/>
      <c r="K657" s="731"/>
      <c r="L657" s="731"/>
      <c r="M657" s="731"/>
      <c r="N657" s="731">
        <v>1</v>
      </c>
      <c r="O657" s="731">
        <v>207</v>
      </c>
      <c r="P657" s="745"/>
      <c r="Q657" s="732">
        <v>207</v>
      </c>
    </row>
    <row r="658" spans="1:17" ht="14.4" customHeight="1" x14ac:dyDescent="0.3">
      <c r="A658" s="726" t="s">
        <v>569</v>
      </c>
      <c r="B658" s="727" t="s">
        <v>6731</v>
      </c>
      <c r="C658" s="727" t="s">
        <v>5813</v>
      </c>
      <c r="D658" s="727" t="s">
        <v>6796</v>
      </c>
      <c r="E658" s="727" t="s">
        <v>6797</v>
      </c>
      <c r="F658" s="731">
        <v>3</v>
      </c>
      <c r="G658" s="731">
        <v>17109</v>
      </c>
      <c r="H658" s="731">
        <v>1.4442849907141651</v>
      </c>
      <c r="I658" s="731">
        <v>5703</v>
      </c>
      <c r="J658" s="731">
        <v>2</v>
      </c>
      <c r="K658" s="731">
        <v>11846</v>
      </c>
      <c r="L658" s="731">
        <v>1</v>
      </c>
      <c r="M658" s="731">
        <v>5923</v>
      </c>
      <c r="N658" s="731"/>
      <c r="O658" s="731"/>
      <c r="P658" s="745"/>
      <c r="Q658" s="732"/>
    </row>
    <row r="659" spans="1:17" ht="14.4" customHeight="1" x14ac:dyDescent="0.3">
      <c r="A659" s="726" t="s">
        <v>569</v>
      </c>
      <c r="B659" s="727" t="s">
        <v>6731</v>
      </c>
      <c r="C659" s="727" t="s">
        <v>5813</v>
      </c>
      <c r="D659" s="727" t="s">
        <v>6798</v>
      </c>
      <c r="E659" s="727" t="s">
        <v>6799</v>
      </c>
      <c r="F659" s="731">
        <v>1</v>
      </c>
      <c r="G659" s="731">
        <v>5746</v>
      </c>
      <c r="H659" s="731"/>
      <c r="I659" s="731">
        <v>5746</v>
      </c>
      <c r="J659" s="731"/>
      <c r="K659" s="731"/>
      <c r="L659" s="731"/>
      <c r="M659" s="731"/>
      <c r="N659" s="731"/>
      <c r="O659" s="731"/>
      <c r="P659" s="745"/>
      <c r="Q659" s="732"/>
    </row>
    <row r="660" spans="1:17" ht="14.4" customHeight="1" x14ac:dyDescent="0.3">
      <c r="A660" s="726" t="s">
        <v>569</v>
      </c>
      <c r="B660" s="727" t="s">
        <v>6731</v>
      </c>
      <c r="C660" s="727" t="s">
        <v>5813</v>
      </c>
      <c r="D660" s="727" t="s">
        <v>6800</v>
      </c>
      <c r="E660" s="727" t="s">
        <v>6801</v>
      </c>
      <c r="F660" s="731">
        <v>3</v>
      </c>
      <c r="G660" s="731">
        <v>522</v>
      </c>
      <c r="H660" s="731">
        <v>0.33333333333333331</v>
      </c>
      <c r="I660" s="731">
        <v>174</v>
      </c>
      <c r="J660" s="731">
        <v>9</v>
      </c>
      <c r="K660" s="731">
        <v>1566</v>
      </c>
      <c r="L660" s="731">
        <v>1</v>
      </c>
      <c r="M660" s="731">
        <v>174</v>
      </c>
      <c r="N660" s="731">
        <v>71</v>
      </c>
      <c r="O660" s="731">
        <v>12354</v>
      </c>
      <c r="P660" s="745">
        <v>7.8888888888888893</v>
      </c>
      <c r="Q660" s="732">
        <v>174</v>
      </c>
    </row>
    <row r="661" spans="1:17" ht="14.4" customHeight="1" x14ac:dyDescent="0.3">
      <c r="A661" s="726" t="s">
        <v>569</v>
      </c>
      <c r="B661" s="727" t="s">
        <v>6731</v>
      </c>
      <c r="C661" s="727" t="s">
        <v>5813</v>
      </c>
      <c r="D661" s="727" t="s">
        <v>6802</v>
      </c>
      <c r="E661" s="727" t="s">
        <v>6803</v>
      </c>
      <c r="F661" s="731">
        <v>373</v>
      </c>
      <c r="G661" s="731">
        <v>87655</v>
      </c>
      <c r="H661" s="731">
        <v>0.93375162451797089</v>
      </c>
      <c r="I661" s="731">
        <v>235</v>
      </c>
      <c r="J661" s="731">
        <v>374</v>
      </c>
      <c r="K661" s="731">
        <v>93874</v>
      </c>
      <c r="L661" s="731">
        <v>1</v>
      </c>
      <c r="M661" s="731">
        <v>251</v>
      </c>
      <c r="N661" s="731">
        <v>457</v>
      </c>
      <c r="O661" s="731">
        <v>114707</v>
      </c>
      <c r="P661" s="745">
        <v>1.2219251336898396</v>
      </c>
      <c r="Q661" s="732">
        <v>251</v>
      </c>
    </row>
    <row r="662" spans="1:17" ht="14.4" customHeight="1" x14ac:dyDescent="0.3">
      <c r="A662" s="726" t="s">
        <v>569</v>
      </c>
      <c r="B662" s="727" t="s">
        <v>6731</v>
      </c>
      <c r="C662" s="727" t="s">
        <v>5813</v>
      </c>
      <c r="D662" s="727" t="s">
        <v>5858</v>
      </c>
      <c r="E662" s="727" t="s">
        <v>5859</v>
      </c>
      <c r="F662" s="731">
        <v>20</v>
      </c>
      <c r="G662" s="731">
        <v>10640</v>
      </c>
      <c r="H662" s="731">
        <v>2.8148148148148149</v>
      </c>
      <c r="I662" s="731">
        <v>532</v>
      </c>
      <c r="J662" s="731">
        <v>7</v>
      </c>
      <c r="K662" s="731">
        <v>3780</v>
      </c>
      <c r="L662" s="731">
        <v>1</v>
      </c>
      <c r="M662" s="731">
        <v>540</v>
      </c>
      <c r="N662" s="731">
        <v>9</v>
      </c>
      <c r="O662" s="731">
        <v>4869</v>
      </c>
      <c r="P662" s="745">
        <v>1.2880952380952382</v>
      </c>
      <c r="Q662" s="732">
        <v>541</v>
      </c>
    </row>
    <row r="663" spans="1:17" ht="14.4" customHeight="1" x14ac:dyDescent="0.3">
      <c r="A663" s="726" t="s">
        <v>569</v>
      </c>
      <c r="B663" s="727" t="s">
        <v>6731</v>
      </c>
      <c r="C663" s="727" t="s">
        <v>5813</v>
      </c>
      <c r="D663" s="727" t="s">
        <v>6804</v>
      </c>
      <c r="E663" s="727" t="s">
        <v>6805</v>
      </c>
      <c r="F663" s="731">
        <v>8</v>
      </c>
      <c r="G663" s="731">
        <v>11960</v>
      </c>
      <c r="H663" s="731">
        <v>0.86123712824944187</v>
      </c>
      <c r="I663" s="731">
        <v>1495</v>
      </c>
      <c r="J663" s="731">
        <v>9</v>
      </c>
      <c r="K663" s="731">
        <v>13887</v>
      </c>
      <c r="L663" s="731">
        <v>1</v>
      </c>
      <c r="M663" s="731">
        <v>1543</v>
      </c>
      <c r="N663" s="731">
        <v>10</v>
      </c>
      <c r="O663" s="731">
        <v>15440</v>
      </c>
      <c r="P663" s="745">
        <v>1.11183120904443</v>
      </c>
      <c r="Q663" s="732">
        <v>1544</v>
      </c>
    </row>
    <row r="664" spans="1:17" ht="14.4" customHeight="1" x14ac:dyDescent="0.3">
      <c r="A664" s="726" t="s">
        <v>569</v>
      </c>
      <c r="B664" s="727" t="s">
        <v>6731</v>
      </c>
      <c r="C664" s="727" t="s">
        <v>5813</v>
      </c>
      <c r="D664" s="727" t="s">
        <v>6806</v>
      </c>
      <c r="E664" s="727" t="s">
        <v>6807</v>
      </c>
      <c r="F664" s="731">
        <v>2</v>
      </c>
      <c r="G664" s="731">
        <v>8588</v>
      </c>
      <c r="H664" s="731"/>
      <c r="I664" s="731">
        <v>4294</v>
      </c>
      <c r="J664" s="731"/>
      <c r="K664" s="731"/>
      <c r="L664" s="731"/>
      <c r="M664" s="731"/>
      <c r="N664" s="731">
        <v>7</v>
      </c>
      <c r="O664" s="731">
        <v>31108</v>
      </c>
      <c r="P664" s="745"/>
      <c r="Q664" s="732">
        <v>4444</v>
      </c>
    </row>
    <row r="665" spans="1:17" ht="14.4" customHeight="1" x14ac:dyDescent="0.3">
      <c r="A665" s="726" t="s">
        <v>569</v>
      </c>
      <c r="B665" s="727" t="s">
        <v>6731</v>
      </c>
      <c r="C665" s="727" t="s">
        <v>5813</v>
      </c>
      <c r="D665" s="727" t="s">
        <v>5860</v>
      </c>
      <c r="E665" s="727" t="s">
        <v>5861</v>
      </c>
      <c r="F665" s="731">
        <v>18</v>
      </c>
      <c r="G665" s="731">
        <v>8748</v>
      </c>
      <c r="H665" s="731">
        <v>1.0934999999999999</v>
      </c>
      <c r="I665" s="731">
        <v>486</v>
      </c>
      <c r="J665" s="731">
        <v>16</v>
      </c>
      <c r="K665" s="731">
        <v>8000</v>
      </c>
      <c r="L665" s="731">
        <v>1</v>
      </c>
      <c r="M665" s="731">
        <v>500</v>
      </c>
      <c r="N665" s="731">
        <v>11</v>
      </c>
      <c r="O665" s="731">
        <v>5511</v>
      </c>
      <c r="P665" s="745">
        <v>0.68887500000000002</v>
      </c>
      <c r="Q665" s="732">
        <v>501</v>
      </c>
    </row>
    <row r="666" spans="1:17" ht="14.4" customHeight="1" x14ac:dyDescent="0.3">
      <c r="A666" s="726" t="s">
        <v>569</v>
      </c>
      <c r="B666" s="727" t="s">
        <v>6731</v>
      </c>
      <c r="C666" s="727" t="s">
        <v>5813</v>
      </c>
      <c r="D666" s="727" t="s">
        <v>6808</v>
      </c>
      <c r="E666" s="727" t="s">
        <v>6809</v>
      </c>
      <c r="F666" s="731">
        <v>2</v>
      </c>
      <c r="G666" s="731">
        <v>4880</v>
      </c>
      <c r="H666" s="731">
        <v>0.47861906630050999</v>
      </c>
      <c r="I666" s="731">
        <v>2440</v>
      </c>
      <c r="J666" s="731">
        <v>4</v>
      </c>
      <c r="K666" s="731">
        <v>10196</v>
      </c>
      <c r="L666" s="731">
        <v>1</v>
      </c>
      <c r="M666" s="731">
        <v>2549</v>
      </c>
      <c r="N666" s="731"/>
      <c r="O666" s="731"/>
      <c r="P666" s="745"/>
      <c r="Q666" s="732"/>
    </row>
    <row r="667" spans="1:17" ht="14.4" customHeight="1" x14ac:dyDescent="0.3">
      <c r="A667" s="726" t="s">
        <v>569</v>
      </c>
      <c r="B667" s="727" t="s">
        <v>6731</v>
      </c>
      <c r="C667" s="727" t="s">
        <v>5813</v>
      </c>
      <c r="D667" s="727" t="s">
        <v>5862</v>
      </c>
      <c r="E667" s="727" t="s">
        <v>5863</v>
      </c>
      <c r="F667" s="731">
        <v>11</v>
      </c>
      <c r="G667" s="731">
        <v>7326</v>
      </c>
      <c r="H667" s="731">
        <v>0.67433726067746691</v>
      </c>
      <c r="I667" s="731">
        <v>666</v>
      </c>
      <c r="J667" s="731">
        <v>16</v>
      </c>
      <c r="K667" s="731">
        <v>10864</v>
      </c>
      <c r="L667" s="731">
        <v>1</v>
      </c>
      <c r="M667" s="731">
        <v>679</v>
      </c>
      <c r="N667" s="731">
        <v>19</v>
      </c>
      <c r="O667" s="731">
        <v>12901</v>
      </c>
      <c r="P667" s="745">
        <v>1.1875</v>
      </c>
      <c r="Q667" s="732">
        <v>679</v>
      </c>
    </row>
    <row r="668" spans="1:17" ht="14.4" customHeight="1" x14ac:dyDescent="0.3">
      <c r="A668" s="726" t="s">
        <v>569</v>
      </c>
      <c r="B668" s="727" t="s">
        <v>6731</v>
      </c>
      <c r="C668" s="727" t="s">
        <v>5813</v>
      </c>
      <c r="D668" s="727" t="s">
        <v>6810</v>
      </c>
      <c r="E668" s="727" t="s">
        <v>6811</v>
      </c>
      <c r="F668" s="731">
        <v>34</v>
      </c>
      <c r="G668" s="731">
        <v>59058</v>
      </c>
      <c r="H668" s="731">
        <v>0.79714389838973099</v>
      </c>
      <c r="I668" s="731">
        <v>1737</v>
      </c>
      <c r="J668" s="731">
        <v>41</v>
      </c>
      <c r="K668" s="731">
        <v>74087</v>
      </c>
      <c r="L668" s="731">
        <v>1</v>
      </c>
      <c r="M668" s="731">
        <v>1807</v>
      </c>
      <c r="N668" s="731">
        <v>55</v>
      </c>
      <c r="O668" s="731">
        <v>99440</v>
      </c>
      <c r="P668" s="745">
        <v>1.3422057850905018</v>
      </c>
      <c r="Q668" s="732">
        <v>1808</v>
      </c>
    </row>
    <row r="669" spans="1:17" ht="14.4" customHeight="1" x14ac:dyDescent="0.3">
      <c r="A669" s="726" t="s">
        <v>569</v>
      </c>
      <c r="B669" s="727" t="s">
        <v>6731</v>
      </c>
      <c r="C669" s="727" t="s">
        <v>5813</v>
      </c>
      <c r="D669" s="727" t="s">
        <v>6812</v>
      </c>
      <c r="E669" s="727" t="s">
        <v>6813</v>
      </c>
      <c r="F669" s="731">
        <v>1</v>
      </c>
      <c r="G669" s="731">
        <v>1454</v>
      </c>
      <c r="H669" s="731">
        <v>0.48531375166889185</v>
      </c>
      <c r="I669" s="731">
        <v>1454</v>
      </c>
      <c r="J669" s="731">
        <v>2</v>
      </c>
      <c r="K669" s="731">
        <v>2996</v>
      </c>
      <c r="L669" s="731">
        <v>1</v>
      </c>
      <c r="M669" s="731">
        <v>1498</v>
      </c>
      <c r="N669" s="731"/>
      <c r="O669" s="731"/>
      <c r="P669" s="745"/>
      <c r="Q669" s="732"/>
    </row>
    <row r="670" spans="1:17" ht="14.4" customHeight="1" x14ac:dyDescent="0.3">
      <c r="A670" s="726" t="s">
        <v>569</v>
      </c>
      <c r="B670" s="727" t="s">
        <v>6731</v>
      </c>
      <c r="C670" s="727" t="s">
        <v>5813</v>
      </c>
      <c r="D670" s="727" t="s">
        <v>6814</v>
      </c>
      <c r="E670" s="727" t="s">
        <v>6815</v>
      </c>
      <c r="F670" s="731">
        <v>2</v>
      </c>
      <c r="G670" s="731">
        <v>1850</v>
      </c>
      <c r="H670" s="731">
        <v>1.9230769230769231</v>
      </c>
      <c r="I670" s="731">
        <v>925</v>
      </c>
      <c r="J670" s="731">
        <v>1</v>
      </c>
      <c r="K670" s="731">
        <v>962</v>
      </c>
      <c r="L670" s="731">
        <v>1</v>
      </c>
      <c r="M670" s="731">
        <v>962</v>
      </c>
      <c r="N670" s="731">
        <v>2</v>
      </c>
      <c r="O670" s="731">
        <v>1926</v>
      </c>
      <c r="P670" s="745">
        <v>2.002079002079002</v>
      </c>
      <c r="Q670" s="732">
        <v>963</v>
      </c>
    </row>
    <row r="671" spans="1:17" ht="14.4" customHeight="1" x14ac:dyDescent="0.3">
      <c r="A671" s="726" t="s">
        <v>569</v>
      </c>
      <c r="B671" s="727" t="s">
        <v>6731</v>
      </c>
      <c r="C671" s="727" t="s">
        <v>5813</v>
      </c>
      <c r="D671" s="727" t="s">
        <v>6816</v>
      </c>
      <c r="E671" s="727" t="s">
        <v>6817</v>
      </c>
      <c r="F671" s="731">
        <v>2</v>
      </c>
      <c r="G671" s="731">
        <v>2734</v>
      </c>
      <c r="H671" s="731">
        <v>1.9542530378842029</v>
      </c>
      <c r="I671" s="731">
        <v>1367</v>
      </c>
      <c r="J671" s="731">
        <v>1</v>
      </c>
      <c r="K671" s="731">
        <v>1399</v>
      </c>
      <c r="L671" s="731">
        <v>1</v>
      </c>
      <c r="M671" s="731">
        <v>1399</v>
      </c>
      <c r="N671" s="731">
        <v>4</v>
      </c>
      <c r="O671" s="731">
        <v>5600</v>
      </c>
      <c r="P671" s="745">
        <v>4.0028591851322375</v>
      </c>
      <c r="Q671" s="732">
        <v>1400</v>
      </c>
    </row>
    <row r="672" spans="1:17" ht="14.4" customHeight="1" x14ac:dyDescent="0.3">
      <c r="A672" s="726" t="s">
        <v>569</v>
      </c>
      <c r="B672" s="727" t="s">
        <v>6731</v>
      </c>
      <c r="C672" s="727" t="s">
        <v>5813</v>
      </c>
      <c r="D672" s="727" t="s">
        <v>6818</v>
      </c>
      <c r="E672" s="727" t="s">
        <v>6819</v>
      </c>
      <c r="F672" s="731">
        <v>61</v>
      </c>
      <c r="G672" s="731">
        <v>61732</v>
      </c>
      <c r="H672" s="731">
        <v>0.99793081150986096</v>
      </c>
      <c r="I672" s="731">
        <v>1012</v>
      </c>
      <c r="J672" s="731">
        <v>60</v>
      </c>
      <c r="K672" s="731">
        <v>61860</v>
      </c>
      <c r="L672" s="731">
        <v>1</v>
      </c>
      <c r="M672" s="731">
        <v>1031</v>
      </c>
      <c r="N672" s="731">
        <v>55</v>
      </c>
      <c r="O672" s="731">
        <v>56760</v>
      </c>
      <c r="P672" s="745">
        <v>0.91755577109602326</v>
      </c>
      <c r="Q672" s="732">
        <v>1032</v>
      </c>
    </row>
    <row r="673" spans="1:17" ht="14.4" customHeight="1" x14ac:dyDescent="0.3">
      <c r="A673" s="726" t="s">
        <v>569</v>
      </c>
      <c r="B673" s="727" t="s">
        <v>6731</v>
      </c>
      <c r="C673" s="727" t="s">
        <v>5813</v>
      </c>
      <c r="D673" s="727" t="s">
        <v>6820</v>
      </c>
      <c r="E673" s="727" t="s">
        <v>6821</v>
      </c>
      <c r="F673" s="731">
        <v>53</v>
      </c>
      <c r="G673" s="731">
        <v>106901</v>
      </c>
      <c r="H673" s="731">
        <v>1.6436698545465729</v>
      </c>
      <c r="I673" s="731">
        <v>2017</v>
      </c>
      <c r="J673" s="731">
        <v>31</v>
      </c>
      <c r="K673" s="731">
        <v>65038</v>
      </c>
      <c r="L673" s="731">
        <v>1</v>
      </c>
      <c r="M673" s="731">
        <v>2098</v>
      </c>
      <c r="N673" s="731">
        <v>22</v>
      </c>
      <c r="O673" s="731">
        <v>46200</v>
      </c>
      <c r="P673" s="745">
        <v>0.71035394692333709</v>
      </c>
      <c r="Q673" s="732">
        <v>2100</v>
      </c>
    </row>
    <row r="674" spans="1:17" ht="14.4" customHeight="1" x14ac:dyDescent="0.3">
      <c r="A674" s="726" t="s">
        <v>569</v>
      </c>
      <c r="B674" s="727" t="s">
        <v>6731</v>
      </c>
      <c r="C674" s="727" t="s">
        <v>5813</v>
      </c>
      <c r="D674" s="727" t="s">
        <v>6822</v>
      </c>
      <c r="E674" s="727" t="s">
        <v>6823</v>
      </c>
      <c r="F674" s="731">
        <v>12</v>
      </c>
      <c r="G674" s="731">
        <v>42204</v>
      </c>
      <c r="H674" s="731">
        <v>1.4521056977704376</v>
      </c>
      <c r="I674" s="731">
        <v>3517</v>
      </c>
      <c r="J674" s="731">
        <v>8</v>
      </c>
      <c r="K674" s="731">
        <v>29064</v>
      </c>
      <c r="L674" s="731">
        <v>1</v>
      </c>
      <c r="M674" s="731">
        <v>3633</v>
      </c>
      <c r="N674" s="731">
        <v>8</v>
      </c>
      <c r="O674" s="731">
        <v>29080</v>
      </c>
      <c r="P674" s="745">
        <v>1.0005505092210294</v>
      </c>
      <c r="Q674" s="732">
        <v>3635</v>
      </c>
    </row>
    <row r="675" spans="1:17" ht="14.4" customHeight="1" x14ac:dyDescent="0.3">
      <c r="A675" s="726" t="s">
        <v>569</v>
      </c>
      <c r="B675" s="727" t="s">
        <v>6731</v>
      </c>
      <c r="C675" s="727" t="s">
        <v>5813</v>
      </c>
      <c r="D675" s="727" t="s">
        <v>6824</v>
      </c>
      <c r="E675" s="727" t="s">
        <v>6825</v>
      </c>
      <c r="F675" s="731">
        <v>1</v>
      </c>
      <c r="G675" s="731">
        <v>1501</v>
      </c>
      <c r="H675" s="731"/>
      <c r="I675" s="731">
        <v>1501</v>
      </c>
      <c r="J675" s="731"/>
      <c r="K675" s="731"/>
      <c r="L675" s="731"/>
      <c r="M675" s="731"/>
      <c r="N675" s="731"/>
      <c r="O675" s="731"/>
      <c r="P675" s="745"/>
      <c r="Q675" s="732"/>
    </row>
    <row r="676" spans="1:17" ht="14.4" customHeight="1" x14ac:dyDescent="0.3">
      <c r="A676" s="726" t="s">
        <v>569</v>
      </c>
      <c r="B676" s="727" t="s">
        <v>6731</v>
      </c>
      <c r="C676" s="727" t="s">
        <v>5813</v>
      </c>
      <c r="D676" s="727" t="s">
        <v>6826</v>
      </c>
      <c r="E676" s="727" t="s">
        <v>6827</v>
      </c>
      <c r="F676" s="731">
        <v>1</v>
      </c>
      <c r="G676" s="731">
        <v>4021</v>
      </c>
      <c r="H676" s="731">
        <v>0.19133951939091126</v>
      </c>
      <c r="I676" s="731">
        <v>4021</v>
      </c>
      <c r="J676" s="731">
        <v>5</v>
      </c>
      <c r="K676" s="731">
        <v>21015</v>
      </c>
      <c r="L676" s="731">
        <v>1</v>
      </c>
      <c r="M676" s="731">
        <v>4203</v>
      </c>
      <c r="N676" s="731">
        <v>1</v>
      </c>
      <c r="O676" s="731">
        <v>4205</v>
      </c>
      <c r="P676" s="745">
        <v>0.2000951701165834</v>
      </c>
      <c r="Q676" s="732">
        <v>4205</v>
      </c>
    </row>
    <row r="677" spans="1:17" ht="14.4" customHeight="1" x14ac:dyDescent="0.3">
      <c r="A677" s="726" t="s">
        <v>569</v>
      </c>
      <c r="B677" s="727" t="s">
        <v>6731</v>
      </c>
      <c r="C677" s="727" t="s">
        <v>5813</v>
      </c>
      <c r="D677" s="727" t="s">
        <v>6828</v>
      </c>
      <c r="E677" s="727" t="s">
        <v>6829</v>
      </c>
      <c r="F677" s="731">
        <v>7</v>
      </c>
      <c r="G677" s="731">
        <v>143535</v>
      </c>
      <c r="H677" s="731">
        <v>1.3401960784313725</v>
      </c>
      <c r="I677" s="731">
        <v>20505</v>
      </c>
      <c r="J677" s="731">
        <v>5</v>
      </c>
      <c r="K677" s="731">
        <v>107100</v>
      </c>
      <c r="L677" s="731">
        <v>1</v>
      </c>
      <c r="M677" s="731">
        <v>21420</v>
      </c>
      <c r="N677" s="731">
        <v>7</v>
      </c>
      <c r="O677" s="731">
        <v>150024</v>
      </c>
      <c r="P677" s="745">
        <v>1.4007843137254903</v>
      </c>
      <c r="Q677" s="732">
        <v>21432</v>
      </c>
    </row>
    <row r="678" spans="1:17" ht="14.4" customHeight="1" x14ac:dyDescent="0.3">
      <c r="A678" s="726" t="s">
        <v>569</v>
      </c>
      <c r="B678" s="727" t="s">
        <v>6731</v>
      </c>
      <c r="C678" s="727" t="s">
        <v>5813</v>
      </c>
      <c r="D678" s="727" t="s">
        <v>6830</v>
      </c>
      <c r="E678" s="727" t="s">
        <v>6831</v>
      </c>
      <c r="F678" s="731">
        <v>22</v>
      </c>
      <c r="G678" s="731">
        <v>27170</v>
      </c>
      <c r="H678" s="731">
        <v>3.5572139303482588</v>
      </c>
      <c r="I678" s="731">
        <v>1235</v>
      </c>
      <c r="J678" s="731">
        <v>6</v>
      </c>
      <c r="K678" s="731">
        <v>7638</v>
      </c>
      <c r="L678" s="731">
        <v>1</v>
      </c>
      <c r="M678" s="731">
        <v>1273</v>
      </c>
      <c r="N678" s="731">
        <v>8</v>
      </c>
      <c r="O678" s="731">
        <v>10200</v>
      </c>
      <c r="P678" s="745">
        <v>1.335428122545169</v>
      </c>
      <c r="Q678" s="732">
        <v>1275</v>
      </c>
    </row>
    <row r="679" spans="1:17" ht="14.4" customHeight="1" x14ac:dyDescent="0.3">
      <c r="A679" s="726" t="s">
        <v>569</v>
      </c>
      <c r="B679" s="727" t="s">
        <v>6731</v>
      </c>
      <c r="C679" s="727" t="s">
        <v>5813</v>
      </c>
      <c r="D679" s="727" t="s">
        <v>6832</v>
      </c>
      <c r="E679" s="727" t="s">
        <v>6833</v>
      </c>
      <c r="F679" s="731">
        <v>3</v>
      </c>
      <c r="G679" s="731">
        <v>5292</v>
      </c>
      <c r="H679" s="731">
        <v>2.8949671772428882</v>
      </c>
      <c r="I679" s="731">
        <v>1764</v>
      </c>
      <c r="J679" s="731">
        <v>1</v>
      </c>
      <c r="K679" s="731">
        <v>1828</v>
      </c>
      <c r="L679" s="731">
        <v>1</v>
      </c>
      <c r="M679" s="731">
        <v>1828</v>
      </c>
      <c r="N679" s="731">
        <v>1</v>
      </c>
      <c r="O679" s="731">
        <v>1829</v>
      </c>
      <c r="P679" s="745">
        <v>1.0005470459518599</v>
      </c>
      <c r="Q679" s="732">
        <v>1829</v>
      </c>
    </row>
    <row r="680" spans="1:17" ht="14.4" customHeight="1" x14ac:dyDescent="0.3">
      <c r="A680" s="726" t="s">
        <v>569</v>
      </c>
      <c r="B680" s="727" t="s">
        <v>6731</v>
      </c>
      <c r="C680" s="727" t="s">
        <v>5813</v>
      </c>
      <c r="D680" s="727" t="s">
        <v>6834</v>
      </c>
      <c r="E680" s="727" t="s">
        <v>6835</v>
      </c>
      <c r="F680" s="731">
        <v>2</v>
      </c>
      <c r="G680" s="731">
        <v>6140</v>
      </c>
      <c r="H680" s="731"/>
      <c r="I680" s="731">
        <v>3070</v>
      </c>
      <c r="J680" s="731"/>
      <c r="K680" s="731"/>
      <c r="L680" s="731"/>
      <c r="M680" s="731"/>
      <c r="N680" s="731">
        <v>2</v>
      </c>
      <c r="O680" s="731">
        <v>6426</v>
      </c>
      <c r="P680" s="745"/>
      <c r="Q680" s="732">
        <v>3213</v>
      </c>
    </row>
    <row r="681" spans="1:17" ht="14.4" customHeight="1" x14ac:dyDescent="0.3">
      <c r="A681" s="726" t="s">
        <v>569</v>
      </c>
      <c r="B681" s="727" t="s">
        <v>6731</v>
      </c>
      <c r="C681" s="727" t="s">
        <v>5813</v>
      </c>
      <c r="D681" s="727" t="s">
        <v>6836</v>
      </c>
      <c r="E681" s="727" t="s">
        <v>6837</v>
      </c>
      <c r="F681" s="731">
        <v>6</v>
      </c>
      <c r="G681" s="731">
        <v>5676</v>
      </c>
      <c r="H681" s="731">
        <v>1.9485066941297631</v>
      </c>
      <c r="I681" s="731">
        <v>946</v>
      </c>
      <c r="J681" s="731">
        <v>3</v>
      </c>
      <c r="K681" s="731">
        <v>2913</v>
      </c>
      <c r="L681" s="731">
        <v>1</v>
      </c>
      <c r="M681" s="731">
        <v>971</v>
      </c>
      <c r="N681" s="731">
        <v>3</v>
      </c>
      <c r="O681" s="731">
        <v>2916</v>
      </c>
      <c r="P681" s="745">
        <v>1.0010298661174046</v>
      </c>
      <c r="Q681" s="732">
        <v>972</v>
      </c>
    </row>
    <row r="682" spans="1:17" ht="14.4" customHeight="1" x14ac:dyDescent="0.3">
      <c r="A682" s="726" t="s">
        <v>569</v>
      </c>
      <c r="B682" s="727" t="s">
        <v>6731</v>
      </c>
      <c r="C682" s="727" t="s">
        <v>5813</v>
      </c>
      <c r="D682" s="727" t="s">
        <v>6838</v>
      </c>
      <c r="E682" s="727" t="s">
        <v>6839</v>
      </c>
      <c r="F682" s="731">
        <v>1</v>
      </c>
      <c r="G682" s="731">
        <v>825</v>
      </c>
      <c r="H682" s="731">
        <v>0.97748815165876779</v>
      </c>
      <c r="I682" s="731">
        <v>825</v>
      </c>
      <c r="J682" s="731">
        <v>1</v>
      </c>
      <c r="K682" s="731">
        <v>844</v>
      </c>
      <c r="L682" s="731">
        <v>1</v>
      </c>
      <c r="M682" s="731">
        <v>844</v>
      </c>
      <c r="N682" s="731">
        <v>3</v>
      </c>
      <c r="O682" s="731">
        <v>2535</v>
      </c>
      <c r="P682" s="745">
        <v>3.0035545023696684</v>
      </c>
      <c r="Q682" s="732">
        <v>845</v>
      </c>
    </row>
    <row r="683" spans="1:17" ht="14.4" customHeight="1" x14ac:dyDescent="0.3">
      <c r="A683" s="726" t="s">
        <v>569</v>
      </c>
      <c r="B683" s="727" t="s">
        <v>6731</v>
      </c>
      <c r="C683" s="727" t="s">
        <v>5813</v>
      </c>
      <c r="D683" s="727" t="s">
        <v>6840</v>
      </c>
      <c r="E683" s="727" t="s">
        <v>6841</v>
      </c>
      <c r="F683" s="731">
        <v>1</v>
      </c>
      <c r="G683" s="731">
        <v>798</v>
      </c>
      <c r="H683" s="731">
        <v>0.97674418604651159</v>
      </c>
      <c r="I683" s="731">
        <v>798</v>
      </c>
      <c r="J683" s="731">
        <v>1</v>
      </c>
      <c r="K683" s="731">
        <v>817</v>
      </c>
      <c r="L683" s="731">
        <v>1</v>
      </c>
      <c r="M683" s="731">
        <v>817</v>
      </c>
      <c r="N683" s="731">
        <v>2</v>
      </c>
      <c r="O683" s="731">
        <v>1636</v>
      </c>
      <c r="P683" s="745">
        <v>2.0024479804161568</v>
      </c>
      <c r="Q683" s="732">
        <v>818</v>
      </c>
    </row>
    <row r="684" spans="1:17" ht="14.4" customHeight="1" x14ac:dyDescent="0.3">
      <c r="A684" s="726" t="s">
        <v>569</v>
      </c>
      <c r="B684" s="727" t="s">
        <v>6731</v>
      </c>
      <c r="C684" s="727" t="s">
        <v>5813</v>
      </c>
      <c r="D684" s="727" t="s">
        <v>6842</v>
      </c>
      <c r="E684" s="727" t="s">
        <v>6843</v>
      </c>
      <c r="F684" s="731"/>
      <c r="G684" s="731"/>
      <c r="H684" s="731"/>
      <c r="I684" s="731"/>
      <c r="J684" s="731"/>
      <c r="K684" s="731"/>
      <c r="L684" s="731"/>
      <c r="M684" s="731"/>
      <c r="N684" s="731">
        <v>1</v>
      </c>
      <c r="O684" s="731">
        <v>2471</v>
      </c>
      <c r="P684" s="745"/>
      <c r="Q684" s="732">
        <v>2471</v>
      </c>
    </row>
    <row r="685" spans="1:17" ht="14.4" customHeight="1" x14ac:dyDescent="0.3">
      <c r="A685" s="726" t="s">
        <v>569</v>
      </c>
      <c r="B685" s="727" t="s">
        <v>6731</v>
      </c>
      <c r="C685" s="727" t="s">
        <v>5813</v>
      </c>
      <c r="D685" s="727" t="s">
        <v>6844</v>
      </c>
      <c r="E685" s="727" t="s">
        <v>6845</v>
      </c>
      <c r="F685" s="731">
        <v>2</v>
      </c>
      <c r="G685" s="731">
        <v>4104</v>
      </c>
      <c r="H685" s="731"/>
      <c r="I685" s="731">
        <v>2052</v>
      </c>
      <c r="J685" s="731"/>
      <c r="K685" s="731"/>
      <c r="L685" s="731"/>
      <c r="M685" s="731"/>
      <c r="N685" s="731"/>
      <c r="O685" s="731"/>
      <c r="P685" s="745"/>
      <c r="Q685" s="732"/>
    </row>
    <row r="686" spans="1:17" ht="14.4" customHeight="1" x14ac:dyDescent="0.3">
      <c r="A686" s="726" t="s">
        <v>569</v>
      </c>
      <c r="B686" s="727" t="s">
        <v>6731</v>
      </c>
      <c r="C686" s="727" t="s">
        <v>5813</v>
      </c>
      <c r="D686" s="727" t="s">
        <v>6846</v>
      </c>
      <c r="E686" s="727" t="s">
        <v>6847</v>
      </c>
      <c r="F686" s="731">
        <v>3</v>
      </c>
      <c r="G686" s="731">
        <v>4911</v>
      </c>
      <c r="H686" s="731">
        <v>0.73211091234347048</v>
      </c>
      <c r="I686" s="731">
        <v>1637</v>
      </c>
      <c r="J686" s="731">
        <v>4</v>
      </c>
      <c r="K686" s="731">
        <v>6708</v>
      </c>
      <c r="L686" s="731">
        <v>1</v>
      </c>
      <c r="M686" s="731">
        <v>1677</v>
      </c>
      <c r="N686" s="731">
        <v>4</v>
      </c>
      <c r="O686" s="731">
        <v>6712</v>
      </c>
      <c r="P686" s="745">
        <v>1.0005963029218843</v>
      </c>
      <c r="Q686" s="732">
        <v>1678</v>
      </c>
    </row>
    <row r="687" spans="1:17" ht="14.4" customHeight="1" x14ac:dyDescent="0.3">
      <c r="A687" s="726" t="s">
        <v>569</v>
      </c>
      <c r="B687" s="727" t="s">
        <v>6731</v>
      </c>
      <c r="C687" s="727" t="s">
        <v>5813</v>
      </c>
      <c r="D687" s="727" t="s">
        <v>6848</v>
      </c>
      <c r="E687" s="727" t="s">
        <v>6849</v>
      </c>
      <c r="F687" s="731">
        <v>3</v>
      </c>
      <c r="G687" s="731">
        <v>4020</v>
      </c>
      <c r="H687" s="731">
        <v>2.8858578607322327</v>
      </c>
      <c r="I687" s="731">
        <v>1340</v>
      </c>
      <c r="J687" s="731">
        <v>1</v>
      </c>
      <c r="K687" s="731">
        <v>1393</v>
      </c>
      <c r="L687" s="731">
        <v>1</v>
      </c>
      <c r="M687" s="731">
        <v>1393</v>
      </c>
      <c r="N687" s="731"/>
      <c r="O687" s="731"/>
      <c r="P687" s="745"/>
      <c r="Q687" s="732"/>
    </row>
    <row r="688" spans="1:17" ht="14.4" customHeight="1" x14ac:dyDescent="0.3">
      <c r="A688" s="726" t="s">
        <v>569</v>
      </c>
      <c r="B688" s="727" t="s">
        <v>6731</v>
      </c>
      <c r="C688" s="727" t="s">
        <v>5813</v>
      </c>
      <c r="D688" s="727" t="s">
        <v>6850</v>
      </c>
      <c r="E688" s="727" t="s">
        <v>6851</v>
      </c>
      <c r="F688" s="731">
        <v>4</v>
      </c>
      <c r="G688" s="731">
        <v>7136</v>
      </c>
      <c r="H688" s="731">
        <v>0.38531317494600431</v>
      </c>
      <c r="I688" s="731">
        <v>1784</v>
      </c>
      <c r="J688" s="731">
        <v>10</v>
      </c>
      <c r="K688" s="731">
        <v>18520</v>
      </c>
      <c r="L688" s="731">
        <v>1</v>
      </c>
      <c r="M688" s="731">
        <v>1852</v>
      </c>
      <c r="N688" s="731">
        <v>8</v>
      </c>
      <c r="O688" s="731">
        <v>14824</v>
      </c>
      <c r="P688" s="745">
        <v>0.80043196544276463</v>
      </c>
      <c r="Q688" s="732">
        <v>1853</v>
      </c>
    </row>
    <row r="689" spans="1:17" ht="14.4" customHeight="1" x14ac:dyDescent="0.3">
      <c r="A689" s="726" t="s">
        <v>569</v>
      </c>
      <c r="B689" s="727" t="s">
        <v>6731</v>
      </c>
      <c r="C689" s="727" t="s">
        <v>5813</v>
      </c>
      <c r="D689" s="727" t="s">
        <v>6852</v>
      </c>
      <c r="E689" s="727" t="s">
        <v>6853</v>
      </c>
      <c r="F689" s="731">
        <v>9</v>
      </c>
      <c r="G689" s="731">
        <v>17370</v>
      </c>
      <c r="H689" s="731">
        <v>0.57957957957957962</v>
      </c>
      <c r="I689" s="731">
        <v>1930</v>
      </c>
      <c r="J689" s="731">
        <v>15</v>
      </c>
      <c r="K689" s="731">
        <v>29970</v>
      </c>
      <c r="L689" s="731">
        <v>1</v>
      </c>
      <c r="M689" s="731">
        <v>1998</v>
      </c>
      <c r="N689" s="731">
        <v>31</v>
      </c>
      <c r="O689" s="731">
        <v>61969</v>
      </c>
      <c r="P689" s="745">
        <v>2.0677010343677011</v>
      </c>
      <c r="Q689" s="732">
        <v>1999</v>
      </c>
    </row>
    <row r="690" spans="1:17" ht="14.4" customHeight="1" x14ac:dyDescent="0.3">
      <c r="A690" s="726" t="s">
        <v>569</v>
      </c>
      <c r="B690" s="727" t="s">
        <v>6731</v>
      </c>
      <c r="C690" s="727" t="s">
        <v>5813</v>
      </c>
      <c r="D690" s="727" t="s">
        <v>6854</v>
      </c>
      <c r="E690" s="727" t="s">
        <v>6855</v>
      </c>
      <c r="F690" s="731">
        <v>14</v>
      </c>
      <c r="G690" s="731">
        <v>24360</v>
      </c>
      <c r="H690" s="731">
        <v>1.7049272116461367</v>
      </c>
      <c r="I690" s="731">
        <v>1740</v>
      </c>
      <c r="J690" s="731">
        <v>8</v>
      </c>
      <c r="K690" s="731">
        <v>14288</v>
      </c>
      <c r="L690" s="731">
        <v>1</v>
      </c>
      <c r="M690" s="731">
        <v>1786</v>
      </c>
      <c r="N690" s="731">
        <v>5</v>
      </c>
      <c r="O690" s="731">
        <v>8935</v>
      </c>
      <c r="P690" s="745">
        <v>0.6253499440089586</v>
      </c>
      <c r="Q690" s="732">
        <v>1787</v>
      </c>
    </row>
    <row r="691" spans="1:17" ht="14.4" customHeight="1" x14ac:dyDescent="0.3">
      <c r="A691" s="726" t="s">
        <v>569</v>
      </c>
      <c r="B691" s="727" t="s">
        <v>6731</v>
      </c>
      <c r="C691" s="727" t="s">
        <v>5813</v>
      </c>
      <c r="D691" s="727" t="s">
        <v>6856</v>
      </c>
      <c r="E691" s="727" t="s">
        <v>6857</v>
      </c>
      <c r="F691" s="731">
        <v>9</v>
      </c>
      <c r="G691" s="731">
        <v>28845</v>
      </c>
      <c r="H691" s="731">
        <v>0.45713878191413493</v>
      </c>
      <c r="I691" s="731">
        <v>3205</v>
      </c>
      <c r="J691" s="731">
        <v>19</v>
      </c>
      <c r="K691" s="731">
        <v>63099</v>
      </c>
      <c r="L691" s="731">
        <v>1</v>
      </c>
      <c r="M691" s="731">
        <v>3321</v>
      </c>
      <c r="N691" s="731">
        <v>25</v>
      </c>
      <c r="O691" s="731">
        <v>83075</v>
      </c>
      <c r="P691" s="745">
        <v>1.3165818792690851</v>
      </c>
      <c r="Q691" s="732">
        <v>3323</v>
      </c>
    </row>
    <row r="692" spans="1:17" ht="14.4" customHeight="1" x14ac:dyDescent="0.3">
      <c r="A692" s="726" t="s">
        <v>569</v>
      </c>
      <c r="B692" s="727" t="s">
        <v>6731</v>
      </c>
      <c r="C692" s="727" t="s">
        <v>5813</v>
      </c>
      <c r="D692" s="727" t="s">
        <v>6858</v>
      </c>
      <c r="E692" s="727" t="s">
        <v>6859</v>
      </c>
      <c r="F692" s="731">
        <v>1</v>
      </c>
      <c r="G692" s="731">
        <v>1870</v>
      </c>
      <c r="H692" s="731"/>
      <c r="I692" s="731">
        <v>1870</v>
      </c>
      <c r="J692" s="731"/>
      <c r="K692" s="731"/>
      <c r="L692" s="731"/>
      <c r="M692" s="731"/>
      <c r="N692" s="731">
        <v>4</v>
      </c>
      <c r="O692" s="731">
        <v>7756</v>
      </c>
      <c r="P692" s="745"/>
      <c r="Q692" s="732">
        <v>1939</v>
      </c>
    </row>
    <row r="693" spans="1:17" ht="14.4" customHeight="1" x14ac:dyDescent="0.3">
      <c r="A693" s="726" t="s">
        <v>569</v>
      </c>
      <c r="B693" s="727" t="s">
        <v>6731</v>
      </c>
      <c r="C693" s="727" t="s">
        <v>5813</v>
      </c>
      <c r="D693" s="727" t="s">
        <v>6860</v>
      </c>
      <c r="E693" s="727" t="s">
        <v>6861</v>
      </c>
      <c r="F693" s="731">
        <v>8</v>
      </c>
      <c r="G693" s="731">
        <v>17424</v>
      </c>
      <c r="H693" s="731">
        <v>0.77543391188250999</v>
      </c>
      <c r="I693" s="731">
        <v>2178</v>
      </c>
      <c r="J693" s="731">
        <v>10</v>
      </c>
      <c r="K693" s="731">
        <v>22470</v>
      </c>
      <c r="L693" s="731">
        <v>1</v>
      </c>
      <c r="M693" s="731">
        <v>2247</v>
      </c>
      <c r="N693" s="731">
        <v>22</v>
      </c>
      <c r="O693" s="731">
        <v>49456</v>
      </c>
      <c r="P693" s="745">
        <v>2.2009790832220739</v>
      </c>
      <c r="Q693" s="732">
        <v>2248</v>
      </c>
    </row>
    <row r="694" spans="1:17" ht="14.4" customHeight="1" x14ac:dyDescent="0.3">
      <c r="A694" s="726" t="s">
        <v>569</v>
      </c>
      <c r="B694" s="727" t="s">
        <v>6731</v>
      </c>
      <c r="C694" s="727" t="s">
        <v>5813</v>
      </c>
      <c r="D694" s="727" t="s">
        <v>6862</v>
      </c>
      <c r="E694" s="727" t="s">
        <v>6863</v>
      </c>
      <c r="F694" s="731"/>
      <c r="G694" s="731"/>
      <c r="H694" s="731"/>
      <c r="I694" s="731"/>
      <c r="J694" s="731">
        <v>3</v>
      </c>
      <c r="K694" s="731">
        <v>1326</v>
      </c>
      <c r="L694" s="731">
        <v>1</v>
      </c>
      <c r="M694" s="731">
        <v>442</v>
      </c>
      <c r="N694" s="731">
        <v>3</v>
      </c>
      <c r="O694" s="731">
        <v>1329</v>
      </c>
      <c r="P694" s="745">
        <v>1.002262443438914</v>
      </c>
      <c r="Q694" s="732">
        <v>443</v>
      </c>
    </row>
    <row r="695" spans="1:17" ht="14.4" customHeight="1" x14ac:dyDescent="0.3">
      <c r="A695" s="726" t="s">
        <v>569</v>
      </c>
      <c r="B695" s="727" t="s">
        <v>6731</v>
      </c>
      <c r="C695" s="727" t="s">
        <v>5813</v>
      </c>
      <c r="D695" s="727" t="s">
        <v>6864</v>
      </c>
      <c r="E695" s="727" t="s">
        <v>6865</v>
      </c>
      <c r="F695" s="731"/>
      <c r="G695" s="731"/>
      <c r="H695" s="731"/>
      <c r="I695" s="731"/>
      <c r="J695" s="731">
        <v>1</v>
      </c>
      <c r="K695" s="731">
        <v>3188</v>
      </c>
      <c r="L695" s="731">
        <v>1</v>
      </c>
      <c r="M695" s="731">
        <v>3188</v>
      </c>
      <c r="N695" s="731"/>
      <c r="O695" s="731"/>
      <c r="P695" s="745"/>
      <c r="Q695" s="732"/>
    </row>
    <row r="696" spans="1:17" ht="14.4" customHeight="1" x14ac:dyDescent="0.3">
      <c r="A696" s="726" t="s">
        <v>569</v>
      </c>
      <c r="B696" s="727" t="s">
        <v>6731</v>
      </c>
      <c r="C696" s="727" t="s">
        <v>5813</v>
      </c>
      <c r="D696" s="727" t="s">
        <v>6866</v>
      </c>
      <c r="E696" s="727" t="s">
        <v>6867</v>
      </c>
      <c r="F696" s="731">
        <v>1</v>
      </c>
      <c r="G696" s="731">
        <v>2852</v>
      </c>
      <c r="H696" s="731"/>
      <c r="I696" s="731">
        <v>2852</v>
      </c>
      <c r="J696" s="731"/>
      <c r="K696" s="731"/>
      <c r="L696" s="731"/>
      <c r="M696" s="731"/>
      <c r="N696" s="731"/>
      <c r="O696" s="731"/>
      <c r="P696" s="745"/>
      <c r="Q696" s="732"/>
    </row>
    <row r="697" spans="1:17" ht="14.4" customHeight="1" x14ac:dyDescent="0.3">
      <c r="A697" s="726" t="s">
        <v>569</v>
      </c>
      <c r="B697" s="727" t="s">
        <v>6731</v>
      </c>
      <c r="C697" s="727" t="s">
        <v>5813</v>
      </c>
      <c r="D697" s="727" t="s">
        <v>6868</v>
      </c>
      <c r="E697" s="727" t="s">
        <v>6869</v>
      </c>
      <c r="F697" s="731"/>
      <c r="G697" s="731"/>
      <c r="H697" s="731"/>
      <c r="I697" s="731"/>
      <c r="J697" s="731"/>
      <c r="K697" s="731"/>
      <c r="L697" s="731"/>
      <c r="M697" s="731"/>
      <c r="N697" s="731">
        <v>1</v>
      </c>
      <c r="O697" s="731">
        <v>1310</v>
      </c>
      <c r="P697" s="745"/>
      <c r="Q697" s="732">
        <v>1310</v>
      </c>
    </row>
    <row r="698" spans="1:17" ht="14.4" customHeight="1" x14ac:dyDescent="0.3">
      <c r="A698" s="726" t="s">
        <v>569</v>
      </c>
      <c r="B698" s="727" t="s">
        <v>6731</v>
      </c>
      <c r="C698" s="727" t="s">
        <v>5813</v>
      </c>
      <c r="D698" s="727" t="s">
        <v>6870</v>
      </c>
      <c r="E698" s="727" t="s">
        <v>6871</v>
      </c>
      <c r="F698" s="731"/>
      <c r="G698" s="731"/>
      <c r="H698" s="731"/>
      <c r="I698" s="731"/>
      <c r="J698" s="731">
        <v>1</v>
      </c>
      <c r="K698" s="731">
        <v>1689</v>
      </c>
      <c r="L698" s="731">
        <v>1</v>
      </c>
      <c r="M698" s="731">
        <v>1689</v>
      </c>
      <c r="N698" s="731"/>
      <c r="O698" s="731"/>
      <c r="P698" s="745"/>
      <c r="Q698" s="732"/>
    </row>
    <row r="699" spans="1:17" ht="14.4" customHeight="1" x14ac:dyDescent="0.3">
      <c r="A699" s="726" t="s">
        <v>569</v>
      </c>
      <c r="B699" s="727" t="s">
        <v>6731</v>
      </c>
      <c r="C699" s="727" t="s">
        <v>5813</v>
      </c>
      <c r="D699" s="727" t="s">
        <v>6872</v>
      </c>
      <c r="E699" s="727" t="s">
        <v>6873</v>
      </c>
      <c r="F699" s="731">
        <v>2</v>
      </c>
      <c r="G699" s="731">
        <v>132</v>
      </c>
      <c r="H699" s="731">
        <v>2</v>
      </c>
      <c r="I699" s="731">
        <v>66</v>
      </c>
      <c r="J699" s="731">
        <v>1</v>
      </c>
      <c r="K699" s="731">
        <v>66</v>
      </c>
      <c r="L699" s="731">
        <v>1</v>
      </c>
      <c r="M699" s="731">
        <v>66</v>
      </c>
      <c r="N699" s="731">
        <v>10</v>
      </c>
      <c r="O699" s="731">
        <v>660</v>
      </c>
      <c r="P699" s="745">
        <v>10</v>
      </c>
      <c r="Q699" s="732">
        <v>66</v>
      </c>
    </row>
    <row r="700" spans="1:17" ht="14.4" customHeight="1" x14ac:dyDescent="0.3">
      <c r="A700" s="726" t="s">
        <v>569</v>
      </c>
      <c r="B700" s="727" t="s">
        <v>6731</v>
      </c>
      <c r="C700" s="727" t="s">
        <v>5813</v>
      </c>
      <c r="D700" s="727" t="s">
        <v>6874</v>
      </c>
      <c r="E700" s="727" t="s">
        <v>6875</v>
      </c>
      <c r="F700" s="731"/>
      <c r="G700" s="731"/>
      <c r="H700" s="731"/>
      <c r="I700" s="731"/>
      <c r="J700" s="731"/>
      <c r="K700" s="731"/>
      <c r="L700" s="731"/>
      <c r="M700" s="731"/>
      <c r="N700" s="731">
        <v>1</v>
      </c>
      <c r="O700" s="731">
        <v>1570</v>
      </c>
      <c r="P700" s="745"/>
      <c r="Q700" s="732">
        <v>1570</v>
      </c>
    </row>
    <row r="701" spans="1:17" ht="14.4" customHeight="1" x14ac:dyDescent="0.3">
      <c r="A701" s="726" t="s">
        <v>569</v>
      </c>
      <c r="B701" s="727" t="s">
        <v>6731</v>
      </c>
      <c r="C701" s="727" t="s">
        <v>5813</v>
      </c>
      <c r="D701" s="727" t="s">
        <v>6475</v>
      </c>
      <c r="E701" s="727" t="s">
        <v>6476</v>
      </c>
      <c r="F701" s="731">
        <v>0</v>
      </c>
      <c r="G701" s="731">
        <v>0</v>
      </c>
      <c r="H701" s="731"/>
      <c r="I701" s="731"/>
      <c r="J701" s="731">
        <v>0</v>
      </c>
      <c r="K701" s="731">
        <v>0</v>
      </c>
      <c r="L701" s="731"/>
      <c r="M701" s="731"/>
      <c r="N701" s="731">
        <v>0</v>
      </c>
      <c r="O701" s="731">
        <v>0</v>
      </c>
      <c r="P701" s="745"/>
      <c r="Q701" s="732"/>
    </row>
    <row r="702" spans="1:17" ht="14.4" customHeight="1" x14ac:dyDescent="0.3">
      <c r="A702" s="726" t="s">
        <v>569</v>
      </c>
      <c r="B702" s="727" t="s">
        <v>6731</v>
      </c>
      <c r="C702" s="727" t="s">
        <v>5813</v>
      </c>
      <c r="D702" s="727" t="s">
        <v>6477</v>
      </c>
      <c r="E702" s="727" t="s">
        <v>6478</v>
      </c>
      <c r="F702" s="731">
        <v>184</v>
      </c>
      <c r="G702" s="731">
        <v>0</v>
      </c>
      <c r="H702" s="731"/>
      <c r="I702" s="731">
        <v>0</v>
      </c>
      <c r="J702" s="731">
        <v>92</v>
      </c>
      <c r="K702" s="731">
        <v>0</v>
      </c>
      <c r="L702" s="731"/>
      <c r="M702" s="731">
        <v>0</v>
      </c>
      <c r="N702" s="731">
        <v>95</v>
      </c>
      <c r="O702" s="731">
        <v>0</v>
      </c>
      <c r="P702" s="745"/>
      <c r="Q702" s="732">
        <v>0</v>
      </c>
    </row>
    <row r="703" spans="1:17" ht="14.4" customHeight="1" x14ac:dyDescent="0.3">
      <c r="A703" s="726" t="s">
        <v>569</v>
      </c>
      <c r="B703" s="727" t="s">
        <v>6731</v>
      </c>
      <c r="C703" s="727" t="s">
        <v>5813</v>
      </c>
      <c r="D703" s="727" t="s">
        <v>6876</v>
      </c>
      <c r="E703" s="727" t="s">
        <v>6877</v>
      </c>
      <c r="F703" s="731">
        <v>12</v>
      </c>
      <c r="G703" s="731">
        <v>0</v>
      </c>
      <c r="H703" s="731"/>
      <c r="I703" s="731">
        <v>0</v>
      </c>
      <c r="J703" s="731">
        <v>8</v>
      </c>
      <c r="K703" s="731">
        <v>0</v>
      </c>
      <c r="L703" s="731"/>
      <c r="M703" s="731">
        <v>0</v>
      </c>
      <c r="N703" s="731">
        <v>13</v>
      </c>
      <c r="O703" s="731">
        <v>0</v>
      </c>
      <c r="P703" s="745"/>
      <c r="Q703" s="732">
        <v>0</v>
      </c>
    </row>
    <row r="704" spans="1:17" ht="14.4" customHeight="1" x14ac:dyDescent="0.3">
      <c r="A704" s="726" t="s">
        <v>569</v>
      </c>
      <c r="B704" s="727" t="s">
        <v>6731</v>
      </c>
      <c r="C704" s="727" t="s">
        <v>5813</v>
      </c>
      <c r="D704" s="727" t="s">
        <v>6878</v>
      </c>
      <c r="E704" s="727" t="s">
        <v>6879</v>
      </c>
      <c r="F704" s="731">
        <v>257</v>
      </c>
      <c r="G704" s="731">
        <v>89693</v>
      </c>
      <c r="H704" s="731">
        <v>0.8735877357020414</v>
      </c>
      <c r="I704" s="731">
        <v>349</v>
      </c>
      <c r="J704" s="731">
        <v>276</v>
      </c>
      <c r="K704" s="731">
        <v>102672</v>
      </c>
      <c r="L704" s="731">
        <v>1</v>
      </c>
      <c r="M704" s="731">
        <v>372</v>
      </c>
      <c r="N704" s="731">
        <v>318</v>
      </c>
      <c r="O704" s="731">
        <v>118614</v>
      </c>
      <c r="P704" s="745">
        <v>1.1552711547452081</v>
      </c>
      <c r="Q704" s="732">
        <v>373</v>
      </c>
    </row>
    <row r="705" spans="1:17" ht="14.4" customHeight="1" x14ac:dyDescent="0.3">
      <c r="A705" s="726" t="s">
        <v>569</v>
      </c>
      <c r="B705" s="727" t="s">
        <v>6731</v>
      </c>
      <c r="C705" s="727" t="s">
        <v>5813</v>
      </c>
      <c r="D705" s="727" t="s">
        <v>5876</v>
      </c>
      <c r="E705" s="727" t="s">
        <v>5877</v>
      </c>
      <c r="F705" s="731">
        <v>62</v>
      </c>
      <c r="G705" s="731">
        <v>5084</v>
      </c>
      <c r="H705" s="731">
        <v>0.98527131782945732</v>
      </c>
      <c r="I705" s="731">
        <v>82</v>
      </c>
      <c r="J705" s="731">
        <v>60</v>
      </c>
      <c r="K705" s="731">
        <v>5160</v>
      </c>
      <c r="L705" s="731">
        <v>1</v>
      </c>
      <c r="M705" s="731">
        <v>86</v>
      </c>
      <c r="N705" s="731">
        <v>117</v>
      </c>
      <c r="O705" s="731">
        <v>10062</v>
      </c>
      <c r="P705" s="745">
        <v>1.95</v>
      </c>
      <c r="Q705" s="732">
        <v>86</v>
      </c>
    </row>
    <row r="706" spans="1:17" ht="14.4" customHeight="1" x14ac:dyDescent="0.3">
      <c r="A706" s="726" t="s">
        <v>569</v>
      </c>
      <c r="B706" s="727" t="s">
        <v>6731</v>
      </c>
      <c r="C706" s="727" t="s">
        <v>5813</v>
      </c>
      <c r="D706" s="727" t="s">
        <v>6880</v>
      </c>
      <c r="E706" s="727" t="s">
        <v>6881</v>
      </c>
      <c r="F706" s="731">
        <v>2</v>
      </c>
      <c r="G706" s="731">
        <v>984</v>
      </c>
      <c r="H706" s="731"/>
      <c r="I706" s="731">
        <v>492</v>
      </c>
      <c r="J706" s="731"/>
      <c r="K706" s="731"/>
      <c r="L706" s="731"/>
      <c r="M706" s="731"/>
      <c r="N706" s="731">
        <v>1</v>
      </c>
      <c r="O706" s="731">
        <v>1528</v>
      </c>
      <c r="P706" s="745"/>
      <c r="Q706" s="732">
        <v>1528</v>
      </c>
    </row>
    <row r="707" spans="1:17" ht="14.4" customHeight="1" x14ac:dyDescent="0.3">
      <c r="A707" s="726" t="s">
        <v>569</v>
      </c>
      <c r="B707" s="727" t="s">
        <v>6731</v>
      </c>
      <c r="C707" s="727" t="s">
        <v>5813</v>
      </c>
      <c r="D707" s="727" t="s">
        <v>6521</v>
      </c>
      <c r="E707" s="727" t="s">
        <v>6522</v>
      </c>
      <c r="F707" s="731">
        <v>1082</v>
      </c>
      <c r="G707" s="731">
        <v>1078548</v>
      </c>
      <c r="H707" s="731">
        <v>0.87745968624381798</v>
      </c>
      <c r="I707" s="731">
        <v>996.80961182994452</v>
      </c>
      <c r="J707" s="731">
        <v>1195</v>
      </c>
      <c r="K707" s="731">
        <v>1229171</v>
      </c>
      <c r="L707" s="731">
        <v>1</v>
      </c>
      <c r="M707" s="731">
        <v>1028.594979079498</v>
      </c>
      <c r="N707" s="731">
        <v>1225</v>
      </c>
      <c r="O707" s="731">
        <v>1264861</v>
      </c>
      <c r="P707" s="745">
        <v>1.0290358298397864</v>
      </c>
      <c r="Q707" s="732">
        <v>1032.5395918367346</v>
      </c>
    </row>
    <row r="708" spans="1:17" ht="14.4" customHeight="1" x14ac:dyDescent="0.3">
      <c r="A708" s="726" t="s">
        <v>569</v>
      </c>
      <c r="B708" s="727" t="s">
        <v>6731</v>
      </c>
      <c r="C708" s="727" t="s">
        <v>5813</v>
      </c>
      <c r="D708" s="727" t="s">
        <v>5884</v>
      </c>
      <c r="E708" s="727" t="s">
        <v>5859</v>
      </c>
      <c r="F708" s="731">
        <v>14</v>
      </c>
      <c r="G708" s="731">
        <v>9450</v>
      </c>
      <c r="H708" s="731">
        <v>1.1446220930232558</v>
      </c>
      <c r="I708" s="731">
        <v>675</v>
      </c>
      <c r="J708" s="731">
        <v>12</v>
      </c>
      <c r="K708" s="731">
        <v>8256</v>
      </c>
      <c r="L708" s="731">
        <v>1</v>
      </c>
      <c r="M708" s="731">
        <v>688</v>
      </c>
      <c r="N708" s="731">
        <v>11</v>
      </c>
      <c r="O708" s="731">
        <v>7568</v>
      </c>
      <c r="P708" s="745">
        <v>0.91666666666666663</v>
      </c>
      <c r="Q708" s="732">
        <v>688</v>
      </c>
    </row>
    <row r="709" spans="1:17" ht="14.4" customHeight="1" x14ac:dyDescent="0.3">
      <c r="A709" s="726" t="s">
        <v>569</v>
      </c>
      <c r="B709" s="727" t="s">
        <v>6731</v>
      </c>
      <c r="C709" s="727" t="s">
        <v>5813</v>
      </c>
      <c r="D709" s="727" t="s">
        <v>6527</v>
      </c>
      <c r="E709" s="727" t="s">
        <v>6528</v>
      </c>
      <c r="F709" s="731"/>
      <c r="G709" s="731"/>
      <c r="H709" s="731"/>
      <c r="I709" s="731"/>
      <c r="J709" s="731">
        <v>23</v>
      </c>
      <c r="K709" s="731">
        <v>0</v>
      </c>
      <c r="L709" s="731"/>
      <c r="M709" s="731">
        <v>0</v>
      </c>
      <c r="N709" s="731"/>
      <c r="O709" s="731"/>
      <c r="P709" s="745"/>
      <c r="Q709" s="732"/>
    </row>
    <row r="710" spans="1:17" ht="14.4" customHeight="1" x14ac:dyDescent="0.3">
      <c r="A710" s="726" t="s">
        <v>569</v>
      </c>
      <c r="B710" s="727" t="s">
        <v>6731</v>
      </c>
      <c r="C710" s="727" t="s">
        <v>5813</v>
      </c>
      <c r="D710" s="727" t="s">
        <v>6882</v>
      </c>
      <c r="E710" s="727" t="s">
        <v>6883</v>
      </c>
      <c r="F710" s="731"/>
      <c r="G710" s="731"/>
      <c r="H710" s="731"/>
      <c r="I710" s="731"/>
      <c r="J710" s="731">
        <v>1</v>
      </c>
      <c r="K710" s="731">
        <v>25190</v>
      </c>
      <c r="L710" s="731">
        <v>1</v>
      </c>
      <c r="M710" s="731">
        <v>25190</v>
      </c>
      <c r="N710" s="731">
        <v>3</v>
      </c>
      <c r="O710" s="731">
        <v>75612</v>
      </c>
      <c r="P710" s="745">
        <v>3.0016673283048827</v>
      </c>
      <c r="Q710" s="732">
        <v>25204</v>
      </c>
    </row>
    <row r="711" spans="1:17" ht="14.4" customHeight="1" x14ac:dyDescent="0.3">
      <c r="A711" s="726" t="s">
        <v>569</v>
      </c>
      <c r="B711" s="727" t="s">
        <v>6731</v>
      </c>
      <c r="C711" s="727" t="s">
        <v>5813</v>
      </c>
      <c r="D711" s="727" t="s">
        <v>5891</v>
      </c>
      <c r="E711" s="727" t="s">
        <v>5892</v>
      </c>
      <c r="F711" s="731">
        <v>2</v>
      </c>
      <c r="G711" s="731">
        <v>872</v>
      </c>
      <c r="H711" s="731">
        <v>0.49099099099099097</v>
      </c>
      <c r="I711" s="731">
        <v>436</v>
      </c>
      <c r="J711" s="731">
        <v>4</v>
      </c>
      <c r="K711" s="731">
        <v>1776</v>
      </c>
      <c r="L711" s="731">
        <v>1</v>
      </c>
      <c r="M711" s="731">
        <v>444</v>
      </c>
      <c r="N711" s="731">
        <v>3</v>
      </c>
      <c r="O711" s="731">
        <v>1335</v>
      </c>
      <c r="P711" s="745">
        <v>0.75168918918918914</v>
      </c>
      <c r="Q711" s="732">
        <v>445</v>
      </c>
    </row>
    <row r="712" spans="1:17" ht="14.4" customHeight="1" x14ac:dyDescent="0.3">
      <c r="A712" s="726" t="s">
        <v>569</v>
      </c>
      <c r="B712" s="727" t="s">
        <v>6731</v>
      </c>
      <c r="C712" s="727" t="s">
        <v>5813</v>
      </c>
      <c r="D712" s="727" t="s">
        <v>6884</v>
      </c>
      <c r="E712" s="727" t="s">
        <v>6885</v>
      </c>
      <c r="F712" s="731">
        <v>1</v>
      </c>
      <c r="G712" s="731">
        <v>704</v>
      </c>
      <c r="H712" s="731">
        <v>0.97642163661581138</v>
      </c>
      <c r="I712" s="731">
        <v>704</v>
      </c>
      <c r="J712" s="731">
        <v>1</v>
      </c>
      <c r="K712" s="731">
        <v>721</v>
      </c>
      <c r="L712" s="731">
        <v>1</v>
      </c>
      <c r="M712" s="731">
        <v>721</v>
      </c>
      <c r="N712" s="731">
        <v>2</v>
      </c>
      <c r="O712" s="731">
        <v>1444</v>
      </c>
      <c r="P712" s="745">
        <v>2.0027739251040222</v>
      </c>
      <c r="Q712" s="732">
        <v>722</v>
      </c>
    </row>
    <row r="713" spans="1:17" ht="14.4" customHeight="1" x14ac:dyDescent="0.3">
      <c r="A713" s="726" t="s">
        <v>569</v>
      </c>
      <c r="B713" s="727" t="s">
        <v>6731</v>
      </c>
      <c r="C713" s="727" t="s">
        <v>5813</v>
      </c>
      <c r="D713" s="727" t="s">
        <v>5893</v>
      </c>
      <c r="E713" s="727" t="s">
        <v>5894</v>
      </c>
      <c r="F713" s="731">
        <v>43</v>
      </c>
      <c r="G713" s="731">
        <v>45150</v>
      </c>
      <c r="H713" s="731">
        <v>1.0890802518271945</v>
      </c>
      <c r="I713" s="731">
        <v>1050</v>
      </c>
      <c r="J713" s="731">
        <v>39</v>
      </c>
      <c r="K713" s="731">
        <v>41457</v>
      </c>
      <c r="L713" s="731">
        <v>1</v>
      </c>
      <c r="M713" s="731">
        <v>1063</v>
      </c>
      <c r="N713" s="731">
        <v>34</v>
      </c>
      <c r="O713" s="731">
        <v>36142</v>
      </c>
      <c r="P713" s="745">
        <v>0.87179487179487181</v>
      </c>
      <c r="Q713" s="732">
        <v>1063</v>
      </c>
    </row>
    <row r="714" spans="1:17" ht="14.4" customHeight="1" x14ac:dyDescent="0.3">
      <c r="A714" s="726" t="s">
        <v>569</v>
      </c>
      <c r="B714" s="727" t="s">
        <v>6731</v>
      </c>
      <c r="C714" s="727" t="s">
        <v>5813</v>
      </c>
      <c r="D714" s="727" t="s">
        <v>6533</v>
      </c>
      <c r="E714" s="727" t="s">
        <v>6534</v>
      </c>
      <c r="F714" s="731">
        <v>19</v>
      </c>
      <c r="G714" s="731">
        <v>16184</v>
      </c>
      <c r="H714" s="731">
        <v>0.98472771524186187</v>
      </c>
      <c r="I714" s="731">
        <v>851.78947368421052</v>
      </c>
      <c r="J714" s="731">
        <v>19</v>
      </c>
      <c r="K714" s="731">
        <v>16435</v>
      </c>
      <c r="L714" s="731">
        <v>1</v>
      </c>
      <c r="M714" s="731">
        <v>865</v>
      </c>
      <c r="N714" s="731">
        <v>35</v>
      </c>
      <c r="O714" s="731">
        <v>30275</v>
      </c>
      <c r="P714" s="745">
        <v>1.8421052631578947</v>
      </c>
      <c r="Q714" s="732">
        <v>865</v>
      </c>
    </row>
    <row r="715" spans="1:17" ht="14.4" customHeight="1" x14ac:dyDescent="0.3">
      <c r="A715" s="726" t="s">
        <v>569</v>
      </c>
      <c r="B715" s="727" t="s">
        <v>6731</v>
      </c>
      <c r="C715" s="727" t="s">
        <v>5813</v>
      </c>
      <c r="D715" s="727" t="s">
        <v>6886</v>
      </c>
      <c r="E715" s="727" t="s">
        <v>6887</v>
      </c>
      <c r="F715" s="731">
        <v>29</v>
      </c>
      <c r="G715" s="731">
        <v>115710</v>
      </c>
      <c r="H715" s="731">
        <v>0.84879294029620822</v>
      </c>
      <c r="I715" s="731">
        <v>3990</v>
      </c>
      <c r="J715" s="731">
        <v>33</v>
      </c>
      <c r="K715" s="731">
        <v>136323</v>
      </c>
      <c r="L715" s="731">
        <v>1</v>
      </c>
      <c r="M715" s="731">
        <v>4131</v>
      </c>
      <c r="N715" s="731">
        <v>28</v>
      </c>
      <c r="O715" s="731">
        <v>115724</v>
      </c>
      <c r="P715" s="745">
        <v>0.84889563756666153</v>
      </c>
      <c r="Q715" s="732">
        <v>4133</v>
      </c>
    </row>
    <row r="716" spans="1:17" ht="14.4" customHeight="1" x14ac:dyDescent="0.3">
      <c r="A716" s="726" t="s">
        <v>569</v>
      </c>
      <c r="B716" s="727" t="s">
        <v>6731</v>
      </c>
      <c r="C716" s="727" t="s">
        <v>5813</v>
      </c>
      <c r="D716" s="727" t="s">
        <v>6888</v>
      </c>
      <c r="E716" s="727" t="s">
        <v>6889</v>
      </c>
      <c r="F716" s="731">
        <v>36</v>
      </c>
      <c r="G716" s="731">
        <v>24876</v>
      </c>
      <c r="H716" s="731">
        <v>1.4476256983240223</v>
      </c>
      <c r="I716" s="731">
        <v>691</v>
      </c>
      <c r="J716" s="731">
        <v>24</v>
      </c>
      <c r="K716" s="731">
        <v>17184</v>
      </c>
      <c r="L716" s="731">
        <v>1</v>
      </c>
      <c r="M716" s="731">
        <v>716</v>
      </c>
      <c r="N716" s="731">
        <v>29</v>
      </c>
      <c r="O716" s="731">
        <v>20764</v>
      </c>
      <c r="P716" s="745">
        <v>1.2083333333333333</v>
      </c>
      <c r="Q716" s="732">
        <v>716</v>
      </c>
    </row>
    <row r="717" spans="1:17" ht="14.4" customHeight="1" x14ac:dyDescent="0.3">
      <c r="A717" s="726" t="s">
        <v>569</v>
      </c>
      <c r="B717" s="727" t="s">
        <v>6731</v>
      </c>
      <c r="C717" s="727" t="s">
        <v>5813</v>
      </c>
      <c r="D717" s="727" t="s">
        <v>5903</v>
      </c>
      <c r="E717" s="727" t="s">
        <v>5904</v>
      </c>
      <c r="F717" s="731">
        <v>3</v>
      </c>
      <c r="G717" s="731">
        <v>537</v>
      </c>
      <c r="H717" s="731">
        <v>0.36680327868852458</v>
      </c>
      <c r="I717" s="731">
        <v>179</v>
      </c>
      <c r="J717" s="731">
        <v>8</v>
      </c>
      <c r="K717" s="731">
        <v>1464</v>
      </c>
      <c r="L717" s="731">
        <v>1</v>
      </c>
      <c r="M717" s="731">
        <v>183</v>
      </c>
      <c r="N717" s="731">
        <v>8</v>
      </c>
      <c r="O717" s="731">
        <v>1464</v>
      </c>
      <c r="P717" s="745">
        <v>1</v>
      </c>
      <c r="Q717" s="732">
        <v>183</v>
      </c>
    </row>
    <row r="718" spans="1:17" ht="14.4" customHeight="1" x14ac:dyDescent="0.3">
      <c r="A718" s="726" t="s">
        <v>569</v>
      </c>
      <c r="B718" s="727" t="s">
        <v>6731</v>
      </c>
      <c r="C718" s="727" t="s">
        <v>5813</v>
      </c>
      <c r="D718" s="727" t="s">
        <v>6890</v>
      </c>
      <c r="E718" s="727" t="s">
        <v>6891</v>
      </c>
      <c r="F718" s="731">
        <v>20</v>
      </c>
      <c r="G718" s="731">
        <v>30760</v>
      </c>
      <c r="H718" s="731">
        <v>1.3255763843999138</v>
      </c>
      <c r="I718" s="731">
        <v>1538</v>
      </c>
      <c r="J718" s="731">
        <v>15</v>
      </c>
      <c r="K718" s="731">
        <v>23205</v>
      </c>
      <c r="L718" s="731">
        <v>1</v>
      </c>
      <c r="M718" s="731">
        <v>1547</v>
      </c>
      <c r="N718" s="731">
        <v>22</v>
      </c>
      <c r="O718" s="731">
        <v>33946</v>
      </c>
      <c r="P718" s="745">
        <v>1.4628743805214393</v>
      </c>
      <c r="Q718" s="732">
        <v>1543</v>
      </c>
    </row>
    <row r="719" spans="1:17" ht="14.4" customHeight="1" x14ac:dyDescent="0.3">
      <c r="A719" s="726" t="s">
        <v>569</v>
      </c>
      <c r="B719" s="727" t="s">
        <v>6731</v>
      </c>
      <c r="C719" s="727" t="s">
        <v>5813</v>
      </c>
      <c r="D719" s="727" t="s">
        <v>6892</v>
      </c>
      <c r="E719" s="727" t="s">
        <v>6893</v>
      </c>
      <c r="F719" s="731"/>
      <c r="G719" s="731"/>
      <c r="H719" s="731"/>
      <c r="I719" s="731"/>
      <c r="J719" s="731">
        <v>1</v>
      </c>
      <c r="K719" s="731">
        <v>123</v>
      </c>
      <c r="L719" s="731">
        <v>1</v>
      </c>
      <c r="M719" s="731">
        <v>123</v>
      </c>
      <c r="N719" s="731">
        <v>1</v>
      </c>
      <c r="O719" s="731">
        <v>135</v>
      </c>
      <c r="P719" s="745">
        <v>1.0975609756097562</v>
      </c>
      <c r="Q719" s="732">
        <v>135</v>
      </c>
    </row>
    <row r="720" spans="1:17" ht="14.4" customHeight="1" x14ac:dyDescent="0.3">
      <c r="A720" s="726" t="s">
        <v>569</v>
      </c>
      <c r="B720" s="727" t="s">
        <v>6731</v>
      </c>
      <c r="C720" s="727" t="s">
        <v>5813</v>
      </c>
      <c r="D720" s="727" t="s">
        <v>5909</v>
      </c>
      <c r="E720" s="727" t="s">
        <v>5910</v>
      </c>
      <c r="F720" s="731">
        <v>19</v>
      </c>
      <c r="G720" s="731">
        <v>6764</v>
      </c>
      <c r="H720" s="731">
        <v>0.68823768823768827</v>
      </c>
      <c r="I720" s="731">
        <v>356</v>
      </c>
      <c r="J720" s="731">
        <v>27</v>
      </c>
      <c r="K720" s="731">
        <v>9828</v>
      </c>
      <c r="L720" s="731">
        <v>1</v>
      </c>
      <c r="M720" s="731">
        <v>364</v>
      </c>
      <c r="N720" s="731">
        <v>26</v>
      </c>
      <c r="O720" s="731">
        <v>10140</v>
      </c>
      <c r="P720" s="745">
        <v>1.0317460317460319</v>
      </c>
      <c r="Q720" s="732">
        <v>390</v>
      </c>
    </row>
    <row r="721" spans="1:17" ht="14.4" customHeight="1" x14ac:dyDescent="0.3">
      <c r="A721" s="726" t="s">
        <v>569</v>
      </c>
      <c r="B721" s="727" t="s">
        <v>6731</v>
      </c>
      <c r="C721" s="727" t="s">
        <v>5813</v>
      </c>
      <c r="D721" s="727" t="s">
        <v>6894</v>
      </c>
      <c r="E721" s="727" t="s">
        <v>6895</v>
      </c>
      <c r="F721" s="731">
        <v>10</v>
      </c>
      <c r="G721" s="731">
        <v>6280</v>
      </c>
      <c r="H721" s="731">
        <v>0.98742138364779874</v>
      </c>
      <c r="I721" s="731">
        <v>628</v>
      </c>
      <c r="J721" s="731">
        <v>10</v>
      </c>
      <c r="K721" s="731">
        <v>6360</v>
      </c>
      <c r="L721" s="731">
        <v>1</v>
      </c>
      <c r="M721" s="731">
        <v>636</v>
      </c>
      <c r="N721" s="731">
        <v>16</v>
      </c>
      <c r="O721" s="731">
        <v>8080</v>
      </c>
      <c r="P721" s="745">
        <v>1.270440251572327</v>
      </c>
      <c r="Q721" s="732">
        <v>505</v>
      </c>
    </row>
    <row r="722" spans="1:17" ht="14.4" customHeight="1" x14ac:dyDescent="0.3">
      <c r="A722" s="726" t="s">
        <v>569</v>
      </c>
      <c r="B722" s="727" t="s">
        <v>6731</v>
      </c>
      <c r="C722" s="727" t="s">
        <v>5813</v>
      </c>
      <c r="D722" s="727" t="s">
        <v>6896</v>
      </c>
      <c r="E722" s="727" t="s">
        <v>6897</v>
      </c>
      <c r="F722" s="731">
        <v>13</v>
      </c>
      <c r="G722" s="731">
        <v>75361</v>
      </c>
      <c r="H722" s="731">
        <v>1.4016478815608377</v>
      </c>
      <c r="I722" s="731">
        <v>5797</v>
      </c>
      <c r="J722" s="731">
        <v>9</v>
      </c>
      <c r="K722" s="731">
        <v>53766</v>
      </c>
      <c r="L722" s="731">
        <v>1</v>
      </c>
      <c r="M722" s="731">
        <v>5974</v>
      </c>
      <c r="N722" s="731">
        <v>10</v>
      </c>
      <c r="O722" s="731">
        <v>59770</v>
      </c>
      <c r="P722" s="745">
        <v>1.1116690845515753</v>
      </c>
      <c r="Q722" s="732">
        <v>5977</v>
      </c>
    </row>
    <row r="723" spans="1:17" ht="14.4" customHeight="1" x14ac:dyDescent="0.3">
      <c r="A723" s="726" t="s">
        <v>569</v>
      </c>
      <c r="B723" s="727" t="s">
        <v>6731</v>
      </c>
      <c r="C723" s="727" t="s">
        <v>5813</v>
      </c>
      <c r="D723" s="727" t="s">
        <v>6898</v>
      </c>
      <c r="E723" s="727" t="s">
        <v>6899</v>
      </c>
      <c r="F723" s="731">
        <v>24</v>
      </c>
      <c r="G723" s="731">
        <v>63696</v>
      </c>
      <c r="H723" s="731">
        <v>0.69934123847167329</v>
      </c>
      <c r="I723" s="731">
        <v>2654</v>
      </c>
      <c r="J723" s="731">
        <v>33</v>
      </c>
      <c r="K723" s="731">
        <v>91080</v>
      </c>
      <c r="L723" s="731">
        <v>1</v>
      </c>
      <c r="M723" s="731">
        <v>2760</v>
      </c>
      <c r="N723" s="731">
        <v>47</v>
      </c>
      <c r="O723" s="731">
        <v>129814</v>
      </c>
      <c r="P723" s="745">
        <v>1.4252744839701361</v>
      </c>
      <c r="Q723" s="732">
        <v>2762</v>
      </c>
    </row>
    <row r="724" spans="1:17" ht="14.4" customHeight="1" x14ac:dyDescent="0.3">
      <c r="A724" s="726" t="s">
        <v>569</v>
      </c>
      <c r="B724" s="727" t="s">
        <v>6731</v>
      </c>
      <c r="C724" s="727" t="s">
        <v>5813</v>
      </c>
      <c r="D724" s="727" t="s">
        <v>6900</v>
      </c>
      <c r="E724" s="727" t="s">
        <v>6901</v>
      </c>
      <c r="F724" s="731">
        <v>5</v>
      </c>
      <c r="G724" s="731">
        <v>7990</v>
      </c>
      <c r="H724" s="731">
        <v>0.79836131095123897</v>
      </c>
      <c r="I724" s="731">
        <v>1598</v>
      </c>
      <c r="J724" s="731">
        <v>6</v>
      </c>
      <c r="K724" s="731">
        <v>10008</v>
      </c>
      <c r="L724" s="731">
        <v>1</v>
      </c>
      <c r="M724" s="731">
        <v>1668</v>
      </c>
      <c r="N724" s="731">
        <v>11</v>
      </c>
      <c r="O724" s="731">
        <v>18370</v>
      </c>
      <c r="P724" s="745">
        <v>1.8355315747402079</v>
      </c>
      <c r="Q724" s="732">
        <v>1670</v>
      </c>
    </row>
    <row r="725" spans="1:17" ht="14.4" customHeight="1" x14ac:dyDescent="0.3">
      <c r="A725" s="726" t="s">
        <v>569</v>
      </c>
      <c r="B725" s="727" t="s">
        <v>6731</v>
      </c>
      <c r="C725" s="727" t="s">
        <v>5813</v>
      </c>
      <c r="D725" s="727" t="s">
        <v>5915</v>
      </c>
      <c r="E725" s="727" t="s">
        <v>5916</v>
      </c>
      <c r="F725" s="731"/>
      <c r="G725" s="731"/>
      <c r="H725" s="731"/>
      <c r="I725" s="731"/>
      <c r="J725" s="731"/>
      <c r="K725" s="731"/>
      <c r="L725" s="731"/>
      <c r="M725" s="731"/>
      <c r="N725" s="731">
        <v>1</v>
      </c>
      <c r="O725" s="731">
        <v>120</v>
      </c>
      <c r="P725" s="745"/>
      <c r="Q725" s="732">
        <v>120</v>
      </c>
    </row>
    <row r="726" spans="1:17" ht="14.4" customHeight="1" x14ac:dyDescent="0.3">
      <c r="A726" s="726" t="s">
        <v>569</v>
      </c>
      <c r="B726" s="727" t="s">
        <v>6731</v>
      </c>
      <c r="C726" s="727" t="s">
        <v>5813</v>
      </c>
      <c r="D726" s="727" t="s">
        <v>6902</v>
      </c>
      <c r="E726" s="727" t="s">
        <v>6903</v>
      </c>
      <c r="F726" s="731"/>
      <c r="G726" s="731"/>
      <c r="H726" s="731"/>
      <c r="I726" s="731"/>
      <c r="J726" s="731">
        <v>2</v>
      </c>
      <c r="K726" s="731">
        <v>6330</v>
      </c>
      <c r="L726" s="731">
        <v>1</v>
      </c>
      <c r="M726" s="731">
        <v>3165</v>
      </c>
      <c r="N726" s="731">
        <v>1</v>
      </c>
      <c r="O726" s="731">
        <v>3167</v>
      </c>
      <c r="P726" s="745">
        <v>0.5003159557661927</v>
      </c>
      <c r="Q726" s="732">
        <v>3167</v>
      </c>
    </row>
    <row r="727" spans="1:17" ht="14.4" customHeight="1" x14ac:dyDescent="0.3">
      <c r="A727" s="726" t="s">
        <v>569</v>
      </c>
      <c r="B727" s="727" t="s">
        <v>6731</v>
      </c>
      <c r="C727" s="727" t="s">
        <v>5813</v>
      </c>
      <c r="D727" s="727" t="s">
        <v>6904</v>
      </c>
      <c r="E727" s="727" t="s">
        <v>6905</v>
      </c>
      <c r="F727" s="731">
        <v>16</v>
      </c>
      <c r="G727" s="731">
        <v>3888</v>
      </c>
      <c r="H727" s="731">
        <v>1.0493927125506073</v>
      </c>
      <c r="I727" s="731">
        <v>243</v>
      </c>
      <c r="J727" s="731">
        <v>15</v>
      </c>
      <c r="K727" s="731">
        <v>3705</v>
      </c>
      <c r="L727" s="731">
        <v>1</v>
      </c>
      <c r="M727" s="731">
        <v>247</v>
      </c>
      <c r="N727" s="731">
        <v>15</v>
      </c>
      <c r="O727" s="731">
        <v>4650</v>
      </c>
      <c r="P727" s="745">
        <v>1.2550607287449393</v>
      </c>
      <c r="Q727" s="732">
        <v>310</v>
      </c>
    </row>
    <row r="728" spans="1:17" ht="14.4" customHeight="1" x14ac:dyDescent="0.3">
      <c r="A728" s="726" t="s">
        <v>569</v>
      </c>
      <c r="B728" s="727" t="s">
        <v>6731</v>
      </c>
      <c r="C728" s="727" t="s">
        <v>5813</v>
      </c>
      <c r="D728" s="727" t="s">
        <v>6906</v>
      </c>
      <c r="E728" s="727" t="s">
        <v>6907</v>
      </c>
      <c r="F728" s="731">
        <v>2</v>
      </c>
      <c r="G728" s="731">
        <v>7070</v>
      </c>
      <c r="H728" s="731">
        <v>1.9056603773584906</v>
      </c>
      <c r="I728" s="731">
        <v>3535</v>
      </c>
      <c r="J728" s="731">
        <v>1</v>
      </c>
      <c r="K728" s="731">
        <v>3710</v>
      </c>
      <c r="L728" s="731">
        <v>1</v>
      </c>
      <c r="M728" s="731">
        <v>3710</v>
      </c>
      <c r="N728" s="731"/>
      <c r="O728" s="731"/>
      <c r="P728" s="745"/>
      <c r="Q728" s="732"/>
    </row>
    <row r="729" spans="1:17" ht="14.4" customHeight="1" x14ac:dyDescent="0.3">
      <c r="A729" s="726" t="s">
        <v>569</v>
      </c>
      <c r="B729" s="727" t="s">
        <v>6731</v>
      </c>
      <c r="C729" s="727" t="s">
        <v>5813</v>
      </c>
      <c r="D729" s="727" t="s">
        <v>6908</v>
      </c>
      <c r="E729" s="727" t="s">
        <v>6909</v>
      </c>
      <c r="F729" s="731">
        <v>25</v>
      </c>
      <c r="G729" s="731">
        <v>41675</v>
      </c>
      <c r="H729" s="731">
        <v>0.64956825337448176</v>
      </c>
      <c r="I729" s="731">
        <v>1667</v>
      </c>
      <c r="J729" s="731">
        <v>37</v>
      </c>
      <c r="K729" s="731">
        <v>64158</v>
      </c>
      <c r="L729" s="731">
        <v>1</v>
      </c>
      <c r="M729" s="731">
        <v>1734</v>
      </c>
      <c r="N729" s="731">
        <v>37</v>
      </c>
      <c r="O729" s="731">
        <v>64195</v>
      </c>
      <c r="P729" s="745">
        <v>1.0005767012687428</v>
      </c>
      <c r="Q729" s="732">
        <v>1735</v>
      </c>
    </row>
    <row r="730" spans="1:17" ht="14.4" customHeight="1" x14ac:dyDescent="0.3">
      <c r="A730" s="726" t="s">
        <v>569</v>
      </c>
      <c r="B730" s="727" t="s">
        <v>6731</v>
      </c>
      <c r="C730" s="727" t="s">
        <v>5813</v>
      </c>
      <c r="D730" s="727" t="s">
        <v>6910</v>
      </c>
      <c r="E730" s="727" t="s">
        <v>6911</v>
      </c>
      <c r="F730" s="731">
        <v>16</v>
      </c>
      <c r="G730" s="731">
        <v>15616</v>
      </c>
      <c r="H730" s="731">
        <v>2.6000666000666</v>
      </c>
      <c r="I730" s="731">
        <v>976</v>
      </c>
      <c r="J730" s="731">
        <v>6</v>
      </c>
      <c r="K730" s="731">
        <v>6006</v>
      </c>
      <c r="L730" s="731">
        <v>1</v>
      </c>
      <c r="M730" s="731">
        <v>1001</v>
      </c>
      <c r="N730" s="731">
        <v>14</v>
      </c>
      <c r="O730" s="731">
        <v>14028</v>
      </c>
      <c r="P730" s="745">
        <v>2.3356643356643358</v>
      </c>
      <c r="Q730" s="732">
        <v>1002</v>
      </c>
    </row>
    <row r="731" spans="1:17" ht="14.4" customHeight="1" x14ac:dyDescent="0.3">
      <c r="A731" s="726" t="s">
        <v>569</v>
      </c>
      <c r="B731" s="727" t="s">
        <v>6731</v>
      </c>
      <c r="C731" s="727" t="s">
        <v>5813</v>
      </c>
      <c r="D731" s="727" t="s">
        <v>6912</v>
      </c>
      <c r="E731" s="727" t="s">
        <v>6913</v>
      </c>
      <c r="F731" s="731">
        <v>14</v>
      </c>
      <c r="G731" s="731">
        <v>24906</v>
      </c>
      <c r="H731" s="731">
        <v>2.7071739130434782</v>
      </c>
      <c r="I731" s="731">
        <v>1779</v>
      </c>
      <c r="J731" s="731">
        <v>5</v>
      </c>
      <c r="K731" s="731">
        <v>9200</v>
      </c>
      <c r="L731" s="731">
        <v>1</v>
      </c>
      <c r="M731" s="731">
        <v>1840</v>
      </c>
      <c r="N731" s="731">
        <v>11</v>
      </c>
      <c r="O731" s="731">
        <v>20251</v>
      </c>
      <c r="P731" s="745">
        <v>2.2011956521739129</v>
      </c>
      <c r="Q731" s="732">
        <v>1841</v>
      </c>
    </row>
    <row r="732" spans="1:17" ht="14.4" customHeight="1" x14ac:dyDescent="0.3">
      <c r="A732" s="726" t="s">
        <v>569</v>
      </c>
      <c r="B732" s="727" t="s">
        <v>6731</v>
      </c>
      <c r="C732" s="727" t="s">
        <v>5813</v>
      </c>
      <c r="D732" s="727" t="s">
        <v>6914</v>
      </c>
      <c r="E732" s="727" t="s">
        <v>6915</v>
      </c>
      <c r="F732" s="731">
        <v>8</v>
      </c>
      <c r="G732" s="731">
        <v>9544</v>
      </c>
      <c r="H732" s="731">
        <v>7.7656631407648495</v>
      </c>
      <c r="I732" s="731">
        <v>1193</v>
      </c>
      <c r="J732" s="731">
        <v>1</v>
      </c>
      <c r="K732" s="731">
        <v>1229</v>
      </c>
      <c r="L732" s="731">
        <v>1</v>
      </c>
      <c r="M732" s="731">
        <v>1229</v>
      </c>
      <c r="N732" s="731">
        <v>3</v>
      </c>
      <c r="O732" s="731">
        <v>4899</v>
      </c>
      <c r="P732" s="745">
        <v>3.9861676159479251</v>
      </c>
      <c r="Q732" s="732">
        <v>1633</v>
      </c>
    </row>
    <row r="733" spans="1:17" ht="14.4" customHeight="1" x14ac:dyDescent="0.3">
      <c r="A733" s="726" t="s">
        <v>569</v>
      </c>
      <c r="B733" s="727" t="s">
        <v>6731</v>
      </c>
      <c r="C733" s="727" t="s">
        <v>5813</v>
      </c>
      <c r="D733" s="727" t="s">
        <v>6916</v>
      </c>
      <c r="E733" s="727" t="s">
        <v>6917</v>
      </c>
      <c r="F733" s="731"/>
      <c r="G733" s="731"/>
      <c r="H733" s="731"/>
      <c r="I733" s="731"/>
      <c r="J733" s="731">
        <v>1</v>
      </c>
      <c r="K733" s="731">
        <v>4757</v>
      </c>
      <c r="L733" s="731">
        <v>1</v>
      </c>
      <c r="M733" s="731">
        <v>4757</v>
      </c>
      <c r="N733" s="731">
        <v>2</v>
      </c>
      <c r="O733" s="731">
        <v>9522</v>
      </c>
      <c r="P733" s="745">
        <v>2.0016817321841498</v>
      </c>
      <c r="Q733" s="732">
        <v>4761</v>
      </c>
    </row>
    <row r="734" spans="1:17" ht="14.4" customHeight="1" x14ac:dyDescent="0.3">
      <c r="A734" s="726" t="s">
        <v>569</v>
      </c>
      <c r="B734" s="727" t="s">
        <v>6731</v>
      </c>
      <c r="C734" s="727" t="s">
        <v>5813</v>
      </c>
      <c r="D734" s="727" t="s">
        <v>6918</v>
      </c>
      <c r="E734" s="727" t="s">
        <v>6919</v>
      </c>
      <c r="F734" s="731">
        <v>3</v>
      </c>
      <c r="G734" s="731">
        <v>2586</v>
      </c>
      <c r="H734" s="731">
        <v>0.41462241462241461</v>
      </c>
      <c r="I734" s="731">
        <v>862</v>
      </c>
      <c r="J734" s="731">
        <v>7</v>
      </c>
      <c r="K734" s="731">
        <v>6237</v>
      </c>
      <c r="L734" s="731">
        <v>1</v>
      </c>
      <c r="M734" s="731">
        <v>891</v>
      </c>
      <c r="N734" s="731">
        <v>1</v>
      </c>
      <c r="O734" s="731">
        <v>892</v>
      </c>
      <c r="P734" s="745">
        <v>0.14301747635080969</v>
      </c>
      <c r="Q734" s="732">
        <v>892</v>
      </c>
    </row>
    <row r="735" spans="1:17" ht="14.4" customHeight="1" x14ac:dyDescent="0.3">
      <c r="A735" s="726" t="s">
        <v>569</v>
      </c>
      <c r="B735" s="727" t="s">
        <v>6731</v>
      </c>
      <c r="C735" s="727" t="s">
        <v>5813</v>
      </c>
      <c r="D735" s="727" t="s">
        <v>6577</v>
      </c>
      <c r="E735" s="727" t="s">
        <v>6578</v>
      </c>
      <c r="F735" s="731">
        <v>27</v>
      </c>
      <c r="G735" s="731">
        <v>8343</v>
      </c>
      <c r="H735" s="731">
        <v>0.78030303030303028</v>
      </c>
      <c r="I735" s="731">
        <v>309</v>
      </c>
      <c r="J735" s="731">
        <v>33</v>
      </c>
      <c r="K735" s="731">
        <v>10692</v>
      </c>
      <c r="L735" s="731">
        <v>1</v>
      </c>
      <c r="M735" s="731">
        <v>324</v>
      </c>
      <c r="N735" s="731">
        <v>26</v>
      </c>
      <c r="O735" s="731">
        <v>8424</v>
      </c>
      <c r="P735" s="745">
        <v>0.78787878787878785</v>
      </c>
      <c r="Q735" s="732">
        <v>324</v>
      </c>
    </row>
    <row r="736" spans="1:17" ht="14.4" customHeight="1" x14ac:dyDescent="0.3">
      <c r="A736" s="726" t="s">
        <v>569</v>
      </c>
      <c r="B736" s="727" t="s">
        <v>6731</v>
      </c>
      <c r="C736" s="727" t="s">
        <v>5813</v>
      </c>
      <c r="D736" s="727" t="s">
        <v>6579</v>
      </c>
      <c r="E736" s="727" t="s">
        <v>6580</v>
      </c>
      <c r="F736" s="731">
        <v>1</v>
      </c>
      <c r="G736" s="731">
        <v>3528</v>
      </c>
      <c r="H736" s="731">
        <v>0.97003024470717625</v>
      </c>
      <c r="I736" s="731">
        <v>3528</v>
      </c>
      <c r="J736" s="731">
        <v>1</v>
      </c>
      <c r="K736" s="731">
        <v>3637</v>
      </c>
      <c r="L736" s="731">
        <v>1</v>
      </c>
      <c r="M736" s="731">
        <v>3637</v>
      </c>
      <c r="N736" s="731">
        <v>2</v>
      </c>
      <c r="O736" s="731">
        <v>7276</v>
      </c>
      <c r="P736" s="745">
        <v>2.0005499037668408</v>
      </c>
      <c r="Q736" s="732">
        <v>3638</v>
      </c>
    </row>
    <row r="737" spans="1:17" ht="14.4" customHeight="1" x14ac:dyDescent="0.3">
      <c r="A737" s="726" t="s">
        <v>569</v>
      </c>
      <c r="B737" s="727" t="s">
        <v>6731</v>
      </c>
      <c r="C737" s="727" t="s">
        <v>5813</v>
      </c>
      <c r="D737" s="727" t="s">
        <v>6581</v>
      </c>
      <c r="E737" s="727" t="s">
        <v>6582</v>
      </c>
      <c r="F737" s="731">
        <v>3</v>
      </c>
      <c r="G737" s="731">
        <v>7395</v>
      </c>
      <c r="H737" s="731">
        <v>1.4574300354749705</v>
      </c>
      <c r="I737" s="731">
        <v>2465</v>
      </c>
      <c r="J737" s="731">
        <v>2</v>
      </c>
      <c r="K737" s="731">
        <v>5074</v>
      </c>
      <c r="L737" s="731">
        <v>1</v>
      </c>
      <c r="M737" s="731">
        <v>2537</v>
      </c>
      <c r="N737" s="731">
        <v>2</v>
      </c>
      <c r="O737" s="731">
        <v>5076</v>
      </c>
      <c r="P737" s="745">
        <v>1.0003941663381948</v>
      </c>
      <c r="Q737" s="732">
        <v>2538</v>
      </c>
    </row>
    <row r="738" spans="1:17" ht="14.4" customHeight="1" x14ac:dyDescent="0.3">
      <c r="A738" s="726" t="s">
        <v>569</v>
      </c>
      <c r="B738" s="727" t="s">
        <v>6731</v>
      </c>
      <c r="C738" s="727" t="s">
        <v>5813</v>
      </c>
      <c r="D738" s="727" t="s">
        <v>6920</v>
      </c>
      <c r="E738" s="727" t="s">
        <v>6921</v>
      </c>
      <c r="F738" s="731">
        <v>12</v>
      </c>
      <c r="G738" s="731">
        <v>8292</v>
      </c>
      <c r="H738" s="731">
        <v>1.9464788732394367</v>
      </c>
      <c r="I738" s="731">
        <v>691</v>
      </c>
      <c r="J738" s="731">
        <v>6</v>
      </c>
      <c r="K738" s="731">
        <v>4260</v>
      </c>
      <c r="L738" s="731">
        <v>1</v>
      </c>
      <c r="M738" s="731">
        <v>710</v>
      </c>
      <c r="N738" s="731">
        <v>15</v>
      </c>
      <c r="O738" s="731">
        <v>21255</v>
      </c>
      <c r="P738" s="745">
        <v>4.98943661971831</v>
      </c>
      <c r="Q738" s="732">
        <v>1417</v>
      </c>
    </row>
    <row r="739" spans="1:17" ht="14.4" customHeight="1" x14ac:dyDescent="0.3">
      <c r="A739" s="726" t="s">
        <v>569</v>
      </c>
      <c r="B739" s="727" t="s">
        <v>6731</v>
      </c>
      <c r="C739" s="727" t="s">
        <v>5813</v>
      </c>
      <c r="D739" s="727" t="s">
        <v>6922</v>
      </c>
      <c r="E739" s="727" t="s">
        <v>6923</v>
      </c>
      <c r="F739" s="731">
        <v>2</v>
      </c>
      <c r="G739" s="731">
        <v>4386</v>
      </c>
      <c r="H739" s="731">
        <v>0.95806028833551771</v>
      </c>
      <c r="I739" s="731">
        <v>2193</v>
      </c>
      <c r="J739" s="731">
        <v>2</v>
      </c>
      <c r="K739" s="731">
        <v>4578</v>
      </c>
      <c r="L739" s="731">
        <v>1</v>
      </c>
      <c r="M739" s="731">
        <v>2289</v>
      </c>
      <c r="N739" s="731">
        <v>1</v>
      </c>
      <c r="O739" s="731">
        <v>2290</v>
      </c>
      <c r="P739" s="745">
        <v>0.50021843599825255</v>
      </c>
      <c r="Q739" s="732">
        <v>2290</v>
      </c>
    </row>
    <row r="740" spans="1:17" ht="14.4" customHeight="1" x14ac:dyDescent="0.3">
      <c r="A740" s="726" t="s">
        <v>569</v>
      </c>
      <c r="B740" s="727" t="s">
        <v>6731</v>
      </c>
      <c r="C740" s="727" t="s">
        <v>5813</v>
      </c>
      <c r="D740" s="727" t="s">
        <v>6924</v>
      </c>
      <c r="E740" s="727" t="s">
        <v>6925</v>
      </c>
      <c r="F740" s="731"/>
      <c r="G740" s="731"/>
      <c r="H740" s="731"/>
      <c r="I740" s="731"/>
      <c r="J740" s="731"/>
      <c r="K740" s="731"/>
      <c r="L740" s="731"/>
      <c r="M740" s="731"/>
      <c r="N740" s="731">
        <v>1</v>
      </c>
      <c r="O740" s="731">
        <v>1431</v>
      </c>
      <c r="P740" s="745"/>
      <c r="Q740" s="732">
        <v>1431</v>
      </c>
    </row>
    <row r="741" spans="1:17" ht="14.4" customHeight="1" x14ac:dyDescent="0.3">
      <c r="A741" s="726" t="s">
        <v>569</v>
      </c>
      <c r="B741" s="727" t="s">
        <v>6731</v>
      </c>
      <c r="C741" s="727" t="s">
        <v>5813</v>
      </c>
      <c r="D741" s="727" t="s">
        <v>6926</v>
      </c>
      <c r="E741" s="727" t="s">
        <v>6927</v>
      </c>
      <c r="F741" s="731">
        <v>10</v>
      </c>
      <c r="G741" s="731">
        <v>3180</v>
      </c>
      <c r="H741" s="731">
        <v>0.40030211480362538</v>
      </c>
      <c r="I741" s="731">
        <v>318</v>
      </c>
      <c r="J741" s="731">
        <v>24</v>
      </c>
      <c r="K741" s="731">
        <v>7944</v>
      </c>
      <c r="L741" s="731">
        <v>1</v>
      </c>
      <c r="M741" s="731">
        <v>331</v>
      </c>
      <c r="N741" s="731">
        <v>7</v>
      </c>
      <c r="O741" s="731">
        <v>2317</v>
      </c>
      <c r="P741" s="745">
        <v>0.29166666666666669</v>
      </c>
      <c r="Q741" s="732">
        <v>331</v>
      </c>
    </row>
    <row r="742" spans="1:17" ht="14.4" customHeight="1" x14ac:dyDescent="0.3">
      <c r="A742" s="726" t="s">
        <v>569</v>
      </c>
      <c r="B742" s="727" t="s">
        <v>6731</v>
      </c>
      <c r="C742" s="727" t="s">
        <v>5813</v>
      </c>
      <c r="D742" s="727" t="s">
        <v>6928</v>
      </c>
      <c r="E742" s="727" t="s">
        <v>6929</v>
      </c>
      <c r="F742" s="731">
        <v>4</v>
      </c>
      <c r="G742" s="731">
        <v>4032</v>
      </c>
      <c r="H742" s="731">
        <v>0.32526621490803487</v>
      </c>
      <c r="I742" s="731">
        <v>1008</v>
      </c>
      <c r="J742" s="731">
        <v>12</v>
      </c>
      <c r="K742" s="731">
        <v>12396</v>
      </c>
      <c r="L742" s="731">
        <v>1</v>
      </c>
      <c r="M742" s="731">
        <v>1033</v>
      </c>
      <c r="N742" s="731">
        <v>11</v>
      </c>
      <c r="O742" s="731">
        <v>11374</v>
      </c>
      <c r="P742" s="745">
        <v>0.91755404969344945</v>
      </c>
      <c r="Q742" s="732">
        <v>1034</v>
      </c>
    </row>
    <row r="743" spans="1:17" ht="14.4" customHeight="1" x14ac:dyDescent="0.3">
      <c r="A743" s="726" t="s">
        <v>569</v>
      </c>
      <c r="B743" s="727" t="s">
        <v>6731</v>
      </c>
      <c r="C743" s="727" t="s">
        <v>5813</v>
      </c>
      <c r="D743" s="727" t="s">
        <v>6930</v>
      </c>
      <c r="E743" s="727" t="s">
        <v>6931</v>
      </c>
      <c r="F743" s="731">
        <v>14</v>
      </c>
      <c r="G743" s="731">
        <v>11410</v>
      </c>
      <c r="H743" s="731">
        <v>0.7990196078431373</v>
      </c>
      <c r="I743" s="731">
        <v>815</v>
      </c>
      <c r="J743" s="731">
        <v>17</v>
      </c>
      <c r="K743" s="731">
        <v>14280</v>
      </c>
      <c r="L743" s="731">
        <v>1</v>
      </c>
      <c r="M743" s="731">
        <v>840</v>
      </c>
      <c r="N743" s="731">
        <v>13</v>
      </c>
      <c r="O743" s="731">
        <v>10920</v>
      </c>
      <c r="P743" s="745">
        <v>0.76470588235294112</v>
      </c>
      <c r="Q743" s="732">
        <v>840</v>
      </c>
    </row>
    <row r="744" spans="1:17" ht="14.4" customHeight="1" x14ac:dyDescent="0.3">
      <c r="A744" s="726" t="s">
        <v>569</v>
      </c>
      <c r="B744" s="727" t="s">
        <v>6731</v>
      </c>
      <c r="C744" s="727" t="s">
        <v>5813</v>
      </c>
      <c r="D744" s="727" t="s">
        <v>6932</v>
      </c>
      <c r="E744" s="727" t="s">
        <v>6933</v>
      </c>
      <c r="F744" s="731"/>
      <c r="G744" s="731"/>
      <c r="H744" s="731"/>
      <c r="I744" s="731"/>
      <c r="J744" s="731">
        <v>4</v>
      </c>
      <c r="K744" s="731">
        <v>6960</v>
      </c>
      <c r="L744" s="731">
        <v>1</v>
      </c>
      <c r="M744" s="731">
        <v>1740</v>
      </c>
      <c r="N744" s="731"/>
      <c r="O744" s="731"/>
      <c r="P744" s="745"/>
      <c r="Q744" s="732"/>
    </row>
    <row r="745" spans="1:17" ht="14.4" customHeight="1" x14ac:dyDescent="0.3">
      <c r="A745" s="726" t="s">
        <v>569</v>
      </c>
      <c r="B745" s="727" t="s">
        <v>6731</v>
      </c>
      <c r="C745" s="727" t="s">
        <v>5813</v>
      </c>
      <c r="D745" s="727" t="s">
        <v>6934</v>
      </c>
      <c r="E745" s="727" t="s">
        <v>6935</v>
      </c>
      <c r="F745" s="731">
        <v>1</v>
      </c>
      <c r="G745" s="731">
        <v>862</v>
      </c>
      <c r="H745" s="731"/>
      <c r="I745" s="731">
        <v>862</v>
      </c>
      <c r="J745" s="731"/>
      <c r="K745" s="731"/>
      <c r="L745" s="731"/>
      <c r="M745" s="731"/>
      <c r="N745" s="731">
        <v>1</v>
      </c>
      <c r="O745" s="731">
        <v>1422</v>
      </c>
      <c r="P745" s="745"/>
      <c r="Q745" s="732">
        <v>1422</v>
      </c>
    </row>
    <row r="746" spans="1:17" ht="14.4" customHeight="1" x14ac:dyDescent="0.3">
      <c r="A746" s="726" t="s">
        <v>569</v>
      </c>
      <c r="B746" s="727" t="s">
        <v>6731</v>
      </c>
      <c r="C746" s="727" t="s">
        <v>5813</v>
      </c>
      <c r="D746" s="727" t="s">
        <v>6936</v>
      </c>
      <c r="E746" s="727" t="s">
        <v>6937</v>
      </c>
      <c r="F746" s="731">
        <v>3</v>
      </c>
      <c r="G746" s="731">
        <v>10572</v>
      </c>
      <c r="H746" s="731">
        <v>0.48076398362892225</v>
      </c>
      <c r="I746" s="731">
        <v>3524</v>
      </c>
      <c r="J746" s="731">
        <v>6</v>
      </c>
      <c r="K746" s="731">
        <v>21990</v>
      </c>
      <c r="L746" s="731">
        <v>1</v>
      </c>
      <c r="M746" s="731">
        <v>3665</v>
      </c>
      <c r="N746" s="731">
        <v>3</v>
      </c>
      <c r="O746" s="731">
        <v>11001</v>
      </c>
      <c r="P746" s="745">
        <v>0.50027285129604371</v>
      </c>
      <c r="Q746" s="732">
        <v>3667</v>
      </c>
    </row>
    <row r="747" spans="1:17" ht="14.4" customHeight="1" x14ac:dyDescent="0.3">
      <c r="A747" s="726" t="s">
        <v>569</v>
      </c>
      <c r="B747" s="727" t="s">
        <v>6731</v>
      </c>
      <c r="C747" s="727" t="s">
        <v>5813</v>
      </c>
      <c r="D747" s="727" t="s">
        <v>6938</v>
      </c>
      <c r="E747" s="727" t="s">
        <v>6939</v>
      </c>
      <c r="F747" s="731">
        <v>4</v>
      </c>
      <c r="G747" s="731">
        <v>7876</v>
      </c>
      <c r="H747" s="731">
        <v>3.8214459000485199</v>
      </c>
      <c r="I747" s="731">
        <v>1969</v>
      </c>
      <c r="J747" s="731">
        <v>1</v>
      </c>
      <c r="K747" s="731">
        <v>2061</v>
      </c>
      <c r="L747" s="731">
        <v>1</v>
      </c>
      <c r="M747" s="731">
        <v>2061</v>
      </c>
      <c r="N747" s="731">
        <v>2</v>
      </c>
      <c r="O747" s="731">
        <v>4126</v>
      </c>
      <c r="P747" s="745">
        <v>2.0019408054342551</v>
      </c>
      <c r="Q747" s="732">
        <v>2063</v>
      </c>
    </row>
    <row r="748" spans="1:17" ht="14.4" customHeight="1" x14ac:dyDescent="0.3">
      <c r="A748" s="726" t="s">
        <v>569</v>
      </c>
      <c r="B748" s="727" t="s">
        <v>6731</v>
      </c>
      <c r="C748" s="727" t="s">
        <v>5813</v>
      </c>
      <c r="D748" s="727" t="s">
        <v>6940</v>
      </c>
      <c r="E748" s="727" t="s">
        <v>6941</v>
      </c>
      <c r="F748" s="731">
        <v>3</v>
      </c>
      <c r="G748" s="731">
        <v>47796</v>
      </c>
      <c r="H748" s="731"/>
      <c r="I748" s="731">
        <v>15932</v>
      </c>
      <c r="J748" s="731"/>
      <c r="K748" s="731"/>
      <c r="L748" s="731"/>
      <c r="M748" s="731"/>
      <c r="N748" s="731"/>
      <c r="O748" s="731"/>
      <c r="P748" s="745"/>
      <c r="Q748" s="732"/>
    </row>
    <row r="749" spans="1:17" ht="14.4" customHeight="1" x14ac:dyDescent="0.3">
      <c r="A749" s="726" t="s">
        <v>569</v>
      </c>
      <c r="B749" s="727" t="s">
        <v>6731</v>
      </c>
      <c r="C749" s="727" t="s">
        <v>5813</v>
      </c>
      <c r="D749" s="727" t="s">
        <v>6609</v>
      </c>
      <c r="E749" s="727" t="s">
        <v>6610</v>
      </c>
      <c r="F749" s="731">
        <v>4</v>
      </c>
      <c r="G749" s="731">
        <v>4660</v>
      </c>
      <c r="H749" s="731">
        <v>0.35303030303030303</v>
      </c>
      <c r="I749" s="731">
        <v>1165</v>
      </c>
      <c r="J749" s="731">
        <v>11</v>
      </c>
      <c r="K749" s="731">
        <v>13200</v>
      </c>
      <c r="L749" s="731">
        <v>1</v>
      </c>
      <c r="M749" s="731">
        <v>1200</v>
      </c>
      <c r="N749" s="731">
        <v>5</v>
      </c>
      <c r="O749" s="731">
        <v>6005</v>
      </c>
      <c r="P749" s="745">
        <v>0.4549242424242424</v>
      </c>
      <c r="Q749" s="732">
        <v>1201</v>
      </c>
    </row>
    <row r="750" spans="1:17" ht="14.4" customHeight="1" x14ac:dyDescent="0.3">
      <c r="A750" s="726" t="s">
        <v>569</v>
      </c>
      <c r="B750" s="727" t="s">
        <v>6731</v>
      </c>
      <c r="C750" s="727" t="s">
        <v>5813</v>
      </c>
      <c r="D750" s="727" t="s">
        <v>6942</v>
      </c>
      <c r="E750" s="727" t="s">
        <v>6943</v>
      </c>
      <c r="F750" s="731">
        <v>6</v>
      </c>
      <c r="G750" s="731">
        <v>7926</v>
      </c>
      <c r="H750" s="731">
        <v>1.9298758217677137</v>
      </c>
      <c r="I750" s="731">
        <v>1321</v>
      </c>
      <c r="J750" s="731">
        <v>3</v>
      </c>
      <c r="K750" s="731">
        <v>4107</v>
      </c>
      <c r="L750" s="731">
        <v>1</v>
      </c>
      <c r="M750" s="731">
        <v>1369</v>
      </c>
      <c r="N750" s="731">
        <v>4</v>
      </c>
      <c r="O750" s="731">
        <v>5480</v>
      </c>
      <c r="P750" s="745">
        <v>1.3343072802532261</v>
      </c>
      <c r="Q750" s="732">
        <v>1370</v>
      </c>
    </row>
    <row r="751" spans="1:17" ht="14.4" customHeight="1" x14ac:dyDescent="0.3">
      <c r="A751" s="726" t="s">
        <v>569</v>
      </c>
      <c r="B751" s="727" t="s">
        <v>6731</v>
      </c>
      <c r="C751" s="727" t="s">
        <v>5813</v>
      </c>
      <c r="D751" s="727" t="s">
        <v>6944</v>
      </c>
      <c r="E751" s="727" t="s">
        <v>6945</v>
      </c>
      <c r="F751" s="731">
        <v>13</v>
      </c>
      <c r="G751" s="731">
        <v>23439</v>
      </c>
      <c r="H751" s="731">
        <v>1.416168207359072</v>
      </c>
      <c r="I751" s="731">
        <v>1803</v>
      </c>
      <c r="J751" s="731">
        <v>9</v>
      </c>
      <c r="K751" s="731">
        <v>16551</v>
      </c>
      <c r="L751" s="731">
        <v>1</v>
      </c>
      <c r="M751" s="731">
        <v>1839</v>
      </c>
      <c r="N751" s="731">
        <v>14</v>
      </c>
      <c r="O751" s="731">
        <v>22078</v>
      </c>
      <c r="P751" s="745">
        <v>1.3339375264334481</v>
      </c>
      <c r="Q751" s="732">
        <v>1577</v>
      </c>
    </row>
    <row r="752" spans="1:17" ht="14.4" customHeight="1" x14ac:dyDescent="0.3">
      <c r="A752" s="726" t="s">
        <v>569</v>
      </c>
      <c r="B752" s="727" t="s">
        <v>6731</v>
      </c>
      <c r="C752" s="727" t="s">
        <v>5813</v>
      </c>
      <c r="D752" s="727" t="s">
        <v>6946</v>
      </c>
      <c r="E752" s="727" t="s">
        <v>6947</v>
      </c>
      <c r="F752" s="731">
        <v>1</v>
      </c>
      <c r="G752" s="731">
        <v>2735</v>
      </c>
      <c r="H752" s="731">
        <v>0.47965626096106628</v>
      </c>
      <c r="I752" s="731">
        <v>2735</v>
      </c>
      <c r="J752" s="731">
        <v>2</v>
      </c>
      <c r="K752" s="731">
        <v>5702</v>
      </c>
      <c r="L752" s="731">
        <v>1</v>
      </c>
      <c r="M752" s="731">
        <v>2851</v>
      </c>
      <c r="N752" s="731">
        <v>6</v>
      </c>
      <c r="O752" s="731">
        <v>17118</v>
      </c>
      <c r="P752" s="745">
        <v>3.0021045247281655</v>
      </c>
      <c r="Q752" s="732">
        <v>2853</v>
      </c>
    </row>
    <row r="753" spans="1:17" ht="14.4" customHeight="1" x14ac:dyDescent="0.3">
      <c r="A753" s="726" t="s">
        <v>569</v>
      </c>
      <c r="B753" s="727" t="s">
        <v>6731</v>
      </c>
      <c r="C753" s="727" t="s">
        <v>5813</v>
      </c>
      <c r="D753" s="727" t="s">
        <v>6948</v>
      </c>
      <c r="E753" s="727" t="s">
        <v>6949</v>
      </c>
      <c r="F753" s="731"/>
      <c r="G753" s="731"/>
      <c r="H753" s="731"/>
      <c r="I753" s="731"/>
      <c r="J753" s="731">
        <v>1</v>
      </c>
      <c r="K753" s="731">
        <v>2387</v>
      </c>
      <c r="L753" s="731">
        <v>1</v>
      </c>
      <c r="M753" s="731">
        <v>2387</v>
      </c>
      <c r="N753" s="731"/>
      <c r="O753" s="731"/>
      <c r="P753" s="745"/>
      <c r="Q753" s="732"/>
    </row>
    <row r="754" spans="1:17" ht="14.4" customHeight="1" x14ac:dyDescent="0.3">
      <c r="A754" s="726" t="s">
        <v>569</v>
      </c>
      <c r="B754" s="727" t="s">
        <v>6731</v>
      </c>
      <c r="C754" s="727" t="s">
        <v>5813</v>
      </c>
      <c r="D754" s="727" t="s">
        <v>6950</v>
      </c>
      <c r="E754" s="727" t="s">
        <v>6951</v>
      </c>
      <c r="F754" s="731"/>
      <c r="G754" s="731"/>
      <c r="H754" s="731"/>
      <c r="I754" s="731"/>
      <c r="J754" s="731">
        <v>2</v>
      </c>
      <c r="K754" s="731">
        <v>1818</v>
      </c>
      <c r="L754" s="731">
        <v>1</v>
      </c>
      <c r="M754" s="731">
        <v>909</v>
      </c>
      <c r="N754" s="731">
        <v>3</v>
      </c>
      <c r="O754" s="731">
        <v>2475</v>
      </c>
      <c r="P754" s="745">
        <v>1.3613861386138615</v>
      </c>
      <c r="Q754" s="732">
        <v>825</v>
      </c>
    </row>
    <row r="755" spans="1:17" ht="14.4" customHeight="1" x14ac:dyDescent="0.3">
      <c r="A755" s="726" t="s">
        <v>569</v>
      </c>
      <c r="B755" s="727" t="s">
        <v>6731</v>
      </c>
      <c r="C755" s="727" t="s">
        <v>5813</v>
      </c>
      <c r="D755" s="727" t="s">
        <v>6952</v>
      </c>
      <c r="E755" s="727" t="s">
        <v>6953</v>
      </c>
      <c r="F755" s="731">
        <v>1</v>
      </c>
      <c r="G755" s="731">
        <v>2473</v>
      </c>
      <c r="H755" s="731"/>
      <c r="I755" s="731">
        <v>2473</v>
      </c>
      <c r="J755" s="731"/>
      <c r="K755" s="731"/>
      <c r="L755" s="731"/>
      <c r="M755" s="731"/>
      <c r="N755" s="731">
        <v>1</v>
      </c>
      <c r="O755" s="731">
        <v>2591</v>
      </c>
      <c r="P755" s="745"/>
      <c r="Q755" s="732">
        <v>2591</v>
      </c>
    </row>
    <row r="756" spans="1:17" ht="14.4" customHeight="1" x14ac:dyDescent="0.3">
      <c r="A756" s="726" t="s">
        <v>569</v>
      </c>
      <c r="B756" s="727" t="s">
        <v>6731</v>
      </c>
      <c r="C756" s="727" t="s">
        <v>5813</v>
      </c>
      <c r="D756" s="727" t="s">
        <v>6954</v>
      </c>
      <c r="E756" s="727" t="s">
        <v>6955</v>
      </c>
      <c r="F756" s="731">
        <v>2</v>
      </c>
      <c r="G756" s="731">
        <v>2446</v>
      </c>
      <c r="H756" s="731"/>
      <c r="I756" s="731">
        <v>1223</v>
      </c>
      <c r="J756" s="731"/>
      <c r="K756" s="731"/>
      <c r="L756" s="731"/>
      <c r="M756" s="731"/>
      <c r="N756" s="731"/>
      <c r="O756" s="731"/>
      <c r="P756" s="745"/>
      <c r="Q756" s="732"/>
    </row>
    <row r="757" spans="1:17" ht="14.4" customHeight="1" x14ac:dyDescent="0.3">
      <c r="A757" s="726" t="s">
        <v>569</v>
      </c>
      <c r="B757" s="727" t="s">
        <v>6731</v>
      </c>
      <c r="C757" s="727" t="s">
        <v>5813</v>
      </c>
      <c r="D757" s="727" t="s">
        <v>6956</v>
      </c>
      <c r="E757" s="727" t="s">
        <v>6957</v>
      </c>
      <c r="F757" s="731">
        <v>1</v>
      </c>
      <c r="G757" s="731">
        <v>3887</v>
      </c>
      <c r="H757" s="731"/>
      <c r="I757" s="731">
        <v>3887</v>
      </c>
      <c r="J757" s="731"/>
      <c r="K757" s="731"/>
      <c r="L757" s="731"/>
      <c r="M757" s="731"/>
      <c r="N757" s="731"/>
      <c r="O757" s="731"/>
      <c r="P757" s="745"/>
      <c r="Q757" s="732"/>
    </row>
    <row r="758" spans="1:17" ht="14.4" customHeight="1" x14ac:dyDescent="0.3">
      <c r="A758" s="726" t="s">
        <v>569</v>
      </c>
      <c r="B758" s="727" t="s">
        <v>6731</v>
      </c>
      <c r="C758" s="727" t="s">
        <v>5813</v>
      </c>
      <c r="D758" s="727" t="s">
        <v>6958</v>
      </c>
      <c r="E758" s="727" t="s">
        <v>6959</v>
      </c>
      <c r="F758" s="731">
        <v>12</v>
      </c>
      <c r="G758" s="731">
        <v>20880</v>
      </c>
      <c r="H758" s="731">
        <v>0.35367650795263988</v>
      </c>
      <c r="I758" s="731">
        <v>1740</v>
      </c>
      <c r="J758" s="731">
        <v>33</v>
      </c>
      <c r="K758" s="731">
        <v>59037</v>
      </c>
      <c r="L758" s="731">
        <v>1</v>
      </c>
      <c r="M758" s="731">
        <v>1789</v>
      </c>
      <c r="N758" s="731">
        <v>53</v>
      </c>
      <c r="O758" s="731">
        <v>94870</v>
      </c>
      <c r="P758" s="745">
        <v>1.6069583481545471</v>
      </c>
      <c r="Q758" s="732">
        <v>1790</v>
      </c>
    </row>
    <row r="759" spans="1:17" ht="14.4" customHeight="1" x14ac:dyDescent="0.3">
      <c r="A759" s="726" t="s">
        <v>569</v>
      </c>
      <c r="B759" s="727" t="s">
        <v>6731</v>
      </c>
      <c r="C759" s="727" t="s">
        <v>5813</v>
      </c>
      <c r="D759" s="727" t="s">
        <v>6960</v>
      </c>
      <c r="E759" s="727" t="s">
        <v>6961</v>
      </c>
      <c r="F759" s="731">
        <v>8</v>
      </c>
      <c r="G759" s="731">
        <v>10000</v>
      </c>
      <c r="H759" s="731">
        <v>0.58990089664936296</v>
      </c>
      <c r="I759" s="731">
        <v>1250</v>
      </c>
      <c r="J759" s="731">
        <v>13</v>
      </c>
      <c r="K759" s="731">
        <v>16952</v>
      </c>
      <c r="L759" s="731">
        <v>1</v>
      </c>
      <c r="M759" s="731">
        <v>1304</v>
      </c>
      <c r="N759" s="731">
        <v>10</v>
      </c>
      <c r="O759" s="731">
        <v>12690</v>
      </c>
      <c r="P759" s="745">
        <v>0.74858423784804151</v>
      </c>
      <c r="Q759" s="732">
        <v>1269</v>
      </c>
    </row>
    <row r="760" spans="1:17" ht="14.4" customHeight="1" x14ac:dyDescent="0.3">
      <c r="A760" s="726" t="s">
        <v>569</v>
      </c>
      <c r="B760" s="727" t="s">
        <v>6731</v>
      </c>
      <c r="C760" s="727" t="s">
        <v>5813</v>
      </c>
      <c r="D760" s="727" t="s">
        <v>6962</v>
      </c>
      <c r="E760" s="727" t="s">
        <v>6963</v>
      </c>
      <c r="F760" s="731">
        <v>2</v>
      </c>
      <c r="G760" s="731">
        <v>4412</v>
      </c>
      <c r="H760" s="731"/>
      <c r="I760" s="731">
        <v>2206</v>
      </c>
      <c r="J760" s="731"/>
      <c r="K760" s="731"/>
      <c r="L760" s="731"/>
      <c r="M760" s="731"/>
      <c r="N760" s="731">
        <v>3</v>
      </c>
      <c r="O760" s="731">
        <v>11358</v>
      </c>
      <c r="P760" s="745"/>
      <c r="Q760" s="732">
        <v>3786</v>
      </c>
    </row>
    <row r="761" spans="1:17" ht="14.4" customHeight="1" x14ac:dyDescent="0.3">
      <c r="A761" s="726" t="s">
        <v>569</v>
      </c>
      <c r="B761" s="727" t="s">
        <v>6731</v>
      </c>
      <c r="C761" s="727" t="s">
        <v>5813</v>
      </c>
      <c r="D761" s="727" t="s">
        <v>6964</v>
      </c>
      <c r="E761" s="727" t="s">
        <v>6965</v>
      </c>
      <c r="F761" s="731">
        <v>6</v>
      </c>
      <c r="G761" s="731">
        <v>29988</v>
      </c>
      <c r="H761" s="731">
        <v>0.81943381790359604</v>
      </c>
      <c r="I761" s="731">
        <v>4998</v>
      </c>
      <c r="J761" s="731">
        <v>7</v>
      </c>
      <c r="K761" s="731">
        <v>36596</v>
      </c>
      <c r="L761" s="731">
        <v>1</v>
      </c>
      <c r="M761" s="731">
        <v>5228</v>
      </c>
      <c r="N761" s="731">
        <v>5</v>
      </c>
      <c r="O761" s="731">
        <v>26155</v>
      </c>
      <c r="P761" s="745">
        <v>0.71469559514701064</v>
      </c>
      <c r="Q761" s="732">
        <v>5231</v>
      </c>
    </row>
    <row r="762" spans="1:17" ht="14.4" customHeight="1" x14ac:dyDescent="0.3">
      <c r="A762" s="726" t="s">
        <v>569</v>
      </c>
      <c r="B762" s="727" t="s">
        <v>6731</v>
      </c>
      <c r="C762" s="727" t="s">
        <v>5813</v>
      </c>
      <c r="D762" s="727" t="s">
        <v>6966</v>
      </c>
      <c r="E762" s="727" t="s">
        <v>6967</v>
      </c>
      <c r="F762" s="731"/>
      <c r="G762" s="731"/>
      <c r="H762" s="731"/>
      <c r="I762" s="731"/>
      <c r="J762" s="731">
        <v>1</v>
      </c>
      <c r="K762" s="731">
        <v>3985</v>
      </c>
      <c r="L762" s="731">
        <v>1</v>
      </c>
      <c r="M762" s="731">
        <v>3985</v>
      </c>
      <c r="N762" s="731"/>
      <c r="O762" s="731"/>
      <c r="P762" s="745"/>
      <c r="Q762" s="732"/>
    </row>
    <row r="763" spans="1:17" ht="14.4" customHeight="1" x14ac:dyDescent="0.3">
      <c r="A763" s="726" t="s">
        <v>569</v>
      </c>
      <c r="B763" s="727" t="s">
        <v>6731</v>
      </c>
      <c r="C763" s="727" t="s">
        <v>5813</v>
      </c>
      <c r="D763" s="727" t="s">
        <v>6968</v>
      </c>
      <c r="E763" s="727" t="s">
        <v>6969</v>
      </c>
      <c r="F763" s="731">
        <v>1</v>
      </c>
      <c r="G763" s="731">
        <v>3393</v>
      </c>
      <c r="H763" s="731"/>
      <c r="I763" s="731">
        <v>3393</v>
      </c>
      <c r="J763" s="731"/>
      <c r="K763" s="731"/>
      <c r="L763" s="731"/>
      <c r="M763" s="731"/>
      <c r="N763" s="731"/>
      <c r="O763" s="731"/>
      <c r="P763" s="745"/>
      <c r="Q763" s="732"/>
    </row>
    <row r="764" spans="1:17" ht="14.4" customHeight="1" x14ac:dyDescent="0.3">
      <c r="A764" s="726" t="s">
        <v>569</v>
      </c>
      <c r="B764" s="727" t="s">
        <v>6731</v>
      </c>
      <c r="C764" s="727" t="s">
        <v>5813</v>
      </c>
      <c r="D764" s="727" t="s">
        <v>6970</v>
      </c>
      <c r="E764" s="727" t="s">
        <v>6971</v>
      </c>
      <c r="F764" s="731"/>
      <c r="G764" s="731"/>
      <c r="H764" s="731"/>
      <c r="I764" s="731"/>
      <c r="J764" s="731">
        <v>1</v>
      </c>
      <c r="K764" s="731">
        <v>734</v>
      </c>
      <c r="L764" s="731">
        <v>1</v>
      </c>
      <c r="M764" s="731">
        <v>734</v>
      </c>
      <c r="N764" s="731">
        <v>1</v>
      </c>
      <c r="O764" s="731">
        <v>735</v>
      </c>
      <c r="P764" s="745">
        <v>1.0013623978201636</v>
      </c>
      <c r="Q764" s="732">
        <v>735</v>
      </c>
    </row>
    <row r="765" spans="1:17" ht="14.4" customHeight="1" x14ac:dyDescent="0.3">
      <c r="A765" s="726" t="s">
        <v>569</v>
      </c>
      <c r="B765" s="727" t="s">
        <v>6731</v>
      </c>
      <c r="C765" s="727" t="s">
        <v>5813</v>
      </c>
      <c r="D765" s="727" t="s">
        <v>6972</v>
      </c>
      <c r="E765" s="727" t="s">
        <v>6973</v>
      </c>
      <c r="F765" s="731">
        <v>5</v>
      </c>
      <c r="G765" s="731">
        <v>9335</v>
      </c>
      <c r="H765" s="731"/>
      <c r="I765" s="731">
        <v>1867</v>
      </c>
      <c r="J765" s="731"/>
      <c r="K765" s="731"/>
      <c r="L765" s="731"/>
      <c r="M765" s="731"/>
      <c r="N765" s="731">
        <v>4</v>
      </c>
      <c r="O765" s="731">
        <v>9888</v>
      </c>
      <c r="P765" s="745"/>
      <c r="Q765" s="732">
        <v>2472</v>
      </c>
    </row>
    <row r="766" spans="1:17" ht="14.4" customHeight="1" x14ac:dyDescent="0.3">
      <c r="A766" s="726" t="s">
        <v>569</v>
      </c>
      <c r="B766" s="727" t="s">
        <v>6731</v>
      </c>
      <c r="C766" s="727" t="s">
        <v>5813</v>
      </c>
      <c r="D766" s="727" t="s">
        <v>6974</v>
      </c>
      <c r="E766" s="727" t="s">
        <v>6975</v>
      </c>
      <c r="F766" s="731">
        <v>3</v>
      </c>
      <c r="G766" s="731">
        <v>4728</v>
      </c>
      <c r="H766" s="731"/>
      <c r="I766" s="731">
        <v>1576</v>
      </c>
      <c r="J766" s="731"/>
      <c r="K766" s="731"/>
      <c r="L766" s="731"/>
      <c r="M766" s="731"/>
      <c r="N766" s="731">
        <v>2</v>
      </c>
      <c r="O766" s="731">
        <v>3282</v>
      </c>
      <c r="P766" s="745"/>
      <c r="Q766" s="732">
        <v>1641</v>
      </c>
    </row>
    <row r="767" spans="1:17" ht="14.4" customHeight="1" x14ac:dyDescent="0.3">
      <c r="A767" s="726" t="s">
        <v>569</v>
      </c>
      <c r="B767" s="727" t="s">
        <v>6731</v>
      </c>
      <c r="C767" s="727" t="s">
        <v>5813</v>
      </c>
      <c r="D767" s="727" t="s">
        <v>6976</v>
      </c>
      <c r="E767" s="727" t="s">
        <v>6977</v>
      </c>
      <c r="F767" s="731">
        <v>2</v>
      </c>
      <c r="G767" s="731">
        <v>7882</v>
      </c>
      <c r="H767" s="731"/>
      <c r="I767" s="731">
        <v>3941</v>
      </c>
      <c r="J767" s="731"/>
      <c r="K767" s="731"/>
      <c r="L767" s="731"/>
      <c r="M767" s="731"/>
      <c r="N767" s="731">
        <v>4</v>
      </c>
      <c r="O767" s="731">
        <v>15024</v>
      </c>
      <c r="P767" s="745"/>
      <c r="Q767" s="732">
        <v>3756</v>
      </c>
    </row>
    <row r="768" spans="1:17" ht="14.4" customHeight="1" x14ac:dyDescent="0.3">
      <c r="A768" s="726" t="s">
        <v>569</v>
      </c>
      <c r="B768" s="727" t="s">
        <v>6731</v>
      </c>
      <c r="C768" s="727" t="s">
        <v>5813</v>
      </c>
      <c r="D768" s="727" t="s">
        <v>6978</v>
      </c>
      <c r="E768" s="727" t="s">
        <v>6979</v>
      </c>
      <c r="F768" s="731">
        <v>3</v>
      </c>
      <c r="G768" s="731">
        <v>1095</v>
      </c>
      <c r="H768" s="731">
        <v>2.935656836461126</v>
      </c>
      <c r="I768" s="731">
        <v>365</v>
      </c>
      <c r="J768" s="731">
        <v>1</v>
      </c>
      <c r="K768" s="731">
        <v>373</v>
      </c>
      <c r="L768" s="731">
        <v>1</v>
      </c>
      <c r="M768" s="731">
        <v>373</v>
      </c>
      <c r="N768" s="731">
        <v>1</v>
      </c>
      <c r="O768" s="731">
        <v>374</v>
      </c>
      <c r="P768" s="745">
        <v>1.0026809651474531</v>
      </c>
      <c r="Q768" s="732">
        <v>374</v>
      </c>
    </row>
    <row r="769" spans="1:17" ht="14.4" customHeight="1" x14ac:dyDescent="0.3">
      <c r="A769" s="726" t="s">
        <v>569</v>
      </c>
      <c r="B769" s="727" t="s">
        <v>6731</v>
      </c>
      <c r="C769" s="727" t="s">
        <v>5813</v>
      </c>
      <c r="D769" s="727" t="s">
        <v>6980</v>
      </c>
      <c r="E769" s="727" t="s">
        <v>6981</v>
      </c>
      <c r="F769" s="731">
        <v>1</v>
      </c>
      <c r="G769" s="731">
        <v>2137</v>
      </c>
      <c r="H769" s="731">
        <v>0.96261261261261266</v>
      </c>
      <c r="I769" s="731">
        <v>2137</v>
      </c>
      <c r="J769" s="731">
        <v>1</v>
      </c>
      <c r="K769" s="731">
        <v>2220</v>
      </c>
      <c r="L769" s="731">
        <v>1</v>
      </c>
      <c r="M769" s="731">
        <v>2220</v>
      </c>
      <c r="N769" s="731">
        <v>1</v>
      </c>
      <c r="O769" s="731">
        <v>2222</v>
      </c>
      <c r="P769" s="745">
        <v>1.0009009009009009</v>
      </c>
      <c r="Q769" s="732">
        <v>2222</v>
      </c>
    </row>
    <row r="770" spans="1:17" ht="14.4" customHeight="1" x14ac:dyDescent="0.3">
      <c r="A770" s="726" t="s">
        <v>569</v>
      </c>
      <c r="B770" s="727" t="s">
        <v>6731</v>
      </c>
      <c r="C770" s="727" t="s">
        <v>5813</v>
      </c>
      <c r="D770" s="727" t="s">
        <v>6982</v>
      </c>
      <c r="E770" s="727" t="s">
        <v>6983</v>
      </c>
      <c r="F770" s="731"/>
      <c r="G770" s="731"/>
      <c r="H770" s="731"/>
      <c r="I770" s="731"/>
      <c r="J770" s="731">
        <v>1</v>
      </c>
      <c r="K770" s="731">
        <v>3775</v>
      </c>
      <c r="L770" s="731">
        <v>1</v>
      </c>
      <c r="M770" s="731">
        <v>3775</v>
      </c>
      <c r="N770" s="731"/>
      <c r="O770" s="731"/>
      <c r="P770" s="745"/>
      <c r="Q770" s="732"/>
    </row>
    <row r="771" spans="1:17" ht="14.4" customHeight="1" x14ac:dyDescent="0.3">
      <c r="A771" s="726" t="s">
        <v>569</v>
      </c>
      <c r="B771" s="727" t="s">
        <v>6731</v>
      </c>
      <c r="C771" s="727" t="s">
        <v>5813</v>
      </c>
      <c r="D771" s="727" t="s">
        <v>6984</v>
      </c>
      <c r="E771" s="727" t="s">
        <v>6985</v>
      </c>
      <c r="F771" s="731">
        <v>1</v>
      </c>
      <c r="G771" s="731">
        <v>790</v>
      </c>
      <c r="H771" s="731"/>
      <c r="I771" s="731">
        <v>790</v>
      </c>
      <c r="J771" s="731"/>
      <c r="K771" s="731"/>
      <c r="L771" s="731"/>
      <c r="M771" s="731"/>
      <c r="N771" s="731"/>
      <c r="O771" s="731"/>
      <c r="P771" s="745"/>
      <c r="Q771" s="732"/>
    </row>
    <row r="772" spans="1:17" ht="14.4" customHeight="1" x14ac:dyDescent="0.3">
      <c r="A772" s="726" t="s">
        <v>569</v>
      </c>
      <c r="B772" s="727" t="s">
        <v>6731</v>
      </c>
      <c r="C772" s="727" t="s">
        <v>5813</v>
      </c>
      <c r="D772" s="727" t="s">
        <v>6986</v>
      </c>
      <c r="E772" s="727" t="s">
        <v>6987</v>
      </c>
      <c r="F772" s="731"/>
      <c r="G772" s="731"/>
      <c r="H772" s="731"/>
      <c r="I772" s="731"/>
      <c r="J772" s="731">
        <v>2</v>
      </c>
      <c r="K772" s="731">
        <v>2966</v>
      </c>
      <c r="L772" s="731">
        <v>1</v>
      </c>
      <c r="M772" s="731">
        <v>1483</v>
      </c>
      <c r="N772" s="731"/>
      <c r="O772" s="731"/>
      <c r="P772" s="745"/>
      <c r="Q772" s="732"/>
    </row>
    <row r="773" spans="1:17" ht="14.4" customHeight="1" x14ac:dyDescent="0.3">
      <c r="A773" s="726" t="s">
        <v>569</v>
      </c>
      <c r="B773" s="727" t="s">
        <v>6731</v>
      </c>
      <c r="C773" s="727" t="s">
        <v>5813</v>
      </c>
      <c r="D773" s="727" t="s">
        <v>6988</v>
      </c>
      <c r="E773" s="727" t="s">
        <v>6989</v>
      </c>
      <c r="F773" s="731"/>
      <c r="G773" s="731"/>
      <c r="H773" s="731"/>
      <c r="I773" s="731"/>
      <c r="J773" s="731">
        <v>1</v>
      </c>
      <c r="K773" s="731">
        <v>2042</v>
      </c>
      <c r="L773" s="731">
        <v>1</v>
      </c>
      <c r="M773" s="731">
        <v>2042</v>
      </c>
      <c r="N773" s="731">
        <v>1</v>
      </c>
      <c r="O773" s="731">
        <v>2417</v>
      </c>
      <c r="P773" s="745">
        <v>1.1836434867776691</v>
      </c>
      <c r="Q773" s="732">
        <v>2417</v>
      </c>
    </row>
    <row r="774" spans="1:17" ht="14.4" customHeight="1" x14ac:dyDescent="0.3">
      <c r="A774" s="726" t="s">
        <v>569</v>
      </c>
      <c r="B774" s="727" t="s">
        <v>6731</v>
      </c>
      <c r="C774" s="727" t="s">
        <v>5813</v>
      </c>
      <c r="D774" s="727" t="s">
        <v>6990</v>
      </c>
      <c r="E774" s="727" t="s">
        <v>6951</v>
      </c>
      <c r="F774" s="731"/>
      <c r="G774" s="731"/>
      <c r="H774" s="731"/>
      <c r="I774" s="731"/>
      <c r="J774" s="731">
        <v>1</v>
      </c>
      <c r="K774" s="731">
        <v>1297</v>
      </c>
      <c r="L774" s="731">
        <v>1</v>
      </c>
      <c r="M774" s="731">
        <v>1297</v>
      </c>
      <c r="N774" s="731">
        <v>1</v>
      </c>
      <c r="O774" s="731">
        <v>1214</v>
      </c>
      <c r="P774" s="745">
        <v>0.936006168080185</v>
      </c>
      <c r="Q774" s="732">
        <v>1214</v>
      </c>
    </row>
    <row r="775" spans="1:17" ht="14.4" customHeight="1" x14ac:dyDescent="0.3">
      <c r="A775" s="726" t="s">
        <v>569</v>
      </c>
      <c r="B775" s="727" t="s">
        <v>6731</v>
      </c>
      <c r="C775" s="727" t="s">
        <v>5813</v>
      </c>
      <c r="D775" s="727" t="s">
        <v>6991</v>
      </c>
      <c r="E775" s="727" t="s">
        <v>6992</v>
      </c>
      <c r="F775" s="731">
        <v>2</v>
      </c>
      <c r="G775" s="731">
        <v>19006</v>
      </c>
      <c r="H775" s="731">
        <v>0.32356145726932245</v>
      </c>
      <c r="I775" s="731">
        <v>9503</v>
      </c>
      <c r="J775" s="731">
        <v>6</v>
      </c>
      <c r="K775" s="731">
        <v>58740</v>
      </c>
      <c r="L775" s="731">
        <v>1</v>
      </c>
      <c r="M775" s="731">
        <v>9790</v>
      </c>
      <c r="N775" s="731">
        <v>7</v>
      </c>
      <c r="O775" s="731">
        <v>68586</v>
      </c>
      <c r="P775" s="745">
        <v>1.1676200204290093</v>
      </c>
      <c r="Q775" s="732">
        <v>9798</v>
      </c>
    </row>
    <row r="776" spans="1:17" ht="14.4" customHeight="1" x14ac:dyDescent="0.3">
      <c r="A776" s="726" t="s">
        <v>569</v>
      </c>
      <c r="B776" s="727" t="s">
        <v>6731</v>
      </c>
      <c r="C776" s="727" t="s">
        <v>5813</v>
      </c>
      <c r="D776" s="727" t="s">
        <v>6993</v>
      </c>
      <c r="E776" s="727" t="s">
        <v>6994</v>
      </c>
      <c r="F776" s="731"/>
      <c r="G776" s="731"/>
      <c r="H776" s="731"/>
      <c r="I776" s="731"/>
      <c r="J776" s="731">
        <v>2</v>
      </c>
      <c r="K776" s="731">
        <v>3348</v>
      </c>
      <c r="L776" s="731">
        <v>1</v>
      </c>
      <c r="M776" s="731">
        <v>1674</v>
      </c>
      <c r="N776" s="731"/>
      <c r="O776" s="731"/>
      <c r="P776" s="745"/>
      <c r="Q776" s="732"/>
    </row>
    <row r="777" spans="1:17" ht="14.4" customHeight="1" x14ac:dyDescent="0.3">
      <c r="A777" s="726" t="s">
        <v>569</v>
      </c>
      <c r="B777" s="727" t="s">
        <v>6731</v>
      </c>
      <c r="C777" s="727" t="s">
        <v>5813</v>
      </c>
      <c r="D777" s="727" t="s">
        <v>6995</v>
      </c>
      <c r="E777" s="727" t="s">
        <v>6996</v>
      </c>
      <c r="F777" s="731"/>
      <c r="G777" s="731"/>
      <c r="H777" s="731"/>
      <c r="I777" s="731"/>
      <c r="J777" s="731">
        <v>1</v>
      </c>
      <c r="K777" s="731">
        <v>2946</v>
      </c>
      <c r="L777" s="731">
        <v>1</v>
      </c>
      <c r="M777" s="731">
        <v>2946</v>
      </c>
      <c r="N777" s="731">
        <v>1</v>
      </c>
      <c r="O777" s="731">
        <v>2947</v>
      </c>
      <c r="P777" s="745">
        <v>1.0003394433129666</v>
      </c>
      <c r="Q777" s="732">
        <v>2947</v>
      </c>
    </row>
    <row r="778" spans="1:17" ht="14.4" customHeight="1" x14ac:dyDescent="0.3">
      <c r="A778" s="726" t="s">
        <v>569</v>
      </c>
      <c r="B778" s="727" t="s">
        <v>6731</v>
      </c>
      <c r="C778" s="727" t="s">
        <v>5813</v>
      </c>
      <c r="D778" s="727" t="s">
        <v>6997</v>
      </c>
      <c r="E778" s="727" t="s">
        <v>6998</v>
      </c>
      <c r="F778" s="731"/>
      <c r="G778" s="731"/>
      <c r="H778" s="731"/>
      <c r="I778" s="731"/>
      <c r="J778" s="731">
        <v>1</v>
      </c>
      <c r="K778" s="731">
        <v>2348</v>
      </c>
      <c r="L778" s="731">
        <v>1</v>
      </c>
      <c r="M778" s="731">
        <v>2348</v>
      </c>
      <c r="N778" s="731">
        <v>1</v>
      </c>
      <c r="O778" s="731">
        <v>3277</v>
      </c>
      <c r="P778" s="745">
        <v>1.395655877342419</v>
      </c>
      <c r="Q778" s="732">
        <v>3277</v>
      </c>
    </row>
    <row r="779" spans="1:17" ht="14.4" customHeight="1" x14ac:dyDescent="0.3">
      <c r="A779" s="726" t="s">
        <v>569</v>
      </c>
      <c r="B779" s="727" t="s">
        <v>6731</v>
      </c>
      <c r="C779" s="727" t="s">
        <v>5813</v>
      </c>
      <c r="D779" s="727" t="s">
        <v>6999</v>
      </c>
      <c r="E779" s="727" t="s">
        <v>7000</v>
      </c>
      <c r="F779" s="731"/>
      <c r="G779" s="731"/>
      <c r="H779" s="731"/>
      <c r="I779" s="731"/>
      <c r="J779" s="731">
        <v>1</v>
      </c>
      <c r="K779" s="731">
        <v>3135</v>
      </c>
      <c r="L779" s="731">
        <v>1</v>
      </c>
      <c r="M779" s="731">
        <v>3135</v>
      </c>
      <c r="N779" s="731"/>
      <c r="O779" s="731"/>
      <c r="P779" s="745"/>
      <c r="Q779" s="732"/>
    </row>
    <row r="780" spans="1:17" ht="14.4" customHeight="1" x14ac:dyDescent="0.3">
      <c r="A780" s="726" t="s">
        <v>569</v>
      </c>
      <c r="B780" s="727" t="s">
        <v>6731</v>
      </c>
      <c r="C780" s="727" t="s">
        <v>5813</v>
      </c>
      <c r="D780" s="727" t="s">
        <v>7001</v>
      </c>
      <c r="E780" s="727" t="s">
        <v>7002</v>
      </c>
      <c r="F780" s="731"/>
      <c r="G780" s="731"/>
      <c r="H780" s="731"/>
      <c r="I780" s="731"/>
      <c r="J780" s="731"/>
      <c r="K780" s="731"/>
      <c r="L780" s="731"/>
      <c r="M780" s="731"/>
      <c r="N780" s="731">
        <v>1</v>
      </c>
      <c r="O780" s="731">
        <v>1337</v>
      </c>
      <c r="P780" s="745"/>
      <c r="Q780" s="732">
        <v>1337</v>
      </c>
    </row>
    <row r="781" spans="1:17" ht="14.4" customHeight="1" x14ac:dyDescent="0.3">
      <c r="A781" s="726" t="s">
        <v>569</v>
      </c>
      <c r="B781" s="727" t="s">
        <v>6731</v>
      </c>
      <c r="C781" s="727" t="s">
        <v>5813</v>
      </c>
      <c r="D781" s="727" t="s">
        <v>7003</v>
      </c>
      <c r="E781" s="727" t="s">
        <v>7004</v>
      </c>
      <c r="F781" s="731"/>
      <c r="G781" s="731"/>
      <c r="H781" s="731"/>
      <c r="I781" s="731"/>
      <c r="J781" s="731"/>
      <c r="K781" s="731"/>
      <c r="L781" s="731"/>
      <c r="M781" s="731"/>
      <c r="N781" s="731">
        <v>1</v>
      </c>
      <c r="O781" s="731">
        <v>18439</v>
      </c>
      <c r="P781" s="745"/>
      <c r="Q781" s="732">
        <v>18439</v>
      </c>
    </row>
    <row r="782" spans="1:17" ht="14.4" customHeight="1" x14ac:dyDescent="0.3">
      <c r="A782" s="726" t="s">
        <v>569</v>
      </c>
      <c r="B782" s="727" t="s">
        <v>6731</v>
      </c>
      <c r="C782" s="727" t="s">
        <v>5813</v>
      </c>
      <c r="D782" s="727" t="s">
        <v>7005</v>
      </c>
      <c r="E782" s="727" t="s">
        <v>7006</v>
      </c>
      <c r="F782" s="731">
        <v>1</v>
      </c>
      <c r="G782" s="731">
        <v>3679</v>
      </c>
      <c r="H782" s="731"/>
      <c r="I782" s="731">
        <v>3679</v>
      </c>
      <c r="J782" s="731"/>
      <c r="K782" s="731"/>
      <c r="L782" s="731"/>
      <c r="M782" s="731"/>
      <c r="N782" s="731">
        <v>1</v>
      </c>
      <c r="O782" s="731">
        <v>3859</v>
      </c>
      <c r="P782" s="745"/>
      <c r="Q782" s="732">
        <v>3859</v>
      </c>
    </row>
    <row r="783" spans="1:17" ht="14.4" customHeight="1" x14ac:dyDescent="0.3">
      <c r="A783" s="726" t="s">
        <v>569</v>
      </c>
      <c r="B783" s="727" t="s">
        <v>6731</v>
      </c>
      <c r="C783" s="727" t="s">
        <v>5813</v>
      </c>
      <c r="D783" s="727" t="s">
        <v>7007</v>
      </c>
      <c r="E783" s="727" t="s">
        <v>7008</v>
      </c>
      <c r="F783" s="731"/>
      <c r="G783" s="731"/>
      <c r="H783" s="731"/>
      <c r="I783" s="731"/>
      <c r="J783" s="731"/>
      <c r="K783" s="731"/>
      <c r="L783" s="731"/>
      <c r="M783" s="731"/>
      <c r="N783" s="731">
        <v>1</v>
      </c>
      <c r="O783" s="731">
        <v>2737</v>
      </c>
      <c r="P783" s="745"/>
      <c r="Q783" s="732">
        <v>2737</v>
      </c>
    </row>
    <row r="784" spans="1:17" ht="14.4" customHeight="1" x14ac:dyDescent="0.3">
      <c r="A784" s="726" t="s">
        <v>569</v>
      </c>
      <c r="B784" s="727" t="s">
        <v>7009</v>
      </c>
      <c r="C784" s="727" t="s">
        <v>5813</v>
      </c>
      <c r="D784" s="727" t="s">
        <v>7010</v>
      </c>
      <c r="E784" s="727" t="s">
        <v>7011</v>
      </c>
      <c r="F784" s="731"/>
      <c r="G784" s="731"/>
      <c r="H784" s="731"/>
      <c r="I784" s="731"/>
      <c r="J784" s="731">
        <v>2</v>
      </c>
      <c r="K784" s="731">
        <v>9384</v>
      </c>
      <c r="L784" s="731">
        <v>1</v>
      </c>
      <c r="M784" s="731">
        <v>4692</v>
      </c>
      <c r="N784" s="731">
        <v>1</v>
      </c>
      <c r="O784" s="731">
        <v>4694</v>
      </c>
      <c r="P784" s="745">
        <v>0.50021312872975277</v>
      </c>
      <c r="Q784" s="732">
        <v>4694</v>
      </c>
    </row>
    <row r="785" spans="1:17" ht="14.4" customHeight="1" x14ac:dyDescent="0.3">
      <c r="A785" s="726" t="s">
        <v>569</v>
      </c>
      <c r="B785" s="727" t="s">
        <v>7009</v>
      </c>
      <c r="C785" s="727" t="s">
        <v>5813</v>
      </c>
      <c r="D785" s="727" t="s">
        <v>7012</v>
      </c>
      <c r="E785" s="727" t="s">
        <v>7013</v>
      </c>
      <c r="F785" s="731"/>
      <c r="G785" s="731"/>
      <c r="H785" s="731"/>
      <c r="I785" s="731"/>
      <c r="J785" s="731">
        <v>1</v>
      </c>
      <c r="K785" s="731">
        <v>6341</v>
      </c>
      <c r="L785" s="731">
        <v>1</v>
      </c>
      <c r="M785" s="731">
        <v>6341</v>
      </c>
      <c r="N785" s="731"/>
      <c r="O785" s="731"/>
      <c r="P785" s="745"/>
      <c r="Q785" s="732"/>
    </row>
    <row r="786" spans="1:17" ht="14.4" customHeight="1" x14ac:dyDescent="0.3">
      <c r="A786" s="726" t="s">
        <v>569</v>
      </c>
      <c r="B786" s="727" t="s">
        <v>7009</v>
      </c>
      <c r="C786" s="727" t="s">
        <v>5813</v>
      </c>
      <c r="D786" s="727" t="s">
        <v>6469</v>
      </c>
      <c r="E786" s="727" t="s">
        <v>6470</v>
      </c>
      <c r="F786" s="731"/>
      <c r="G786" s="731"/>
      <c r="H786" s="731"/>
      <c r="I786" s="731"/>
      <c r="J786" s="731">
        <v>1</v>
      </c>
      <c r="K786" s="731">
        <v>1708</v>
      </c>
      <c r="L786" s="731">
        <v>1</v>
      </c>
      <c r="M786" s="731">
        <v>1708</v>
      </c>
      <c r="N786" s="731"/>
      <c r="O786" s="731"/>
      <c r="P786" s="745"/>
      <c r="Q786" s="732"/>
    </row>
    <row r="787" spans="1:17" ht="14.4" customHeight="1" x14ac:dyDescent="0.3">
      <c r="A787" s="726" t="s">
        <v>569</v>
      </c>
      <c r="B787" s="727" t="s">
        <v>7009</v>
      </c>
      <c r="C787" s="727" t="s">
        <v>5813</v>
      </c>
      <c r="D787" s="727" t="s">
        <v>5891</v>
      </c>
      <c r="E787" s="727" t="s">
        <v>5892</v>
      </c>
      <c r="F787" s="731"/>
      <c r="G787" s="731"/>
      <c r="H787" s="731"/>
      <c r="I787" s="731"/>
      <c r="J787" s="731"/>
      <c r="K787" s="731"/>
      <c r="L787" s="731"/>
      <c r="M787" s="731"/>
      <c r="N787" s="731">
        <v>1</v>
      </c>
      <c r="O787" s="731">
        <v>445</v>
      </c>
      <c r="P787" s="745"/>
      <c r="Q787" s="732">
        <v>445</v>
      </c>
    </row>
    <row r="788" spans="1:17" ht="14.4" customHeight="1" x14ac:dyDescent="0.3">
      <c r="A788" s="726" t="s">
        <v>569</v>
      </c>
      <c r="B788" s="727" t="s">
        <v>7014</v>
      </c>
      <c r="C788" s="727" t="s">
        <v>5813</v>
      </c>
      <c r="D788" s="727" t="s">
        <v>7015</v>
      </c>
      <c r="E788" s="727" t="s">
        <v>7016</v>
      </c>
      <c r="F788" s="731"/>
      <c r="G788" s="731"/>
      <c r="H788" s="731"/>
      <c r="I788" s="731"/>
      <c r="J788" s="731"/>
      <c r="K788" s="731"/>
      <c r="L788" s="731"/>
      <c r="M788" s="731"/>
      <c r="N788" s="731">
        <v>2</v>
      </c>
      <c r="O788" s="731">
        <v>1024</v>
      </c>
      <c r="P788" s="745"/>
      <c r="Q788" s="732">
        <v>512</v>
      </c>
    </row>
    <row r="789" spans="1:17" ht="14.4" customHeight="1" x14ac:dyDescent="0.3">
      <c r="A789" s="726" t="s">
        <v>569</v>
      </c>
      <c r="B789" s="727" t="s">
        <v>7014</v>
      </c>
      <c r="C789" s="727" t="s">
        <v>5813</v>
      </c>
      <c r="D789" s="727" t="s">
        <v>7017</v>
      </c>
      <c r="E789" s="727" t="s">
        <v>7018</v>
      </c>
      <c r="F789" s="731"/>
      <c r="G789" s="731"/>
      <c r="H789" s="731"/>
      <c r="I789" s="731"/>
      <c r="J789" s="731"/>
      <c r="K789" s="731"/>
      <c r="L789" s="731"/>
      <c r="M789" s="731"/>
      <c r="N789" s="731">
        <v>1</v>
      </c>
      <c r="O789" s="731">
        <v>5723</v>
      </c>
      <c r="P789" s="745"/>
      <c r="Q789" s="732">
        <v>5723</v>
      </c>
    </row>
    <row r="790" spans="1:17" ht="14.4" customHeight="1" x14ac:dyDescent="0.3">
      <c r="A790" s="726" t="s">
        <v>569</v>
      </c>
      <c r="B790" s="727" t="s">
        <v>7014</v>
      </c>
      <c r="C790" s="727" t="s">
        <v>5813</v>
      </c>
      <c r="D790" s="727" t="s">
        <v>7019</v>
      </c>
      <c r="E790" s="727" t="s">
        <v>7020</v>
      </c>
      <c r="F790" s="731"/>
      <c r="G790" s="731"/>
      <c r="H790" s="731"/>
      <c r="I790" s="731"/>
      <c r="J790" s="731"/>
      <c r="K790" s="731"/>
      <c r="L790" s="731"/>
      <c r="M790" s="731"/>
      <c r="N790" s="731">
        <v>2</v>
      </c>
      <c r="O790" s="731">
        <v>5002</v>
      </c>
      <c r="P790" s="745"/>
      <c r="Q790" s="732">
        <v>2501</v>
      </c>
    </row>
    <row r="791" spans="1:17" ht="14.4" customHeight="1" x14ac:dyDescent="0.3">
      <c r="A791" s="726" t="s">
        <v>569</v>
      </c>
      <c r="B791" s="727" t="s">
        <v>7014</v>
      </c>
      <c r="C791" s="727" t="s">
        <v>5813</v>
      </c>
      <c r="D791" s="727" t="s">
        <v>7021</v>
      </c>
      <c r="E791" s="727" t="s">
        <v>7022</v>
      </c>
      <c r="F791" s="731"/>
      <c r="G791" s="731"/>
      <c r="H791" s="731"/>
      <c r="I791" s="731"/>
      <c r="J791" s="731"/>
      <c r="K791" s="731"/>
      <c r="L791" s="731"/>
      <c r="M791" s="731"/>
      <c r="N791" s="731">
        <v>1</v>
      </c>
      <c r="O791" s="731">
        <v>2186</v>
      </c>
      <c r="P791" s="745"/>
      <c r="Q791" s="732">
        <v>2186</v>
      </c>
    </row>
    <row r="792" spans="1:17" ht="14.4" customHeight="1" x14ac:dyDescent="0.3">
      <c r="A792" s="726" t="s">
        <v>569</v>
      </c>
      <c r="B792" s="727" t="s">
        <v>7014</v>
      </c>
      <c r="C792" s="727" t="s">
        <v>5813</v>
      </c>
      <c r="D792" s="727" t="s">
        <v>7023</v>
      </c>
      <c r="E792" s="727" t="s">
        <v>7024</v>
      </c>
      <c r="F792" s="731"/>
      <c r="G792" s="731"/>
      <c r="H792" s="731"/>
      <c r="I792" s="731"/>
      <c r="J792" s="731"/>
      <c r="K792" s="731"/>
      <c r="L792" s="731"/>
      <c r="M792" s="731"/>
      <c r="N792" s="731">
        <v>1</v>
      </c>
      <c r="O792" s="731">
        <v>2624</v>
      </c>
      <c r="P792" s="745"/>
      <c r="Q792" s="732">
        <v>2624</v>
      </c>
    </row>
    <row r="793" spans="1:17" ht="14.4" customHeight="1" x14ac:dyDescent="0.3">
      <c r="A793" s="726" t="s">
        <v>569</v>
      </c>
      <c r="B793" s="727" t="s">
        <v>7014</v>
      </c>
      <c r="C793" s="727" t="s">
        <v>5813</v>
      </c>
      <c r="D793" s="727" t="s">
        <v>7025</v>
      </c>
      <c r="E793" s="727" t="s">
        <v>7026</v>
      </c>
      <c r="F793" s="731"/>
      <c r="G793" s="731"/>
      <c r="H793" s="731"/>
      <c r="I793" s="731"/>
      <c r="J793" s="731"/>
      <c r="K793" s="731"/>
      <c r="L793" s="731"/>
      <c r="M793" s="731"/>
      <c r="N793" s="731">
        <v>1</v>
      </c>
      <c r="O793" s="731">
        <v>2345</v>
      </c>
      <c r="P793" s="745"/>
      <c r="Q793" s="732">
        <v>2345</v>
      </c>
    </row>
    <row r="794" spans="1:17" ht="14.4" customHeight="1" x14ac:dyDescent="0.3">
      <c r="A794" s="726" t="s">
        <v>569</v>
      </c>
      <c r="B794" s="727" t="s">
        <v>7014</v>
      </c>
      <c r="C794" s="727" t="s">
        <v>5813</v>
      </c>
      <c r="D794" s="727" t="s">
        <v>6924</v>
      </c>
      <c r="E794" s="727" t="s">
        <v>6925</v>
      </c>
      <c r="F794" s="731"/>
      <c r="G794" s="731"/>
      <c r="H794" s="731"/>
      <c r="I794" s="731"/>
      <c r="J794" s="731"/>
      <c r="K794" s="731"/>
      <c r="L794" s="731"/>
      <c r="M794" s="731"/>
      <c r="N794" s="731">
        <v>1</v>
      </c>
      <c r="O794" s="731">
        <v>1431</v>
      </c>
      <c r="P794" s="745"/>
      <c r="Q794" s="732">
        <v>1431</v>
      </c>
    </row>
    <row r="795" spans="1:17" ht="14.4" customHeight="1" x14ac:dyDescent="0.3">
      <c r="A795" s="726" t="s">
        <v>569</v>
      </c>
      <c r="B795" s="727" t="s">
        <v>7014</v>
      </c>
      <c r="C795" s="727" t="s">
        <v>5813</v>
      </c>
      <c r="D795" s="727" t="s">
        <v>7027</v>
      </c>
      <c r="E795" s="727" t="s">
        <v>7028</v>
      </c>
      <c r="F795" s="731"/>
      <c r="G795" s="731"/>
      <c r="H795" s="731"/>
      <c r="I795" s="731"/>
      <c r="J795" s="731"/>
      <c r="K795" s="731"/>
      <c r="L795" s="731"/>
      <c r="M795" s="731"/>
      <c r="N795" s="731">
        <v>2</v>
      </c>
      <c r="O795" s="731">
        <v>6488</v>
      </c>
      <c r="P795" s="745"/>
      <c r="Q795" s="732">
        <v>3244</v>
      </c>
    </row>
    <row r="796" spans="1:17" ht="14.4" customHeight="1" x14ac:dyDescent="0.3">
      <c r="A796" s="726" t="s">
        <v>569</v>
      </c>
      <c r="B796" s="727" t="s">
        <v>7014</v>
      </c>
      <c r="C796" s="727" t="s">
        <v>5813</v>
      </c>
      <c r="D796" s="727" t="s">
        <v>7029</v>
      </c>
      <c r="E796" s="727" t="s">
        <v>7030</v>
      </c>
      <c r="F796" s="731"/>
      <c r="G796" s="731"/>
      <c r="H796" s="731"/>
      <c r="I796" s="731"/>
      <c r="J796" s="731"/>
      <c r="K796" s="731"/>
      <c r="L796" s="731"/>
      <c r="M796" s="731"/>
      <c r="N796" s="731">
        <v>1</v>
      </c>
      <c r="O796" s="731">
        <v>3924</v>
      </c>
      <c r="P796" s="745"/>
      <c r="Q796" s="732">
        <v>3924</v>
      </c>
    </row>
    <row r="797" spans="1:17" ht="14.4" customHeight="1" x14ac:dyDescent="0.3">
      <c r="A797" s="726" t="s">
        <v>569</v>
      </c>
      <c r="B797" s="727" t="s">
        <v>7031</v>
      </c>
      <c r="C797" s="727" t="s">
        <v>5813</v>
      </c>
      <c r="D797" s="727" t="s">
        <v>7032</v>
      </c>
      <c r="E797" s="727" t="s">
        <v>7033</v>
      </c>
      <c r="F797" s="731"/>
      <c r="G797" s="731"/>
      <c r="H797" s="731"/>
      <c r="I797" s="731"/>
      <c r="J797" s="731"/>
      <c r="K797" s="731"/>
      <c r="L797" s="731"/>
      <c r="M797" s="731"/>
      <c r="N797" s="731">
        <v>1</v>
      </c>
      <c r="O797" s="731">
        <v>0</v>
      </c>
      <c r="P797" s="745"/>
      <c r="Q797" s="732">
        <v>0</v>
      </c>
    </row>
    <row r="798" spans="1:17" ht="14.4" customHeight="1" x14ac:dyDescent="0.3">
      <c r="A798" s="726" t="s">
        <v>569</v>
      </c>
      <c r="B798" s="727" t="s">
        <v>7031</v>
      </c>
      <c r="C798" s="727" t="s">
        <v>5813</v>
      </c>
      <c r="D798" s="727" t="s">
        <v>5911</v>
      </c>
      <c r="E798" s="727" t="s">
        <v>5912</v>
      </c>
      <c r="F798" s="731"/>
      <c r="G798" s="731"/>
      <c r="H798" s="731"/>
      <c r="I798" s="731"/>
      <c r="J798" s="731"/>
      <c r="K798" s="731"/>
      <c r="L798" s="731"/>
      <c r="M798" s="731"/>
      <c r="N798" s="731">
        <v>1</v>
      </c>
      <c r="O798" s="731">
        <v>500</v>
      </c>
      <c r="P798" s="745"/>
      <c r="Q798" s="732">
        <v>500</v>
      </c>
    </row>
    <row r="799" spans="1:17" ht="14.4" customHeight="1" x14ac:dyDescent="0.3">
      <c r="A799" s="726" t="s">
        <v>569</v>
      </c>
      <c r="B799" s="727" t="s">
        <v>7031</v>
      </c>
      <c r="C799" s="727" t="s">
        <v>5813</v>
      </c>
      <c r="D799" s="727" t="s">
        <v>7034</v>
      </c>
      <c r="E799" s="727" t="s">
        <v>7035</v>
      </c>
      <c r="F799" s="731"/>
      <c r="G799" s="731"/>
      <c r="H799" s="731"/>
      <c r="I799" s="731"/>
      <c r="J799" s="731"/>
      <c r="K799" s="731"/>
      <c r="L799" s="731"/>
      <c r="M799" s="731"/>
      <c r="N799" s="731">
        <v>1</v>
      </c>
      <c r="O799" s="731">
        <v>754</v>
      </c>
      <c r="P799" s="745"/>
      <c r="Q799" s="732">
        <v>754</v>
      </c>
    </row>
    <row r="800" spans="1:17" ht="14.4" customHeight="1" x14ac:dyDescent="0.3">
      <c r="A800" s="726" t="s">
        <v>569</v>
      </c>
      <c r="B800" s="727" t="s">
        <v>7036</v>
      </c>
      <c r="C800" s="727" t="s">
        <v>5813</v>
      </c>
      <c r="D800" s="727" t="s">
        <v>7037</v>
      </c>
      <c r="E800" s="727" t="s">
        <v>7038</v>
      </c>
      <c r="F800" s="731"/>
      <c r="G800" s="731"/>
      <c r="H800" s="731"/>
      <c r="I800" s="731"/>
      <c r="J800" s="731">
        <v>1</v>
      </c>
      <c r="K800" s="731">
        <v>251</v>
      </c>
      <c r="L800" s="731">
        <v>1</v>
      </c>
      <c r="M800" s="731">
        <v>251</v>
      </c>
      <c r="N800" s="731"/>
      <c r="O800" s="731"/>
      <c r="P800" s="745"/>
      <c r="Q800" s="732"/>
    </row>
    <row r="801" spans="1:17" ht="14.4" customHeight="1" x14ac:dyDescent="0.3">
      <c r="A801" s="726" t="s">
        <v>569</v>
      </c>
      <c r="B801" s="727" t="s">
        <v>7036</v>
      </c>
      <c r="C801" s="727" t="s">
        <v>5813</v>
      </c>
      <c r="D801" s="727" t="s">
        <v>7039</v>
      </c>
      <c r="E801" s="727" t="s">
        <v>7040</v>
      </c>
      <c r="F801" s="731"/>
      <c r="G801" s="731"/>
      <c r="H801" s="731"/>
      <c r="I801" s="731"/>
      <c r="J801" s="731">
        <v>2</v>
      </c>
      <c r="K801" s="731">
        <v>252</v>
      </c>
      <c r="L801" s="731">
        <v>1</v>
      </c>
      <c r="M801" s="731">
        <v>126</v>
      </c>
      <c r="N801" s="731"/>
      <c r="O801" s="731"/>
      <c r="P801" s="745"/>
      <c r="Q801" s="732"/>
    </row>
    <row r="802" spans="1:17" ht="14.4" customHeight="1" x14ac:dyDescent="0.3">
      <c r="A802" s="726" t="s">
        <v>569</v>
      </c>
      <c r="B802" s="727" t="s">
        <v>7036</v>
      </c>
      <c r="C802" s="727" t="s">
        <v>5813</v>
      </c>
      <c r="D802" s="727" t="s">
        <v>7041</v>
      </c>
      <c r="E802" s="727" t="s">
        <v>7042</v>
      </c>
      <c r="F802" s="731"/>
      <c r="G802" s="731"/>
      <c r="H802" s="731"/>
      <c r="I802" s="731"/>
      <c r="J802" s="731">
        <v>15</v>
      </c>
      <c r="K802" s="731">
        <v>1275</v>
      </c>
      <c r="L802" s="731">
        <v>1</v>
      </c>
      <c r="M802" s="731">
        <v>85</v>
      </c>
      <c r="N802" s="731"/>
      <c r="O802" s="731"/>
      <c r="P802" s="745"/>
      <c r="Q802" s="732"/>
    </row>
    <row r="803" spans="1:17" ht="14.4" customHeight="1" x14ac:dyDescent="0.3">
      <c r="A803" s="726" t="s">
        <v>569</v>
      </c>
      <c r="B803" s="727" t="s">
        <v>7036</v>
      </c>
      <c r="C803" s="727" t="s">
        <v>5813</v>
      </c>
      <c r="D803" s="727" t="s">
        <v>7043</v>
      </c>
      <c r="E803" s="727" t="s">
        <v>7044</v>
      </c>
      <c r="F803" s="731"/>
      <c r="G803" s="731"/>
      <c r="H803" s="731"/>
      <c r="I803" s="731"/>
      <c r="J803" s="731">
        <v>15</v>
      </c>
      <c r="K803" s="731">
        <v>8145</v>
      </c>
      <c r="L803" s="731">
        <v>1</v>
      </c>
      <c r="M803" s="731">
        <v>543</v>
      </c>
      <c r="N803" s="731"/>
      <c r="O803" s="731"/>
      <c r="P803" s="745"/>
      <c r="Q803" s="732"/>
    </row>
    <row r="804" spans="1:17" ht="14.4" customHeight="1" x14ac:dyDescent="0.3">
      <c r="A804" s="726" t="s">
        <v>569</v>
      </c>
      <c r="B804" s="727" t="s">
        <v>7036</v>
      </c>
      <c r="C804" s="727" t="s">
        <v>5813</v>
      </c>
      <c r="D804" s="727" t="s">
        <v>7045</v>
      </c>
      <c r="E804" s="727" t="s">
        <v>7046</v>
      </c>
      <c r="F804" s="731"/>
      <c r="G804" s="731"/>
      <c r="H804" s="731"/>
      <c r="I804" s="731"/>
      <c r="J804" s="731">
        <v>1</v>
      </c>
      <c r="K804" s="731">
        <v>178</v>
      </c>
      <c r="L804" s="731">
        <v>1</v>
      </c>
      <c r="M804" s="731">
        <v>178</v>
      </c>
      <c r="N804" s="731"/>
      <c r="O804" s="731"/>
      <c r="P804" s="745"/>
      <c r="Q804" s="732"/>
    </row>
    <row r="805" spans="1:17" ht="14.4" customHeight="1" x14ac:dyDescent="0.3">
      <c r="A805" s="726" t="s">
        <v>569</v>
      </c>
      <c r="B805" s="727" t="s">
        <v>7036</v>
      </c>
      <c r="C805" s="727" t="s">
        <v>5813</v>
      </c>
      <c r="D805" s="727" t="s">
        <v>7047</v>
      </c>
      <c r="E805" s="727" t="s">
        <v>7048</v>
      </c>
      <c r="F805" s="731"/>
      <c r="G805" s="731"/>
      <c r="H805" s="731"/>
      <c r="I805" s="731"/>
      <c r="J805" s="731">
        <v>3</v>
      </c>
      <c r="K805" s="731">
        <v>2637</v>
      </c>
      <c r="L805" s="731">
        <v>1</v>
      </c>
      <c r="M805" s="731">
        <v>879</v>
      </c>
      <c r="N805" s="731"/>
      <c r="O805" s="731"/>
      <c r="P805" s="745"/>
      <c r="Q805" s="732"/>
    </row>
    <row r="806" spans="1:17" ht="14.4" customHeight="1" x14ac:dyDescent="0.3">
      <c r="A806" s="726" t="s">
        <v>569</v>
      </c>
      <c r="B806" s="727" t="s">
        <v>7036</v>
      </c>
      <c r="C806" s="727" t="s">
        <v>5813</v>
      </c>
      <c r="D806" s="727" t="s">
        <v>7049</v>
      </c>
      <c r="E806" s="727" t="s">
        <v>7048</v>
      </c>
      <c r="F806" s="731"/>
      <c r="G806" s="731"/>
      <c r="H806" s="731"/>
      <c r="I806" s="731"/>
      <c r="J806" s="731">
        <v>12</v>
      </c>
      <c r="K806" s="731">
        <v>11544</v>
      </c>
      <c r="L806" s="731">
        <v>1</v>
      </c>
      <c r="M806" s="731">
        <v>962</v>
      </c>
      <c r="N806" s="731"/>
      <c r="O806" s="731"/>
      <c r="P806" s="745"/>
      <c r="Q806" s="732"/>
    </row>
    <row r="807" spans="1:17" ht="14.4" customHeight="1" x14ac:dyDescent="0.3">
      <c r="A807" s="726" t="s">
        <v>569</v>
      </c>
      <c r="B807" s="727" t="s">
        <v>7050</v>
      </c>
      <c r="C807" s="727" t="s">
        <v>5813</v>
      </c>
      <c r="D807" s="727" t="s">
        <v>7051</v>
      </c>
      <c r="E807" s="727" t="s">
        <v>7052</v>
      </c>
      <c r="F807" s="731"/>
      <c r="G807" s="731"/>
      <c r="H807" s="731"/>
      <c r="I807" s="731"/>
      <c r="J807" s="731"/>
      <c r="K807" s="731"/>
      <c r="L807" s="731"/>
      <c r="M807" s="731"/>
      <c r="N807" s="731">
        <v>1</v>
      </c>
      <c r="O807" s="731">
        <v>263</v>
      </c>
      <c r="P807" s="745"/>
      <c r="Q807" s="732">
        <v>263</v>
      </c>
    </row>
    <row r="808" spans="1:17" ht="14.4" customHeight="1" x14ac:dyDescent="0.3">
      <c r="A808" s="726" t="s">
        <v>569</v>
      </c>
      <c r="B808" s="727" t="s">
        <v>7050</v>
      </c>
      <c r="C808" s="727" t="s">
        <v>5813</v>
      </c>
      <c r="D808" s="727" t="s">
        <v>7053</v>
      </c>
      <c r="E808" s="727" t="s">
        <v>7054</v>
      </c>
      <c r="F808" s="731"/>
      <c r="G808" s="731"/>
      <c r="H808" s="731"/>
      <c r="I808" s="731"/>
      <c r="J808" s="731"/>
      <c r="K808" s="731"/>
      <c r="L808" s="731"/>
      <c r="M808" s="731"/>
      <c r="N808" s="731">
        <v>1</v>
      </c>
      <c r="O808" s="731">
        <v>1124</v>
      </c>
      <c r="P808" s="745"/>
      <c r="Q808" s="732">
        <v>1124</v>
      </c>
    </row>
    <row r="809" spans="1:17" ht="14.4" customHeight="1" x14ac:dyDescent="0.3">
      <c r="A809" s="726" t="s">
        <v>569</v>
      </c>
      <c r="B809" s="727" t="s">
        <v>7050</v>
      </c>
      <c r="C809" s="727" t="s">
        <v>5813</v>
      </c>
      <c r="D809" s="727" t="s">
        <v>7055</v>
      </c>
      <c r="E809" s="727" t="s">
        <v>7056</v>
      </c>
      <c r="F809" s="731"/>
      <c r="G809" s="731"/>
      <c r="H809" s="731"/>
      <c r="I809" s="731"/>
      <c r="J809" s="731"/>
      <c r="K809" s="731"/>
      <c r="L809" s="731"/>
      <c r="M809" s="731"/>
      <c r="N809" s="731">
        <v>1</v>
      </c>
      <c r="O809" s="731">
        <v>499</v>
      </c>
      <c r="P809" s="745"/>
      <c r="Q809" s="732">
        <v>499</v>
      </c>
    </row>
    <row r="810" spans="1:17" ht="14.4" customHeight="1" x14ac:dyDescent="0.3">
      <c r="A810" s="726" t="s">
        <v>569</v>
      </c>
      <c r="B810" s="727" t="s">
        <v>7050</v>
      </c>
      <c r="C810" s="727" t="s">
        <v>5813</v>
      </c>
      <c r="D810" s="727" t="s">
        <v>7057</v>
      </c>
      <c r="E810" s="727" t="s">
        <v>7058</v>
      </c>
      <c r="F810" s="731"/>
      <c r="G810" s="731"/>
      <c r="H810" s="731"/>
      <c r="I810" s="731"/>
      <c r="J810" s="731"/>
      <c r="K810" s="731"/>
      <c r="L810" s="731"/>
      <c r="M810" s="731"/>
      <c r="N810" s="731">
        <v>1</v>
      </c>
      <c r="O810" s="731">
        <v>5737</v>
      </c>
      <c r="P810" s="745"/>
      <c r="Q810" s="732">
        <v>5737</v>
      </c>
    </row>
    <row r="811" spans="1:17" ht="14.4" customHeight="1" x14ac:dyDescent="0.3">
      <c r="A811" s="726" t="s">
        <v>569</v>
      </c>
      <c r="B811" s="727" t="s">
        <v>7050</v>
      </c>
      <c r="C811" s="727" t="s">
        <v>5813</v>
      </c>
      <c r="D811" s="727" t="s">
        <v>6872</v>
      </c>
      <c r="E811" s="727" t="s">
        <v>6873</v>
      </c>
      <c r="F811" s="731"/>
      <c r="G811" s="731"/>
      <c r="H811" s="731"/>
      <c r="I811" s="731"/>
      <c r="J811" s="731"/>
      <c r="K811" s="731"/>
      <c r="L811" s="731"/>
      <c r="M811" s="731"/>
      <c r="N811" s="731">
        <v>12</v>
      </c>
      <c r="O811" s="731">
        <v>792</v>
      </c>
      <c r="P811" s="745"/>
      <c r="Q811" s="732">
        <v>66</v>
      </c>
    </row>
    <row r="812" spans="1:17" ht="14.4" customHeight="1" x14ac:dyDescent="0.3">
      <c r="A812" s="726" t="s">
        <v>569</v>
      </c>
      <c r="B812" s="727" t="s">
        <v>7050</v>
      </c>
      <c r="C812" s="727" t="s">
        <v>5813</v>
      </c>
      <c r="D812" s="727" t="s">
        <v>7059</v>
      </c>
      <c r="E812" s="727" t="s">
        <v>7060</v>
      </c>
      <c r="F812" s="731"/>
      <c r="G812" s="731"/>
      <c r="H812" s="731"/>
      <c r="I812" s="731"/>
      <c r="J812" s="731"/>
      <c r="K812" s="731"/>
      <c r="L812" s="731"/>
      <c r="M812" s="731"/>
      <c r="N812" s="731">
        <v>1</v>
      </c>
      <c r="O812" s="731">
        <v>6102</v>
      </c>
      <c r="P812" s="745"/>
      <c r="Q812" s="732">
        <v>6102</v>
      </c>
    </row>
    <row r="813" spans="1:17" ht="14.4" customHeight="1" x14ac:dyDescent="0.3">
      <c r="A813" s="726" t="s">
        <v>569</v>
      </c>
      <c r="B813" s="727" t="s">
        <v>7050</v>
      </c>
      <c r="C813" s="727" t="s">
        <v>5813</v>
      </c>
      <c r="D813" s="727" t="s">
        <v>7061</v>
      </c>
      <c r="E813" s="727" t="s">
        <v>7062</v>
      </c>
      <c r="F813" s="731"/>
      <c r="G813" s="731"/>
      <c r="H813" s="731"/>
      <c r="I813" s="731"/>
      <c r="J813" s="731">
        <v>1</v>
      </c>
      <c r="K813" s="731">
        <v>5568</v>
      </c>
      <c r="L813" s="731">
        <v>1</v>
      </c>
      <c r="M813" s="731">
        <v>5568</v>
      </c>
      <c r="N813" s="731"/>
      <c r="O813" s="731"/>
      <c r="P813" s="745"/>
      <c r="Q813" s="732"/>
    </row>
    <row r="814" spans="1:17" ht="14.4" customHeight="1" x14ac:dyDescent="0.3">
      <c r="A814" s="726" t="s">
        <v>569</v>
      </c>
      <c r="B814" s="727" t="s">
        <v>7050</v>
      </c>
      <c r="C814" s="727" t="s">
        <v>5813</v>
      </c>
      <c r="D814" s="727" t="s">
        <v>7063</v>
      </c>
      <c r="E814" s="727" t="s">
        <v>7064</v>
      </c>
      <c r="F814" s="731"/>
      <c r="G814" s="731"/>
      <c r="H814" s="731"/>
      <c r="I814" s="731"/>
      <c r="J814" s="731"/>
      <c r="K814" s="731"/>
      <c r="L814" s="731"/>
      <c r="M814" s="731"/>
      <c r="N814" s="731">
        <v>1</v>
      </c>
      <c r="O814" s="731">
        <v>494</v>
      </c>
      <c r="P814" s="745"/>
      <c r="Q814" s="732">
        <v>494</v>
      </c>
    </row>
    <row r="815" spans="1:17" ht="14.4" customHeight="1" x14ac:dyDescent="0.3">
      <c r="A815" s="726" t="s">
        <v>569</v>
      </c>
      <c r="B815" s="727" t="s">
        <v>7065</v>
      </c>
      <c r="C815" s="727" t="s">
        <v>5813</v>
      </c>
      <c r="D815" s="727" t="s">
        <v>7066</v>
      </c>
      <c r="E815" s="727" t="s">
        <v>7067</v>
      </c>
      <c r="F815" s="731">
        <v>1</v>
      </c>
      <c r="G815" s="731">
        <v>2942</v>
      </c>
      <c r="H815" s="731"/>
      <c r="I815" s="731">
        <v>2942</v>
      </c>
      <c r="J815" s="731"/>
      <c r="K815" s="731"/>
      <c r="L815" s="731"/>
      <c r="M815" s="731"/>
      <c r="N815" s="731"/>
      <c r="O815" s="731"/>
      <c r="P815" s="745"/>
      <c r="Q815" s="732"/>
    </row>
    <row r="816" spans="1:17" ht="14.4" customHeight="1" x14ac:dyDescent="0.3">
      <c r="A816" s="726" t="s">
        <v>569</v>
      </c>
      <c r="B816" s="727" t="s">
        <v>7065</v>
      </c>
      <c r="C816" s="727" t="s">
        <v>5813</v>
      </c>
      <c r="D816" s="727" t="s">
        <v>7068</v>
      </c>
      <c r="E816" s="727" t="s">
        <v>7069</v>
      </c>
      <c r="F816" s="731"/>
      <c r="G816" s="731"/>
      <c r="H816" s="731"/>
      <c r="I816" s="731"/>
      <c r="J816" s="731">
        <v>1</v>
      </c>
      <c r="K816" s="731">
        <v>6941</v>
      </c>
      <c r="L816" s="731">
        <v>1</v>
      </c>
      <c r="M816" s="731">
        <v>6941</v>
      </c>
      <c r="N816" s="731">
        <v>1</v>
      </c>
      <c r="O816" s="731">
        <v>6945</v>
      </c>
      <c r="P816" s="745">
        <v>1.0005762858377756</v>
      </c>
      <c r="Q816" s="732">
        <v>6945</v>
      </c>
    </row>
    <row r="817" spans="1:17" ht="14.4" customHeight="1" x14ac:dyDescent="0.3">
      <c r="A817" s="726" t="s">
        <v>569</v>
      </c>
      <c r="B817" s="727" t="s">
        <v>7065</v>
      </c>
      <c r="C817" s="727" t="s">
        <v>5813</v>
      </c>
      <c r="D817" s="727" t="s">
        <v>7070</v>
      </c>
      <c r="E817" s="727" t="s">
        <v>7071</v>
      </c>
      <c r="F817" s="731"/>
      <c r="G817" s="731"/>
      <c r="H817" s="731"/>
      <c r="I817" s="731"/>
      <c r="J817" s="731">
        <v>1</v>
      </c>
      <c r="K817" s="731">
        <v>4101</v>
      </c>
      <c r="L817" s="731">
        <v>1</v>
      </c>
      <c r="M817" s="731">
        <v>4101</v>
      </c>
      <c r="N817" s="731"/>
      <c r="O817" s="731"/>
      <c r="P817" s="745"/>
      <c r="Q817" s="732"/>
    </row>
    <row r="818" spans="1:17" ht="14.4" customHeight="1" x14ac:dyDescent="0.3">
      <c r="A818" s="726" t="s">
        <v>569</v>
      </c>
      <c r="B818" s="727" t="s">
        <v>7065</v>
      </c>
      <c r="C818" s="727" t="s">
        <v>5813</v>
      </c>
      <c r="D818" s="727" t="s">
        <v>7072</v>
      </c>
      <c r="E818" s="727" t="s">
        <v>7073</v>
      </c>
      <c r="F818" s="731">
        <v>1</v>
      </c>
      <c r="G818" s="731">
        <v>3914</v>
      </c>
      <c r="H818" s="731">
        <v>0.96427691549642769</v>
      </c>
      <c r="I818" s="731">
        <v>3914</v>
      </c>
      <c r="J818" s="731">
        <v>1</v>
      </c>
      <c r="K818" s="731">
        <v>4059</v>
      </c>
      <c r="L818" s="731">
        <v>1</v>
      </c>
      <c r="M818" s="731">
        <v>4059</v>
      </c>
      <c r="N818" s="731">
        <v>1</v>
      </c>
      <c r="O818" s="731">
        <v>4061</v>
      </c>
      <c r="P818" s="745">
        <v>1.0004927322000492</v>
      </c>
      <c r="Q818" s="732">
        <v>4061</v>
      </c>
    </row>
    <row r="819" spans="1:17" ht="14.4" customHeight="1" x14ac:dyDescent="0.3">
      <c r="A819" s="726" t="s">
        <v>569</v>
      </c>
      <c r="B819" s="727" t="s">
        <v>7065</v>
      </c>
      <c r="C819" s="727" t="s">
        <v>5813</v>
      </c>
      <c r="D819" s="727" t="s">
        <v>7074</v>
      </c>
      <c r="E819" s="727" t="s">
        <v>7075</v>
      </c>
      <c r="F819" s="731"/>
      <c r="G819" s="731"/>
      <c r="H819" s="731"/>
      <c r="I819" s="731"/>
      <c r="J819" s="731"/>
      <c r="K819" s="731"/>
      <c r="L819" s="731"/>
      <c r="M819" s="731"/>
      <c r="N819" s="731">
        <v>1</v>
      </c>
      <c r="O819" s="731">
        <v>2218</v>
      </c>
      <c r="P819" s="745"/>
      <c r="Q819" s="732">
        <v>2218</v>
      </c>
    </row>
    <row r="820" spans="1:17" ht="14.4" customHeight="1" x14ac:dyDescent="0.3">
      <c r="A820" s="726" t="s">
        <v>569</v>
      </c>
      <c r="B820" s="727" t="s">
        <v>7065</v>
      </c>
      <c r="C820" s="727" t="s">
        <v>5813</v>
      </c>
      <c r="D820" s="727" t="s">
        <v>7076</v>
      </c>
      <c r="E820" s="727" t="s">
        <v>7077</v>
      </c>
      <c r="F820" s="731"/>
      <c r="G820" s="731"/>
      <c r="H820" s="731"/>
      <c r="I820" s="731"/>
      <c r="J820" s="731"/>
      <c r="K820" s="731"/>
      <c r="L820" s="731"/>
      <c r="M820" s="731"/>
      <c r="N820" s="731">
        <v>1</v>
      </c>
      <c r="O820" s="731">
        <v>2539</v>
      </c>
      <c r="P820" s="745"/>
      <c r="Q820" s="732">
        <v>2539</v>
      </c>
    </row>
    <row r="821" spans="1:17" ht="14.4" customHeight="1" x14ac:dyDescent="0.3">
      <c r="A821" s="726" t="s">
        <v>569</v>
      </c>
      <c r="B821" s="727" t="s">
        <v>7065</v>
      </c>
      <c r="C821" s="727" t="s">
        <v>5813</v>
      </c>
      <c r="D821" s="727" t="s">
        <v>7078</v>
      </c>
      <c r="E821" s="727" t="s">
        <v>7079</v>
      </c>
      <c r="F821" s="731">
        <v>1</v>
      </c>
      <c r="G821" s="731">
        <v>583</v>
      </c>
      <c r="H821" s="731"/>
      <c r="I821" s="731">
        <v>583</v>
      </c>
      <c r="J821" s="731"/>
      <c r="K821" s="731"/>
      <c r="L821" s="731"/>
      <c r="M821" s="731"/>
      <c r="N821" s="731">
        <v>1</v>
      </c>
      <c r="O821" s="731">
        <v>592</v>
      </c>
      <c r="P821" s="745"/>
      <c r="Q821" s="732">
        <v>592</v>
      </c>
    </row>
    <row r="822" spans="1:17" ht="14.4" customHeight="1" x14ac:dyDescent="0.3">
      <c r="A822" s="726" t="s">
        <v>569</v>
      </c>
      <c r="B822" s="727" t="s">
        <v>7065</v>
      </c>
      <c r="C822" s="727" t="s">
        <v>5813</v>
      </c>
      <c r="D822" s="727" t="s">
        <v>7080</v>
      </c>
      <c r="E822" s="727" t="s">
        <v>7081</v>
      </c>
      <c r="F822" s="731">
        <v>2</v>
      </c>
      <c r="G822" s="731">
        <v>1518</v>
      </c>
      <c r="H822" s="731"/>
      <c r="I822" s="731">
        <v>759</v>
      </c>
      <c r="J822" s="731"/>
      <c r="K822" s="731"/>
      <c r="L822" s="731"/>
      <c r="M822" s="731"/>
      <c r="N822" s="731">
        <v>1</v>
      </c>
      <c r="O822" s="731">
        <v>767</v>
      </c>
      <c r="P822" s="745"/>
      <c r="Q822" s="732">
        <v>767</v>
      </c>
    </row>
    <row r="823" spans="1:17" ht="14.4" customHeight="1" x14ac:dyDescent="0.3">
      <c r="A823" s="726" t="s">
        <v>569</v>
      </c>
      <c r="B823" s="727" t="s">
        <v>7065</v>
      </c>
      <c r="C823" s="727" t="s">
        <v>5813</v>
      </c>
      <c r="D823" s="727" t="s">
        <v>7082</v>
      </c>
      <c r="E823" s="727" t="s">
        <v>7083</v>
      </c>
      <c r="F823" s="731"/>
      <c r="G823" s="731"/>
      <c r="H823" s="731"/>
      <c r="I823" s="731"/>
      <c r="J823" s="731"/>
      <c r="K823" s="731"/>
      <c r="L823" s="731"/>
      <c r="M823" s="731"/>
      <c r="N823" s="731">
        <v>1</v>
      </c>
      <c r="O823" s="731">
        <v>43</v>
      </c>
      <c r="P823" s="745"/>
      <c r="Q823" s="732">
        <v>43</v>
      </c>
    </row>
    <row r="824" spans="1:17" ht="14.4" customHeight="1" x14ac:dyDescent="0.3">
      <c r="A824" s="726" t="s">
        <v>569</v>
      </c>
      <c r="B824" s="727" t="s">
        <v>7065</v>
      </c>
      <c r="C824" s="727" t="s">
        <v>5813</v>
      </c>
      <c r="D824" s="727" t="s">
        <v>7084</v>
      </c>
      <c r="E824" s="727" t="s">
        <v>7085</v>
      </c>
      <c r="F824" s="731"/>
      <c r="G824" s="731"/>
      <c r="H824" s="731"/>
      <c r="I824" s="731"/>
      <c r="J824" s="731"/>
      <c r="K824" s="731"/>
      <c r="L824" s="731"/>
      <c r="M824" s="731"/>
      <c r="N824" s="731">
        <v>1</v>
      </c>
      <c r="O824" s="731">
        <v>4460</v>
      </c>
      <c r="P824" s="745"/>
      <c r="Q824" s="732">
        <v>4460</v>
      </c>
    </row>
    <row r="825" spans="1:17" ht="14.4" customHeight="1" x14ac:dyDescent="0.3">
      <c r="A825" s="726" t="s">
        <v>569</v>
      </c>
      <c r="B825" s="727" t="s">
        <v>7065</v>
      </c>
      <c r="C825" s="727" t="s">
        <v>5813</v>
      </c>
      <c r="D825" s="727" t="s">
        <v>7086</v>
      </c>
      <c r="E825" s="727" t="s">
        <v>7087</v>
      </c>
      <c r="F825" s="731">
        <v>1</v>
      </c>
      <c r="G825" s="731">
        <v>9209</v>
      </c>
      <c r="H825" s="731"/>
      <c r="I825" s="731">
        <v>9209</v>
      </c>
      <c r="J825" s="731"/>
      <c r="K825" s="731"/>
      <c r="L825" s="731"/>
      <c r="M825" s="731"/>
      <c r="N825" s="731"/>
      <c r="O825" s="731"/>
      <c r="P825" s="745"/>
      <c r="Q825" s="732"/>
    </row>
    <row r="826" spans="1:17" ht="14.4" customHeight="1" x14ac:dyDescent="0.3">
      <c r="A826" s="726" t="s">
        <v>569</v>
      </c>
      <c r="B826" s="727" t="s">
        <v>7088</v>
      </c>
      <c r="C826" s="727" t="s">
        <v>5813</v>
      </c>
      <c r="D826" s="727" t="s">
        <v>7089</v>
      </c>
      <c r="E826" s="727" t="s">
        <v>7090</v>
      </c>
      <c r="F826" s="731"/>
      <c r="G826" s="731"/>
      <c r="H826" s="731"/>
      <c r="I826" s="731"/>
      <c r="J826" s="731"/>
      <c r="K826" s="731"/>
      <c r="L826" s="731"/>
      <c r="M826" s="731"/>
      <c r="N826" s="731">
        <v>1</v>
      </c>
      <c r="O826" s="731">
        <v>486</v>
      </c>
      <c r="P826" s="745"/>
      <c r="Q826" s="732">
        <v>486</v>
      </c>
    </row>
    <row r="827" spans="1:17" ht="14.4" customHeight="1" x14ac:dyDescent="0.3">
      <c r="A827" s="726" t="s">
        <v>7091</v>
      </c>
      <c r="B827" s="727" t="s">
        <v>5791</v>
      </c>
      <c r="C827" s="727" t="s">
        <v>5813</v>
      </c>
      <c r="D827" s="727" t="s">
        <v>5820</v>
      </c>
      <c r="E827" s="727" t="s">
        <v>5821</v>
      </c>
      <c r="F827" s="731">
        <v>1</v>
      </c>
      <c r="G827" s="731">
        <v>35</v>
      </c>
      <c r="H827" s="731"/>
      <c r="I827" s="731">
        <v>35</v>
      </c>
      <c r="J827" s="731"/>
      <c r="K827" s="731"/>
      <c r="L827" s="731"/>
      <c r="M827" s="731"/>
      <c r="N827" s="731"/>
      <c r="O827" s="731"/>
      <c r="P827" s="745"/>
      <c r="Q827" s="732"/>
    </row>
    <row r="828" spans="1:17" ht="14.4" customHeight="1" x14ac:dyDescent="0.3">
      <c r="A828" s="726" t="s">
        <v>7091</v>
      </c>
      <c r="B828" s="727" t="s">
        <v>5791</v>
      </c>
      <c r="C828" s="727" t="s">
        <v>5813</v>
      </c>
      <c r="D828" s="727" t="s">
        <v>5824</v>
      </c>
      <c r="E828" s="727" t="s">
        <v>5825</v>
      </c>
      <c r="F828" s="731"/>
      <c r="G828" s="731"/>
      <c r="H828" s="731"/>
      <c r="I828" s="731"/>
      <c r="J828" s="731">
        <v>1</v>
      </c>
      <c r="K828" s="731">
        <v>5</v>
      </c>
      <c r="L828" s="731">
        <v>1</v>
      </c>
      <c r="M828" s="731">
        <v>5</v>
      </c>
      <c r="N828" s="731"/>
      <c r="O828" s="731"/>
      <c r="P828" s="745"/>
      <c r="Q828" s="732"/>
    </row>
    <row r="829" spans="1:17" ht="14.4" customHeight="1" x14ac:dyDescent="0.3">
      <c r="A829" s="726" t="s">
        <v>7091</v>
      </c>
      <c r="B829" s="727" t="s">
        <v>5791</v>
      </c>
      <c r="C829" s="727" t="s">
        <v>5813</v>
      </c>
      <c r="D829" s="727" t="s">
        <v>5828</v>
      </c>
      <c r="E829" s="727" t="s">
        <v>5829</v>
      </c>
      <c r="F829" s="731"/>
      <c r="G829" s="731"/>
      <c r="H829" s="731"/>
      <c r="I829" s="731"/>
      <c r="J829" s="731">
        <v>1</v>
      </c>
      <c r="K829" s="731">
        <v>88</v>
      </c>
      <c r="L829" s="731">
        <v>1</v>
      </c>
      <c r="M829" s="731">
        <v>88</v>
      </c>
      <c r="N829" s="731"/>
      <c r="O829" s="731"/>
      <c r="P829" s="745"/>
      <c r="Q829" s="732"/>
    </row>
    <row r="830" spans="1:17" ht="14.4" customHeight="1" x14ac:dyDescent="0.3">
      <c r="A830" s="726" t="s">
        <v>7091</v>
      </c>
      <c r="B830" s="727" t="s">
        <v>5791</v>
      </c>
      <c r="C830" s="727" t="s">
        <v>5813</v>
      </c>
      <c r="D830" s="727" t="s">
        <v>5830</v>
      </c>
      <c r="E830" s="727" t="s">
        <v>5831</v>
      </c>
      <c r="F830" s="731"/>
      <c r="G830" s="731"/>
      <c r="H830" s="731"/>
      <c r="I830" s="731"/>
      <c r="J830" s="731">
        <v>1</v>
      </c>
      <c r="K830" s="731">
        <v>630</v>
      </c>
      <c r="L830" s="731">
        <v>1</v>
      </c>
      <c r="M830" s="731">
        <v>630</v>
      </c>
      <c r="N830" s="731"/>
      <c r="O830" s="731"/>
      <c r="P830" s="745"/>
      <c r="Q830" s="732"/>
    </row>
    <row r="831" spans="1:17" ht="14.4" customHeight="1" x14ac:dyDescent="0.3">
      <c r="A831" s="726" t="s">
        <v>7091</v>
      </c>
      <c r="B831" s="727" t="s">
        <v>5791</v>
      </c>
      <c r="C831" s="727" t="s">
        <v>5813</v>
      </c>
      <c r="D831" s="727" t="s">
        <v>5832</v>
      </c>
      <c r="E831" s="727" t="s">
        <v>5833</v>
      </c>
      <c r="F831" s="731">
        <v>1</v>
      </c>
      <c r="G831" s="731">
        <v>388</v>
      </c>
      <c r="H831" s="731">
        <v>0.98979591836734693</v>
      </c>
      <c r="I831" s="731">
        <v>388</v>
      </c>
      <c r="J831" s="731">
        <v>1</v>
      </c>
      <c r="K831" s="731">
        <v>392</v>
      </c>
      <c r="L831" s="731">
        <v>1</v>
      </c>
      <c r="M831" s="731">
        <v>392</v>
      </c>
      <c r="N831" s="731"/>
      <c r="O831" s="731"/>
      <c r="P831" s="745"/>
      <c r="Q831" s="732"/>
    </row>
    <row r="832" spans="1:17" ht="14.4" customHeight="1" x14ac:dyDescent="0.3">
      <c r="A832" s="726" t="s">
        <v>7091</v>
      </c>
      <c r="B832" s="727" t="s">
        <v>5791</v>
      </c>
      <c r="C832" s="727" t="s">
        <v>5813</v>
      </c>
      <c r="D832" s="727" t="s">
        <v>5834</v>
      </c>
      <c r="E832" s="727" t="s">
        <v>5835</v>
      </c>
      <c r="F832" s="731">
        <v>6</v>
      </c>
      <c r="G832" s="731">
        <v>234</v>
      </c>
      <c r="H832" s="731">
        <v>6</v>
      </c>
      <c r="I832" s="731">
        <v>39</v>
      </c>
      <c r="J832" s="731">
        <v>1</v>
      </c>
      <c r="K832" s="731">
        <v>39</v>
      </c>
      <c r="L832" s="731">
        <v>1</v>
      </c>
      <c r="M832" s="731">
        <v>39</v>
      </c>
      <c r="N832" s="731"/>
      <c r="O832" s="731"/>
      <c r="P832" s="745"/>
      <c r="Q832" s="732"/>
    </row>
    <row r="833" spans="1:17" ht="14.4" customHeight="1" x14ac:dyDescent="0.3">
      <c r="A833" s="726" t="s">
        <v>7091</v>
      </c>
      <c r="B833" s="727" t="s">
        <v>5791</v>
      </c>
      <c r="C833" s="727" t="s">
        <v>5813</v>
      </c>
      <c r="D833" s="727" t="s">
        <v>5932</v>
      </c>
      <c r="E833" s="727" t="s">
        <v>5933</v>
      </c>
      <c r="F833" s="731">
        <v>1</v>
      </c>
      <c r="G833" s="731">
        <v>569</v>
      </c>
      <c r="H833" s="731"/>
      <c r="I833" s="731">
        <v>569</v>
      </c>
      <c r="J833" s="731"/>
      <c r="K833" s="731"/>
      <c r="L833" s="731"/>
      <c r="M833" s="731"/>
      <c r="N833" s="731"/>
      <c r="O833" s="731"/>
      <c r="P833" s="745"/>
      <c r="Q833" s="732"/>
    </row>
    <row r="834" spans="1:17" ht="14.4" customHeight="1" x14ac:dyDescent="0.3">
      <c r="A834" s="726" t="s">
        <v>7091</v>
      </c>
      <c r="B834" s="727" t="s">
        <v>5791</v>
      </c>
      <c r="C834" s="727" t="s">
        <v>5813</v>
      </c>
      <c r="D834" s="727" t="s">
        <v>5846</v>
      </c>
      <c r="E834" s="727" t="s">
        <v>5847</v>
      </c>
      <c r="F834" s="731">
        <v>1</v>
      </c>
      <c r="G834" s="731">
        <v>235</v>
      </c>
      <c r="H834" s="731"/>
      <c r="I834" s="731">
        <v>235</v>
      </c>
      <c r="J834" s="731"/>
      <c r="K834" s="731"/>
      <c r="L834" s="731"/>
      <c r="M834" s="731"/>
      <c r="N834" s="731"/>
      <c r="O834" s="731"/>
      <c r="P834" s="745"/>
      <c r="Q834" s="732"/>
    </row>
    <row r="835" spans="1:17" ht="14.4" customHeight="1" x14ac:dyDescent="0.3">
      <c r="A835" s="726" t="s">
        <v>7091</v>
      </c>
      <c r="B835" s="727" t="s">
        <v>5791</v>
      </c>
      <c r="C835" s="727" t="s">
        <v>5813</v>
      </c>
      <c r="D835" s="727" t="s">
        <v>5848</v>
      </c>
      <c r="E835" s="727" t="s">
        <v>5849</v>
      </c>
      <c r="F835" s="731">
        <v>1</v>
      </c>
      <c r="G835" s="731">
        <v>118</v>
      </c>
      <c r="H835" s="731"/>
      <c r="I835" s="731">
        <v>118</v>
      </c>
      <c r="J835" s="731"/>
      <c r="K835" s="731"/>
      <c r="L835" s="731"/>
      <c r="M835" s="731"/>
      <c r="N835" s="731">
        <v>1</v>
      </c>
      <c r="O835" s="731">
        <v>126</v>
      </c>
      <c r="P835" s="745"/>
      <c r="Q835" s="732">
        <v>126</v>
      </c>
    </row>
    <row r="836" spans="1:17" ht="14.4" customHeight="1" x14ac:dyDescent="0.3">
      <c r="A836" s="726" t="s">
        <v>7091</v>
      </c>
      <c r="B836" s="727" t="s">
        <v>5791</v>
      </c>
      <c r="C836" s="727" t="s">
        <v>5813</v>
      </c>
      <c r="D836" s="727" t="s">
        <v>5868</v>
      </c>
      <c r="E836" s="727" t="s">
        <v>5869</v>
      </c>
      <c r="F836" s="731">
        <v>2</v>
      </c>
      <c r="G836" s="731">
        <v>0</v>
      </c>
      <c r="H836" s="731"/>
      <c r="I836" s="731">
        <v>0</v>
      </c>
      <c r="J836" s="731"/>
      <c r="K836" s="731"/>
      <c r="L836" s="731"/>
      <c r="M836" s="731"/>
      <c r="N836" s="731"/>
      <c r="O836" s="731"/>
      <c r="P836" s="745"/>
      <c r="Q836" s="732"/>
    </row>
    <row r="837" spans="1:17" ht="14.4" customHeight="1" x14ac:dyDescent="0.3">
      <c r="A837" s="726" t="s">
        <v>7091</v>
      </c>
      <c r="B837" s="727" t="s">
        <v>5791</v>
      </c>
      <c r="C837" s="727" t="s">
        <v>5813</v>
      </c>
      <c r="D837" s="727" t="s">
        <v>5870</v>
      </c>
      <c r="E837" s="727" t="s">
        <v>5871</v>
      </c>
      <c r="F837" s="731">
        <v>2</v>
      </c>
      <c r="G837" s="731">
        <v>1912</v>
      </c>
      <c r="H837" s="731"/>
      <c r="I837" s="731">
        <v>956</v>
      </c>
      <c r="J837" s="731"/>
      <c r="K837" s="731"/>
      <c r="L837" s="731"/>
      <c r="M837" s="731"/>
      <c r="N837" s="731"/>
      <c r="O837" s="731"/>
      <c r="P837" s="745"/>
      <c r="Q837" s="732"/>
    </row>
    <row r="838" spans="1:17" ht="14.4" customHeight="1" x14ac:dyDescent="0.3">
      <c r="A838" s="726" t="s">
        <v>7091</v>
      </c>
      <c r="B838" s="727" t="s">
        <v>5791</v>
      </c>
      <c r="C838" s="727" t="s">
        <v>5813</v>
      </c>
      <c r="D838" s="727" t="s">
        <v>5872</v>
      </c>
      <c r="E838" s="727" t="s">
        <v>5873</v>
      </c>
      <c r="F838" s="731">
        <v>2</v>
      </c>
      <c r="G838" s="731">
        <v>338</v>
      </c>
      <c r="H838" s="731"/>
      <c r="I838" s="731">
        <v>169</v>
      </c>
      <c r="J838" s="731"/>
      <c r="K838" s="731"/>
      <c r="L838" s="731"/>
      <c r="M838" s="731"/>
      <c r="N838" s="731"/>
      <c r="O838" s="731"/>
      <c r="P838" s="745"/>
      <c r="Q838" s="732"/>
    </row>
    <row r="839" spans="1:17" ht="14.4" customHeight="1" x14ac:dyDescent="0.3">
      <c r="A839" s="726" t="s">
        <v>5790</v>
      </c>
      <c r="B839" s="727" t="s">
        <v>5791</v>
      </c>
      <c r="C839" s="727" t="s">
        <v>5813</v>
      </c>
      <c r="D839" s="727" t="s">
        <v>5820</v>
      </c>
      <c r="E839" s="727" t="s">
        <v>5821</v>
      </c>
      <c r="F839" s="731"/>
      <c r="G839" s="731"/>
      <c r="H839" s="731"/>
      <c r="I839" s="731"/>
      <c r="J839" s="731">
        <v>1</v>
      </c>
      <c r="K839" s="731">
        <v>37</v>
      </c>
      <c r="L839" s="731">
        <v>1</v>
      </c>
      <c r="M839" s="731">
        <v>37</v>
      </c>
      <c r="N839" s="731"/>
      <c r="O839" s="731"/>
      <c r="P839" s="745"/>
      <c r="Q839" s="732"/>
    </row>
    <row r="840" spans="1:17" ht="14.4" customHeight="1" x14ac:dyDescent="0.3">
      <c r="A840" s="726" t="s">
        <v>5790</v>
      </c>
      <c r="B840" s="727" t="s">
        <v>5791</v>
      </c>
      <c r="C840" s="727" t="s">
        <v>5813</v>
      </c>
      <c r="D840" s="727" t="s">
        <v>5846</v>
      </c>
      <c r="E840" s="727" t="s">
        <v>5847</v>
      </c>
      <c r="F840" s="731"/>
      <c r="G840" s="731"/>
      <c r="H840" s="731"/>
      <c r="I840" s="731"/>
      <c r="J840" s="731">
        <v>1</v>
      </c>
      <c r="K840" s="731">
        <v>251</v>
      </c>
      <c r="L840" s="731">
        <v>1</v>
      </c>
      <c r="M840" s="731">
        <v>251</v>
      </c>
      <c r="N840" s="731"/>
      <c r="O840" s="731"/>
      <c r="P840" s="745"/>
      <c r="Q840" s="732"/>
    </row>
    <row r="841" spans="1:17" ht="14.4" customHeight="1" x14ac:dyDescent="0.3">
      <c r="A841" s="726" t="s">
        <v>5790</v>
      </c>
      <c r="B841" s="727" t="s">
        <v>5791</v>
      </c>
      <c r="C841" s="727" t="s">
        <v>5813</v>
      </c>
      <c r="D841" s="727" t="s">
        <v>5848</v>
      </c>
      <c r="E841" s="727" t="s">
        <v>5849</v>
      </c>
      <c r="F841" s="731"/>
      <c r="G841" s="731"/>
      <c r="H841" s="731"/>
      <c r="I841" s="731"/>
      <c r="J841" s="731"/>
      <c r="K841" s="731"/>
      <c r="L841" s="731"/>
      <c r="M841" s="731"/>
      <c r="N841" s="731">
        <v>2</v>
      </c>
      <c r="O841" s="731">
        <v>252</v>
      </c>
      <c r="P841" s="745"/>
      <c r="Q841" s="732">
        <v>126</v>
      </c>
    </row>
    <row r="842" spans="1:17" ht="14.4" customHeight="1" x14ac:dyDescent="0.3">
      <c r="A842" s="726" t="s">
        <v>7092</v>
      </c>
      <c r="B842" s="727" t="s">
        <v>5791</v>
      </c>
      <c r="C842" s="727" t="s">
        <v>5813</v>
      </c>
      <c r="D842" s="727" t="s">
        <v>5830</v>
      </c>
      <c r="E842" s="727" t="s">
        <v>5831</v>
      </c>
      <c r="F842" s="731">
        <v>2</v>
      </c>
      <c r="G842" s="731">
        <v>1234</v>
      </c>
      <c r="H842" s="731">
        <v>1.9587301587301587</v>
      </c>
      <c r="I842" s="731">
        <v>617</v>
      </c>
      <c r="J842" s="731">
        <v>1</v>
      </c>
      <c r="K842" s="731">
        <v>630</v>
      </c>
      <c r="L842" s="731">
        <v>1</v>
      </c>
      <c r="M842" s="731">
        <v>630</v>
      </c>
      <c r="N842" s="731"/>
      <c r="O842" s="731"/>
      <c r="P842" s="745"/>
      <c r="Q842" s="732"/>
    </row>
    <row r="843" spans="1:17" ht="14.4" customHeight="1" x14ac:dyDescent="0.3">
      <c r="A843" s="726" t="s">
        <v>7092</v>
      </c>
      <c r="B843" s="727" t="s">
        <v>5791</v>
      </c>
      <c r="C843" s="727" t="s">
        <v>5813</v>
      </c>
      <c r="D843" s="727" t="s">
        <v>5834</v>
      </c>
      <c r="E843" s="727" t="s">
        <v>5835</v>
      </c>
      <c r="F843" s="731">
        <v>4</v>
      </c>
      <c r="G843" s="731">
        <v>156</v>
      </c>
      <c r="H843" s="731">
        <v>4</v>
      </c>
      <c r="I843" s="731">
        <v>39</v>
      </c>
      <c r="J843" s="731">
        <v>1</v>
      </c>
      <c r="K843" s="731">
        <v>39</v>
      </c>
      <c r="L843" s="731">
        <v>1</v>
      </c>
      <c r="M843" s="731">
        <v>39</v>
      </c>
      <c r="N843" s="731"/>
      <c r="O843" s="731"/>
      <c r="P843" s="745"/>
      <c r="Q843" s="732"/>
    </row>
    <row r="844" spans="1:17" ht="14.4" customHeight="1" x14ac:dyDescent="0.3">
      <c r="A844" s="726" t="s">
        <v>7092</v>
      </c>
      <c r="B844" s="727" t="s">
        <v>5791</v>
      </c>
      <c r="C844" s="727" t="s">
        <v>5813</v>
      </c>
      <c r="D844" s="727" t="s">
        <v>5840</v>
      </c>
      <c r="E844" s="727" t="s">
        <v>5841</v>
      </c>
      <c r="F844" s="731">
        <v>1</v>
      </c>
      <c r="G844" s="731">
        <v>680</v>
      </c>
      <c r="H844" s="731"/>
      <c r="I844" s="731">
        <v>680</v>
      </c>
      <c r="J844" s="731"/>
      <c r="K844" s="731"/>
      <c r="L844" s="731"/>
      <c r="M844" s="731"/>
      <c r="N844" s="731"/>
      <c r="O844" s="731"/>
      <c r="P844" s="745"/>
      <c r="Q844" s="732"/>
    </row>
    <row r="845" spans="1:17" ht="14.4" customHeight="1" x14ac:dyDescent="0.3">
      <c r="A845" s="726" t="s">
        <v>7092</v>
      </c>
      <c r="B845" s="727" t="s">
        <v>5791</v>
      </c>
      <c r="C845" s="727" t="s">
        <v>5813</v>
      </c>
      <c r="D845" s="727" t="s">
        <v>5846</v>
      </c>
      <c r="E845" s="727" t="s">
        <v>5847</v>
      </c>
      <c r="F845" s="731">
        <v>306</v>
      </c>
      <c r="G845" s="731">
        <v>71910</v>
      </c>
      <c r="H845" s="731">
        <v>0.72346975733429919</v>
      </c>
      <c r="I845" s="731">
        <v>235</v>
      </c>
      <c r="J845" s="731">
        <v>396</v>
      </c>
      <c r="K845" s="731">
        <v>99396</v>
      </c>
      <c r="L845" s="731">
        <v>1</v>
      </c>
      <c r="M845" s="731">
        <v>251</v>
      </c>
      <c r="N845" s="731">
        <v>239</v>
      </c>
      <c r="O845" s="731">
        <v>59989</v>
      </c>
      <c r="P845" s="745">
        <v>0.60353535353535348</v>
      </c>
      <c r="Q845" s="732">
        <v>251</v>
      </c>
    </row>
    <row r="846" spans="1:17" ht="14.4" customHeight="1" x14ac:dyDescent="0.3">
      <c r="A846" s="726" t="s">
        <v>7092</v>
      </c>
      <c r="B846" s="727" t="s">
        <v>5791</v>
      </c>
      <c r="C846" s="727" t="s">
        <v>5813</v>
      </c>
      <c r="D846" s="727" t="s">
        <v>5848</v>
      </c>
      <c r="E846" s="727" t="s">
        <v>5849</v>
      </c>
      <c r="F846" s="731">
        <v>1</v>
      </c>
      <c r="G846" s="731">
        <v>118</v>
      </c>
      <c r="H846" s="731"/>
      <c r="I846" s="731">
        <v>118</v>
      </c>
      <c r="J846" s="731"/>
      <c r="K846" s="731"/>
      <c r="L846" s="731"/>
      <c r="M846" s="731"/>
      <c r="N846" s="731"/>
      <c r="O846" s="731"/>
      <c r="P846" s="745"/>
      <c r="Q846" s="732"/>
    </row>
    <row r="847" spans="1:17" ht="14.4" customHeight="1" x14ac:dyDescent="0.3">
      <c r="A847" s="726" t="s">
        <v>7092</v>
      </c>
      <c r="B847" s="727" t="s">
        <v>5791</v>
      </c>
      <c r="C847" s="727" t="s">
        <v>5813</v>
      </c>
      <c r="D847" s="727" t="s">
        <v>5868</v>
      </c>
      <c r="E847" s="727" t="s">
        <v>5869</v>
      </c>
      <c r="F847" s="731">
        <v>163</v>
      </c>
      <c r="G847" s="731">
        <v>2733.32</v>
      </c>
      <c r="H847" s="731"/>
      <c r="I847" s="731">
        <v>16.768834355828222</v>
      </c>
      <c r="J847" s="731"/>
      <c r="K847" s="731"/>
      <c r="L847" s="731"/>
      <c r="M847" s="731"/>
      <c r="N847" s="731"/>
      <c r="O847" s="731"/>
      <c r="P847" s="745"/>
      <c r="Q847" s="732"/>
    </row>
    <row r="848" spans="1:17" ht="14.4" customHeight="1" x14ac:dyDescent="0.3">
      <c r="A848" s="726" t="s">
        <v>7092</v>
      </c>
      <c r="B848" s="727" t="s">
        <v>5979</v>
      </c>
      <c r="C848" s="727" t="s">
        <v>5813</v>
      </c>
      <c r="D848" s="727" t="s">
        <v>6473</v>
      </c>
      <c r="E848" s="727" t="s">
        <v>6474</v>
      </c>
      <c r="F848" s="731"/>
      <c r="G848" s="731"/>
      <c r="H848" s="731"/>
      <c r="I848" s="731"/>
      <c r="J848" s="731">
        <v>1</v>
      </c>
      <c r="K848" s="731">
        <v>836</v>
      </c>
      <c r="L848" s="731">
        <v>1</v>
      </c>
      <c r="M848" s="731">
        <v>836</v>
      </c>
      <c r="N848" s="731"/>
      <c r="O848" s="731"/>
      <c r="P848" s="745"/>
      <c r="Q848" s="732"/>
    </row>
    <row r="849" spans="1:17" ht="14.4" customHeight="1" x14ac:dyDescent="0.3">
      <c r="A849" s="726" t="s">
        <v>7093</v>
      </c>
      <c r="B849" s="727" t="s">
        <v>5791</v>
      </c>
      <c r="C849" s="727" t="s">
        <v>5813</v>
      </c>
      <c r="D849" s="727" t="s">
        <v>5820</v>
      </c>
      <c r="E849" s="727" t="s">
        <v>5821</v>
      </c>
      <c r="F849" s="731"/>
      <c r="G849" s="731"/>
      <c r="H849" s="731"/>
      <c r="I849" s="731"/>
      <c r="J849" s="731"/>
      <c r="K849" s="731"/>
      <c r="L849" s="731"/>
      <c r="M849" s="731"/>
      <c r="N849" s="731">
        <v>2</v>
      </c>
      <c r="O849" s="731">
        <v>74</v>
      </c>
      <c r="P849" s="745"/>
      <c r="Q849" s="732">
        <v>37</v>
      </c>
    </row>
    <row r="850" spans="1:17" ht="14.4" customHeight="1" x14ac:dyDescent="0.3">
      <c r="A850" s="726" t="s">
        <v>7093</v>
      </c>
      <c r="B850" s="727" t="s">
        <v>5791</v>
      </c>
      <c r="C850" s="727" t="s">
        <v>5813</v>
      </c>
      <c r="D850" s="727" t="s">
        <v>5846</v>
      </c>
      <c r="E850" s="727" t="s">
        <v>5847</v>
      </c>
      <c r="F850" s="731">
        <v>21</v>
      </c>
      <c r="G850" s="731">
        <v>4935</v>
      </c>
      <c r="H850" s="731">
        <v>2.1845949535192561</v>
      </c>
      <c r="I850" s="731">
        <v>235</v>
      </c>
      <c r="J850" s="731">
        <v>9</v>
      </c>
      <c r="K850" s="731">
        <v>2259</v>
      </c>
      <c r="L850" s="731">
        <v>1</v>
      </c>
      <c r="M850" s="731">
        <v>251</v>
      </c>
      <c r="N850" s="731">
        <v>22</v>
      </c>
      <c r="O850" s="731">
        <v>5522</v>
      </c>
      <c r="P850" s="745">
        <v>2.4444444444444446</v>
      </c>
      <c r="Q850" s="732">
        <v>251</v>
      </c>
    </row>
    <row r="851" spans="1:17" ht="14.4" customHeight="1" x14ac:dyDescent="0.3">
      <c r="A851" s="726" t="s">
        <v>7093</v>
      </c>
      <c r="B851" s="727" t="s">
        <v>5791</v>
      </c>
      <c r="C851" s="727" t="s">
        <v>5813</v>
      </c>
      <c r="D851" s="727" t="s">
        <v>5848</v>
      </c>
      <c r="E851" s="727" t="s">
        <v>5849</v>
      </c>
      <c r="F851" s="731">
        <v>3</v>
      </c>
      <c r="G851" s="731">
        <v>354</v>
      </c>
      <c r="H851" s="731">
        <v>0.70238095238095233</v>
      </c>
      <c r="I851" s="731">
        <v>118</v>
      </c>
      <c r="J851" s="731">
        <v>4</v>
      </c>
      <c r="K851" s="731">
        <v>504</v>
      </c>
      <c r="L851" s="731">
        <v>1</v>
      </c>
      <c r="M851" s="731">
        <v>126</v>
      </c>
      <c r="N851" s="731">
        <v>10</v>
      </c>
      <c r="O851" s="731">
        <v>1260</v>
      </c>
      <c r="P851" s="745">
        <v>2.5</v>
      </c>
      <c r="Q851" s="732">
        <v>126</v>
      </c>
    </row>
    <row r="852" spans="1:17" ht="14.4" customHeight="1" x14ac:dyDescent="0.3">
      <c r="A852" s="726" t="s">
        <v>7093</v>
      </c>
      <c r="B852" s="727" t="s">
        <v>5791</v>
      </c>
      <c r="C852" s="727" t="s">
        <v>5813</v>
      </c>
      <c r="D852" s="727" t="s">
        <v>5868</v>
      </c>
      <c r="E852" s="727" t="s">
        <v>5869</v>
      </c>
      <c r="F852" s="731">
        <v>6</v>
      </c>
      <c r="G852" s="731">
        <v>133.32999999999998</v>
      </c>
      <c r="H852" s="731"/>
      <c r="I852" s="731">
        <v>22.221666666666664</v>
      </c>
      <c r="J852" s="731"/>
      <c r="K852" s="731"/>
      <c r="L852" s="731"/>
      <c r="M852" s="731"/>
      <c r="N852" s="731"/>
      <c r="O852" s="731"/>
      <c r="P852" s="745"/>
      <c r="Q852" s="732"/>
    </row>
    <row r="853" spans="1:17" ht="14.4" customHeight="1" x14ac:dyDescent="0.3">
      <c r="A853" s="726" t="s">
        <v>7093</v>
      </c>
      <c r="B853" s="727" t="s">
        <v>5791</v>
      </c>
      <c r="C853" s="727" t="s">
        <v>5813</v>
      </c>
      <c r="D853" s="727" t="s">
        <v>5895</v>
      </c>
      <c r="E853" s="727" t="s">
        <v>5896</v>
      </c>
      <c r="F853" s="731">
        <v>1</v>
      </c>
      <c r="G853" s="731">
        <v>349</v>
      </c>
      <c r="H853" s="731"/>
      <c r="I853" s="731">
        <v>349</v>
      </c>
      <c r="J853" s="731"/>
      <c r="K853" s="731"/>
      <c r="L853" s="731"/>
      <c r="M853" s="731"/>
      <c r="N853" s="731"/>
      <c r="O853" s="731"/>
      <c r="P853" s="745"/>
      <c r="Q853" s="732"/>
    </row>
    <row r="854" spans="1:17" ht="14.4" customHeight="1" x14ac:dyDescent="0.3">
      <c r="A854" s="726" t="s">
        <v>7093</v>
      </c>
      <c r="B854" s="727" t="s">
        <v>5791</v>
      </c>
      <c r="C854" s="727" t="s">
        <v>5813</v>
      </c>
      <c r="D854" s="727" t="s">
        <v>5899</v>
      </c>
      <c r="E854" s="727" t="s">
        <v>5900</v>
      </c>
      <c r="F854" s="731"/>
      <c r="G854" s="731"/>
      <c r="H854" s="731"/>
      <c r="I854" s="731"/>
      <c r="J854" s="731">
        <v>1</v>
      </c>
      <c r="K854" s="731">
        <v>122</v>
      </c>
      <c r="L854" s="731">
        <v>1</v>
      </c>
      <c r="M854" s="731">
        <v>122</v>
      </c>
      <c r="N854" s="731">
        <v>1</v>
      </c>
      <c r="O854" s="731">
        <v>116</v>
      </c>
      <c r="P854" s="745">
        <v>0.95081967213114749</v>
      </c>
      <c r="Q854" s="732">
        <v>116</v>
      </c>
    </row>
    <row r="855" spans="1:17" ht="14.4" customHeight="1" x14ac:dyDescent="0.3">
      <c r="A855" s="726" t="s">
        <v>7094</v>
      </c>
      <c r="B855" s="727" t="s">
        <v>5791</v>
      </c>
      <c r="C855" s="727" t="s">
        <v>5813</v>
      </c>
      <c r="D855" s="727" t="s">
        <v>5846</v>
      </c>
      <c r="E855" s="727" t="s">
        <v>5847</v>
      </c>
      <c r="F855" s="731">
        <v>48</v>
      </c>
      <c r="G855" s="731">
        <v>11280</v>
      </c>
      <c r="H855" s="731">
        <v>1.248339973439575</v>
      </c>
      <c r="I855" s="731">
        <v>235</v>
      </c>
      <c r="J855" s="731">
        <v>36</v>
      </c>
      <c r="K855" s="731">
        <v>9036</v>
      </c>
      <c r="L855" s="731">
        <v>1</v>
      </c>
      <c r="M855" s="731">
        <v>251</v>
      </c>
      <c r="N855" s="731">
        <v>63</v>
      </c>
      <c r="O855" s="731">
        <v>15813</v>
      </c>
      <c r="P855" s="745">
        <v>1.75</v>
      </c>
      <c r="Q855" s="732">
        <v>251</v>
      </c>
    </row>
    <row r="856" spans="1:17" ht="14.4" customHeight="1" x14ac:dyDescent="0.3">
      <c r="A856" s="726" t="s">
        <v>7095</v>
      </c>
      <c r="B856" s="727" t="s">
        <v>5791</v>
      </c>
      <c r="C856" s="727" t="s">
        <v>5813</v>
      </c>
      <c r="D856" s="727" t="s">
        <v>5820</v>
      </c>
      <c r="E856" s="727" t="s">
        <v>5821</v>
      </c>
      <c r="F856" s="731">
        <v>1</v>
      </c>
      <c r="G856" s="731">
        <v>35</v>
      </c>
      <c r="H856" s="731"/>
      <c r="I856" s="731">
        <v>35</v>
      </c>
      <c r="J856" s="731"/>
      <c r="K856" s="731"/>
      <c r="L856" s="731"/>
      <c r="M856" s="731"/>
      <c r="N856" s="731">
        <v>1</v>
      </c>
      <c r="O856" s="731">
        <v>37</v>
      </c>
      <c r="P856" s="745"/>
      <c r="Q856" s="732">
        <v>37</v>
      </c>
    </row>
    <row r="857" spans="1:17" ht="14.4" customHeight="1" x14ac:dyDescent="0.3">
      <c r="A857" s="726" t="s">
        <v>7095</v>
      </c>
      <c r="B857" s="727" t="s">
        <v>5791</v>
      </c>
      <c r="C857" s="727" t="s">
        <v>5813</v>
      </c>
      <c r="D857" s="727" t="s">
        <v>5846</v>
      </c>
      <c r="E857" s="727" t="s">
        <v>5847</v>
      </c>
      <c r="F857" s="731">
        <v>576</v>
      </c>
      <c r="G857" s="731">
        <v>135360</v>
      </c>
      <c r="H857" s="731">
        <v>0.99498684229870182</v>
      </c>
      <c r="I857" s="731">
        <v>235</v>
      </c>
      <c r="J857" s="731">
        <v>542</v>
      </c>
      <c r="K857" s="731">
        <v>136042</v>
      </c>
      <c r="L857" s="731">
        <v>1</v>
      </c>
      <c r="M857" s="731">
        <v>251</v>
      </c>
      <c r="N857" s="731">
        <v>503</v>
      </c>
      <c r="O857" s="731">
        <v>126253</v>
      </c>
      <c r="P857" s="745">
        <v>0.9280442804428044</v>
      </c>
      <c r="Q857" s="732">
        <v>251</v>
      </c>
    </row>
    <row r="858" spans="1:17" ht="14.4" customHeight="1" x14ac:dyDescent="0.3">
      <c r="A858" s="726" t="s">
        <v>7095</v>
      </c>
      <c r="B858" s="727" t="s">
        <v>5791</v>
      </c>
      <c r="C858" s="727" t="s">
        <v>5813</v>
      </c>
      <c r="D858" s="727" t="s">
        <v>5848</v>
      </c>
      <c r="E858" s="727" t="s">
        <v>5849</v>
      </c>
      <c r="F858" s="731">
        <v>4</v>
      </c>
      <c r="G858" s="731">
        <v>472</v>
      </c>
      <c r="H858" s="731">
        <v>0.93650793650793651</v>
      </c>
      <c r="I858" s="731">
        <v>118</v>
      </c>
      <c r="J858" s="731">
        <v>4</v>
      </c>
      <c r="K858" s="731">
        <v>504</v>
      </c>
      <c r="L858" s="731">
        <v>1</v>
      </c>
      <c r="M858" s="731">
        <v>126</v>
      </c>
      <c r="N858" s="731">
        <v>8</v>
      </c>
      <c r="O858" s="731">
        <v>1008</v>
      </c>
      <c r="P858" s="745">
        <v>2</v>
      </c>
      <c r="Q858" s="732">
        <v>126</v>
      </c>
    </row>
    <row r="859" spans="1:17" ht="14.4" customHeight="1" x14ac:dyDescent="0.3">
      <c r="A859" s="726" t="s">
        <v>7095</v>
      </c>
      <c r="B859" s="727" t="s">
        <v>5791</v>
      </c>
      <c r="C859" s="727" t="s">
        <v>5813</v>
      </c>
      <c r="D859" s="727" t="s">
        <v>5852</v>
      </c>
      <c r="E859" s="727" t="s">
        <v>5853</v>
      </c>
      <c r="F859" s="731"/>
      <c r="G859" s="731"/>
      <c r="H859" s="731"/>
      <c r="I859" s="731"/>
      <c r="J859" s="731">
        <v>1</v>
      </c>
      <c r="K859" s="731">
        <v>717</v>
      </c>
      <c r="L859" s="731">
        <v>1</v>
      </c>
      <c r="M859" s="731">
        <v>717</v>
      </c>
      <c r="N859" s="731">
        <v>3</v>
      </c>
      <c r="O859" s="731">
        <v>2154</v>
      </c>
      <c r="P859" s="745">
        <v>3.00418410041841</v>
      </c>
      <c r="Q859" s="732">
        <v>718</v>
      </c>
    </row>
    <row r="860" spans="1:17" ht="14.4" customHeight="1" x14ac:dyDescent="0.3">
      <c r="A860" s="726" t="s">
        <v>7095</v>
      </c>
      <c r="B860" s="727" t="s">
        <v>5791</v>
      </c>
      <c r="C860" s="727" t="s">
        <v>5813</v>
      </c>
      <c r="D860" s="727" t="s">
        <v>5868</v>
      </c>
      <c r="E860" s="727" t="s">
        <v>5869</v>
      </c>
      <c r="F860" s="731">
        <v>8</v>
      </c>
      <c r="G860" s="731">
        <v>33.33</v>
      </c>
      <c r="H860" s="731"/>
      <c r="I860" s="731">
        <v>4.1662499999999998</v>
      </c>
      <c r="J860" s="731"/>
      <c r="K860" s="731"/>
      <c r="L860" s="731"/>
      <c r="M860" s="731"/>
      <c r="N860" s="731"/>
      <c r="O860" s="731"/>
      <c r="P860" s="745"/>
      <c r="Q860" s="732"/>
    </row>
    <row r="861" spans="1:17" ht="14.4" customHeight="1" x14ac:dyDescent="0.3">
      <c r="A861" s="726" t="s">
        <v>7095</v>
      </c>
      <c r="B861" s="727" t="s">
        <v>5791</v>
      </c>
      <c r="C861" s="727" t="s">
        <v>5813</v>
      </c>
      <c r="D861" s="727" t="s">
        <v>5899</v>
      </c>
      <c r="E861" s="727" t="s">
        <v>5900</v>
      </c>
      <c r="F861" s="731"/>
      <c r="G861" s="731"/>
      <c r="H861" s="731"/>
      <c r="I861" s="731"/>
      <c r="J861" s="731">
        <v>1</v>
      </c>
      <c r="K861" s="731">
        <v>122</v>
      </c>
      <c r="L861" s="731">
        <v>1</v>
      </c>
      <c r="M861" s="731">
        <v>122</v>
      </c>
      <c r="N861" s="731"/>
      <c r="O861" s="731"/>
      <c r="P861" s="745"/>
      <c r="Q861" s="732"/>
    </row>
    <row r="862" spans="1:17" ht="14.4" customHeight="1" x14ac:dyDescent="0.3">
      <c r="A862" s="726" t="s">
        <v>7095</v>
      </c>
      <c r="B862" s="727" t="s">
        <v>4599</v>
      </c>
      <c r="C862" s="727" t="s">
        <v>5813</v>
      </c>
      <c r="D862" s="727" t="s">
        <v>5934</v>
      </c>
      <c r="E862" s="727" t="s">
        <v>5935</v>
      </c>
      <c r="F862" s="731">
        <v>38</v>
      </c>
      <c r="G862" s="731">
        <v>8930</v>
      </c>
      <c r="H862" s="731">
        <v>2.0928052495898757</v>
      </c>
      <c r="I862" s="731">
        <v>235</v>
      </c>
      <c r="J862" s="731">
        <v>17</v>
      </c>
      <c r="K862" s="731">
        <v>4267</v>
      </c>
      <c r="L862" s="731">
        <v>1</v>
      </c>
      <c r="M862" s="731">
        <v>251</v>
      </c>
      <c r="N862" s="731">
        <v>20</v>
      </c>
      <c r="O862" s="731">
        <v>5020</v>
      </c>
      <c r="P862" s="745">
        <v>1.1764705882352942</v>
      </c>
      <c r="Q862" s="732">
        <v>251</v>
      </c>
    </row>
    <row r="863" spans="1:17" ht="14.4" customHeight="1" x14ac:dyDescent="0.3">
      <c r="A863" s="726" t="s">
        <v>7096</v>
      </c>
      <c r="B863" s="727" t="s">
        <v>5791</v>
      </c>
      <c r="C863" s="727" t="s">
        <v>5813</v>
      </c>
      <c r="D863" s="727" t="s">
        <v>5846</v>
      </c>
      <c r="E863" s="727" t="s">
        <v>5847</v>
      </c>
      <c r="F863" s="731">
        <v>3</v>
      </c>
      <c r="G863" s="731">
        <v>705</v>
      </c>
      <c r="H863" s="731">
        <v>2.808764940239044</v>
      </c>
      <c r="I863" s="731">
        <v>235</v>
      </c>
      <c r="J863" s="731">
        <v>1</v>
      </c>
      <c r="K863" s="731">
        <v>251</v>
      </c>
      <c r="L863" s="731">
        <v>1</v>
      </c>
      <c r="M863" s="731">
        <v>251</v>
      </c>
      <c r="N863" s="731">
        <v>2</v>
      </c>
      <c r="O863" s="731">
        <v>502</v>
      </c>
      <c r="P863" s="745">
        <v>2</v>
      </c>
      <c r="Q863" s="732">
        <v>251</v>
      </c>
    </row>
    <row r="864" spans="1:17" ht="14.4" customHeight="1" x14ac:dyDescent="0.3">
      <c r="A864" s="726" t="s">
        <v>7096</v>
      </c>
      <c r="B864" s="727" t="s">
        <v>5791</v>
      </c>
      <c r="C864" s="727" t="s">
        <v>5813</v>
      </c>
      <c r="D864" s="727" t="s">
        <v>5868</v>
      </c>
      <c r="E864" s="727" t="s">
        <v>5869</v>
      </c>
      <c r="F864" s="731">
        <v>2</v>
      </c>
      <c r="G864" s="731">
        <v>33.33</v>
      </c>
      <c r="H864" s="731"/>
      <c r="I864" s="731">
        <v>16.664999999999999</v>
      </c>
      <c r="J864" s="731"/>
      <c r="K864" s="731"/>
      <c r="L864" s="731"/>
      <c r="M864" s="731"/>
      <c r="N864" s="731"/>
      <c r="O864" s="731"/>
      <c r="P864" s="745"/>
      <c r="Q864" s="732"/>
    </row>
    <row r="865" spans="1:17" ht="14.4" customHeight="1" x14ac:dyDescent="0.3">
      <c r="A865" s="726" t="s">
        <v>7097</v>
      </c>
      <c r="B865" s="727" t="s">
        <v>5791</v>
      </c>
      <c r="C865" s="727" t="s">
        <v>5813</v>
      </c>
      <c r="D865" s="727" t="s">
        <v>5820</v>
      </c>
      <c r="E865" s="727" t="s">
        <v>5821</v>
      </c>
      <c r="F865" s="731">
        <v>2</v>
      </c>
      <c r="G865" s="731">
        <v>70</v>
      </c>
      <c r="H865" s="731"/>
      <c r="I865" s="731">
        <v>35</v>
      </c>
      <c r="J865" s="731"/>
      <c r="K865" s="731"/>
      <c r="L865" s="731"/>
      <c r="M865" s="731"/>
      <c r="N865" s="731">
        <v>1</v>
      </c>
      <c r="O865" s="731">
        <v>37</v>
      </c>
      <c r="P865" s="745"/>
      <c r="Q865" s="732">
        <v>37</v>
      </c>
    </row>
    <row r="866" spans="1:17" ht="14.4" customHeight="1" x14ac:dyDescent="0.3">
      <c r="A866" s="726" t="s">
        <v>7097</v>
      </c>
      <c r="B866" s="727" t="s">
        <v>5791</v>
      </c>
      <c r="C866" s="727" t="s">
        <v>5813</v>
      </c>
      <c r="D866" s="727" t="s">
        <v>5846</v>
      </c>
      <c r="E866" s="727" t="s">
        <v>5847</v>
      </c>
      <c r="F866" s="731">
        <v>7</v>
      </c>
      <c r="G866" s="731">
        <v>1645</v>
      </c>
      <c r="H866" s="731">
        <v>0.93625498007968122</v>
      </c>
      <c r="I866" s="731">
        <v>235</v>
      </c>
      <c r="J866" s="731">
        <v>7</v>
      </c>
      <c r="K866" s="731">
        <v>1757</v>
      </c>
      <c r="L866" s="731">
        <v>1</v>
      </c>
      <c r="M866" s="731">
        <v>251</v>
      </c>
      <c r="N866" s="731">
        <v>7</v>
      </c>
      <c r="O866" s="731">
        <v>1757</v>
      </c>
      <c r="P866" s="745">
        <v>1</v>
      </c>
      <c r="Q866" s="732">
        <v>251</v>
      </c>
    </row>
    <row r="867" spans="1:17" ht="14.4" customHeight="1" x14ac:dyDescent="0.3">
      <c r="A867" s="726" t="s">
        <v>7097</v>
      </c>
      <c r="B867" s="727" t="s">
        <v>5791</v>
      </c>
      <c r="C867" s="727" t="s">
        <v>5813</v>
      </c>
      <c r="D867" s="727" t="s">
        <v>5848</v>
      </c>
      <c r="E867" s="727" t="s">
        <v>5849</v>
      </c>
      <c r="F867" s="731">
        <v>2</v>
      </c>
      <c r="G867" s="731">
        <v>236</v>
      </c>
      <c r="H867" s="731">
        <v>0.46825396825396826</v>
      </c>
      <c r="I867" s="731">
        <v>118</v>
      </c>
      <c r="J867" s="731">
        <v>4</v>
      </c>
      <c r="K867" s="731">
        <v>504</v>
      </c>
      <c r="L867" s="731">
        <v>1</v>
      </c>
      <c r="M867" s="731">
        <v>126</v>
      </c>
      <c r="N867" s="731">
        <v>3</v>
      </c>
      <c r="O867" s="731">
        <v>378</v>
      </c>
      <c r="P867" s="745">
        <v>0.75</v>
      </c>
      <c r="Q867" s="732">
        <v>126</v>
      </c>
    </row>
    <row r="868" spans="1:17" ht="14.4" customHeight="1" x14ac:dyDescent="0.3">
      <c r="A868" s="726" t="s">
        <v>7097</v>
      </c>
      <c r="B868" s="727" t="s">
        <v>5791</v>
      </c>
      <c r="C868" s="727" t="s">
        <v>5813</v>
      </c>
      <c r="D868" s="727" t="s">
        <v>5868</v>
      </c>
      <c r="E868" s="727" t="s">
        <v>5869</v>
      </c>
      <c r="F868" s="731">
        <v>2</v>
      </c>
      <c r="G868" s="731">
        <v>33.33</v>
      </c>
      <c r="H868" s="731">
        <v>1</v>
      </c>
      <c r="I868" s="731">
        <v>16.664999999999999</v>
      </c>
      <c r="J868" s="731">
        <v>1</v>
      </c>
      <c r="K868" s="731">
        <v>33.33</v>
      </c>
      <c r="L868" s="731">
        <v>1</v>
      </c>
      <c r="M868" s="731">
        <v>33.33</v>
      </c>
      <c r="N868" s="731"/>
      <c r="O868" s="731"/>
      <c r="P868" s="745"/>
      <c r="Q868" s="732"/>
    </row>
    <row r="869" spans="1:17" ht="14.4" customHeight="1" x14ac:dyDescent="0.3">
      <c r="A869" s="726" t="s">
        <v>7097</v>
      </c>
      <c r="B869" s="727" t="s">
        <v>5791</v>
      </c>
      <c r="C869" s="727" t="s">
        <v>5813</v>
      </c>
      <c r="D869" s="727" t="s">
        <v>5899</v>
      </c>
      <c r="E869" s="727" t="s">
        <v>5900</v>
      </c>
      <c r="F869" s="731">
        <v>1</v>
      </c>
      <c r="G869" s="731">
        <v>114</v>
      </c>
      <c r="H869" s="731">
        <v>0.93442622950819676</v>
      </c>
      <c r="I869" s="731">
        <v>114</v>
      </c>
      <c r="J869" s="731">
        <v>1</v>
      </c>
      <c r="K869" s="731">
        <v>122</v>
      </c>
      <c r="L869" s="731">
        <v>1</v>
      </c>
      <c r="M869" s="731">
        <v>122</v>
      </c>
      <c r="N869" s="731">
        <v>1</v>
      </c>
      <c r="O869" s="731">
        <v>116</v>
      </c>
      <c r="P869" s="745">
        <v>0.95081967213114749</v>
      </c>
      <c r="Q869" s="732">
        <v>116</v>
      </c>
    </row>
    <row r="870" spans="1:17" ht="14.4" customHeight="1" x14ac:dyDescent="0.3">
      <c r="A870" s="726" t="s">
        <v>7098</v>
      </c>
      <c r="B870" s="727" t="s">
        <v>5791</v>
      </c>
      <c r="C870" s="727" t="s">
        <v>5813</v>
      </c>
      <c r="D870" s="727" t="s">
        <v>5830</v>
      </c>
      <c r="E870" s="727" t="s">
        <v>5831</v>
      </c>
      <c r="F870" s="731">
        <v>1</v>
      </c>
      <c r="G870" s="731">
        <v>617</v>
      </c>
      <c r="H870" s="731">
        <v>0.97936507936507933</v>
      </c>
      <c r="I870" s="731">
        <v>617</v>
      </c>
      <c r="J870" s="731">
        <v>1</v>
      </c>
      <c r="K870" s="731">
        <v>630</v>
      </c>
      <c r="L870" s="731">
        <v>1</v>
      </c>
      <c r="M870" s="731">
        <v>630</v>
      </c>
      <c r="N870" s="731"/>
      <c r="O870" s="731"/>
      <c r="P870" s="745"/>
      <c r="Q870" s="732"/>
    </row>
    <row r="871" spans="1:17" ht="14.4" customHeight="1" x14ac:dyDescent="0.3">
      <c r="A871" s="726" t="s">
        <v>7098</v>
      </c>
      <c r="B871" s="727" t="s">
        <v>5791</v>
      </c>
      <c r="C871" s="727" t="s">
        <v>5813</v>
      </c>
      <c r="D871" s="727" t="s">
        <v>5832</v>
      </c>
      <c r="E871" s="727" t="s">
        <v>5833</v>
      </c>
      <c r="F871" s="731">
        <v>1</v>
      </c>
      <c r="G871" s="731">
        <v>388</v>
      </c>
      <c r="H871" s="731"/>
      <c r="I871" s="731">
        <v>388</v>
      </c>
      <c r="J871" s="731"/>
      <c r="K871" s="731"/>
      <c r="L871" s="731"/>
      <c r="M871" s="731"/>
      <c r="N871" s="731"/>
      <c r="O871" s="731"/>
      <c r="P871" s="745"/>
      <c r="Q871" s="732"/>
    </row>
    <row r="872" spans="1:17" ht="14.4" customHeight="1" x14ac:dyDescent="0.3">
      <c r="A872" s="726" t="s">
        <v>7098</v>
      </c>
      <c r="B872" s="727" t="s">
        <v>5791</v>
      </c>
      <c r="C872" s="727" t="s">
        <v>5813</v>
      </c>
      <c r="D872" s="727" t="s">
        <v>5834</v>
      </c>
      <c r="E872" s="727" t="s">
        <v>5835</v>
      </c>
      <c r="F872" s="731">
        <v>2</v>
      </c>
      <c r="G872" s="731">
        <v>78</v>
      </c>
      <c r="H872" s="731">
        <v>0.66666666666666663</v>
      </c>
      <c r="I872" s="731">
        <v>39</v>
      </c>
      <c r="J872" s="731">
        <v>3</v>
      </c>
      <c r="K872" s="731">
        <v>117</v>
      </c>
      <c r="L872" s="731">
        <v>1</v>
      </c>
      <c r="M872" s="731">
        <v>39</v>
      </c>
      <c r="N872" s="731"/>
      <c r="O872" s="731"/>
      <c r="P872" s="745"/>
      <c r="Q872" s="732"/>
    </row>
    <row r="873" spans="1:17" ht="14.4" customHeight="1" x14ac:dyDescent="0.3">
      <c r="A873" s="726" t="s">
        <v>7098</v>
      </c>
      <c r="B873" s="727" t="s">
        <v>5791</v>
      </c>
      <c r="C873" s="727" t="s">
        <v>5813</v>
      </c>
      <c r="D873" s="727" t="s">
        <v>5844</v>
      </c>
      <c r="E873" s="727" t="s">
        <v>5845</v>
      </c>
      <c r="F873" s="731">
        <v>1</v>
      </c>
      <c r="G873" s="731">
        <v>695</v>
      </c>
      <c r="H873" s="731">
        <v>0.9666203059805285</v>
      </c>
      <c r="I873" s="731">
        <v>695</v>
      </c>
      <c r="J873" s="731">
        <v>1</v>
      </c>
      <c r="K873" s="731">
        <v>719</v>
      </c>
      <c r="L873" s="731">
        <v>1</v>
      </c>
      <c r="M873" s="731">
        <v>719</v>
      </c>
      <c r="N873" s="731"/>
      <c r="O873" s="731"/>
      <c r="P873" s="745"/>
      <c r="Q873" s="732"/>
    </row>
    <row r="874" spans="1:17" ht="14.4" customHeight="1" x14ac:dyDescent="0.3">
      <c r="A874" s="726" t="s">
        <v>7098</v>
      </c>
      <c r="B874" s="727" t="s">
        <v>5791</v>
      </c>
      <c r="C874" s="727" t="s">
        <v>5813</v>
      </c>
      <c r="D874" s="727" t="s">
        <v>5846</v>
      </c>
      <c r="E874" s="727" t="s">
        <v>5847</v>
      </c>
      <c r="F874" s="731">
        <v>3</v>
      </c>
      <c r="G874" s="731">
        <v>705</v>
      </c>
      <c r="H874" s="731">
        <v>0.93625498007968122</v>
      </c>
      <c r="I874" s="731">
        <v>235</v>
      </c>
      <c r="J874" s="731">
        <v>3</v>
      </c>
      <c r="K874" s="731">
        <v>753</v>
      </c>
      <c r="L874" s="731">
        <v>1</v>
      </c>
      <c r="M874" s="731">
        <v>251</v>
      </c>
      <c r="N874" s="731">
        <v>4</v>
      </c>
      <c r="O874" s="731">
        <v>1004</v>
      </c>
      <c r="P874" s="745">
        <v>1.3333333333333333</v>
      </c>
      <c r="Q874" s="732">
        <v>251</v>
      </c>
    </row>
    <row r="875" spans="1:17" ht="14.4" customHeight="1" x14ac:dyDescent="0.3">
      <c r="A875" s="726" t="s">
        <v>7098</v>
      </c>
      <c r="B875" s="727" t="s">
        <v>5791</v>
      </c>
      <c r="C875" s="727" t="s">
        <v>5813</v>
      </c>
      <c r="D875" s="727" t="s">
        <v>5848</v>
      </c>
      <c r="E875" s="727" t="s">
        <v>5849</v>
      </c>
      <c r="F875" s="731">
        <v>1</v>
      </c>
      <c r="G875" s="731">
        <v>118</v>
      </c>
      <c r="H875" s="731">
        <v>0.1873015873015873</v>
      </c>
      <c r="I875" s="731">
        <v>118</v>
      </c>
      <c r="J875" s="731">
        <v>5</v>
      </c>
      <c r="K875" s="731">
        <v>630</v>
      </c>
      <c r="L875" s="731">
        <v>1</v>
      </c>
      <c r="M875" s="731">
        <v>126</v>
      </c>
      <c r="N875" s="731">
        <v>1</v>
      </c>
      <c r="O875" s="731">
        <v>126</v>
      </c>
      <c r="P875" s="745">
        <v>0.2</v>
      </c>
      <c r="Q875" s="732">
        <v>126</v>
      </c>
    </row>
    <row r="876" spans="1:17" ht="14.4" customHeight="1" x14ac:dyDescent="0.3">
      <c r="A876" s="726" t="s">
        <v>7098</v>
      </c>
      <c r="B876" s="727" t="s">
        <v>5791</v>
      </c>
      <c r="C876" s="727" t="s">
        <v>5813</v>
      </c>
      <c r="D876" s="727" t="s">
        <v>5868</v>
      </c>
      <c r="E876" s="727" t="s">
        <v>5869</v>
      </c>
      <c r="F876" s="731">
        <v>2</v>
      </c>
      <c r="G876" s="731">
        <v>33.33</v>
      </c>
      <c r="H876" s="731"/>
      <c r="I876" s="731">
        <v>16.664999999999999</v>
      </c>
      <c r="J876" s="731"/>
      <c r="K876" s="731"/>
      <c r="L876" s="731"/>
      <c r="M876" s="731"/>
      <c r="N876" s="731"/>
      <c r="O876" s="731"/>
      <c r="P876" s="745"/>
      <c r="Q876" s="732"/>
    </row>
    <row r="877" spans="1:17" ht="14.4" customHeight="1" x14ac:dyDescent="0.3">
      <c r="A877" s="726" t="s">
        <v>7098</v>
      </c>
      <c r="B877" s="727" t="s">
        <v>5791</v>
      </c>
      <c r="C877" s="727" t="s">
        <v>5813</v>
      </c>
      <c r="D877" s="727" t="s">
        <v>5876</v>
      </c>
      <c r="E877" s="727" t="s">
        <v>5877</v>
      </c>
      <c r="F877" s="731">
        <v>1</v>
      </c>
      <c r="G877" s="731">
        <v>82</v>
      </c>
      <c r="H877" s="731">
        <v>0.95348837209302328</v>
      </c>
      <c r="I877" s="731">
        <v>82</v>
      </c>
      <c r="J877" s="731">
        <v>1</v>
      </c>
      <c r="K877" s="731">
        <v>86</v>
      </c>
      <c r="L877" s="731">
        <v>1</v>
      </c>
      <c r="M877" s="731">
        <v>86</v>
      </c>
      <c r="N877" s="731"/>
      <c r="O877" s="731"/>
      <c r="P877" s="745"/>
      <c r="Q877" s="732"/>
    </row>
    <row r="878" spans="1:17" ht="14.4" customHeight="1" x14ac:dyDescent="0.3">
      <c r="A878" s="726" t="s">
        <v>7098</v>
      </c>
      <c r="B878" s="727" t="s">
        <v>5791</v>
      </c>
      <c r="C878" s="727" t="s">
        <v>5813</v>
      </c>
      <c r="D878" s="727" t="s">
        <v>5899</v>
      </c>
      <c r="E878" s="727" t="s">
        <v>5900</v>
      </c>
      <c r="F878" s="731"/>
      <c r="G878" s="731"/>
      <c r="H878" s="731"/>
      <c r="I878" s="731"/>
      <c r="J878" s="731"/>
      <c r="K878" s="731"/>
      <c r="L878" s="731"/>
      <c r="M878" s="731"/>
      <c r="N878" s="731">
        <v>1</v>
      </c>
      <c r="O878" s="731">
        <v>116</v>
      </c>
      <c r="P878" s="745"/>
      <c r="Q878" s="732">
        <v>116</v>
      </c>
    </row>
    <row r="879" spans="1:17" ht="14.4" customHeight="1" x14ac:dyDescent="0.3">
      <c r="A879" s="726" t="s">
        <v>7099</v>
      </c>
      <c r="B879" s="727" t="s">
        <v>5791</v>
      </c>
      <c r="C879" s="727" t="s">
        <v>5813</v>
      </c>
      <c r="D879" s="727" t="s">
        <v>5820</v>
      </c>
      <c r="E879" s="727" t="s">
        <v>5821</v>
      </c>
      <c r="F879" s="731">
        <v>5</v>
      </c>
      <c r="G879" s="731">
        <v>175</v>
      </c>
      <c r="H879" s="731"/>
      <c r="I879" s="731">
        <v>35</v>
      </c>
      <c r="J879" s="731"/>
      <c r="K879" s="731"/>
      <c r="L879" s="731"/>
      <c r="M879" s="731"/>
      <c r="N879" s="731">
        <v>4</v>
      </c>
      <c r="O879" s="731">
        <v>148</v>
      </c>
      <c r="P879" s="745"/>
      <c r="Q879" s="732">
        <v>37</v>
      </c>
    </row>
    <row r="880" spans="1:17" ht="14.4" customHeight="1" x14ac:dyDescent="0.3">
      <c r="A880" s="726" t="s">
        <v>7099</v>
      </c>
      <c r="B880" s="727" t="s">
        <v>5791</v>
      </c>
      <c r="C880" s="727" t="s">
        <v>5813</v>
      </c>
      <c r="D880" s="727" t="s">
        <v>5830</v>
      </c>
      <c r="E880" s="727" t="s">
        <v>5831</v>
      </c>
      <c r="F880" s="731"/>
      <c r="G880" s="731"/>
      <c r="H880" s="731"/>
      <c r="I880" s="731"/>
      <c r="J880" s="731"/>
      <c r="K880" s="731"/>
      <c r="L880" s="731"/>
      <c r="M880" s="731"/>
      <c r="N880" s="731">
        <v>2</v>
      </c>
      <c r="O880" s="731">
        <v>1260</v>
      </c>
      <c r="P880" s="745"/>
      <c r="Q880" s="732">
        <v>630</v>
      </c>
    </row>
    <row r="881" spans="1:17" ht="14.4" customHeight="1" x14ac:dyDescent="0.3">
      <c r="A881" s="726" t="s">
        <v>7099</v>
      </c>
      <c r="B881" s="727" t="s">
        <v>5791</v>
      </c>
      <c r="C881" s="727" t="s">
        <v>5813</v>
      </c>
      <c r="D881" s="727" t="s">
        <v>5834</v>
      </c>
      <c r="E881" s="727" t="s">
        <v>5835</v>
      </c>
      <c r="F881" s="731"/>
      <c r="G881" s="731"/>
      <c r="H881" s="731"/>
      <c r="I881" s="731"/>
      <c r="J881" s="731"/>
      <c r="K881" s="731"/>
      <c r="L881" s="731"/>
      <c r="M881" s="731"/>
      <c r="N881" s="731">
        <v>3</v>
      </c>
      <c r="O881" s="731">
        <v>117</v>
      </c>
      <c r="P881" s="745"/>
      <c r="Q881" s="732">
        <v>39</v>
      </c>
    </row>
    <row r="882" spans="1:17" ht="14.4" customHeight="1" x14ac:dyDescent="0.3">
      <c r="A882" s="726" t="s">
        <v>7099</v>
      </c>
      <c r="B882" s="727" t="s">
        <v>5791</v>
      </c>
      <c r="C882" s="727" t="s">
        <v>5813</v>
      </c>
      <c r="D882" s="727" t="s">
        <v>5844</v>
      </c>
      <c r="E882" s="727" t="s">
        <v>5845</v>
      </c>
      <c r="F882" s="731"/>
      <c r="G882" s="731"/>
      <c r="H882" s="731"/>
      <c r="I882" s="731"/>
      <c r="J882" s="731"/>
      <c r="K882" s="731"/>
      <c r="L882" s="731"/>
      <c r="M882" s="731"/>
      <c r="N882" s="731">
        <v>1</v>
      </c>
      <c r="O882" s="731">
        <v>719</v>
      </c>
      <c r="P882" s="745"/>
      <c r="Q882" s="732">
        <v>719</v>
      </c>
    </row>
    <row r="883" spans="1:17" ht="14.4" customHeight="1" x14ac:dyDescent="0.3">
      <c r="A883" s="726" t="s">
        <v>7099</v>
      </c>
      <c r="B883" s="727" t="s">
        <v>5791</v>
      </c>
      <c r="C883" s="727" t="s">
        <v>5813</v>
      </c>
      <c r="D883" s="727" t="s">
        <v>5846</v>
      </c>
      <c r="E883" s="727" t="s">
        <v>5847</v>
      </c>
      <c r="F883" s="731">
        <v>26</v>
      </c>
      <c r="G883" s="731">
        <v>6110</v>
      </c>
      <c r="H883" s="731">
        <v>0.86937962435970406</v>
      </c>
      <c r="I883" s="731">
        <v>235</v>
      </c>
      <c r="J883" s="731">
        <v>28</v>
      </c>
      <c r="K883" s="731">
        <v>7028</v>
      </c>
      <c r="L883" s="731">
        <v>1</v>
      </c>
      <c r="M883" s="731">
        <v>251</v>
      </c>
      <c r="N883" s="731">
        <v>15</v>
      </c>
      <c r="O883" s="731">
        <v>3765</v>
      </c>
      <c r="P883" s="745">
        <v>0.5357142857142857</v>
      </c>
      <c r="Q883" s="732">
        <v>251</v>
      </c>
    </row>
    <row r="884" spans="1:17" ht="14.4" customHeight="1" x14ac:dyDescent="0.3">
      <c r="A884" s="726" t="s">
        <v>7099</v>
      </c>
      <c r="B884" s="727" t="s">
        <v>5791</v>
      </c>
      <c r="C884" s="727" t="s">
        <v>5813</v>
      </c>
      <c r="D884" s="727" t="s">
        <v>5848</v>
      </c>
      <c r="E884" s="727" t="s">
        <v>5849</v>
      </c>
      <c r="F884" s="731">
        <v>7</v>
      </c>
      <c r="G884" s="731">
        <v>826</v>
      </c>
      <c r="H884" s="731">
        <v>0.50427350427350426</v>
      </c>
      <c r="I884" s="731">
        <v>118</v>
      </c>
      <c r="J884" s="731">
        <v>13</v>
      </c>
      <c r="K884" s="731">
        <v>1638</v>
      </c>
      <c r="L884" s="731">
        <v>1</v>
      </c>
      <c r="M884" s="731">
        <v>126</v>
      </c>
      <c r="N884" s="731">
        <v>9</v>
      </c>
      <c r="O884" s="731">
        <v>1134</v>
      </c>
      <c r="P884" s="745">
        <v>0.69230769230769229</v>
      </c>
      <c r="Q884" s="732">
        <v>126</v>
      </c>
    </row>
    <row r="885" spans="1:17" ht="14.4" customHeight="1" x14ac:dyDescent="0.3">
      <c r="A885" s="726" t="s">
        <v>7099</v>
      </c>
      <c r="B885" s="727" t="s">
        <v>5791</v>
      </c>
      <c r="C885" s="727" t="s">
        <v>5813</v>
      </c>
      <c r="D885" s="727" t="s">
        <v>5862</v>
      </c>
      <c r="E885" s="727" t="s">
        <v>5863</v>
      </c>
      <c r="F885" s="731"/>
      <c r="G885" s="731"/>
      <c r="H885" s="731"/>
      <c r="I885" s="731"/>
      <c r="J885" s="731">
        <v>2</v>
      </c>
      <c r="K885" s="731">
        <v>1358</v>
      </c>
      <c r="L885" s="731">
        <v>1</v>
      </c>
      <c r="M885" s="731">
        <v>679</v>
      </c>
      <c r="N885" s="731"/>
      <c r="O885" s="731"/>
      <c r="P885" s="745"/>
      <c r="Q885" s="732"/>
    </row>
    <row r="886" spans="1:17" ht="14.4" customHeight="1" x14ac:dyDescent="0.3">
      <c r="A886" s="726" t="s">
        <v>7099</v>
      </c>
      <c r="B886" s="727" t="s">
        <v>5791</v>
      </c>
      <c r="C886" s="727" t="s">
        <v>5813</v>
      </c>
      <c r="D886" s="727" t="s">
        <v>5868</v>
      </c>
      <c r="E886" s="727" t="s">
        <v>5869</v>
      </c>
      <c r="F886" s="731">
        <v>15</v>
      </c>
      <c r="G886" s="731">
        <v>266.66000000000003</v>
      </c>
      <c r="H886" s="731">
        <v>8.0006000600060023</v>
      </c>
      <c r="I886" s="731">
        <v>17.777333333333335</v>
      </c>
      <c r="J886" s="731">
        <v>1</v>
      </c>
      <c r="K886" s="731">
        <v>33.33</v>
      </c>
      <c r="L886" s="731">
        <v>1</v>
      </c>
      <c r="M886" s="731">
        <v>33.33</v>
      </c>
      <c r="N886" s="731"/>
      <c r="O886" s="731"/>
      <c r="P886" s="745"/>
      <c r="Q886" s="732"/>
    </row>
    <row r="887" spans="1:17" ht="14.4" customHeight="1" x14ac:dyDescent="0.3">
      <c r="A887" s="726" t="s">
        <v>7099</v>
      </c>
      <c r="B887" s="727" t="s">
        <v>5791</v>
      </c>
      <c r="C887" s="727" t="s">
        <v>5813</v>
      </c>
      <c r="D887" s="727" t="s">
        <v>5876</v>
      </c>
      <c r="E887" s="727" t="s">
        <v>5877</v>
      </c>
      <c r="F887" s="731">
        <v>4</v>
      </c>
      <c r="G887" s="731">
        <v>328</v>
      </c>
      <c r="H887" s="731">
        <v>0.95348837209302328</v>
      </c>
      <c r="I887" s="731">
        <v>82</v>
      </c>
      <c r="J887" s="731">
        <v>4</v>
      </c>
      <c r="K887" s="731">
        <v>344</v>
      </c>
      <c r="L887" s="731">
        <v>1</v>
      </c>
      <c r="M887" s="731">
        <v>86</v>
      </c>
      <c r="N887" s="731">
        <v>1</v>
      </c>
      <c r="O887" s="731">
        <v>86</v>
      </c>
      <c r="P887" s="745">
        <v>0.25</v>
      </c>
      <c r="Q887" s="732">
        <v>86</v>
      </c>
    </row>
    <row r="888" spans="1:17" ht="14.4" customHeight="1" x14ac:dyDescent="0.3">
      <c r="A888" s="726" t="s">
        <v>7099</v>
      </c>
      <c r="B888" s="727" t="s">
        <v>5791</v>
      </c>
      <c r="C888" s="727" t="s">
        <v>5813</v>
      </c>
      <c r="D888" s="727" t="s">
        <v>5893</v>
      </c>
      <c r="E888" s="727" t="s">
        <v>5894</v>
      </c>
      <c r="F888" s="731">
        <v>3</v>
      </c>
      <c r="G888" s="731">
        <v>3150</v>
      </c>
      <c r="H888" s="731">
        <v>1.4816556914393226</v>
      </c>
      <c r="I888" s="731">
        <v>1050</v>
      </c>
      <c r="J888" s="731">
        <v>2</v>
      </c>
      <c r="K888" s="731">
        <v>2126</v>
      </c>
      <c r="L888" s="731">
        <v>1</v>
      </c>
      <c r="M888" s="731">
        <v>1063</v>
      </c>
      <c r="N888" s="731"/>
      <c r="O888" s="731"/>
      <c r="P888" s="745"/>
      <c r="Q888" s="732"/>
    </row>
    <row r="889" spans="1:17" ht="14.4" customHeight="1" x14ac:dyDescent="0.3">
      <c r="A889" s="726" t="s">
        <v>7099</v>
      </c>
      <c r="B889" s="727" t="s">
        <v>5791</v>
      </c>
      <c r="C889" s="727" t="s">
        <v>5813</v>
      </c>
      <c r="D889" s="727" t="s">
        <v>5899</v>
      </c>
      <c r="E889" s="727" t="s">
        <v>5900</v>
      </c>
      <c r="F889" s="731"/>
      <c r="G889" s="731"/>
      <c r="H889" s="731"/>
      <c r="I889" s="731"/>
      <c r="J889" s="731">
        <v>2</v>
      </c>
      <c r="K889" s="731">
        <v>244</v>
      </c>
      <c r="L889" s="731">
        <v>1</v>
      </c>
      <c r="M889" s="731">
        <v>122</v>
      </c>
      <c r="N889" s="731">
        <v>4</v>
      </c>
      <c r="O889" s="731">
        <v>464</v>
      </c>
      <c r="P889" s="745">
        <v>1.901639344262295</v>
      </c>
      <c r="Q889" s="732">
        <v>116</v>
      </c>
    </row>
    <row r="890" spans="1:17" ht="14.4" customHeight="1" x14ac:dyDescent="0.3">
      <c r="A890" s="726" t="s">
        <v>7099</v>
      </c>
      <c r="B890" s="727" t="s">
        <v>5791</v>
      </c>
      <c r="C890" s="727" t="s">
        <v>5813</v>
      </c>
      <c r="D890" s="727" t="s">
        <v>5907</v>
      </c>
      <c r="E890" s="727" t="s">
        <v>5908</v>
      </c>
      <c r="F890" s="731"/>
      <c r="G890" s="731"/>
      <c r="H890" s="731"/>
      <c r="I890" s="731"/>
      <c r="J890" s="731"/>
      <c r="K890" s="731"/>
      <c r="L890" s="731"/>
      <c r="M890" s="731"/>
      <c r="N890" s="731">
        <v>1</v>
      </c>
      <c r="O890" s="731">
        <v>1308</v>
      </c>
      <c r="P890" s="745"/>
      <c r="Q890" s="732">
        <v>1308</v>
      </c>
    </row>
    <row r="891" spans="1:17" ht="14.4" customHeight="1" x14ac:dyDescent="0.3">
      <c r="A891" s="726" t="s">
        <v>7100</v>
      </c>
      <c r="B891" s="727" t="s">
        <v>5791</v>
      </c>
      <c r="C891" s="727" t="s">
        <v>5810</v>
      </c>
      <c r="D891" s="727" t="s">
        <v>5930</v>
      </c>
      <c r="E891" s="727" t="s">
        <v>5931</v>
      </c>
      <c r="F891" s="731"/>
      <c r="G891" s="731"/>
      <c r="H891" s="731"/>
      <c r="I891" s="731"/>
      <c r="J891" s="731">
        <v>3</v>
      </c>
      <c r="K891" s="731">
        <v>11142.66</v>
      </c>
      <c r="L891" s="731">
        <v>1</v>
      </c>
      <c r="M891" s="731">
        <v>3714.22</v>
      </c>
      <c r="N891" s="731">
        <v>1</v>
      </c>
      <c r="O891" s="731">
        <v>3714.22</v>
      </c>
      <c r="P891" s="745">
        <v>0.33333333333333331</v>
      </c>
      <c r="Q891" s="732">
        <v>3714.22</v>
      </c>
    </row>
    <row r="892" spans="1:17" ht="14.4" customHeight="1" x14ac:dyDescent="0.3">
      <c r="A892" s="726" t="s">
        <v>7100</v>
      </c>
      <c r="B892" s="727" t="s">
        <v>5791</v>
      </c>
      <c r="C892" s="727" t="s">
        <v>5813</v>
      </c>
      <c r="D892" s="727" t="s">
        <v>5975</v>
      </c>
      <c r="E892" s="727" t="s">
        <v>5976</v>
      </c>
      <c r="F892" s="731"/>
      <c r="G892" s="731"/>
      <c r="H892" s="731"/>
      <c r="I892" s="731"/>
      <c r="J892" s="731">
        <v>1</v>
      </c>
      <c r="K892" s="731">
        <v>122</v>
      </c>
      <c r="L892" s="731">
        <v>1</v>
      </c>
      <c r="M892" s="731">
        <v>122</v>
      </c>
      <c r="N892" s="731"/>
      <c r="O892" s="731"/>
      <c r="P892" s="745"/>
      <c r="Q892" s="732"/>
    </row>
    <row r="893" spans="1:17" ht="14.4" customHeight="1" x14ac:dyDescent="0.3">
      <c r="A893" s="726" t="s">
        <v>7100</v>
      </c>
      <c r="B893" s="727" t="s">
        <v>5791</v>
      </c>
      <c r="C893" s="727" t="s">
        <v>5813</v>
      </c>
      <c r="D893" s="727" t="s">
        <v>5828</v>
      </c>
      <c r="E893" s="727" t="s">
        <v>5829</v>
      </c>
      <c r="F893" s="731">
        <v>1</v>
      </c>
      <c r="G893" s="731">
        <v>84</v>
      </c>
      <c r="H893" s="731">
        <v>0.31818181818181818</v>
      </c>
      <c r="I893" s="731">
        <v>84</v>
      </c>
      <c r="J893" s="731">
        <v>3</v>
      </c>
      <c r="K893" s="731">
        <v>264</v>
      </c>
      <c r="L893" s="731">
        <v>1</v>
      </c>
      <c r="M893" s="731">
        <v>88</v>
      </c>
      <c r="N893" s="731">
        <v>6</v>
      </c>
      <c r="O893" s="731">
        <v>528</v>
      </c>
      <c r="P893" s="745">
        <v>2</v>
      </c>
      <c r="Q893" s="732">
        <v>88</v>
      </c>
    </row>
    <row r="894" spans="1:17" ht="14.4" customHeight="1" x14ac:dyDescent="0.3">
      <c r="A894" s="726" t="s">
        <v>7100</v>
      </c>
      <c r="B894" s="727" t="s">
        <v>5791</v>
      </c>
      <c r="C894" s="727" t="s">
        <v>5813</v>
      </c>
      <c r="D894" s="727" t="s">
        <v>5830</v>
      </c>
      <c r="E894" s="727" t="s">
        <v>5831</v>
      </c>
      <c r="F894" s="731">
        <v>1</v>
      </c>
      <c r="G894" s="731">
        <v>617</v>
      </c>
      <c r="H894" s="731">
        <v>0.24484126984126983</v>
      </c>
      <c r="I894" s="731">
        <v>617</v>
      </c>
      <c r="J894" s="731">
        <v>4</v>
      </c>
      <c r="K894" s="731">
        <v>2520</v>
      </c>
      <c r="L894" s="731">
        <v>1</v>
      </c>
      <c r="M894" s="731">
        <v>630</v>
      </c>
      <c r="N894" s="731">
        <v>7</v>
      </c>
      <c r="O894" s="731">
        <v>4410</v>
      </c>
      <c r="P894" s="745">
        <v>1.75</v>
      </c>
      <c r="Q894" s="732">
        <v>630</v>
      </c>
    </row>
    <row r="895" spans="1:17" ht="14.4" customHeight="1" x14ac:dyDescent="0.3">
      <c r="A895" s="726" t="s">
        <v>7100</v>
      </c>
      <c r="B895" s="727" t="s">
        <v>5791</v>
      </c>
      <c r="C895" s="727" t="s">
        <v>5813</v>
      </c>
      <c r="D895" s="727" t="s">
        <v>5832</v>
      </c>
      <c r="E895" s="727" t="s">
        <v>5833</v>
      </c>
      <c r="F895" s="731">
        <v>1</v>
      </c>
      <c r="G895" s="731">
        <v>388</v>
      </c>
      <c r="H895" s="731">
        <v>0.32993197278911562</v>
      </c>
      <c r="I895" s="731">
        <v>388</v>
      </c>
      <c r="J895" s="731">
        <v>3</v>
      </c>
      <c r="K895" s="731">
        <v>1176</v>
      </c>
      <c r="L895" s="731">
        <v>1</v>
      </c>
      <c r="M895" s="731">
        <v>392</v>
      </c>
      <c r="N895" s="731">
        <v>6</v>
      </c>
      <c r="O895" s="731">
        <v>2352</v>
      </c>
      <c r="P895" s="745">
        <v>2</v>
      </c>
      <c r="Q895" s="732">
        <v>392</v>
      </c>
    </row>
    <row r="896" spans="1:17" ht="14.4" customHeight="1" x14ac:dyDescent="0.3">
      <c r="A896" s="726" t="s">
        <v>7100</v>
      </c>
      <c r="B896" s="727" t="s">
        <v>5791</v>
      </c>
      <c r="C896" s="727" t="s">
        <v>5813</v>
      </c>
      <c r="D896" s="727" t="s">
        <v>5834</v>
      </c>
      <c r="E896" s="727" t="s">
        <v>5835</v>
      </c>
      <c r="F896" s="731">
        <v>4</v>
      </c>
      <c r="G896" s="731">
        <v>156</v>
      </c>
      <c r="H896" s="731">
        <v>0.66666666666666663</v>
      </c>
      <c r="I896" s="731">
        <v>39</v>
      </c>
      <c r="J896" s="731">
        <v>6</v>
      </c>
      <c r="K896" s="731">
        <v>234</v>
      </c>
      <c r="L896" s="731">
        <v>1</v>
      </c>
      <c r="M896" s="731">
        <v>39</v>
      </c>
      <c r="N896" s="731">
        <v>9</v>
      </c>
      <c r="O896" s="731">
        <v>351</v>
      </c>
      <c r="P896" s="745">
        <v>1.5</v>
      </c>
      <c r="Q896" s="732">
        <v>39</v>
      </c>
    </row>
    <row r="897" spans="1:17" ht="14.4" customHeight="1" x14ac:dyDescent="0.3">
      <c r="A897" s="726" t="s">
        <v>7100</v>
      </c>
      <c r="B897" s="727" t="s">
        <v>5791</v>
      </c>
      <c r="C897" s="727" t="s">
        <v>5813</v>
      </c>
      <c r="D897" s="727" t="s">
        <v>5844</v>
      </c>
      <c r="E897" s="727" t="s">
        <v>5845</v>
      </c>
      <c r="F897" s="731">
        <v>1</v>
      </c>
      <c r="G897" s="731">
        <v>695</v>
      </c>
      <c r="H897" s="731">
        <v>0.19332406119610571</v>
      </c>
      <c r="I897" s="731">
        <v>695</v>
      </c>
      <c r="J897" s="731">
        <v>5</v>
      </c>
      <c r="K897" s="731">
        <v>3595</v>
      </c>
      <c r="L897" s="731">
        <v>1</v>
      </c>
      <c r="M897" s="731">
        <v>719</v>
      </c>
      <c r="N897" s="731">
        <v>6</v>
      </c>
      <c r="O897" s="731">
        <v>4314</v>
      </c>
      <c r="P897" s="745">
        <v>1.2</v>
      </c>
      <c r="Q897" s="732">
        <v>719</v>
      </c>
    </row>
    <row r="898" spans="1:17" ht="14.4" customHeight="1" x14ac:dyDescent="0.3">
      <c r="A898" s="726" t="s">
        <v>7100</v>
      </c>
      <c r="B898" s="727" t="s">
        <v>5791</v>
      </c>
      <c r="C898" s="727" t="s">
        <v>5813</v>
      </c>
      <c r="D898" s="727" t="s">
        <v>5846</v>
      </c>
      <c r="E898" s="727" t="s">
        <v>5847</v>
      </c>
      <c r="F898" s="731">
        <v>2</v>
      </c>
      <c r="G898" s="731">
        <v>470</v>
      </c>
      <c r="H898" s="731">
        <v>0.20805666223992916</v>
      </c>
      <c r="I898" s="731">
        <v>235</v>
      </c>
      <c r="J898" s="731">
        <v>9</v>
      </c>
      <c r="K898" s="731">
        <v>2259</v>
      </c>
      <c r="L898" s="731">
        <v>1</v>
      </c>
      <c r="M898" s="731">
        <v>251</v>
      </c>
      <c r="N898" s="731">
        <v>10</v>
      </c>
      <c r="O898" s="731">
        <v>2510</v>
      </c>
      <c r="P898" s="745">
        <v>1.1111111111111112</v>
      </c>
      <c r="Q898" s="732">
        <v>251</v>
      </c>
    </row>
    <row r="899" spans="1:17" ht="14.4" customHeight="1" x14ac:dyDescent="0.3">
      <c r="A899" s="726" t="s">
        <v>7100</v>
      </c>
      <c r="B899" s="727" t="s">
        <v>5791</v>
      </c>
      <c r="C899" s="727" t="s">
        <v>5813</v>
      </c>
      <c r="D899" s="727" t="s">
        <v>5848</v>
      </c>
      <c r="E899" s="727" t="s">
        <v>5849</v>
      </c>
      <c r="F899" s="731">
        <v>6</v>
      </c>
      <c r="G899" s="731">
        <v>708</v>
      </c>
      <c r="H899" s="731">
        <v>0.6243386243386243</v>
      </c>
      <c r="I899" s="731">
        <v>118</v>
      </c>
      <c r="J899" s="731">
        <v>9</v>
      </c>
      <c r="K899" s="731">
        <v>1134</v>
      </c>
      <c r="L899" s="731">
        <v>1</v>
      </c>
      <c r="M899" s="731">
        <v>126</v>
      </c>
      <c r="N899" s="731">
        <v>6</v>
      </c>
      <c r="O899" s="731">
        <v>756</v>
      </c>
      <c r="P899" s="745">
        <v>0.66666666666666663</v>
      </c>
      <c r="Q899" s="732">
        <v>126</v>
      </c>
    </row>
    <row r="900" spans="1:17" ht="14.4" customHeight="1" x14ac:dyDescent="0.3">
      <c r="A900" s="726" t="s">
        <v>7100</v>
      </c>
      <c r="B900" s="727" t="s">
        <v>5791</v>
      </c>
      <c r="C900" s="727" t="s">
        <v>5813</v>
      </c>
      <c r="D900" s="727" t="s">
        <v>5862</v>
      </c>
      <c r="E900" s="727" t="s">
        <v>5863</v>
      </c>
      <c r="F900" s="731"/>
      <c r="G900" s="731"/>
      <c r="H900" s="731"/>
      <c r="I900" s="731"/>
      <c r="J900" s="731">
        <v>1</v>
      </c>
      <c r="K900" s="731">
        <v>679</v>
      </c>
      <c r="L900" s="731">
        <v>1</v>
      </c>
      <c r="M900" s="731">
        <v>679</v>
      </c>
      <c r="N900" s="731">
        <v>1</v>
      </c>
      <c r="O900" s="731">
        <v>679</v>
      </c>
      <c r="P900" s="745">
        <v>1</v>
      </c>
      <c r="Q900" s="732">
        <v>679</v>
      </c>
    </row>
    <row r="901" spans="1:17" ht="14.4" customHeight="1" x14ac:dyDescent="0.3">
      <c r="A901" s="726" t="s">
        <v>7100</v>
      </c>
      <c r="B901" s="727" t="s">
        <v>5791</v>
      </c>
      <c r="C901" s="727" t="s">
        <v>5813</v>
      </c>
      <c r="D901" s="727" t="s">
        <v>5870</v>
      </c>
      <c r="E901" s="727" t="s">
        <v>5871</v>
      </c>
      <c r="F901" s="731">
        <v>1</v>
      </c>
      <c r="G901" s="731">
        <v>956</v>
      </c>
      <c r="H901" s="731"/>
      <c r="I901" s="731">
        <v>956</v>
      </c>
      <c r="J901" s="731"/>
      <c r="K901" s="731"/>
      <c r="L901" s="731"/>
      <c r="M901" s="731"/>
      <c r="N901" s="731"/>
      <c r="O901" s="731"/>
      <c r="P901" s="745"/>
      <c r="Q901" s="732"/>
    </row>
    <row r="902" spans="1:17" ht="14.4" customHeight="1" x14ac:dyDescent="0.3">
      <c r="A902" s="726" t="s">
        <v>7100</v>
      </c>
      <c r="B902" s="727" t="s">
        <v>5791</v>
      </c>
      <c r="C902" s="727" t="s">
        <v>5813</v>
      </c>
      <c r="D902" s="727" t="s">
        <v>5876</v>
      </c>
      <c r="E902" s="727" t="s">
        <v>5877</v>
      </c>
      <c r="F902" s="731">
        <v>1</v>
      </c>
      <c r="G902" s="731">
        <v>82</v>
      </c>
      <c r="H902" s="731">
        <v>0.47674418604651164</v>
      </c>
      <c r="I902" s="731">
        <v>82</v>
      </c>
      <c r="J902" s="731">
        <v>2</v>
      </c>
      <c r="K902" s="731">
        <v>172</v>
      </c>
      <c r="L902" s="731">
        <v>1</v>
      </c>
      <c r="M902" s="731">
        <v>86</v>
      </c>
      <c r="N902" s="731">
        <v>5</v>
      </c>
      <c r="O902" s="731">
        <v>430</v>
      </c>
      <c r="P902" s="745">
        <v>2.5</v>
      </c>
      <c r="Q902" s="732">
        <v>86</v>
      </c>
    </row>
    <row r="903" spans="1:17" ht="14.4" customHeight="1" x14ac:dyDescent="0.3">
      <c r="A903" s="726" t="s">
        <v>7100</v>
      </c>
      <c r="B903" s="727" t="s">
        <v>5791</v>
      </c>
      <c r="C903" s="727" t="s">
        <v>5813</v>
      </c>
      <c r="D903" s="727" t="s">
        <v>5893</v>
      </c>
      <c r="E903" s="727" t="s">
        <v>5894</v>
      </c>
      <c r="F903" s="731"/>
      <c r="G903" s="731"/>
      <c r="H903" s="731"/>
      <c r="I903" s="731"/>
      <c r="J903" s="731"/>
      <c r="K903" s="731"/>
      <c r="L903" s="731"/>
      <c r="M903" s="731"/>
      <c r="N903" s="731">
        <v>2</v>
      </c>
      <c r="O903" s="731">
        <v>2126</v>
      </c>
      <c r="P903" s="745"/>
      <c r="Q903" s="732">
        <v>1063</v>
      </c>
    </row>
    <row r="904" spans="1:17" ht="14.4" customHeight="1" x14ac:dyDescent="0.3">
      <c r="A904" s="726" t="s">
        <v>7101</v>
      </c>
      <c r="B904" s="727" t="s">
        <v>5791</v>
      </c>
      <c r="C904" s="727" t="s">
        <v>5813</v>
      </c>
      <c r="D904" s="727" t="s">
        <v>5846</v>
      </c>
      <c r="E904" s="727" t="s">
        <v>5847</v>
      </c>
      <c r="F904" s="731">
        <v>1</v>
      </c>
      <c r="G904" s="731">
        <v>235</v>
      </c>
      <c r="H904" s="731">
        <v>0.46812749003984061</v>
      </c>
      <c r="I904" s="731">
        <v>235</v>
      </c>
      <c r="J904" s="731">
        <v>2</v>
      </c>
      <c r="K904" s="731">
        <v>502</v>
      </c>
      <c r="L904" s="731">
        <v>1</v>
      </c>
      <c r="M904" s="731">
        <v>251</v>
      </c>
      <c r="N904" s="731"/>
      <c r="O904" s="731"/>
      <c r="P904" s="745"/>
      <c r="Q904" s="732"/>
    </row>
    <row r="905" spans="1:17" ht="14.4" customHeight="1" x14ac:dyDescent="0.3">
      <c r="A905" s="726" t="s">
        <v>7101</v>
      </c>
      <c r="B905" s="727" t="s">
        <v>5791</v>
      </c>
      <c r="C905" s="727" t="s">
        <v>5813</v>
      </c>
      <c r="D905" s="727" t="s">
        <v>5848</v>
      </c>
      <c r="E905" s="727" t="s">
        <v>5849</v>
      </c>
      <c r="F905" s="731">
        <v>2</v>
      </c>
      <c r="G905" s="731">
        <v>236</v>
      </c>
      <c r="H905" s="731">
        <v>0.46825396825396826</v>
      </c>
      <c r="I905" s="731">
        <v>118</v>
      </c>
      <c r="J905" s="731">
        <v>4</v>
      </c>
      <c r="K905" s="731">
        <v>504</v>
      </c>
      <c r="L905" s="731">
        <v>1</v>
      </c>
      <c r="M905" s="731">
        <v>126</v>
      </c>
      <c r="N905" s="731">
        <v>1</v>
      </c>
      <c r="O905" s="731">
        <v>126</v>
      </c>
      <c r="P905" s="745">
        <v>0.25</v>
      </c>
      <c r="Q905" s="732">
        <v>126</v>
      </c>
    </row>
    <row r="906" spans="1:17" ht="14.4" customHeight="1" x14ac:dyDescent="0.3">
      <c r="A906" s="726" t="s">
        <v>7101</v>
      </c>
      <c r="B906" s="727" t="s">
        <v>5791</v>
      </c>
      <c r="C906" s="727" t="s">
        <v>5813</v>
      </c>
      <c r="D906" s="727" t="s">
        <v>5868</v>
      </c>
      <c r="E906" s="727" t="s">
        <v>5869</v>
      </c>
      <c r="F906" s="731">
        <v>1</v>
      </c>
      <c r="G906" s="731">
        <v>33.33</v>
      </c>
      <c r="H906" s="731"/>
      <c r="I906" s="731">
        <v>33.33</v>
      </c>
      <c r="J906" s="731">
        <v>0</v>
      </c>
      <c r="K906" s="731">
        <v>0</v>
      </c>
      <c r="L906" s="731"/>
      <c r="M906" s="731"/>
      <c r="N906" s="731"/>
      <c r="O906" s="731"/>
      <c r="P906" s="745"/>
      <c r="Q906" s="732"/>
    </row>
    <row r="907" spans="1:17" ht="14.4" customHeight="1" x14ac:dyDescent="0.3">
      <c r="A907" s="726" t="s">
        <v>7102</v>
      </c>
      <c r="B907" s="727" t="s">
        <v>5791</v>
      </c>
      <c r="C907" s="727" t="s">
        <v>5813</v>
      </c>
      <c r="D907" s="727" t="s">
        <v>5846</v>
      </c>
      <c r="E907" s="727" t="s">
        <v>5847</v>
      </c>
      <c r="F907" s="731">
        <v>3</v>
      </c>
      <c r="G907" s="731">
        <v>705</v>
      </c>
      <c r="H907" s="731">
        <v>2.808764940239044</v>
      </c>
      <c r="I907" s="731">
        <v>235</v>
      </c>
      <c r="J907" s="731">
        <v>1</v>
      </c>
      <c r="K907" s="731">
        <v>251</v>
      </c>
      <c r="L907" s="731">
        <v>1</v>
      </c>
      <c r="M907" s="731">
        <v>251</v>
      </c>
      <c r="N907" s="731"/>
      <c r="O907" s="731"/>
      <c r="P907" s="745"/>
      <c r="Q907" s="732"/>
    </row>
    <row r="908" spans="1:17" ht="14.4" customHeight="1" x14ac:dyDescent="0.3">
      <c r="A908" s="726" t="s">
        <v>7102</v>
      </c>
      <c r="B908" s="727" t="s">
        <v>5791</v>
      </c>
      <c r="C908" s="727" t="s">
        <v>5813</v>
      </c>
      <c r="D908" s="727" t="s">
        <v>5848</v>
      </c>
      <c r="E908" s="727" t="s">
        <v>5849</v>
      </c>
      <c r="F908" s="731"/>
      <c r="G908" s="731"/>
      <c r="H908" s="731"/>
      <c r="I908" s="731"/>
      <c r="J908" s="731">
        <v>4</v>
      </c>
      <c r="K908" s="731">
        <v>504</v>
      </c>
      <c r="L908" s="731">
        <v>1</v>
      </c>
      <c r="M908" s="731">
        <v>126</v>
      </c>
      <c r="N908" s="731">
        <v>4</v>
      </c>
      <c r="O908" s="731">
        <v>504</v>
      </c>
      <c r="P908" s="745">
        <v>1</v>
      </c>
      <c r="Q908" s="732">
        <v>126</v>
      </c>
    </row>
    <row r="909" spans="1:17" ht="14.4" customHeight="1" x14ac:dyDescent="0.3">
      <c r="A909" s="726" t="s">
        <v>7102</v>
      </c>
      <c r="B909" s="727" t="s">
        <v>5791</v>
      </c>
      <c r="C909" s="727" t="s">
        <v>5813</v>
      </c>
      <c r="D909" s="727" t="s">
        <v>5868</v>
      </c>
      <c r="E909" s="727" t="s">
        <v>5869</v>
      </c>
      <c r="F909" s="731">
        <v>1</v>
      </c>
      <c r="G909" s="731">
        <v>33.33</v>
      </c>
      <c r="H909" s="731"/>
      <c r="I909" s="731">
        <v>33.33</v>
      </c>
      <c r="J909" s="731"/>
      <c r="K909" s="731"/>
      <c r="L909" s="731"/>
      <c r="M909" s="731"/>
      <c r="N909" s="731"/>
      <c r="O909" s="731"/>
      <c r="P909" s="745"/>
      <c r="Q909" s="732"/>
    </row>
    <row r="910" spans="1:17" ht="14.4" customHeight="1" x14ac:dyDescent="0.3">
      <c r="A910" s="726" t="s">
        <v>7102</v>
      </c>
      <c r="B910" s="727" t="s">
        <v>5791</v>
      </c>
      <c r="C910" s="727" t="s">
        <v>5813</v>
      </c>
      <c r="D910" s="727" t="s">
        <v>5876</v>
      </c>
      <c r="E910" s="727" t="s">
        <v>5877</v>
      </c>
      <c r="F910" s="731"/>
      <c r="G910" s="731"/>
      <c r="H910" s="731"/>
      <c r="I910" s="731"/>
      <c r="J910" s="731">
        <v>1</v>
      </c>
      <c r="K910" s="731">
        <v>86</v>
      </c>
      <c r="L910" s="731">
        <v>1</v>
      </c>
      <c r="M910" s="731">
        <v>86</v>
      </c>
      <c r="N910" s="731">
        <v>1</v>
      </c>
      <c r="O910" s="731">
        <v>86</v>
      </c>
      <c r="P910" s="745">
        <v>1</v>
      </c>
      <c r="Q910" s="732">
        <v>86</v>
      </c>
    </row>
    <row r="911" spans="1:17" ht="14.4" customHeight="1" x14ac:dyDescent="0.3">
      <c r="A911" s="726" t="s">
        <v>7102</v>
      </c>
      <c r="B911" s="727" t="s">
        <v>5791</v>
      </c>
      <c r="C911" s="727" t="s">
        <v>5813</v>
      </c>
      <c r="D911" s="727" t="s">
        <v>5893</v>
      </c>
      <c r="E911" s="727" t="s">
        <v>5894</v>
      </c>
      <c r="F911" s="731"/>
      <c r="G911" s="731"/>
      <c r="H911" s="731"/>
      <c r="I911" s="731"/>
      <c r="J911" s="731"/>
      <c r="K911" s="731"/>
      <c r="L911" s="731"/>
      <c r="M911" s="731"/>
      <c r="N911" s="731">
        <v>1</v>
      </c>
      <c r="O911" s="731">
        <v>1063</v>
      </c>
      <c r="P911" s="745"/>
      <c r="Q911" s="732">
        <v>1063</v>
      </c>
    </row>
    <row r="912" spans="1:17" ht="14.4" customHeight="1" x14ac:dyDescent="0.3">
      <c r="A912" s="726" t="s">
        <v>7102</v>
      </c>
      <c r="B912" s="727" t="s">
        <v>5791</v>
      </c>
      <c r="C912" s="727" t="s">
        <v>5813</v>
      </c>
      <c r="D912" s="727" t="s">
        <v>5903</v>
      </c>
      <c r="E912" s="727" t="s">
        <v>5904</v>
      </c>
      <c r="F912" s="731"/>
      <c r="G912" s="731"/>
      <c r="H912" s="731"/>
      <c r="I912" s="731"/>
      <c r="J912" s="731">
        <v>2</v>
      </c>
      <c r="K912" s="731">
        <v>366</v>
      </c>
      <c r="L912" s="731">
        <v>1</v>
      </c>
      <c r="M912" s="731">
        <v>183</v>
      </c>
      <c r="N912" s="731"/>
      <c r="O912" s="731"/>
      <c r="P912" s="745"/>
      <c r="Q912" s="732"/>
    </row>
    <row r="913" spans="1:17" ht="14.4" customHeight="1" x14ac:dyDescent="0.3">
      <c r="A913" s="726" t="s">
        <v>7103</v>
      </c>
      <c r="B913" s="727" t="s">
        <v>5791</v>
      </c>
      <c r="C913" s="727" t="s">
        <v>5813</v>
      </c>
      <c r="D913" s="727" t="s">
        <v>5820</v>
      </c>
      <c r="E913" s="727" t="s">
        <v>5821</v>
      </c>
      <c r="F913" s="731">
        <v>7</v>
      </c>
      <c r="G913" s="731">
        <v>245</v>
      </c>
      <c r="H913" s="731">
        <v>1.3243243243243243</v>
      </c>
      <c r="I913" s="731">
        <v>35</v>
      </c>
      <c r="J913" s="731">
        <v>5</v>
      </c>
      <c r="K913" s="731">
        <v>185</v>
      </c>
      <c r="L913" s="731">
        <v>1</v>
      </c>
      <c r="M913" s="731">
        <v>37</v>
      </c>
      <c r="N913" s="731">
        <v>2</v>
      </c>
      <c r="O913" s="731">
        <v>74</v>
      </c>
      <c r="P913" s="745">
        <v>0.4</v>
      </c>
      <c r="Q913" s="732">
        <v>37</v>
      </c>
    </row>
    <row r="914" spans="1:17" ht="14.4" customHeight="1" x14ac:dyDescent="0.3">
      <c r="A914" s="726" t="s">
        <v>7103</v>
      </c>
      <c r="B914" s="727" t="s">
        <v>5791</v>
      </c>
      <c r="C914" s="727" t="s">
        <v>5813</v>
      </c>
      <c r="D914" s="727" t="s">
        <v>5830</v>
      </c>
      <c r="E914" s="727" t="s">
        <v>5831</v>
      </c>
      <c r="F914" s="731"/>
      <c r="G914" s="731"/>
      <c r="H914" s="731"/>
      <c r="I914" s="731"/>
      <c r="J914" s="731">
        <v>1</v>
      </c>
      <c r="K914" s="731">
        <v>630</v>
      </c>
      <c r="L914" s="731">
        <v>1</v>
      </c>
      <c r="M914" s="731">
        <v>630</v>
      </c>
      <c r="N914" s="731"/>
      <c r="O914" s="731"/>
      <c r="P914" s="745"/>
      <c r="Q914" s="732"/>
    </row>
    <row r="915" spans="1:17" ht="14.4" customHeight="1" x14ac:dyDescent="0.3">
      <c r="A915" s="726" t="s">
        <v>7103</v>
      </c>
      <c r="B915" s="727" t="s">
        <v>5791</v>
      </c>
      <c r="C915" s="727" t="s">
        <v>5813</v>
      </c>
      <c r="D915" s="727" t="s">
        <v>5834</v>
      </c>
      <c r="E915" s="727" t="s">
        <v>5835</v>
      </c>
      <c r="F915" s="731">
        <v>1</v>
      </c>
      <c r="G915" s="731">
        <v>39</v>
      </c>
      <c r="H915" s="731">
        <v>0.25</v>
      </c>
      <c r="I915" s="731">
        <v>39</v>
      </c>
      <c r="J915" s="731">
        <v>4</v>
      </c>
      <c r="K915" s="731">
        <v>156</v>
      </c>
      <c r="L915" s="731">
        <v>1</v>
      </c>
      <c r="M915" s="731">
        <v>39</v>
      </c>
      <c r="N915" s="731"/>
      <c r="O915" s="731"/>
      <c r="P915" s="745"/>
      <c r="Q915" s="732"/>
    </row>
    <row r="916" spans="1:17" ht="14.4" customHeight="1" x14ac:dyDescent="0.3">
      <c r="A916" s="726" t="s">
        <v>7103</v>
      </c>
      <c r="B916" s="727" t="s">
        <v>5791</v>
      </c>
      <c r="C916" s="727" t="s">
        <v>5813</v>
      </c>
      <c r="D916" s="727" t="s">
        <v>5846</v>
      </c>
      <c r="E916" s="727" t="s">
        <v>5847</v>
      </c>
      <c r="F916" s="731">
        <v>12</v>
      </c>
      <c r="G916" s="731">
        <v>2820</v>
      </c>
      <c r="H916" s="731">
        <v>0.93625498007968122</v>
      </c>
      <c r="I916" s="731">
        <v>235</v>
      </c>
      <c r="J916" s="731">
        <v>12</v>
      </c>
      <c r="K916" s="731">
        <v>3012</v>
      </c>
      <c r="L916" s="731">
        <v>1</v>
      </c>
      <c r="M916" s="731">
        <v>251</v>
      </c>
      <c r="N916" s="731">
        <v>13</v>
      </c>
      <c r="O916" s="731">
        <v>3263</v>
      </c>
      <c r="P916" s="745">
        <v>1.0833333333333333</v>
      </c>
      <c r="Q916" s="732">
        <v>251</v>
      </c>
    </row>
    <row r="917" spans="1:17" ht="14.4" customHeight="1" x14ac:dyDescent="0.3">
      <c r="A917" s="726" t="s">
        <v>7103</v>
      </c>
      <c r="B917" s="727" t="s">
        <v>5791</v>
      </c>
      <c r="C917" s="727" t="s">
        <v>5813</v>
      </c>
      <c r="D917" s="727" t="s">
        <v>5848</v>
      </c>
      <c r="E917" s="727" t="s">
        <v>5849</v>
      </c>
      <c r="F917" s="731">
        <v>25</v>
      </c>
      <c r="G917" s="731">
        <v>2950</v>
      </c>
      <c r="H917" s="731">
        <v>1.2322472848788639</v>
      </c>
      <c r="I917" s="731">
        <v>118</v>
      </c>
      <c r="J917" s="731">
        <v>19</v>
      </c>
      <c r="K917" s="731">
        <v>2394</v>
      </c>
      <c r="L917" s="731">
        <v>1</v>
      </c>
      <c r="M917" s="731">
        <v>126</v>
      </c>
      <c r="N917" s="731">
        <v>9</v>
      </c>
      <c r="O917" s="731">
        <v>1134</v>
      </c>
      <c r="P917" s="745">
        <v>0.47368421052631576</v>
      </c>
      <c r="Q917" s="732">
        <v>126</v>
      </c>
    </row>
    <row r="918" spans="1:17" ht="14.4" customHeight="1" x14ac:dyDescent="0.3">
      <c r="A918" s="726" t="s">
        <v>7103</v>
      </c>
      <c r="B918" s="727" t="s">
        <v>5791</v>
      </c>
      <c r="C918" s="727" t="s">
        <v>5813</v>
      </c>
      <c r="D918" s="727" t="s">
        <v>5868</v>
      </c>
      <c r="E918" s="727" t="s">
        <v>5869</v>
      </c>
      <c r="F918" s="731">
        <v>22</v>
      </c>
      <c r="G918" s="731">
        <v>300</v>
      </c>
      <c r="H918" s="731"/>
      <c r="I918" s="731">
        <v>13.636363636363637</v>
      </c>
      <c r="J918" s="731"/>
      <c r="K918" s="731"/>
      <c r="L918" s="731"/>
      <c r="M918" s="731"/>
      <c r="N918" s="731"/>
      <c r="O918" s="731"/>
      <c r="P918" s="745"/>
      <c r="Q918" s="732"/>
    </row>
    <row r="919" spans="1:17" ht="14.4" customHeight="1" x14ac:dyDescent="0.3">
      <c r="A919" s="726" t="s">
        <v>7103</v>
      </c>
      <c r="B919" s="727" t="s">
        <v>5791</v>
      </c>
      <c r="C919" s="727" t="s">
        <v>5813</v>
      </c>
      <c r="D919" s="727" t="s">
        <v>5870</v>
      </c>
      <c r="E919" s="727" t="s">
        <v>5871</v>
      </c>
      <c r="F919" s="731">
        <v>1</v>
      </c>
      <c r="G919" s="731">
        <v>956</v>
      </c>
      <c r="H919" s="731"/>
      <c r="I919" s="731">
        <v>956</v>
      </c>
      <c r="J919" s="731"/>
      <c r="K919" s="731"/>
      <c r="L919" s="731"/>
      <c r="M919" s="731"/>
      <c r="N919" s="731"/>
      <c r="O919" s="731"/>
      <c r="P919" s="745"/>
      <c r="Q919" s="732"/>
    </row>
    <row r="920" spans="1:17" ht="14.4" customHeight="1" x14ac:dyDescent="0.3">
      <c r="A920" s="726" t="s">
        <v>7103</v>
      </c>
      <c r="B920" s="727" t="s">
        <v>5791</v>
      </c>
      <c r="C920" s="727" t="s">
        <v>5813</v>
      </c>
      <c r="D920" s="727" t="s">
        <v>5872</v>
      </c>
      <c r="E920" s="727" t="s">
        <v>5873</v>
      </c>
      <c r="F920" s="731">
        <v>1</v>
      </c>
      <c r="G920" s="731">
        <v>169</v>
      </c>
      <c r="H920" s="731"/>
      <c r="I920" s="731">
        <v>169</v>
      </c>
      <c r="J920" s="731"/>
      <c r="K920" s="731"/>
      <c r="L920" s="731"/>
      <c r="M920" s="731"/>
      <c r="N920" s="731"/>
      <c r="O920" s="731"/>
      <c r="P920" s="745"/>
      <c r="Q920" s="732"/>
    </row>
    <row r="921" spans="1:17" ht="14.4" customHeight="1" x14ac:dyDescent="0.3">
      <c r="A921" s="726" t="s">
        <v>7103</v>
      </c>
      <c r="B921" s="727" t="s">
        <v>5791</v>
      </c>
      <c r="C921" s="727" t="s">
        <v>5813</v>
      </c>
      <c r="D921" s="727" t="s">
        <v>5876</v>
      </c>
      <c r="E921" s="727" t="s">
        <v>5877</v>
      </c>
      <c r="F921" s="731">
        <v>1</v>
      </c>
      <c r="G921" s="731">
        <v>82</v>
      </c>
      <c r="H921" s="731">
        <v>0.47674418604651164</v>
      </c>
      <c r="I921" s="731">
        <v>82</v>
      </c>
      <c r="J921" s="731">
        <v>2</v>
      </c>
      <c r="K921" s="731">
        <v>172</v>
      </c>
      <c r="L921" s="731">
        <v>1</v>
      </c>
      <c r="M921" s="731">
        <v>86</v>
      </c>
      <c r="N921" s="731">
        <v>1</v>
      </c>
      <c r="O921" s="731">
        <v>86</v>
      </c>
      <c r="P921" s="745">
        <v>0.5</v>
      </c>
      <c r="Q921" s="732">
        <v>86</v>
      </c>
    </row>
    <row r="922" spans="1:17" ht="14.4" customHeight="1" x14ac:dyDescent="0.3">
      <c r="A922" s="726" t="s">
        <v>7103</v>
      </c>
      <c r="B922" s="727" t="s">
        <v>5791</v>
      </c>
      <c r="C922" s="727" t="s">
        <v>5813</v>
      </c>
      <c r="D922" s="727" t="s">
        <v>5899</v>
      </c>
      <c r="E922" s="727" t="s">
        <v>5900</v>
      </c>
      <c r="F922" s="731"/>
      <c r="G922" s="731"/>
      <c r="H922" s="731"/>
      <c r="I922" s="731"/>
      <c r="J922" s="731">
        <v>3</v>
      </c>
      <c r="K922" s="731">
        <v>366</v>
      </c>
      <c r="L922" s="731">
        <v>1</v>
      </c>
      <c r="M922" s="731">
        <v>122</v>
      </c>
      <c r="N922" s="731">
        <v>1</v>
      </c>
      <c r="O922" s="731">
        <v>116</v>
      </c>
      <c r="P922" s="745">
        <v>0.31693989071038253</v>
      </c>
      <c r="Q922" s="732">
        <v>116</v>
      </c>
    </row>
    <row r="923" spans="1:17" ht="14.4" customHeight="1" x14ac:dyDescent="0.3">
      <c r="A923" s="726" t="s">
        <v>7103</v>
      </c>
      <c r="B923" s="727" t="s">
        <v>5791</v>
      </c>
      <c r="C923" s="727" t="s">
        <v>5813</v>
      </c>
      <c r="D923" s="727" t="s">
        <v>5903</v>
      </c>
      <c r="E923" s="727" t="s">
        <v>5904</v>
      </c>
      <c r="F923" s="731">
        <v>1</v>
      </c>
      <c r="G923" s="731">
        <v>179</v>
      </c>
      <c r="H923" s="731"/>
      <c r="I923" s="731">
        <v>179</v>
      </c>
      <c r="J923" s="731"/>
      <c r="K923" s="731"/>
      <c r="L923" s="731"/>
      <c r="M923" s="731"/>
      <c r="N923" s="731"/>
      <c r="O923" s="731"/>
      <c r="P923" s="745"/>
      <c r="Q923" s="732"/>
    </row>
    <row r="924" spans="1:17" ht="14.4" customHeight="1" x14ac:dyDescent="0.3">
      <c r="A924" s="726" t="s">
        <v>7103</v>
      </c>
      <c r="B924" s="727" t="s">
        <v>5791</v>
      </c>
      <c r="C924" s="727" t="s">
        <v>5813</v>
      </c>
      <c r="D924" s="727" t="s">
        <v>5909</v>
      </c>
      <c r="E924" s="727" t="s">
        <v>5910</v>
      </c>
      <c r="F924" s="731"/>
      <c r="G924" s="731"/>
      <c r="H924" s="731"/>
      <c r="I924" s="731"/>
      <c r="J924" s="731"/>
      <c r="K924" s="731"/>
      <c r="L924" s="731"/>
      <c r="M924" s="731"/>
      <c r="N924" s="731">
        <v>1</v>
      </c>
      <c r="O924" s="731">
        <v>390</v>
      </c>
      <c r="P924" s="745"/>
      <c r="Q924" s="732">
        <v>390</v>
      </c>
    </row>
    <row r="925" spans="1:17" ht="14.4" customHeight="1" x14ac:dyDescent="0.3">
      <c r="A925" s="726" t="s">
        <v>7104</v>
      </c>
      <c r="B925" s="727" t="s">
        <v>5791</v>
      </c>
      <c r="C925" s="727" t="s">
        <v>5810</v>
      </c>
      <c r="D925" s="727" t="s">
        <v>5930</v>
      </c>
      <c r="E925" s="727" t="s">
        <v>5931</v>
      </c>
      <c r="F925" s="731"/>
      <c r="G925" s="731"/>
      <c r="H925" s="731"/>
      <c r="I925" s="731"/>
      <c r="J925" s="731">
        <v>2</v>
      </c>
      <c r="K925" s="731">
        <v>7428.44</v>
      </c>
      <c r="L925" s="731">
        <v>1</v>
      </c>
      <c r="M925" s="731">
        <v>3714.22</v>
      </c>
      <c r="N925" s="731"/>
      <c r="O925" s="731"/>
      <c r="P925" s="745"/>
      <c r="Q925" s="732"/>
    </row>
    <row r="926" spans="1:17" ht="14.4" customHeight="1" x14ac:dyDescent="0.3">
      <c r="A926" s="726" t="s">
        <v>7104</v>
      </c>
      <c r="B926" s="727" t="s">
        <v>5791</v>
      </c>
      <c r="C926" s="727" t="s">
        <v>5813</v>
      </c>
      <c r="D926" s="727" t="s">
        <v>5820</v>
      </c>
      <c r="E926" s="727" t="s">
        <v>5821</v>
      </c>
      <c r="F926" s="731"/>
      <c r="G926" s="731"/>
      <c r="H926" s="731"/>
      <c r="I926" s="731"/>
      <c r="J926" s="731"/>
      <c r="K926" s="731"/>
      <c r="L926" s="731"/>
      <c r="M926" s="731"/>
      <c r="N926" s="731">
        <v>1</v>
      </c>
      <c r="O926" s="731">
        <v>37</v>
      </c>
      <c r="P926" s="745"/>
      <c r="Q926" s="732">
        <v>37</v>
      </c>
    </row>
    <row r="927" spans="1:17" ht="14.4" customHeight="1" x14ac:dyDescent="0.3">
      <c r="A927" s="726" t="s">
        <v>7104</v>
      </c>
      <c r="B927" s="727" t="s">
        <v>5791</v>
      </c>
      <c r="C927" s="727" t="s">
        <v>5813</v>
      </c>
      <c r="D927" s="727" t="s">
        <v>5828</v>
      </c>
      <c r="E927" s="727" t="s">
        <v>5829</v>
      </c>
      <c r="F927" s="731"/>
      <c r="G927" s="731"/>
      <c r="H927" s="731"/>
      <c r="I927" s="731"/>
      <c r="J927" s="731">
        <v>2</v>
      </c>
      <c r="K927" s="731">
        <v>176</v>
      </c>
      <c r="L927" s="731">
        <v>1</v>
      </c>
      <c r="M927" s="731">
        <v>88</v>
      </c>
      <c r="N927" s="731"/>
      <c r="O927" s="731"/>
      <c r="P927" s="745"/>
      <c r="Q927" s="732"/>
    </row>
    <row r="928" spans="1:17" ht="14.4" customHeight="1" x14ac:dyDescent="0.3">
      <c r="A928" s="726" t="s">
        <v>7104</v>
      </c>
      <c r="B928" s="727" t="s">
        <v>5791</v>
      </c>
      <c r="C928" s="727" t="s">
        <v>5813</v>
      </c>
      <c r="D928" s="727" t="s">
        <v>5830</v>
      </c>
      <c r="E928" s="727" t="s">
        <v>5831</v>
      </c>
      <c r="F928" s="731">
        <v>4</v>
      </c>
      <c r="G928" s="731">
        <v>2468</v>
      </c>
      <c r="H928" s="731">
        <v>1.3058201058201058</v>
      </c>
      <c r="I928" s="731">
        <v>617</v>
      </c>
      <c r="J928" s="731">
        <v>3</v>
      </c>
      <c r="K928" s="731">
        <v>1890</v>
      </c>
      <c r="L928" s="731">
        <v>1</v>
      </c>
      <c r="M928" s="731">
        <v>630</v>
      </c>
      <c r="N928" s="731">
        <v>1</v>
      </c>
      <c r="O928" s="731">
        <v>630</v>
      </c>
      <c r="P928" s="745">
        <v>0.33333333333333331</v>
      </c>
      <c r="Q928" s="732">
        <v>630</v>
      </c>
    </row>
    <row r="929" spans="1:17" ht="14.4" customHeight="1" x14ac:dyDescent="0.3">
      <c r="A929" s="726" t="s">
        <v>7104</v>
      </c>
      <c r="B929" s="727" t="s">
        <v>5791</v>
      </c>
      <c r="C929" s="727" t="s">
        <v>5813</v>
      </c>
      <c r="D929" s="727" t="s">
        <v>5832</v>
      </c>
      <c r="E929" s="727" t="s">
        <v>5833</v>
      </c>
      <c r="F929" s="731">
        <v>1</v>
      </c>
      <c r="G929" s="731">
        <v>388</v>
      </c>
      <c r="H929" s="731">
        <v>0.49489795918367346</v>
      </c>
      <c r="I929" s="731">
        <v>388</v>
      </c>
      <c r="J929" s="731">
        <v>2</v>
      </c>
      <c r="K929" s="731">
        <v>784</v>
      </c>
      <c r="L929" s="731">
        <v>1</v>
      </c>
      <c r="M929" s="731">
        <v>392</v>
      </c>
      <c r="N929" s="731"/>
      <c r="O929" s="731"/>
      <c r="P929" s="745"/>
      <c r="Q929" s="732"/>
    </row>
    <row r="930" spans="1:17" ht="14.4" customHeight="1" x14ac:dyDescent="0.3">
      <c r="A930" s="726" t="s">
        <v>7104</v>
      </c>
      <c r="B930" s="727" t="s">
        <v>5791</v>
      </c>
      <c r="C930" s="727" t="s">
        <v>5813</v>
      </c>
      <c r="D930" s="727" t="s">
        <v>5834</v>
      </c>
      <c r="E930" s="727" t="s">
        <v>5835</v>
      </c>
      <c r="F930" s="731">
        <v>8</v>
      </c>
      <c r="G930" s="731">
        <v>312</v>
      </c>
      <c r="H930" s="731">
        <v>2.6666666666666665</v>
      </c>
      <c r="I930" s="731">
        <v>39</v>
      </c>
      <c r="J930" s="731">
        <v>3</v>
      </c>
      <c r="K930" s="731">
        <v>117</v>
      </c>
      <c r="L930" s="731">
        <v>1</v>
      </c>
      <c r="M930" s="731">
        <v>39</v>
      </c>
      <c r="N930" s="731"/>
      <c r="O930" s="731"/>
      <c r="P930" s="745"/>
      <c r="Q930" s="732"/>
    </row>
    <row r="931" spans="1:17" ht="14.4" customHeight="1" x14ac:dyDescent="0.3">
      <c r="A931" s="726" t="s">
        <v>7104</v>
      </c>
      <c r="B931" s="727" t="s">
        <v>5791</v>
      </c>
      <c r="C931" s="727" t="s">
        <v>5813</v>
      </c>
      <c r="D931" s="727" t="s">
        <v>5844</v>
      </c>
      <c r="E931" s="727" t="s">
        <v>5845</v>
      </c>
      <c r="F931" s="731">
        <v>4</v>
      </c>
      <c r="G931" s="731">
        <v>2780</v>
      </c>
      <c r="H931" s="731">
        <v>1.933240611961057</v>
      </c>
      <c r="I931" s="731">
        <v>695</v>
      </c>
      <c r="J931" s="731">
        <v>2</v>
      </c>
      <c r="K931" s="731">
        <v>1438</v>
      </c>
      <c r="L931" s="731">
        <v>1</v>
      </c>
      <c r="M931" s="731">
        <v>719</v>
      </c>
      <c r="N931" s="731">
        <v>1</v>
      </c>
      <c r="O931" s="731">
        <v>719</v>
      </c>
      <c r="P931" s="745">
        <v>0.5</v>
      </c>
      <c r="Q931" s="732">
        <v>719</v>
      </c>
    </row>
    <row r="932" spans="1:17" ht="14.4" customHeight="1" x14ac:dyDescent="0.3">
      <c r="A932" s="726" t="s">
        <v>7104</v>
      </c>
      <c r="B932" s="727" t="s">
        <v>5791</v>
      </c>
      <c r="C932" s="727" t="s">
        <v>5813</v>
      </c>
      <c r="D932" s="727" t="s">
        <v>5846</v>
      </c>
      <c r="E932" s="727" t="s">
        <v>5847</v>
      </c>
      <c r="F932" s="731">
        <v>3</v>
      </c>
      <c r="G932" s="731">
        <v>705</v>
      </c>
      <c r="H932" s="731">
        <v>0.93625498007968122</v>
      </c>
      <c r="I932" s="731">
        <v>235</v>
      </c>
      <c r="J932" s="731">
        <v>3</v>
      </c>
      <c r="K932" s="731">
        <v>753</v>
      </c>
      <c r="L932" s="731">
        <v>1</v>
      </c>
      <c r="M932" s="731">
        <v>251</v>
      </c>
      <c r="N932" s="731">
        <v>1</v>
      </c>
      <c r="O932" s="731">
        <v>251</v>
      </c>
      <c r="P932" s="745">
        <v>0.33333333333333331</v>
      </c>
      <c r="Q932" s="732">
        <v>251</v>
      </c>
    </row>
    <row r="933" spans="1:17" ht="14.4" customHeight="1" x14ac:dyDescent="0.3">
      <c r="A933" s="726" t="s">
        <v>7104</v>
      </c>
      <c r="B933" s="727" t="s">
        <v>5791</v>
      </c>
      <c r="C933" s="727" t="s">
        <v>5813</v>
      </c>
      <c r="D933" s="727" t="s">
        <v>5848</v>
      </c>
      <c r="E933" s="727" t="s">
        <v>5849</v>
      </c>
      <c r="F933" s="731">
        <v>2</v>
      </c>
      <c r="G933" s="731">
        <v>236</v>
      </c>
      <c r="H933" s="731">
        <v>0.6243386243386243</v>
      </c>
      <c r="I933" s="731">
        <v>118</v>
      </c>
      <c r="J933" s="731">
        <v>3</v>
      </c>
      <c r="K933" s="731">
        <v>378</v>
      </c>
      <c r="L933" s="731">
        <v>1</v>
      </c>
      <c r="M933" s="731">
        <v>126</v>
      </c>
      <c r="N933" s="731">
        <v>3</v>
      </c>
      <c r="O933" s="731">
        <v>378</v>
      </c>
      <c r="P933" s="745">
        <v>1</v>
      </c>
      <c r="Q933" s="732">
        <v>126</v>
      </c>
    </row>
    <row r="934" spans="1:17" ht="14.4" customHeight="1" x14ac:dyDescent="0.3">
      <c r="A934" s="726" t="s">
        <v>7104</v>
      </c>
      <c r="B934" s="727" t="s">
        <v>5791</v>
      </c>
      <c r="C934" s="727" t="s">
        <v>5813</v>
      </c>
      <c r="D934" s="727" t="s">
        <v>5868</v>
      </c>
      <c r="E934" s="727" t="s">
        <v>5869</v>
      </c>
      <c r="F934" s="731">
        <v>1</v>
      </c>
      <c r="G934" s="731">
        <v>0</v>
      </c>
      <c r="H934" s="731"/>
      <c r="I934" s="731">
        <v>0</v>
      </c>
      <c r="J934" s="731"/>
      <c r="K934" s="731"/>
      <c r="L934" s="731"/>
      <c r="M934" s="731"/>
      <c r="N934" s="731"/>
      <c r="O934" s="731"/>
      <c r="P934" s="745"/>
      <c r="Q934" s="732"/>
    </row>
    <row r="935" spans="1:17" ht="14.4" customHeight="1" x14ac:dyDescent="0.3">
      <c r="A935" s="726" t="s">
        <v>7104</v>
      </c>
      <c r="B935" s="727" t="s">
        <v>5791</v>
      </c>
      <c r="C935" s="727" t="s">
        <v>5813</v>
      </c>
      <c r="D935" s="727" t="s">
        <v>5876</v>
      </c>
      <c r="E935" s="727" t="s">
        <v>5877</v>
      </c>
      <c r="F935" s="731">
        <v>4</v>
      </c>
      <c r="G935" s="731">
        <v>328</v>
      </c>
      <c r="H935" s="731">
        <v>3.8139534883720931</v>
      </c>
      <c r="I935" s="731">
        <v>82</v>
      </c>
      <c r="J935" s="731">
        <v>1</v>
      </c>
      <c r="K935" s="731">
        <v>86</v>
      </c>
      <c r="L935" s="731">
        <v>1</v>
      </c>
      <c r="M935" s="731">
        <v>86</v>
      </c>
      <c r="N935" s="731">
        <v>1</v>
      </c>
      <c r="O935" s="731">
        <v>86</v>
      </c>
      <c r="P935" s="745">
        <v>1</v>
      </c>
      <c r="Q935" s="732">
        <v>86</v>
      </c>
    </row>
    <row r="936" spans="1:17" ht="14.4" customHeight="1" x14ac:dyDescent="0.3">
      <c r="A936" s="726" t="s">
        <v>7104</v>
      </c>
      <c r="B936" s="727" t="s">
        <v>5791</v>
      </c>
      <c r="C936" s="727" t="s">
        <v>5813</v>
      </c>
      <c r="D936" s="727" t="s">
        <v>5899</v>
      </c>
      <c r="E936" s="727" t="s">
        <v>5900</v>
      </c>
      <c r="F936" s="731"/>
      <c r="G936" s="731"/>
      <c r="H936" s="731"/>
      <c r="I936" s="731"/>
      <c r="J936" s="731"/>
      <c r="K936" s="731"/>
      <c r="L936" s="731"/>
      <c r="M936" s="731"/>
      <c r="N936" s="731">
        <v>1</v>
      </c>
      <c r="O936" s="731">
        <v>116</v>
      </c>
      <c r="P936" s="745"/>
      <c r="Q936" s="732">
        <v>116</v>
      </c>
    </row>
    <row r="937" spans="1:17" ht="14.4" customHeight="1" x14ac:dyDescent="0.3">
      <c r="A937" s="726" t="s">
        <v>7105</v>
      </c>
      <c r="B937" s="727" t="s">
        <v>5791</v>
      </c>
      <c r="C937" s="727" t="s">
        <v>5813</v>
      </c>
      <c r="D937" s="727" t="s">
        <v>5820</v>
      </c>
      <c r="E937" s="727" t="s">
        <v>5821</v>
      </c>
      <c r="F937" s="731">
        <v>1</v>
      </c>
      <c r="G937" s="731">
        <v>35</v>
      </c>
      <c r="H937" s="731"/>
      <c r="I937" s="731">
        <v>35</v>
      </c>
      <c r="J937" s="731"/>
      <c r="K937" s="731"/>
      <c r="L937" s="731"/>
      <c r="M937" s="731"/>
      <c r="N937" s="731"/>
      <c r="O937" s="731"/>
      <c r="P937" s="745"/>
      <c r="Q937" s="732"/>
    </row>
    <row r="938" spans="1:17" ht="14.4" customHeight="1" x14ac:dyDescent="0.3">
      <c r="A938" s="726" t="s">
        <v>7105</v>
      </c>
      <c r="B938" s="727" t="s">
        <v>5791</v>
      </c>
      <c r="C938" s="727" t="s">
        <v>5813</v>
      </c>
      <c r="D938" s="727" t="s">
        <v>5846</v>
      </c>
      <c r="E938" s="727" t="s">
        <v>5847</v>
      </c>
      <c r="F938" s="731">
        <v>1</v>
      </c>
      <c r="G938" s="731">
        <v>235</v>
      </c>
      <c r="H938" s="731">
        <v>0.46812749003984061</v>
      </c>
      <c r="I938" s="731">
        <v>235</v>
      </c>
      <c r="J938" s="731">
        <v>2</v>
      </c>
      <c r="K938" s="731">
        <v>502</v>
      </c>
      <c r="L938" s="731">
        <v>1</v>
      </c>
      <c r="M938" s="731">
        <v>251</v>
      </c>
      <c r="N938" s="731">
        <v>4</v>
      </c>
      <c r="O938" s="731">
        <v>1004</v>
      </c>
      <c r="P938" s="745">
        <v>2</v>
      </c>
      <c r="Q938" s="732">
        <v>251</v>
      </c>
    </row>
    <row r="939" spans="1:17" ht="14.4" customHeight="1" x14ac:dyDescent="0.3">
      <c r="A939" s="726" t="s">
        <v>7105</v>
      </c>
      <c r="B939" s="727" t="s">
        <v>5791</v>
      </c>
      <c r="C939" s="727" t="s">
        <v>5813</v>
      </c>
      <c r="D939" s="727" t="s">
        <v>5848</v>
      </c>
      <c r="E939" s="727" t="s">
        <v>5849</v>
      </c>
      <c r="F939" s="731"/>
      <c r="G939" s="731"/>
      <c r="H939" s="731"/>
      <c r="I939" s="731"/>
      <c r="J939" s="731">
        <v>2</v>
      </c>
      <c r="K939" s="731">
        <v>252</v>
      </c>
      <c r="L939" s="731">
        <v>1</v>
      </c>
      <c r="M939" s="731">
        <v>126</v>
      </c>
      <c r="N939" s="731">
        <v>2</v>
      </c>
      <c r="O939" s="731">
        <v>252</v>
      </c>
      <c r="P939" s="745">
        <v>1</v>
      </c>
      <c r="Q939" s="732">
        <v>126</v>
      </c>
    </row>
    <row r="940" spans="1:17" ht="14.4" customHeight="1" x14ac:dyDescent="0.3">
      <c r="A940" s="726" t="s">
        <v>7105</v>
      </c>
      <c r="B940" s="727" t="s">
        <v>5791</v>
      </c>
      <c r="C940" s="727" t="s">
        <v>5813</v>
      </c>
      <c r="D940" s="727" t="s">
        <v>5852</v>
      </c>
      <c r="E940" s="727" t="s">
        <v>5853</v>
      </c>
      <c r="F940" s="731"/>
      <c r="G940" s="731"/>
      <c r="H940" s="731"/>
      <c r="I940" s="731"/>
      <c r="J940" s="731">
        <v>1</v>
      </c>
      <c r="K940" s="731">
        <v>717</v>
      </c>
      <c r="L940" s="731">
        <v>1</v>
      </c>
      <c r="M940" s="731">
        <v>717</v>
      </c>
      <c r="N940" s="731"/>
      <c r="O940" s="731"/>
      <c r="P940" s="745"/>
      <c r="Q940" s="732"/>
    </row>
    <row r="941" spans="1:17" ht="14.4" customHeight="1" x14ac:dyDescent="0.3">
      <c r="A941" s="726" t="s">
        <v>7105</v>
      </c>
      <c r="B941" s="727" t="s">
        <v>5791</v>
      </c>
      <c r="C941" s="727" t="s">
        <v>5813</v>
      </c>
      <c r="D941" s="727" t="s">
        <v>5868</v>
      </c>
      <c r="E941" s="727" t="s">
        <v>5869</v>
      </c>
      <c r="F941" s="731">
        <v>1</v>
      </c>
      <c r="G941" s="731">
        <v>0</v>
      </c>
      <c r="H941" s="731"/>
      <c r="I941" s="731">
        <v>0</v>
      </c>
      <c r="J941" s="731"/>
      <c r="K941" s="731"/>
      <c r="L941" s="731"/>
      <c r="M941" s="731"/>
      <c r="N941" s="731"/>
      <c r="O941" s="731"/>
      <c r="P941" s="745"/>
      <c r="Q941" s="732"/>
    </row>
    <row r="942" spans="1:17" ht="14.4" customHeight="1" x14ac:dyDescent="0.3">
      <c r="A942" s="726" t="s">
        <v>7105</v>
      </c>
      <c r="B942" s="727" t="s">
        <v>5791</v>
      </c>
      <c r="C942" s="727" t="s">
        <v>5813</v>
      </c>
      <c r="D942" s="727" t="s">
        <v>5899</v>
      </c>
      <c r="E942" s="727" t="s">
        <v>5900</v>
      </c>
      <c r="F942" s="731"/>
      <c r="G942" s="731"/>
      <c r="H942" s="731"/>
      <c r="I942" s="731"/>
      <c r="J942" s="731">
        <v>1</v>
      </c>
      <c r="K942" s="731">
        <v>122</v>
      </c>
      <c r="L942" s="731">
        <v>1</v>
      </c>
      <c r="M942" s="731">
        <v>122</v>
      </c>
      <c r="N942" s="731"/>
      <c r="O942" s="731"/>
      <c r="P942" s="745"/>
      <c r="Q942" s="732"/>
    </row>
    <row r="943" spans="1:17" ht="14.4" customHeight="1" x14ac:dyDescent="0.3">
      <c r="A943" s="726" t="s">
        <v>7106</v>
      </c>
      <c r="B943" s="727" t="s">
        <v>5791</v>
      </c>
      <c r="C943" s="727" t="s">
        <v>5813</v>
      </c>
      <c r="D943" s="727" t="s">
        <v>5820</v>
      </c>
      <c r="E943" s="727" t="s">
        <v>5821</v>
      </c>
      <c r="F943" s="731">
        <v>2</v>
      </c>
      <c r="G943" s="731">
        <v>70</v>
      </c>
      <c r="H943" s="731">
        <v>1.8918918918918919</v>
      </c>
      <c r="I943" s="731">
        <v>35</v>
      </c>
      <c r="J943" s="731">
        <v>1</v>
      </c>
      <c r="K943" s="731">
        <v>37</v>
      </c>
      <c r="L943" s="731">
        <v>1</v>
      </c>
      <c r="M943" s="731">
        <v>37</v>
      </c>
      <c r="N943" s="731">
        <v>1</v>
      </c>
      <c r="O943" s="731">
        <v>37</v>
      </c>
      <c r="P943" s="745">
        <v>1</v>
      </c>
      <c r="Q943" s="732">
        <v>37</v>
      </c>
    </row>
    <row r="944" spans="1:17" ht="14.4" customHeight="1" x14ac:dyDescent="0.3">
      <c r="A944" s="726" t="s">
        <v>7106</v>
      </c>
      <c r="B944" s="727" t="s">
        <v>5791</v>
      </c>
      <c r="C944" s="727" t="s">
        <v>5813</v>
      </c>
      <c r="D944" s="727" t="s">
        <v>5846</v>
      </c>
      <c r="E944" s="727" t="s">
        <v>5847</v>
      </c>
      <c r="F944" s="731">
        <v>2</v>
      </c>
      <c r="G944" s="731">
        <v>470</v>
      </c>
      <c r="H944" s="731">
        <v>0.31208499335989376</v>
      </c>
      <c r="I944" s="731">
        <v>235</v>
      </c>
      <c r="J944" s="731">
        <v>6</v>
      </c>
      <c r="K944" s="731">
        <v>1506</v>
      </c>
      <c r="L944" s="731">
        <v>1</v>
      </c>
      <c r="M944" s="731">
        <v>251</v>
      </c>
      <c r="N944" s="731">
        <v>4</v>
      </c>
      <c r="O944" s="731">
        <v>1004</v>
      </c>
      <c r="P944" s="745">
        <v>0.66666666666666663</v>
      </c>
      <c r="Q944" s="732">
        <v>251</v>
      </c>
    </row>
    <row r="945" spans="1:17" ht="14.4" customHeight="1" x14ac:dyDescent="0.3">
      <c r="A945" s="726" t="s">
        <v>7106</v>
      </c>
      <c r="B945" s="727" t="s">
        <v>5791</v>
      </c>
      <c r="C945" s="727" t="s">
        <v>5813</v>
      </c>
      <c r="D945" s="727" t="s">
        <v>5848</v>
      </c>
      <c r="E945" s="727" t="s">
        <v>5849</v>
      </c>
      <c r="F945" s="731">
        <v>11</v>
      </c>
      <c r="G945" s="731">
        <v>1298</v>
      </c>
      <c r="H945" s="731">
        <v>1.1446208112874781</v>
      </c>
      <c r="I945" s="731">
        <v>118</v>
      </c>
      <c r="J945" s="731">
        <v>9</v>
      </c>
      <c r="K945" s="731">
        <v>1134</v>
      </c>
      <c r="L945" s="731">
        <v>1</v>
      </c>
      <c r="M945" s="731">
        <v>126</v>
      </c>
      <c r="N945" s="731">
        <v>8</v>
      </c>
      <c r="O945" s="731">
        <v>1008</v>
      </c>
      <c r="P945" s="745">
        <v>0.88888888888888884</v>
      </c>
      <c r="Q945" s="732">
        <v>126</v>
      </c>
    </row>
    <row r="946" spans="1:17" ht="14.4" customHeight="1" x14ac:dyDescent="0.3">
      <c r="A946" s="726" t="s">
        <v>7106</v>
      </c>
      <c r="B946" s="727" t="s">
        <v>5791</v>
      </c>
      <c r="C946" s="727" t="s">
        <v>5813</v>
      </c>
      <c r="D946" s="727" t="s">
        <v>5862</v>
      </c>
      <c r="E946" s="727" t="s">
        <v>5863</v>
      </c>
      <c r="F946" s="731"/>
      <c r="G946" s="731"/>
      <c r="H946" s="731"/>
      <c r="I946" s="731"/>
      <c r="J946" s="731"/>
      <c r="K946" s="731"/>
      <c r="L946" s="731"/>
      <c r="M946" s="731"/>
      <c r="N946" s="731">
        <v>1</v>
      </c>
      <c r="O946" s="731">
        <v>679</v>
      </c>
      <c r="P946" s="745"/>
      <c r="Q946" s="732">
        <v>679</v>
      </c>
    </row>
    <row r="947" spans="1:17" ht="14.4" customHeight="1" x14ac:dyDescent="0.3">
      <c r="A947" s="726" t="s">
        <v>7106</v>
      </c>
      <c r="B947" s="727" t="s">
        <v>5791</v>
      </c>
      <c r="C947" s="727" t="s">
        <v>5813</v>
      </c>
      <c r="D947" s="727" t="s">
        <v>5868</v>
      </c>
      <c r="E947" s="727" t="s">
        <v>5869</v>
      </c>
      <c r="F947" s="731">
        <v>3</v>
      </c>
      <c r="G947" s="731">
        <v>66.67</v>
      </c>
      <c r="H947" s="731"/>
      <c r="I947" s="731">
        <v>22.223333333333333</v>
      </c>
      <c r="J947" s="731"/>
      <c r="K947" s="731"/>
      <c r="L947" s="731"/>
      <c r="M947" s="731"/>
      <c r="N947" s="731"/>
      <c r="O947" s="731"/>
      <c r="P947" s="745"/>
      <c r="Q947" s="732"/>
    </row>
    <row r="948" spans="1:17" ht="14.4" customHeight="1" x14ac:dyDescent="0.3">
      <c r="A948" s="726" t="s">
        <v>7106</v>
      </c>
      <c r="B948" s="727" t="s">
        <v>5791</v>
      </c>
      <c r="C948" s="727" t="s">
        <v>5813</v>
      </c>
      <c r="D948" s="727" t="s">
        <v>5872</v>
      </c>
      <c r="E948" s="727" t="s">
        <v>5873</v>
      </c>
      <c r="F948" s="731"/>
      <c r="G948" s="731"/>
      <c r="H948" s="731"/>
      <c r="I948" s="731"/>
      <c r="J948" s="731"/>
      <c r="K948" s="731"/>
      <c r="L948" s="731"/>
      <c r="M948" s="731"/>
      <c r="N948" s="731">
        <v>1</v>
      </c>
      <c r="O948" s="731">
        <v>172</v>
      </c>
      <c r="P948" s="745"/>
      <c r="Q948" s="732">
        <v>172</v>
      </c>
    </row>
    <row r="949" spans="1:17" ht="14.4" customHeight="1" x14ac:dyDescent="0.3">
      <c r="A949" s="726" t="s">
        <v>7106</v>
      </c>
      <c r="B949" s="727" t="s">
        <v>5791</v>
      </c>
      <c r="C949" s="727" t="s">
        <v>5813</v>
      </c>
      <c r="D949" s="727" t="s">
        <v>5876</v>
      </c>
      <c r="E949" s="727" t="s">
        <v>5877</v>
      </c>
      <c r="F949" s="731">
        <v>1</v>
      </c>
      <c r="G949" s="731">
        <v>82</v>
      </c>
      <c r="H949" s="731"/>
      <c r="I949" s="731">
        <v>82</v>
      </c>
      <c r="J949" s="731"/>
      <c r="K949" s="731"/>
      <c r="L949" s="731"/>
      <c r="M949" s="731"/>
      <c r="N949" s="731">
        <v>1</v>
      </c>
      <c r="O949" s="731">
        <v>86</v>
      </c>
      <c r="P949" s="745"/>
      <c r="Q949" s="732">
        <v>86</v>
      </c>
    </row>
    <row r="950" spans="1:17" ht="14.4" customHeight="1" x14ac:dyDescent="0.3">
      <c r="A950" s="726" t="s">
        <v>7106</v>
      </c>
      <c r="B950" s="727" t="s">
        <v>5791</v>
      </c>
      <c r="C950" s="727" t="s">
        <v>5813</v>
      </c>
      <c r="D950" s="727" t="s">
        <v>5899</v>
      </c>
      <c r="E950" s="727" t="s">
        <v>5900</v>
      </c>
      <c r="F950" s="731"/>
      <c r="G950" s="731"/>
      <c r="H950" s="731"/>
      <c r="I950" s="731"/>
      <c r="J950" s="731"/>
      <c r="K950" s="731"/>
      <c r="L950" s="731"/>
      <c r="M950" s="731"/>
      <c r="N950" s="731">
        <v>1</v>
      </c>
      <c r="O950" s="731">
        <v>116</v>
      </c>
      <c r="P950" s="745"/>
      <c r="Q950" s="732">
        <v>116</v>
      </c>
    </row>
    <row r="951" spans="1:17" ht="14.4" customHeight="1" x14ac:dyDescent="0.3">
      <c r="A951" s="726" t="s">
        <v>7106</v>
      </c>
      <c r="B951" s="727" t="s">
        <v>5791</v>
      </c>
      <c r="C951" s="727" t="s">
        <v>5813</v>
      </c>
      <c r="D951" s="727" t="s">
        <v>5909</v>
      </c>
      <c r="E951" s="727" t="s">
        <v>5910</v>
      </c>
      <c r="F951" s="731"/>
      <c r="G951" s="731"/>
      <c r="H951" s="731"/>
      <c r="I951" s="731"/>
      <c r="J951" s="731">
        <v>1</v>
      </c>
      <c r="K951" s="731">
        <v>364</v>
      </c>
      <c r="L951" s="731">
        <v>1</v>
      </c>
      <c r="M951" s="731">
        <v>364</v>
      </c>
      <c r="N951" s="731"/>
      <c r="O951" s="731"/>
      <c r="P951" s="745"/>
      <c r="Q951" s="732"/>
    </row>
    <row r="952" spans="1:17" ht="14.4" customHeight="1" x14ac:dyDescent="0.3">
      <c r="A952" s="726" t="s">
        <v>7106</v>
      </c>
      <c r="B952" s="727" t="s">
        <v>5791</v>
      </c>
      <c r="C952" s="727" t="s">
        <v>5813</v>
      </c>
      <c r="D952" s="727" t="s">
        <v>5915</v>
      </c>
      <c r="E952" s="727" t="s">
        <v>5916</v>
      </c>
      <c r="F952" s="731">
        <v>1</v>
      </c>
      <c r="G952" s="731">
        <v>116</v>
      </c>
      <c r="H952" s="731"/>
      <c r="I952" s="731">
        <v>116</v>
      </c>
      <c r="J952" s="731"/>
      <c r="K952" s="731"/>
      <c r="L952" s="731"/>
      <c r="M952" s="731"/>
      <c r="N952" s="731"/>
      <c r="O952" s="731"/>
      <c r="P952" s="745"/>
      <c r="Q952" s="732"/>
    </row>
    <row r="953" spans="1:17" ht="14.4" customHeight="1" x14ac:dyDescent="0.3">
      <c r="A953" s="726" t="s">
        <v>7107</v>
      </c>
      <c r="B953" s="727" t="s">
        <v>5791</v>
      </c>
      <c r="C953" s="727" t="s">
        <v>5813</v>
      </c>
      <c r="D953" s="727" t="s">
        <v>5820</v>
      </c>
      <c r="E953" s="727" t="s">
        <v>5821</v>
      </c>
      <c r="F953" s="731">
        <v>6</v>
      </c>
      <c r="G953" s="731">
        <v>210</v>
      </c>
      <c r="H953" s="731">
        <v>0.24676850763807284</v>
      </c>
      <c r="I953" s="731">
        <v>35</v>
      </c>
      <c r="J953" s="731">
        <v>23</v>
      </c>
      <c r="K953" s="731">
        <v>851</v>
      </c>
      <c r="L953" s="731">
        <v>1</v>
      </c>
      <c r="M953" s="731">
        <v>37</v>
      </c>
      <c r="N953" s="731">
        <v>2</v>
      </c>
      <c r="O953" s="731">
        <v>74</v>
      </c>
      <c r="P953" s="745">
        <v>8.6956521739130432E-2</v>
      </c>
      <c r="Q953" s="732">
        <v>37</v>
      </c>
    </row>
    <row r="954" spans="1:17" ht="14.4" customHeight="1" x14ac:dyDescent="0.3">
      <c r="A954" s="726" t="s">
        <v>7107</v>
      </c>
      <c r="B954" s="727" t="s">
        <v>5791</v>
      </c>
      <c r="C954" s="727" t="s">
        <v>5813</v>
      </c>
      <c r="D954" s="727" t="s">
        <v>5830</v>
      </c>
      <c r="E954" s="727" t="s">
        <v>5831</v>
      </c>
      <c r="F954" s="731">
        <v>1</v>
      </c>
      <c r="G954" s="731">
        <v>617</v>
      </c>
      <c r="H954" s="731"/>
      <c r="I954" s="731">
        <v>617</v>
      </c>
      <c r="J954" s="731"/>
      <c r="K954" s="731"/>
      <c r="L954" s="731"/>
      <c r="M954" s="731"/>
      <c r="N954" s="731"/>
      <c r="O954" s="731"/>
      <c r="P954" s="745"/>
      <c r="Q954" s="732"/>
    </row>
    <row r="955" spans="1:17" ht="14.4" customHeight="1" x14ac:dyDescent="0.3">
      <c r="A955" s="726" t="s">
        <v>7107</v>
      </c>
      <c r="B955" s="727" t="s">
        <v>5791</v>
      </c>
      <c r="C955" s="727" t="s">
        <v>5813</v>
      </c>
      <c r="D955" s="727" t="s">
        <v>5834</v>
      </c>
      <c r="E955" s="727" t="s">
        <v>5835</v>
      </c>
      <c r="F955" s="731">
        <v>2</v>
      </c>
      <c r="G955" s="731">
        <v>78</v>
      </c>
      <c r="H955" s="731"/>
      <c r="I955" s="731">
        <v>39</v>
      </c>
      <c r="J955" s="731"/>
      <c r="K955" s="731"/>
      <c r="L955" s="731"/>
      <c r="M955" s="731"/>
      <c r="N955" s="731"/>
      <c r="O955" s="731"/>
      <c r="P955" s="745"/>
      <c r="Q955" s="732"/>
    </row>
    <row r="956" spans="1:17" ht="14.4" customHeight="1" x14ac:dyDescent="0.3">
      <c r="A956" s="726" t="s">
        <v>7107</v>
      </c>
      <c r="B956" s="727" t="s">
        <v>5791</v>
      </c>
      <c r="C956" s="727" t="s">
        <v>5813</v>
      </c>
      <c r="D956" s="727" t="s">
        <v>5844</v>
      </c>
      <c r="E956" s="727" t="s">
        <v>5845</v>
      </c>
      <c r="F956" s="731">
        <v>1</v>
      </c>
      <c r="G956" s="731">
        <v>695</v>
      </c>
      <c r="H956" s="731"/>
      <c r="I956" s="731">
        <v>695</v>
      </c>
      <c r="J956" s="731"/>
      <c r="K956" s="731"/>
      <c r="L956" s="731"/>
      <c r="M956" s="731"/>
      <c r="N956" s="731"/>
      <c r="O956" s="731"/>
      <c r="P956" s="745"/>
      <c r="Q956" s="732"/>
    </row>
    <row r="957" spans="1:17" ht="14.4" customHeight="1" x14ac:dyDescent="0.3">
      <c r="A957" s="726" t="s">
        <v>7107</v>
      </c>
      <c r="B957" s="727" t="s">
        <v>5791</v>
      </c>
      <c r="C957" s="727" t="s">
        <v>5813</v>
      </c>
      <c r="D957" s="727" t="s">
        <v>5846</v>
      </c>
      <c r="E957" s="727" t="s">
        <v>5847</v>
      </c>
      <c r="F957" s="731">
        <v>10</v>
      </c>
      <c r="G957" s="731">
        <v>2350</v>
      </c>
      <c r="H957" s="731">
        <v>1.0402833111996459</v>
      </c>
      <c r="I957" s="731">
        <v>235</v>
      </c>
      <c r="J957" s="731">
        <v>9</v>
      </c>
      <c r="K957" s="731">
        <v>2259</v>
      </c>
      <c r="L957" s="731">
        <v>1</v>
      </c>
      <c r="M957" s="731">
        <v>251</v>
      </c>
      <c r="N957" s="731">
        <v>5</v>
      </c>
      <c r="O957" s="731">
        <v>1255</v>
      </c>
      <c r="P957" s="745">
        <v>0.55555555555555558</v>
      </c>
      <c r="Q957" s="732">
        <v>251</v>
      </c>
    </row>
    <row r="958" spans="1:17" ht="14.4" customHeight="1" x14ac:dyDescent="0.3">
      <c r="A958" s="726" t="s">
        <v>7107</v>
      </c>
      <c r="B958" s="727" t="s">
        <v>5791</v>
      </c>
      <c r="C958" s="727" t="s">
        <v>5813</v>
      </c>
      <c r="D958" s="727" t="s">
        <v>5848</v>
      </c>
      <c r="E958" s="727" t="s">
        <v>5849</v>
      </c>
      <c r="F958" s="731">
        <v>2</v>
      </c>
      <c r="G958" s="731">
        <v>236</v>
      </c>
      <c r="H958" s="731">
        <v>1.873015873015873</v>
      </c>
      <c r="I958" s="731">
        <v>118</v>
      </c>
      <c r="J958" s="731">
        <v>1</v>
      </c>
      <c r="K958" s="731">
        <v>126</v>
      </c>
      <c r="L958" s="731">
        <v>1</v>
      </c>
      <c r="M958" s="731">
        <v>126</v>
      </c>
      <c r="N958" s="731"/>
      <c r="O958" s="731"/>
      <c r="P958" s="745"/>
      <c r="Q958" s="732"/>
    </row>
    <row r="959" spans="1:17" ht="14.4" customHeight="1" x14ac:dyDescent="0.3">
      <c r="A959" s="726" t="s">
        <v>7107</v>
      </c>
      <c r="B959" s="727" t="s">
        <v>5791</v>
      </c>
      <c r="C959" s="727" t="s">
        <v>5813</v>
      </c>
      <c r="D959" s="727" t="s">
        <v>5868</v>
      </c>
      <c r="E959" s="727" t="s">
        <v>5869</v>
      </c>
      <c r="F959" s="731">
        <v>7</v>
      </c>
      <c r="G959" s="731">
        <v>66.66</v>
      </c>
      <c r="H959" s="731"/>
      <c r="I959" s="731">
        <v>9.5228571428571431</v>
      </c>
      <c r="J959" s="731"/>
      <c r="K959" s="731"/>
      <c r="L959" s="731"/>
      <c r="M959" s="731"/>
      <c r="N959" s="731"/>
      <c r="O959" s="731"/>
      <c r="P959" s="745"/>
      <c r="Q959" s="732"/>
    </row>
    <row r="960" spans="1:17" ht="14.4" customHeight="1" x14ac:dyDescent="0.3">
      <c r="A960" s="726" t="s">
        <v>7107</v>
      </c>
      <c r="B960" s="727" t="s">
        <v>5791</v>
      </c>
      <c r="C960" s="727" t="s">
        <v>5813</v>
      </c>
      <c r="D960" s="727" t="s">
        <v>5876</v>
      </c>
      <c r="E960" s="727" t="s">
        <v>5877</v>
      </c>
      <c r="F960" s="731">
        <v>1</v>
      </c>
      <c r="G960" s="731">
        <v>82</v>
      </c>
      <c r="H960" s="731"/>
      <c r="I960" s="731">
        <v>82</v>
      </c>
      <c r="J960" s="731"/>
      <c r="K960" s="731"/>
      <c r="L960" s="731"/>
      <c r="M960" s="731"/>
      <c r="N960" s="731">
        <v>1</v>
      </c>
      <c r="O960" s="731">
        <v>86</v>
      </c>
      <c r="P960" s="745"/>
      <c r="Q960" s="732">
        <v>86</v>
      </c>
    </row>
    <row r="961" spans="1:17" ht="14.4" customHeight="1" x14ac:dyDescent="0.3">
      <c r="A961" s="726" t="s">
        <v>7108</v>
      </c>
      <c r="B961" s="727" t="s">
        <v>5791</v>
      </c>
      <c r="C961" s="727" t="s">
        <v>5813</v>
      </c>
      <c r="D961" s="727" t="s">
        <v>5820</v>
      </c>
      <c r="E961" s="727" t="s">
        <v>5821</v>
      </c>
      <c r="F961" s="731">
        <v>8</v>
      </c>
      <c r="G961" s="731">
        <v>280</v>
      </c>
      <c r="H961" s="731">
        <v>7.5675675675675675</v>
      </c>
      <c r="I961" s="731">
        <v>35</v>
      </c>
      <c r="J961" s="731">
        <v>1</v>
      </c>
      <c r="K961" s="731">
        <v>37</v>
      </c>
      <c r="L961" s="731">
        <v>1</v>
      </c>
      <c r="M961" s="731">
        <v>37</v>
      </c>
      <c r="N961" s="731">
        <v>2</v>
      </c>
      <c r="O961" s="731">
        <v>74</v>
      </c>
      <c r="P961" s="745">
        <v>2</v>
      </c>
      <c r="Q961" s="732">
        <v>37</v>
      </c>
    </row>
    <row r="962" spans="1:17" ht="14.4" customHeight="1" x14ac:dyDescent="0.3">
      <c r="A962" s="726" t="s">
        <v>7108</v>
      </c>
      <c r="B962" s="727" t="s">
        <v>5791</v>
      </c>
      <c r="C962" s="727" t="s">
        <v>5813</v>
      </c>
      <c r="D962" s="727" t="s">
        <v>5846</v>
      </c>
      <c r="E962" s="727" t="s">
        <v>5847</v>
      </c>
      <c r="F962" s="731">
        <v>13</v>
      </c>
      <c r="G962" s="731">
        <v>3055</v>
      </c>
      <c r="H962" s="731">
        <v>2.0285524568393094</v>
      </c>
      <c r="I962" s="731">
        <v>235</v>
      </c>
      <c r="J962" s="731">
        <v>6</v>
      </c>
      <c r="K962" s="731">
        <v>1506</v>
      </c>
      <c r="L962" s="731">
        <v>1</v>
      </c>
      <c r="M962" s="731">
        <v>251</v>
      </c>
      <c r="N962" s="731">
        <v>10</v>
      </c>
      <c r="O962" s="731">
        <v>2510</v>
      </c>
      <c r="P962" s="745">
        <v>1.6666666666666667</v>
      </c>
      <c r="Q962" s="732">
        <v>251</v>
      </c>
    </row>
    <row r="963" spans="1:17" ht="14.4" customHeight="1" x14ac:dyDescent="0.3">
      <c r="A963" s="726" t="s">
        <v>7108</v>
      </c>
      <c r="B963" s="727" t="s">
        <v>5791</v>
      </c>
      <c r="C963" s="727" t="s">
        <v>5813</v>
      </c>
      <c r="D963" s="727" t="s">
        <v>5848</v>
      </c>
      <c r="E963" s="727" t="s">
        <v>5849</v>
      </c>
      <c r="F963" s="731">
        <v>13</v>
      </c>
      <c r="G963" s="731">
        <v>1534</v>
      </c>
      <c r="H963" s="731">
        <v>0.48698412698412696</v>
      </c>
      <c r="I963" s="731">
        <v>118</v>
      </c>
      <c r="J963" s="731">
        <v>25</v>
      </c>
      <c r="K963" s="731">
        <v>3150</v>
      </c>
      <c r="L963" s="731">
        <v>1</v>
      </c>
      <c r="M963" s="731">
        <v>126</v>
      </c>
      <c r="N963" s="731">
        <v>19</v>
      </c>
      <c r="O963" s="731">
        <v>2394</v>
      </c>
      <c r="P963" s="745">
        <v>0.76</v>
      </c>
      <c r="Q963" s="732">
        <v>126</v>
      </c>
    </row>
    <row r="964" spans="1:17" ht="14.4" customHeight="1" x14ac:dyDescent="0.3">
      <c r="A964" s="726" t="s">
        <v>7108</v>
      </c>
      <c r="B964" s="727" t="s">
        <v>5791</v>
      </c>
      <c r="C964" s="727" t="s">
        <v>5813</v>
      </c>
      <c r="D964" s="727" t="s">
        <v>5862</v>
      </c>
      <c r="E964" s="727" t="s">
        <v>5863</v>
      </c>
      <c r="F964" s="731"/>
      <c r="G964" s="731"/>
      <c r="H964" s="731"/>
      <c r="I964" s="731"/>
      <c r="J964" s="731"/>
      <c r="K964" s="731"/>
      <c r="L964" s="731"/>
      <c r="M964" s="731"/>
      <c r="N964" s="731">
        <v>2</v>
      </c>
      <c r="O964" s="731">
        <v>1358</v>
      </c>
      <c r="P964" s="745"/>
      <c r="Q964" s="732">
        <v>679</v>
      </c>
    </row>
    <row r="965" spans="1:17" ht="14.4" customHeight="1" x14ac:dyDescent="0.3">
      <c r="A965" s="726" t="s">
        <v>7108</v>
      </c>
      <c r="B965" s="727" t="s">
        <v>5791</v>
      </c>
      <c r="C965" s="727" t="s">
        <v>5813</v>
      </c>
      <c r="D965" s="727" t="s">
        <v>5864</v>
      </c>
      <c r="E965" s="727" t="s">
        <v>5865</v>
      </c>
      <c r="F965" s="731"/>
      <c r="G965" s="731"/>
      <c r="H965" s="731"/>
      <c r="I965" s="731"/>
      <c r="J965" s="731"/>
      <c r="K965" s="731"/>
      <c r="L965" s="731"/>
      <c r="M965" s="731"/>
      <c r="N965" s="731">
        <v>1</v>
      </c>
      <c r="O965" s="731">
        <v>1028</v>
      </c>
      <c r="P965" s="745"/>
      <c r="Q965" s="732">
        <v>1028</v>
      </c>
    </row>
    <row r="966" spans="1:17" ht="14.4" customHeight="1" x14ac:dyDescent="0.3">
      <c r="A966" s="726" t="s">
        <v>7108</v>
      </c>
      <c r="B966" s="727" t="s">
        <v>5791</v>
      </c>
      <c r="C966" s="727" t="s">
        <v>5813</v>
      </c>
      <c r="D966" s="727" t="s">
        <v>5868</v>
      </c>
      <c r="E966" s="727" t="s">
        <v>5869</v>
      </c>
      <c r="F966" s="731">
        <v>6</v>
      </c>
      <c r="G966" s="731">
        <v>133.32</v>
      </c>
      <c r="H966" s="731">
        <v>2</v>
      </c>
      <c r="I966" s="731">
        <v>22.22</v>
      </c>
      <c r="J966" s="731">
        <v>2</v>
      </c>
      <c r="K966" s="731">
        <v>66.66</v>
      </c>
      <c r="L966" s="731">
        <v>1</v>
      </c>
      <c r="M966" s="731">
        <v>33.33</v>
      </c>
      <c r="N966" s="731">
        <v>1</v>
      </c>
      <c r="O966" s="731">
        <v>33.33</v>
      </c>
      <c r="P966" s="745">
        <v>0.5</v>
      </c>
      <c r="Q966" s="732">
        <v>33.33</v>
      </c>
    </row>
    <row r="967" spans="1:17" ht="14.4" customHeight="1" x14ac:dyDescent="0.3">
      <c r="A967" s="726" t="s">
        <v>7108</v>
      </c>
      <c r="B967" s="727" t="s">
        <v>5791</v>
      </c>
      <c r="C967" s="727" t="s">
        <v>5813</v>
      </c>
      <c r="D967" s="727" t="s">
        <v>5876</v>
      </c>
      <c r="E967" s="727" t="s">
        <v>5877</v>
      </c>
      <c r="F967" s="731">
        <v>5</v>
      </c>
      <c r="G967" s="731">
        <v>410</v>
      </c>
      <c r="H967" s="731">
        <v>0.79457364341085268</v>
      </c>
      <c r="I967" s="731">
        <v>82</v>
      </c>
      <c r="J967" s="731">
        <v>6</v>
      </c>
      <c r="K967" s="731">
        <v>516</v>
      </c>
      <c r="L967" s="731">
        <v>1</v>
      </c>
      <c r="M967" s="731">
        <v>86</v>
      </c>
      <c r="N967" s="731">
        <v>7</v>
      </c>
      <c r="O967" s="731">
        <v>602</v>
      </c>
      <c r="P967" s="745">
        <v>1.1666666666666667</v>
      </c>
      <c r="Q967" s="732">
        <v>86</v>
      </c>
    </row>
    <row r="968" spans="1:17" ht="14.4" customHeight="1" x14ac:dyDescent="0.3">
      <c r="A968" s="726" t="s">
        <v>7108</v>
      </c>
      <c r="B968" s="727" t="s">
        <v>5791</v>
      </c>
      <c r="C968" s="727" t="s">
        <v>5813</v>
      </c>
      <c r="D968" s="727" t="s">
        <v>5893</v>
      </c>
      <c r="E968" s="727" t="s">
        <v>5894</v>
      </c>
      <c r="F968" s="731">
        <v>4</v>
      </c>
      <c r="G968" s="731">
        <v>4200</v>
      </c>
      <c r="H968" s="731">
        <v>0.79021636876763879</v>
      </c>
      <c r="I968" s="731">
        <v>1050</v>
      </c>
      <c r="J968" s="731">
        <v>5</v>
      </c>
      <c r="K968" s="731">
        <v>5315</v>
      </c>
      <c r="L968" s="731">
        <v>1</v>
      </c>
      <c r="M968" s="731">
        <v>1063</v>
      </c>
      <c r="N968" s="731">
        <v>3</v>
      </c>
      <c r="O968" s="731">
        <v>3189</v>
      </c>
      <c r="P968" s="745">
        <v>0.6</v>
      </c>
      <c r="Q968" s="732">
        <v>1063</v>
      </c>
    </row>
    <row r="969" spans="1:17" ht="14.4" customHeight="1" x14ac:dyDescent="0.3">
      <c r="A969" s="726" t="s">
        <v>7108</v>
      </c>
      <c r="B969" s="727" t="s">
        <v>5791</v>
      </c>
      <c r="C969" s="727" t="s">
        <v>5813</v>
      </c>
      <c r="D969" s="727" t="s">
        <v>5899</v>
      </c>
      <c r="E969" s="727" t="s">
        <v>5900</v>
      </c>
      <c r="F969" s="731"/>
      <c r="G969" s="731"/>
      <c r="H969" s="731"/>
      <c r="I969" s="731"/>
      <c r="J969" s="731"/>
      <c r="K969" s="731"/>
      <c r="L969" s="731"/>
      <c r="M969" s="731"/>
      <c r="N969" s="731">
        <v>1</v>
      </c>
      <c r="O969" s="731">
        <v>116</v>
      </c>
      <c r="P969" s="745"/>
      <c r="Q969" s="732">
        <v>116</v>
      </c>
    </row>
    <row r="970" spans="1:17" ht="14.4" customHeight="1" x14ac:dyDescent="0.3">
      <c r="A970" s="726" t="s">
        <v>7108</v>
      </c>
      <c r="B970" s="727" t="s">
        <v>5791</v>
      </c>
      <c r="C970" s="727" t="s">
        <v>5813</v>
      </c>
      <c r="D970" s="727" t="s">
        <v>5903</v>
      </c>
      <c r="E970" s="727" t="s">
        <v>5904</v>
      </c>
      <c r="F970" s="731"/>
      <c r="G970" s="731"/>
      <c r="H970" s="731"/>
      <c r="I970" s="731"/>
      <c r="J970" s="731">
        <v>1</v>
      </c>
      <c r="K970" s="731">
        <v>183</v>
      </c>
      <c r="L970" s="731">
        <v>1</v>
      </c>
      <c r="M970" s="731">
        <v>183</v>
      </c>
      <c r="N970" s="731">
        <v>3</v>
      </c>
      <c r="O970" s="731">
        <v>549</v>
      </c>
      <c r="P970" s="745">
        <v>3</v>
      </c>
      <c r="Q970" s="732">
        <v>183</v>
      </c>
    </row>
    <row r="971" spans="1:17" ht="14.4" customHeight="1" x14ac:dyDescent="0.3">
      <c r="A971" s="726" t="s">
        <v>7108</v>
      </c>
      <c r="B971" s="727" t="s">
        <v>5791</v>
      </c>
      <c r="C971" s="727" t="s">
        <v>5813</v>
      </c>
      <c r="D971" s="727" t="s">
        <v>5907</v>
      </c>
      <c r="E971" s="727" t="s">
        <v>5908</v>
      </c>
      <c r="F971" s="731">
        <v>1</v>
      </c>
      <c r="G971" s="731">
        <v>1288</v>
      </c>
      <c r="H971" s="731"/>
      <c r="I971" s="731">
        <v>1288</v>
      </c>
      <c r="J971" s="731"/>
      <c r="K971" s="731"/>
      <c r="L971" s="731"/>
      <c r="M971" s="731"/>
      <c r="N971" s="731"/>
      <c r="O971" s="731"/>
      <c r="P971" s="745"/>
      <c r="Q971" s="732"/>
    </row>
    <row r="972" spans="1:17" ht="14.4" customHeight="1" x14ac:dyDescent="0.3">
      <c r="A972" s="726" t="s">
        <v>7109</v>
      </c>
      <c r="B972" s="727" t="s">
        <v>5791</v>
      </c>
      <c r="C972" s="727" t="s">
        <v>5810</v>
      </c>
      <c r="D972" s="727" t="s">
        <v>5811</v>
      </c>
      <c r="E972" s="727" t="s">
        <v>5812</v>
      </c>
      <c r="F972" s="731">
        <v>1</v>
      </c>
      <c r="G972" s="731">
        <v>162.80000000000001</v>
      </c>
      <c r="H972" s="731"/>
      <c r="I972" s="731">
        <v>162.80000000000001</v>
      </c>
      <c r="J972" s="731"/>
      <c r="K972" s="731"/>
      <c r="L972" s="731"/>
      <c r="M972" s="731"/>
      <c r="N972" s="731"/>
      <c r="O972" s="731"/>
      <c r="P972" s="745"/>
      <c r="Q972" s="732"/>
    </row>
    <row r="973" spans="1:17" ht="14.4" customHeight="1" x14ac:dyDescent="0.3">
      <c r="A973" s="726" t="s">
        <v>7109</v>
      </c>
      <c r="B973" s="727" t="s">
        <v>5791</v>
      </c>
      <c r="C973" s="727" t="s">
        <v>5813</v>
      </c>
      <c r="D973" s="727" t="s">
        <v>5832</v>
      </c>
      <c r="E973" s="727" t="s">
        <v>5833</v>
      </c>
      <c r="F973" s="731"/>
      <c r="G973" s="731"/>
      <c r="H973" s="731"/>
      <c r="I973" s="731"/>
      <c r="J973" s="731"/>
      <c r="K973" s="731"/>
      <c r="L973" s="731"/>
      <c r="M973" s="731"/>
      <c r="N973" s="731">
        <v>1</v>
      </c>
      <c r="O973" s="731">
        <v>392</v>
      </c>
      <c r="P973" s="745"/>
      <c r="Q973" s="732">
        <v>392</v>
      </c>
    </row>
    <row r="974" spans="1:17" ht="14.4" customHeight="1" x14ac:dyDescent="0.3">
      <c r="A974" s="726" t="s">
        <v>7109</v>
      </c>
      <c r="B974" s="727" t="s">
        <v>5791</v>
      </c>
      <c r="C974" s="727" t="s">
        <v>5813</v>
      </c>
      <c r="D974" s="727" t="s">
        <v>5834</v>
      </c>
      <c r="E974" s="727" t="s">
        <v>5835</v>
      </c>
      <c r="F974" s="731"/>
      <c r="G974" s="731"/>
      <c r="H974" s="731"/>
      <c r="I974" s="731"/>
      <c r="J974" s="731"/>
      <c r="K974" s="731"/>
      <c r="L974" s="731"/>
      <c r="M974" s="731"/>
      <c r="N974" s="731">
        <v>3</v>
      </c>
      <c r="O974" s="731">
        <v>117</v>
      </c>
      <c r="P974" s="745"/>
      <c r="Q974" s="732">
        <v>39</v>
      </c>
    </row>
    <row r="975" spans="1:17" ht="14.4" customHeight="1" x14ac:dyDescent="0.3">
      <c r="A975" s="726" t="s">
        <v>7109</v>
      </c>
      <c r="B975" s="727" t="s">
        <v>5791</v>
      </c>
      <c r="C975" s="727" t="s">
        <v>5813</v>
      </c>
      <c r="D975" s="727" t="s">
        <v>5842</v>
      </c>
      <c r="E975" s="727" t="s">
        <v>5843</v>
      </c>
      <c r="F975" s="731"/>
      <c r="G975" s="731"/>
      <c r="H975" s="731"/>
      <c r="I975" s="731"/>
      <c r="J975" s="731"/>
      <c r="K975" s="731"/>
      <c r="L975" s="731"/>
      <c r="M975" s="731"/>
      <c r="N975" s="731">
        <v>1</v>
      </c>
      <c r="O975" s="731">
        <v>4442</v>
      </c>
      <c r="P975" s="745"/>
      <c r="Q975" s="732">
        <v>4442</v>
      </c>
    </row>
    <row r="976" spans="1:17" ht="14.4" customHeight="1" x14ac:dyDescent="0.3">
      <c r="A976" s="726" t="s">
        <v>7109</v>
      </c>
      <c r="B976" s="727" t="s">
        <v>5791</v>
      </c>
      <c r="C976" s="727" t="s">
        <v>5813</v>
      </c>
      <c r="D976" s="727" t="s">
        <v>5846</v>
      </c>
      <c r="E976" s="727" t="s">
        <v>5847</v>
      </c>
      <c r="F976" s="731">
        <v>4</v>
      </c>
      <c r="G976" s="731">
        <v>940</v>
      </c>
      <c r="H976" s="731">
        <v>3.7450199203187249</v>
      </c>
      <c r="I976" s="731">
        <v>235</v>
      </c>
      <c r="J976" s="731">
        <v>1</v>
      </c>
      <c r="K976" s="731">
        <v>251</v>
      </c>
      <c r="L976" s="731">
        <v>1</v>
      </c>
      <c r="M976" s="731">
        <v>251</v>
      </c>
      <c r="N976" s="731">
        <v>12</v>
      </c>
      <c r="O976" s="731">
        <v>3012</v>
      </c>
      <c r="P976" s="745">
        <v>12</v>
      </c>
      <c r="Q976" s="732">
        <v>251</v>
      </c>
    </row>
    <row r="977" spans="1:17" ht="14.4" customHeight="1" x14ac:dyDescent="0.3">
      <c r="A977" s="726" t="s">
        <v>7109</v>
      </c>
      <c r="B977" s="727" t="s">
        <v>5791</v>
      </c>
      <c r="C977" s="727" t="s">
        <v>5813</v>
      </c>
      <c r="D977" s="727" t="s">
        <v>5848</v>
      </c>
      <c r="E977" s="727" t="s">
        <v>5849</v>
      </c>
      <c r="F977" s="731">
        <v>2</v>
      </c>
      <c r="G977" s="731">
        <v>236</v>
      </c>
      <c r="H977" s="731"/>
      <c r="I977" s="731">
        <v>118</v>
      </c>
      <c r="J977" s="731"/>
      <c r="K977" s="731"/>
      <c r="L977" s="731"/>
      <c r="M977" s="731"/>
      <c r="N977" s="731">
        <v>1</v>
      </c>
      <c r="O977" s="731">
        <v>126</v>
      </c>
      <c r="P977" s="745"/>
      <c r="Q977" s="732">
        <v>126</v>
      </c>
    </row>
    <row r="978" spans="1:17" ht="14.4" customHeight="1" x14ac:dyDescent="0.3">
      <c r="A978" s="726" t="s">
        <v>7109</v>
      </c>
      <c r="B978" s="727" t="s">
        <v>5791</v>
      </c>
      <c r="C978" s="727" t="s">
        <v>5813</v>
      </c>
      <c r="D978" s="727" t="s">
        <v>5868</v>
      </c>
      <c r="E978" s="727" t="s">
        <v>5869</v>
      </c>
      <c r="F978" s="731">
        <v>3</v>
      </c>
      <c r="G978" s="731">
        <v>66.66</v>
      </c>
      <c r="H978" s="731"/>
      <c r="I978" s="731">
        <v>22.22</v>
      </c>
      <c r="J978" s="731"/>
      <c r="K978" s="731"/>
      <c r="L978" s="731"/>
      <c r="M978" s="731"/>
      <c r="N978" s="731"/>
      <c r="O978" s="731"/>
      <c r="P978" s="745"/>
      <c r="Q978" s="732"/>
    </row>
    <row r="979" spans="1:17" ht="14.4" customHeight="1" x14ac:dyDescent="0.3">
      <c r="A979" s="726" t="s">
        <v>7109</v>
      </c>
      <c r="B979" s="727" t="s">
        <v>5791</v>
      </c>
      <c r="C979" s="727" t="s">
        <v>5813</v>
      </c>
      <c r="D979" s="727" t="s">
        <v>5870</v>
      </c>
      <c r="E979" s="727" t="s">
        <v>5871</v>
      </c>
      <c r="F979" s="731"/>
      <c r="G979" s="731"/>
      <c r="H979" s="731"/>
      <c r="I979" s="731"/>
      <c r="J979" s="731"/>
      <c r="K979" s="731"/>
      <c r="L979" s="731"/>
      <c r="M979" s="731"/>
      <c r="N979" s="731">
        <v>1</v>
      </c>
      <c r="O979" s="731">
        <v>980</v>
      </c>
      <c r="P979" s="745"/>
      <c r="Q979" s="732">
        <v>980</v>
      </c>
    </row>
    <row r="980" spans="1:17" ht="14.4" customHeight="1" x14ac:dyDescent="0.3">
      <c r="A980" s="726" t="s">
        <v>7109</v>
      </c>
      <c r="B980" s="727" t="s">
        <v>5791</v>
      </c>
      <c r="C980" s="727" t="s">
        <v>5813</v>
      </c>
      <c r="D980" s="727" t="s">
        <v>5872</v>
      </c>
      <c r="E980" s="727" t="s">
        <v>5873</v>
      </c>
      <c r="F980" s="731"/>
      <c r="G980" s="731"/>
      <c r="H980" s="731"/>
      <c r="I980" s="731"/>
      <c r="J980" s="731"/>
      <c r="K980" s="731"/>
      <c r="L980" s="731"/>
      <c r="M980" s="731"/>
      <c r="N980" s="731">
        <v>1</v>
      </c>
      <c r="O980" s="731">
        <v>172</v>
      </c>
      <c r="P980" s="745"/>
      <c r="Q980" s="732">
        <v>172</v>
      </c>
    </row>
    <row r="981" spans="1:17" ht="14.4" customHeight="1" x14ac:dyDescent="0.3">
      <c r="A981" s="726" t="s">
        <v>7109</v>
      </c>
      <c r="B981" s="727" t="s">
        <v>5791</v>
      </c>
      <c r="C981" s="727" t="s">
        <v>5813</v>
      </c>
      <c r="D981" s="727" t="s">
        <v>5899</v>
      </c>
      <c r="E981" s="727" t="s">
        <v>5900</v>
      </c>
      <c r="F981" s="731"/>
      <c r="G981" s="731"/>
      <c r="H981" s="731"/>
      <c r="I981" s="731"/>
      <c r="J981" s="731"/>
      <c r="K981" s="731"/>
      <c r="L981" s="731"/>
      <c r="M981" s="731"/>
      <c r="N981" s="731">
        <v>1</v>
      </c>
      <c r="O981" s="731">
        <v>116</v>
      </c>
      <c r="P981" s="745"/>
      <c r="Q981" s="732">
        <v>116</v>
      </c>
    </row>
    <row r="982" spans="1:17" ht="14.4" customHeight="1" x14ac:dyDescent="0.3">
      <c r="A982" s="726" t="s">
        <v>7109</v>
      </c>
      <c r="B982" s="727" t="s">
        <v>5791</v>
      </c>
      <c r="C982" s="727" t="s">
        <v>5813</v>
      </c>
      <c r="D982" s="727" t="s">
        <v>5919</v>
      </c>
      <c r="E982" s="727" t="s">
        <v>5920</v>
      </c>
      <c r="F982" s="731">
        <v>1</v>
      </c>
      <c r="G982" s="731">
        <v>188</v>
      </c>
      <c r="H982" s="731"/>
      <c r="I982" s="731">
        <v>188</v>
      </c>
      <c r="J982" s="731"/>
      <c r="K982" s="731"/>
      <c r="L982" s="731"/>
      <c r="M982" s="731"/>
      <c r="N982" s="731"/>
      <c r="O982" s="731"/>
      <c r="P982" s="745"/>
      <c r="Q982" s="732"/>
    </row>
    <row r="983" spans="1:17" ht="14.4" customHeight="1" x14ac:dyDescent="0.3">
      <c r="A983" s="726" t="s">
        <v>7110</v>
      </c>
      <c r="B983" s="727" t="s">
        <v>5791</v>
      </c>
      <c r="C983" s="727" t="s">
        <v>5810</v>
      </c>
      <c r="D983" s="727" t="s">
        <v>5930</v>
      </c>
      <c r="E983" s="727" t="s">
        <v>5931</v>
      </c>
      <c r="F983" s="731"/>
      <c r="G983" s="731"/>
      <c r="H983" s="731"/>
      <c r="I983" s="731"/>
      <c r="J983" s="731">
        <v>5</v>
      </c>
      <c r="K983" s="731">
        <v>18571.099999999999</v>
      </c>
      <c r="L983" s="731">
        <v>1</v>
      </c>
      <c r="M983" s="731">
        <v>3714.22</v>
      </c>
      <c r="N983" s="731"/>
      <c r="O983" s="731"/>
      <c r="P983" s="745"/>
      <c r="Q983" s="732"/>
    </row>
    <row r="984" spans="1:17" ht="14.4" customHeight="1" x14ac:dyDescent="0.3">
      <c r="A984" s="726" t="s">
        <v>7110</v>
      </c>
      <c r="B984" s="727" t="s">
        <v>5791</v>
      </c>
      <c r="C984" s="727" t="s">
        <v>5813</v>
      </c>
      <c r="D984" s="727" t="s">
        <v>5820</v>
      </c>
      <c r="E984" s="727" t="s">
        <v>5821</v>
      </c>
      <c r="F984" s="731"/>
      <c r="G984" s="731"/>
      <c r="H984" s="731"/>
      <c r="I984" s="731"/>
      <c r="J984" s="731"/>
      <c r="K984" s="731"/>
      <c r="L984" s="731"/>
      <c r="M984" s="731"/>
      <c r="N984" s="731">
        <v>1</v>
      </c>
      <c r="O984" s="731">
        <v>37</v>
      </c>
      <c r="P984" s="745"/>
      <c r="Q984" s="732">
        <v>37</v>
      </c>
    </row>
    <row r="985" spans="1:17" ht="14.4" customHeight="1" x14ac:dyDescent="0.3">
      <c r="A985" s="726" t="s">
        <v>7110</v>
      </c>
      <c r="B985" s="727" t="s">
        <v>5791</v>
      </c>
      <c r="C985" s="727" t="s">
        <v>5813</v>
      </c>
      <c r="D985" s="727" t="s">
        <v>5824</v>
      </c>
      <c r="E985" s="727" t="s">
        <v>5825</v>
      </c>
      <c r="F985" s="731">
        <v>1</v>
      </c>
      <c r="G985" s="731">
        <v>5</v>
      </c>
      <c r="H985" s="731">
        <v>0.14285714285714285</v>
      </c>
      <c r="I985" s="731">
        <v>5</v>
      </c>
      <c r="J985" s="731">
        <v>7</v>
      </c>
      <c r="K985" s="731">
        <v>35</v>
      </c>
      <c r="L985" s="731">
        <v>1</v>
      </c>
      <c r="M985" s="731">
        <v>5</v>
      </c>
      <c r="N985" s="731">
        <v>3</v>
      </c>
      <c r="O985" s="731">
        <v>15</v>
      </c>
      <c r="P985" s="745">
        <v>0.42857142857142855</v>
      </c>
      <c r="Q985" s="732">
        <v>5</v>
      </c>
    </row>
    <row r="986" spans="1:17" ht="14.4" customHeight="1" x14ac:dyDescent="0.3">
      <c r="A986" s="726" t="s">
        <v>7110</v>
      </c>
      <c r="B986" s="727" t="s">
        <v>5791</v>
      </c>
      <c r="C986" s="727" t="s">
        <v>5813</v>
      </c>
      <c r="D986" s="727" t="s">
        <v>5828</v>
      </c>
      <c r="E986" s="727" t="s">
        <v>5829</v>
      </c>
      <c r="F986" s="731"/>
      <c r="G986" s="731"/>
      <c r="H986" s="731"/>
      <c r="I986" s="731"/>
      <c r="J986" s="731">
        <v>8</v>
      </c>
      <c r="K986" s="731">
        <v>704</v>
      </c>
      <c r="L986" s="731">
        <v>1</v>
      </c>
      <c r="M986" s="731">
        <v>88</v>
      </c>
      <c r="N986" s="731">
        <v>4</v>
      </c>
      <c r="O986" s="731">
        <v>352</v>
      </c>
      <c r="P986" s="745">
        <v>0.5</v>
      </c>
      <c r="Q986" s="732">
        <v>88</v>
      </c>
    </row>
    <row r="987" spans="1:17" ht="14.4" customHeight="1" x14ac:dyDescent="0.3">
      <c r="A987" s="726" t="s">
        <v>7110</v>
      </c>
      <c r="B987" s="727" t="s">
        <v>5791</v>
      </c>
      <c r="C987" s="727" t="s">
        <v>5813</v>
      </c>
      <c r="D987" s="727" t="s">
        <v>5830</v>
      </c>
      <c r="E987" s="727" t="s">
        <v>5831</v>
      </c>
      <c r="F987" s="731"/>
      <c r="G987" s="731"/>
      <c r="H987" s="731"/>
      <c r="I987" s="731"/>
      <c r="J987" s="731">
        <v>12</v>
      </c>
      <c r="K987" s="731">
        <v>7560</v>
      </c>
      <c r="L987" s="731">
        <v>1</v>
      </c>
      <c r="M987" s="731">
        <v>630</v>
      </c>
      <c r="N987" s="731">
        <v>9</v>
      </c>
      <c r="O987" s="731">
        <v>5670</v>
      </c>
      <c r="P987" s="745">
        <v>0.75</v>
      </c>
      <c r="Q987" s="732">
        <v>630</v>
      </c>
    </row>
    <row r="988" spans="1:17" ht="14.4" customHeight="1" x14ac:dyDescent="0.3">
      <c r="A988" s="726" t="s">
        <v>7110</v>
      </c>
      <c r="B988" s="727" t="s">
        <v>5791</v>
      </c>
      <c r="C988" s="727" t="s">
        <v>5813</v>
      </c>
      <c r="D988" s="727" t="s">
        <v>5832</v>
      </c>
      <c r="E988" s="727" t="s">
        <v>5833</v>
      </c>
      <c r="F988" s="731"/>
      <c r="G988" s="731"/>
      <c r="H988" s="731"/>
      <c r="I988" s="731"/>
      <c r="J988" s="731">
        <v>8</v>
      </c>
      <c r="K988" s="731">
        <v>3136</v>
      </c>
      <c r="L988" s="731">
        <v>1</v>
      </c>
      <c r="M988" s="731">
        <v>392</v>
      </c>
      <c r="N988" s="731">
        <v>4</v>
      </c>
      <c r="O988" s="731">
        <v>1568</v>
      </c>
      <c r="P988" s="745">
        <v>0.5</v>
      </c>
      <c r="Q988" s="732">
        <v>392</v>
      </c>
    </row>
    <row r="989" spans="1:17" ht="14.4" customHeight="1" x14ac:dyDescent="0.3">
      <c r="A989" s="726" t="s">
        <v>7110</v>
      </c>
      <c r="B989" s="727" t="s">
        <v>5791</v>
      </c>
      <c r="C989" s="727" t="s">
        <v>5813</v>
      </c>
      <c r="D989" s="727" t="s">
        <v>5834</v>
      </c>
      <c r="E989" s="727" t="s">
        <v>5835</v>
      </c>
      <c r="F989" s="731">
        <v>5</v>
      </c>
      <c r="G989" s="731">
        <v>195</v>
      </c>
      <c r="H989" s="731">
        <v>0.27777777777777779</v>
      </c>
      <c r="I989" s="731">
        <v>39</v>
      </c>
      <c r="J989" s="731">
        <v>18</v>
      </c>
      <c r="K989" s="731">
        <v>702</v>
      </c>
      <c r="L989" s="731">
        <v>1</v>
      </c>
      <c r="M989" s="731">
        <v>39</v>
      </c>
      <c r="N989" s="731">
        <v>7</v>
      </c>
      <c r="O989" s="731">
        <v>273</v>
      </c>
      <c r="P989" s="745">
        <v>0.3888888888888889</v>
      </c>
      <c r="Q989" s="732">
        <v>39</v>
      </c>
    </row>
    <row r="990" spans="1:17" ht="14.4" customHeight="1" x14ac:dyDescent="0.3">
      <c r="A990" s="726" t="s">
        <v>7110</v>
      </c>
      <c r="B990" s="727" t="s">
        <v>5791</v>
      </c>
      <c r="C990" s="727" t="s">
        <v>5813</v>
      </c>
      <c r="D990" s="727" t="s">
        <v>5838</v>
      </c>
      <c r="E990" s="727" t="s">
        <v>5839</v>
      </c>
      <c r="F990" s="731"/>
      <c r="G990" s="731"/>
      <c r="H990" s="731"/>
      <c r="I990" s="731"/>
      <c r="J990" s="731">
        <v>1</v>
      </c>
      <c r="K990" s="731">
        <v>1701</v>
      </c>
      <c r="L990" s="731">
        <v>1</v>
      </c>
      <c r="M990" s="731">
        <v>1701</v>
      </c>
      <c r="N990" s="731">
        <v>5</v>
      </c>
      <c r="O990" s="731">
        <v>8505</v>
      </c>
      <c r="P990" s="745">
        <v>5</v>
      </c>
      <c r="Q990" s="732">
        <v>1701</v>
      </c>
    </row>
    <row r="991" spans="1:17" ht="14.4" customHeight="1" x14ac:dyDescent="0.3">
      <c r="A991" s="726" t="s">
        <v>7110</v>
      </c>
      <c r="B991" s="727" t="s">
        <v>5791</v>
      </c>
      <c r="C991" s="727" t="s">
        <v>5813</v>
      </c>
      <c r="D991" s="727" t="s">
        <v>5840</v>
      </c>
      <c r="E991" s="727" t="s">
        <v>5841</v>
      </c>
      <c r="F991" s="731"/>
      <c r="G991" s="731"/>
      <c r="H991" s="731"/>
      <c r="I991" s="731"/>
      <c r="J991" s="731">
        <v>1</v>
      </c>
      <c r="K991" s="731">
        <v>704</v>
      </c>
      <c r="L991" s="731">
        <v>1</v>
      </c>
      <c r="M991" s="731">
        <v>704</v>
      </c>
      <c r="N991" s="731">
        <v>1</v>
      </c>
      <c r="O991" s="731">
        <v>709</v>
      </c>
      <c r="P991" s="745">
        <v>1.0071022727272727</v>
      </c>
      <c r="Q991" s="732">
        <v>709</v>
      </c>
    </row>
    <row r="992" spans="1:17" ht="14.4" customHeight="1" x14ac:dyDescent="0.3">
      <c r="A992" s="726" t="s">
        <v>7110</v>
      </c>
      <c r="B992" s="727" t="s">
        <v>5791</v>
      </c>
      <c r="C992" s="727" t="s">
        <v>5813</v>
      </c>
      <c r="D992" s="727" t="s">
        <v>5844</v>
      </c>
      <c r="E992" s="727" t="s">
        <v>5845</v>
      </c>
      <c r="F992" s="731"/>
      <c r="G992" s="731"/>
      <c r="H992" s="731"/>
      <c r="I992" s="731"/>
      <c r="J992" s="731">
        <v>10</v>
      </c>
      <c r="K992" s="731">
        <v>7190</v>
      </c>
      <c r="L992" s="731">
        <v>1</v>
      </c>
      <c r="M992" s="731">
        <v>719</v>
      </c>
      <c r="N992" s="731">
        <v>1</v>
      </c>
      <c r="O992" s="731">
        <v>719</v>
      </c>
      <c r="P992" s="745">
        <v>0.1</v>
      </c>
      <c r="Q992" s="732">
        <v>719</v>
      </c>
    </row>
    <row r="993" spans="1:17" ht="14.4" customHeight="1" x14ac:dyDescent="0.3">
      <c r="A993" s="726" t="s">
        <v>7110</v>
      </c>
      <c r="B993" s="727" t="s">
        <v>5791</v>
      </c>
      <c r="C993" s="727" t="s">
        <v>5813</v>
      </c>
      <c r="D993" s="727" t="s">
        <v>5846</v>
      </c>
      <c r="E993" s="727" t="s">
        <v>5847</v>
      </c>
      <c r="F993" s="731">
        <v>888</v>
      </c>
      <c r="G993" s="731">
        <v>208680</v>
      </c>
      <c r="H993" s="731">
        <v>1.0645255087205594</v>
      </c>
      <c r="I993" s="731">
        <v>235</v>
      </c>
      <c r="J993" s="731">
        <v>781</v>
      </c>
      <c r="K993" s="731">
        <v>196031</v>
      </c>
      <c r="L993" s="731">
        <v>1</v>
      </c>
      <c r="M993" s="731">
        <v>251</v>
      </c>
      <c r="N993" s="731">
        <v>814</v>
      </c>
      <c r="O993" s="731">
        <v>204314</v>
      </c>
      <c r="P993" s="745">
        <v>1.0422535211267605</v>
      </c>
      <c r="Q993" s="732">
        <v>251</v>
      </c>
    </row>
    <row r="994" spans="1:17" ht="14.4" customHeight="1" x14ac:dyDescent="0.3">
      <c r="A994" s="726" t="s">
        <v>7110</v>
      </c>
      <c r="B994" s="727" t="s">
        <v>5791</v>
      </c>
      <c r="C994" s="727" t="s">
        <v>5813</v>
      </c>
      <c r="D994" s="727" t="s">
        <v>5848</v>
      </c>
      <c r="E994" s="727" t="s">
        <v>5849</v>
      </c>
      <c r="F994" s="731">
        <v>1</v>
      </c>
      <c r="G994" s="731">
        <v>118</v>
      </c>
      <c r="H994" s="731">
        <v>0.23412698412698413</v>
      </c>
      <c r="I994" s="731">
        <v>118</v>
      </c>
      <c r="J994" s="731">
        <v>4</v>
      </c>
      <c r="K994" s="731">
        <v>504</v>
      </c>
      <c r="L994" s="731">
        <v>1</v>
      </c>
      <c r="M994" s="731">
        <v>126</v>
      </c>
      <c r="N994" s="731">
        <v>1</v>
      </c>
      <c r="O994" s="731">
        <v>126</v>
      </c>
      <c r="P994" s="745">
        <v>0.25</v>
      </c>
      <c r="Q994" s="732">
        <v>126</v>
      </c>
    </row>
    <row r="995" spans="1:17" ht="14.4" customHeight="1" x14ac:dyDescent="0.3">
      <c r="A995" s="726" t="s">
        <v>7110</v>
      </c>
      <c r="B995" s="727" t="s">
        <v>5791</v>
      </c>
      <c r="C995" s="727" t="s">
        <v>5813</v>
      </c>
      <c r="D995" s="727" t="s">
        <v>5868</v>
      </c>
      <c r="E995" s="727" t="s">
        <v>5869</v>
      </c>
      <c r="F995" s="731">
        <v>404</v>
      </c>
      <c r="G995" s="731">
        <v>6566.66</v>
      </c>
      <c r="H995" s="731"/>
      <c r="I995" s="731">
        <v>16.254108910891087</v>
      </c>
      <c r="J995" s="731"/>
      <c r="K995" s="731"/>
      <c r="L995" s="731"/>
      <c r="M995" s="731"/>
      <c r="N995" s="731"/>
      <c r="O995" s="731"/>
      <c r="P995" s="745"/>
      <c r="Q995" s="732"/>
    </row>
    <row r="996" spans="1:17" ht="14.4" customHeight="1" x14ac:dyDescent="0.3">
      <c r="A996" s="726" t="s">
        <v>7110</v>
      </c>
      <c r="B996" s="727" t="s">
        <v>5791</v>
      </c>
      <c r="C996" s="727" t="s">
        <v>5813</v>
      </c>
      <c r="D996" s="727" t="s">
        <v>5870</v>
      </c>
      <c r="E996" s="727" t="s">
        <v>5871</v>
      </c>
      <c r="F996" s="731">
        <v>2</v>
      </c>
      <c r="G996" s="731">
        <v>1912</v>
      </c>
      <c r="H996" s="731"/>
      <c r="I996" s="731">
        <v>956</v>
      </c>
      <c r="J996" s="731"/>
      <c r="K996" s="731"/>
      <c r="L996" s="731"/>
      <c r="M996" s="731"/>
      <c r="N996" s="731"/>
      <c r="O996" s="731"/>
      <c r="P996" s="745"/>
      <c r="Q996" s="732"/>
    </row>
    <row r="997" spans="1:17" ht="14.4" customHeight="1" x14ac:dyDescent="0.3">
      <c r="A997" s="726" t="s">
        <v>7110</v>
      </c>
      <c r="B997" s="727" t="s">
        <v>5791</v>
      </c>
      <c r="C997" s="727" t="s">
        <v>5813</v>
      </c>
      <c r="D997" s="727" t="s">
        <v>5872</v>
      </c>
      <c r="E997" s="727" t="s">
        <v>5873</v>
      </c>
      <c r="F997" s="731">
        <v>2</v>
      </c>
      <c r="G997" s="731">
        <v>338</v>
      </c>
      <c r="H997" s="731"/>
      <c r="I997" s="731">
        <v>169</v>
      </c>
      <c r="J997" s="731"/>
      <c r="K997" s="731"/>
      <c r="L997" s="731"/>
      <c r="M997" s="731"/>
      <c r="N997" s="731"/>
      <c r="O997" s="731"/>
      <c r="P997" s="745"/>
      <c r="Q997" s="732"/>
    </row>
    <row r="998" spans="1:17" ht="14.4" customHeight="1" x14ac:dyDescent="0.3">
      <c r="A998" s="726" t="s">
        <v>7110</v>
      </c>
      <c r="B998" s="727" t="s">
        <v>5791</v>
      </c>
      <c r="C998" s="727" t="s">
        <v>5813</v>
      </c>
      <c r="D998" s="727" t="s">
        <v>5876</v>
      </c>
      <c r="E998" s="727" t="s">
        <v>5877</v>
      </c>
      <c r="F998" s="731"/>
      <c r="G998" s="731"/>
      <c r="H998" s="731"/>
      <c r="I998" s="731"/>
      <c r="J998" s="731">
        <v>3</v>
      </c>
      <c r="K998" s="731">
        <v>258</v>
      </c>
      <c r="L998" s="731">
        <v>1</v>
      </c>
      <c r="M998" s="731">
        <v>86</v>
      </c>
      <c r="N998" s="731">
        <v>1</v>
      </c>
      <c r="O998" s="731">
        <v>86</v>
      </c>
      <c r="P998" s="745">
        <v>0.33333333333333331</v>
      </c>
      <c r="Q998" s="732">
        <v>86</v>
      </c>
    </row>
    <row r="999" spans="1:17" ht="14.4" customHeight="1" thickBot="1" x14ac:dyDescent="0.35">
      <c r="A999" s="733" t="s">
        <v>7110</v>
      </c>
      <c r="B999" s="734" t="s">
        <v>5791</v>
      </c>
      <c r="C999" s="734" t="s">
        <v>5813</v>
      </c>
      <c r="D999" s="734" t="s">
        <v>5889</v>
      </c>
      <c r="E999" s="734" t="s">
        <v>5890</v>
      </c>
      <c r="F999" s="738">
        <v>1</v>
      </c>
      <c r="G999" s="738">
        <v>740</v>
      </c>
      <c r="H999" s="738"/>
      <c r="I999" s="738">
        <v>740</v>
      </c>
      <c r="J999" s="738"/>
      <c r="K999" s="738"/>
      <c r="L999" s="738"/>
      <c r="M999" s="738"/>
      <c r="N999" s="738"/>
      <c r="O999" s="738"/>
      <c r="P999" s="746"/>
      <c r="Q999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253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1589.943</v>
      </c>
      <c r="C5" s="114">
        <v>1502.5989999999999</v>
      </c>
      <c r="D5" s="114">
        <v>1695.2809999999999</v>
      </c>
      <c r="E5" s="466">
        <f>IF(OR(D5=0,B5=0),"",D5/B5)</f>
        <v>1.0662526895618269</v>
      </c>
      <c r="F5" s="129">
        <f>IF(OR(D5=0,C5=0),"",D5/C5)</f>
        <v>1.1282324825186227</v>
      </c>
      <c r="G5" s="130">
        <v>765</v>
      </c>
      <c r="H5" s="114">
        <v>735</v>
      </c>
      <c r="I5" s="114">
        <v>779</v>
      </c>
      <c r="J5" s="466">
        <f>IF(OR(I5=0,G5=0),"",I5/G5)</f>
        <v>1.0183006535947712</v>
      </c>
      <c r="K5" s="131">
        <f>IF(OR(I5=0,H5=0),"",I5/H5)</f>
        <v>1.0598639455782313</v>
      </c>
      <c r="L5" s="121"/>
      <c r="M5" s="121"/>
      <c r="N5" s="7">
        <f>D5-C5</f>
        <v>192.68200000000002</v>
      </c>
      <c r="O5" s="8">
        <f>I5-H5</f>
        <v>44</v>
      </c>
      <c r="P5" s="7">
        <f>D5-B5</f>
        <v>105.33799999999997</v>
      </c>
      <c r="Q5" s="8">
        <f>I5-G5</f>
        <v>14</v>
      </c>
    </row>
    <row r="6" spans="1:17" ht="14.4" hidden="1" customHeight="1" outlineLevel="1" x14ac:dyDescent="0.3">
      <c r="A6" s="484" t="s">
        <v>169</v>
      </c>
      <c r="B6" s="120">
        <v>326.97899999999998</v>
      </c>
      <c r="C6" s="113">
        <v>304.36700000000002</v>
      </c>
      <c r="D6" s="113">
        <v>372.85399999999998</v>
      </c>
      <c r="E6" s="466">
        <f t="shared" ref="E6:E12" si="0">IF(OR(D6=0,B6=0),"",D6/B6)</f>
        <v>1.1402995299392316</v>
      </c>
      <c r="F6" s="129">
        <f t="shared" ref="F6:F12" si="1">IF(OR(D6=0,C6=0),"",D6/C6)</f>
        <v>1.2250145383697968</v>
      </c>
      <c r="G6" s="133">
        <v>194</v>
      </c>
      <c r="H6" s="113">
        <v>188</v>
      </c>
      <c r="I6" s="113">
        <v>214</v>
      </c>
      <c r="J6" s="467">
        <f t="shared" ref="J6:J12" si="2">IF(OR(I6=0,G6=0),"",I6/G6)</f>
        <v>1.1030927835051547</v>
      </c>
      <c r="K6" s="134">
        <f t="shared" ref="K6:K12" si="3">IF(OR(I6=0,H6=0),"",I6/H6)</f>
        <v>1.1382978723404256</v>
      </c>
      <c r="L6" s="121"/>
      <c r="M6" s="121"/>
      <c r="N6" s="5">
        <f t="shared" ref="N6:N13" si="4">D6-C6</f>
        <v>68.486999999999966</v>
      </c>
      <c r="O6" s="6">
        <f t="shared" ref="O6:O13" si="5">I6-H6</f>
        <v>26</v>
      </c>
      <c r="P6" s="5">
        <f t="shared" ref="P6:P13" si="6">D6-B6</f>
        <v>45.875</v>
      </c>
      <c r="Q6" s="6">
        <f t="shared" ref="Q6:Q13" si="7">I6-G6</f>
        <v>20</v>
      </c>
    </row>
    <row r="7" spans="1:17" ht="14.4" hidden="1" customHeight="1" outlineLevel="1" x14ac:dyDescent="0.3">
      <c r="A7" s="484" t="s">
        <v>170</v>
      </c>
      <c r="B7" s="120">
        <v>833.09400000000005</v>
      </c>
      <c r="C7" s="113">
        <v>976.72</v>
      </c>
      <c r="D7" s="113">
        <v>887.78599999999994</v>
      </c>
      <c r="E7" s="466">
        <f t="shared" si="0"/>
        <v>1.0656492544658824</v>
      </c>
      <c r="F7" s="129">
        <f t="shared" si="1"/>
        <v>0.90894626914571208</v>
      </c>
      <c r="G7" s="133">
        <v>504</v>
      </c>
      <c r="H7" s="113">
        <v>529</v>
      </c>
      <c r="I7" s="113">
        <v>541</v>
      </c>
      <c r="J7" s="467">
        <f t="shared" si="2"/>
        <v>1.0734126984126984</v>
      </c>
      <c r="K7" s="134">
        <f t="shared" si="3"/>
        <v>1.0226843100189036</v>
      </c>
      <c r="L7" s="121"/>
      <c r="M7" s="121"/>
      <c r="N7" s="5">
        <f t="shared" si="4"/>
        <v>-88.934000000000083</v>
      </c>
      <c r="O7" s="6">
        <f t="shared" si="5"/>
        <v>12</v>
      </c>
      <c r="P7" s="5">
        <f t="shared" si="6"/>
        <v>54.691999999999894</v>
      </c>
      <c r="Q7" s="6">
        <f t="shared" si="7"/>
        <v>37</v>
      </c>
    </row>
    <row r="8" spans="1:17" ht="14.4" hidden="1" customHeight="1" outlineLevel="1" x14ac:dyDescent="0.3">
      <c r="A8" s="484" t="s">
        <v>171</v>
      </c>
      <c r="B8" s="120">
        <v>120.179</v>
      </c>
      <c r="C8" s="113">
        <v>143.68100000000001</v>
      </c>
      <c r="D8" s="113">
        <v>147.82</v>
      </c>
      <c r="E8" s="466">
        <f t="shared" si="0"/>
        <v>1.2299985854433801</v>
      </c>
      <c r="F8" s="129">
        <f t="shared" si="1"/>
        <v>1.0288068707762332</v>
      </c>
      <c r="G8" s="133">
        <v>76</v>
      </c>
      <c r="H8" s="113">
        <v>73</v>
      </c>
      <c r="I8" s="113">
        <v>78</v>
      </c>
      <c r="J8" s="467">
        <f t="shared" si="2"/>
        <v>1.0263157894736843</v>
      </c>
      <c r="K8" s="134">
        <f t="shared" si="3"/>
        <v>1.0684931506849316</v>
      </c>
      <c r="L8" s="121"/>
      <c r="M8" s="121"/>
      <c r="N8" s="5">
        <f t="shared" si="4"/>
        <v>4.1389999999999816</v>
      </c>
      <c r="O8" s="6">
        <f t="shared" si="5"/>
        <v>5</v>
      </c>
      <c r="P8" s="5">
        <f t="shared" si="6"/>
        <v>27.640999999999991</v>
      </c>
      <c r="Q8" s="6">
        <f t="shared" si="7"/>
        <v>2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0.39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0.39</v>
      </c>
      <c r="O9" s="6">
        <f t="shared" si="5"/>
        <v>1</v>
      </c>
      <c r="P9" s="5">
        <f t="shared" si="6"/>
        <v>0.39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459.94200000000001</v>
      </c>
      <c r="C10" s="113">
        <v>459.55</v>
      </c>
      <c r="D10" s="113">
        <v>430.34399999999999</v>
      </c>
      <c r="E10" s="466">
        <f t="shared" si="0"/>
        <v>0.93564840784272796</v>
      </c>
      <c r="F10" s="129">
        <f t="shared" si="1"/>
        <v>0.93644652377325643</v>
      </c>
      <c r="G10" s="133">
        <v>253</v>
      </c>
      <c r="H10" s="113">
        <v>275</v>
      </c>
      <c r="I10" s="113">
        <v>235</v>
      </c>
      <c r="J10" s="467">
        <f t="shared" si="2"/>
        <v>0.92885375494071143</v>
      </c>
      <c r="K10" s="134">
        <f t="shared" si="3"/>
        <v>0.8545454545454545</v>
      </c>
      <c r="L10" s="121"/>
      <c r="M10" s="121"/>
      <c r="N10" s="5">
        <f t="shared" si="4"/>
        <v>-29.206000000000017</v>
      </c>
      <c r="O10" s="6">
        <f t="shared" si="5"/>
        <v>-40</v>
      </c>
      <c r="P10" s="5">
        <f t="shared" si="6"/>
        <v>-29.598000000000013</v>
      </c>
      <c r="Q10" s="6">
        <f t="shared" si="7"/>
        <v>-18</v>
      </c>
    </row>
    <row r="11" spans="1:17" ht="14.4" hidden="1" customHeight="1" outlineLevel="1" x14ac:dyDescent="0.3">
      <c r="A11" s="484" t="s">
        <v>174</v>
      </c>
      <c r="B11" s="120">
        <v>88.878</v>
      </c>
      <c r="C11" s="113">
        <v>111.52</v>
      </c>
      <c r="D11" s="113">
        <v>119.28700000000001</v>
      </c>
      <c r="E11" s="466">
        <f t="shared" si="0"/>
        <v>1.3421431625374109</v>
      </c>
      <c r="F11" s="129">
        <f t="shared" si="1"/>
        <v>1.0696467001434722</v>
      </c>
      <c r="G11" s="133">
        <v>41</v>
      </c>
      <c r="H11" s="113">
        <v>39</v>
      </c>
      <c r="I11" s="113">
        <v>55</v>
      </c>
      <c r="J11" s="467">
        <f t="shared" si="2"/>
        <v>1.3414634146341464</v>
      </c>
      <c r="K11" s="134">
        <f t="shared" si="3"/>
        <v>1.4102564102564104</v>
      </c>
      <c r="L11" s="121"/>
      <c r="M11" s="121"/>
      <c r="N11" s="5">
        <f t="shared" si="4"/>
        <v>7.7670000000000101</v>
      </c>
      <c r="O11" s="6">
        <f t="shared" si="5"/>
        <v>16</v>
      </c>
      <c r="P11" s="5">
        <f t="shared" si="6"/>
        <v>30.409000000000006</v>
      </c>
      <c r="Q11" s="6">
        <f t="shared" si="7"/>
        <v>14</v>
      </c>
    </row>
    <row r="12" spans="1:17" ht="14.4" hidden="1" customHeight="1" outlineLevel="1" thickBot="1" x14ac:dyDescent="0.35">
      <c r="A12" s="485" t="s">
        <v>209</v>
      </c>
      <c r="B12" s="238">
        <v>35.811999999999998</v>
      </c>
      <c r="C12" s="239">
        <v>23.405999999999999</v>
      </c>
      <c r="D12" s="239">
        <v>16.065999999999999</v>
      </c>
      <c r="E12" s="466">
        <f t="shared" si="0"/>
        <v>0.44862057410923711</v>
      </c>
      <c r="F12" s="129">
        <f t="shared" si="1"/>
        <v>0.68640519524908139</v>
      </c>
      <c r="G12" s="241">
        <v>16</v>
      </c>
      <c r="H12" s="239">
        <v>15</v>
      </c>
      <c r="I12" s="239">
        <v>11</v>
      </c>
      <c r="J12" s="468">
        <f t="shared" si="2"/>
        <v>0.6875</v>
      </c>
      <c r="K12" s="242">
        <f t="shared" si="3"/>
        <v>0.73333333333333328</v>
      </c>
      <c r="L12" s="121"/>
      <c r="M12" s="121"/>
      <c r="N12" s="243">
        <f t="shared" si="4"/>
        <v>-7.34</v>
      </c>
      <c r="O12" s="244">
        <f t="shared" si="5"/>
        <v>-4</v>
      </c>
      <c r="P12" s="243">
        <f t="shared" si="6"/>
        <v>-19.745999999999999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3454.8270000000002</v>
      </c>
      <c r="C13" s="116">
        <f>SUM(C5:C12)</f>
        <v>3521.8429999999998</v>
      </c>
      <c r="D13" s="116">
        <f>SUM(D5:D12)</f>
        <v>3669.8279999999995</v>
      </c>
      <c r="E13" s="462">
        <f>IF(OR(D13=0,B13=0),0,D13/B13)</f>
        <v>1.0622320596660844</v>
      </c>
      <c r="F13" s="135">
        <f>IF(OR(D13=0,C13=0),0,D13/C13)</f>
        <v>1.0420191927919558</v>
      </c>
      <c r="G13" s="136">
        <f>SUM(G5:G12)</f>
        <v>1849</v>
      </c>
      <c r="H13" s="116">
        <f>SUM(H5:H12)</f>
        <v>1854</v>
      </c>
      <c r="I13" s="116">
        <f>SUM(I5:I12)</f>
        <v>1914</v>
      </c>
      <c r="J13" s="462">
        <f>IF(OR(I13=0,G13=0),0,I13/G13)</f>
        <v>1.0351541373715523</v>
      </c>
      <c r="K13" s="137">
        <f>IF(OR(I13=0,H13=0),0,I13/H13)</f>
        <v>1.0323624595469256</v>
      </c>
      <c r="L13" s="121"/>
      <c r="M13" s="121"/>
      <c r="N13" s="127">
        <f t="shared" si="4"/>
        <v>147.98499999999967</v>
      </c>
      <c r="O13" s="138">
        <f t="shared" si="5"/>
        <v>60</v>
      </c>
      <c r="P13" s="127">
        <f t="shared" si="6"/>
        <v>215.00099999999929</v>
      </c>
      <c r="Q13" s="138">
        <f t="shared" si="7"/>
        <v>65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300</v>
      </c>
      <c r="B16" s="649" t="s">
        <v>71</v>
      </c>
      <c r="C16" s="650"/>
      <c r="D16" s="650"/>
      <c r="E16" s="651"/>
      <c r="F16" s="652"/>
      <c r="G16" s="649" t="s">
        <v>253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1589.943</v>
      </c>
      <c r="C18" s="114">
        <v>1502.5989999999999</v>
      </c>
      <c r="D18" s="114">
        <v>1695.2809999999999</v>
      </c>
      <c r="E18" s="466">
        <f>IF(OR(D18=0,B18=0),"",D18/B18)</f>
        <v>1.0662526895618269</v>
      </c>
      <c r="F18" s="129">
        <f>IF(OR(D18=0,C18=0),"",D18/C18)</f>
        <v>1.1282324825186227</v>
      </c>
      <c r="G18" s="119">
        <v>765</v>
      </c>
      <c r="H18" s="114">
        <v>735</v>
      </c>
      <c r="I18" s="114">
        <v>779</v>
      </c>
      <c r="J18" s="466">
        <f>IF(OR(I18=0,G18=0),"",I18/G18)</f>
        <v>1.0183006535947712</v>
      </c>
      <c r="K18" s="131">
        <f>IF(OR(I18=0,H18=0),"",I18/H18)</f>
        <v>1.0598639455782313</v>
      </c>
      <c r="L18" s="638">
        <v>0.91871999999999998</v>
      </c>
      <c r="M18" s="639"/>
      <c r="N18" s="145">
        <f t="shared" ref="N18:N26" si="8">D18-C18</f>
        <v>192.68200000000002</v>
      </c>
      <c r="O18" s="146">
        <f t="shared" ref="O18:O26" si="9">I18-H18</f>
        <v>44</v>
      </c>
      <c r="P18" s="145">
        <f t="shared" ref="P18:P26" si="10">D18-B18</f>
        <v>105.33799999999997</v>
      </c>
      <c r="Q18" s="146">
        <f t="shared" ref="Q18:Q26" si="11">I18-G18</f>
        <v>14</v>
      </c>
    </row>
    <row r="19" spans="1:17" ht="14.4" hidden="1" customHeight="1" outlineLevel="1" x14ac:dyDescent="0.3">
      <c r="A19" s="484" t="s">
        <v>169</v>
      </c>
      <c r="B19" s="120">
        <v>326.97899999999998</v>
      </c>
      <c r="C19" s="113">
        <v>304.36700000000002</v>
      </c>
      <c r="D19" s="113">
        <v>372.85399999999998</v>
      </c>
      <c r="E19" s="467">
        <f t="shared" ref="E19:E25" si="12">IF(OR(D19=0,B19=0),"",D19/B19)</f>
        <v>1.1402995299392316</v>
      </c>
      <c r="F19" s="132">
        <f t="shared" ref="F19:F25" si="13">IF(OR(D19=0,C19=0),"",D19/C19)</f>
        <v>1.2250145383697968</v>
      </c>
      <c r="G19" s="120">
        <v>194</v>
      </c>
      <c r="H19" s="113">
        <v>188</v>
      </c>
      <c r="I19" s="113">
        <v>214</v>
      </c>
      <c r="J19" s="467">
        <f t="shared" ref="J19:J25" si="14">IF(OR(I19=0,G19=0),"",I19/G19)</f>
        <v>1.1030927835051547</v>
      </c>
      <c r="K19" s="134">
        <f t="shared" ref="K19:K25" si="15">IF(OR(I19=0,H19=0),"",I19/H19)</f>
        <v>1.1382978723404256</v>
      </c>
      <c r="L19" s="638">
        <v>0.99456</v>
      </c>
      <c r="M19" s="639"/>
      <c r="N19" s="147">
        <f t="shared" si="8"/>
        <v>68.486999999999966</v>
      </c>
      <c r="O19" s="148">
        <f t="shared" si="9"/>
        <v>26</v>
      </c>
      <c r="P19" s="147">
        <f t="shared" si="10"/>
        <v>45.875</v>
      </c>
      <c r="Q19" s="148">
        <f t="shared" si="11"/>
        <v>20</v>
      </c>
    </row>
    <row r="20" spans="1:17" ht="14.4" hidden="1" customHeight="1" outlineLevel="1" x14ac:dyDescent="0.3">
      <c r="A20" s="484" t="s">
        <v>170</v>
      </c>
      <c r="B20" s="120">
        <v>833.09400000000005</v>
      </c>
      <c r="C20" s="113">
        <v>976.72</v>
      </c>
      <c r="D20" s="113">
        <v>887.78599999999994</v>
      </c>
      <c r="E20" s="467">
        <f t="shared" si="12"/>
        <v>1.0656492544658824</v>
      </c>
      <c r="F20" s="132">
        <f t="shared" si="13"/>
        <v>0.90894626914571208</v>
      </c>
      <c r="G20" s="120">
        <v>504</v>
      </c>
      <c r="H20" s="113">
        <v>529</v>
      </c>
      <c r="I20" s="113">
        <v>541</v>
      </c>
      <c r="J20" s="467">
        <f t="shared" si="14"/>
        <v>1.0734126984126984</v>
      </c>
      <c r="K20" s="134">
        <f t="shared" si="15"/>
        <v>1.0226843100189036</v>
      </c>
      <c r="L20" s="638">
        <v>0.96671999999999991</v>
      </c>
      <c r="M20" s="639"/>
      <c r="N20" s="147">
        <f t="shared" si="8"/>
        <v>-88.934000000000083</v>
      </c>
      <c r="O20" s="148">
        <f t="shared" si="9"/>
        <v>12</v>
      </c>
      <c r="P20" s="147">
        <f t="shared" si="10"/>
        <v>54.691999999999894</v>
      </c>
      <c r="Q20" s="148">
        <f t="shared" si="11"/>
        <v>37</v>
      </c>
    </row>
    <row r="21" spans="1:17" ht="14.4" hidden="1" customHeight="1" outlineLevel="1" x14ac:dyDescent="0.3">
      <c r="A21" s="484" t="s">
        <v>171</v>
      </c>
      <c r="B21" s="120">
        <v>120.179</v>
      </c>
      <c r="C21" s="113">
        <v>143.68100000000001</v>
      </c>
      <c r="D21" s="113">
        <v>147.82</v>
      </c>
      <c r="E21" s="467">
        <f t="shared" si="12"/>
        <v>1.2299985854433801</v>
      </c>
      <c r="F21" s="132">
        <f t="shared" si="13"/>
        <v>1.0288068707762332</v>
      </c>
      <c r="G21" s="120">
        <v>76</v>
      </c>
      <c r="H21" s="113">
        <v>73</v>
      </c>
      <c r="I21" s="113">
        <v>78</v>
      </c>
      <c r="J21" s="467">
        <f t="shared" si="14"/>
        <v>1.0263157894736843</v>
      </c>
      <c r="K21" s="134">
        <f t="shared" si="15"/>
        <v>1.0684931506849316</v>
      </c>
      <c r="L21" s="638">
        <v>1.11744</v>
      </c>
      <c r="M21" s="639"/>
      <c r="N21" s="147">
        <f t="shared" si="8"/>
        <v>4.1389999999999816</v>
      </c>
      <c r="O21" s="148">
        <f t="shared" si="9"/>
        <v>5</v>
      </c>
      <c r="P21" s="147">
        <f t="shared" si="10"/>
        <v>27.640999999999991</v>
      </c>
      <c r="Q21" s="148">
        <f t="shared" si="11"/>
        <v>2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0.39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0.39</v>
      </c>
      <c r="O22" s="148">
        <f t="shared" si="9"/>
        <v>1</v>
      </c>
      <c r="P22" s="147">
        <f t="shared" si="10"/>
        <v>0.39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459.94200000000001</v>
      </c>
      <c r="C23" s="113">
        <v>459.55</v>
      </c>
      <c r="D23" s="113">
        <v>430.34399999999999</v>
      </c>
      <c r="E23" s="467">
        <f t="shared" si="12"/>
        <v>0.93564840784272796</v>
      </c>
      <c r="F23" s="132">
        <f t="shared" si="13"/>
        <v>0.93644652377325643</v>
      </c>
      <c r="G23" s="120">
        <v>253</v>
      </c>
      <c r="H23" s="113">
        <v>275</v>
      </c>
      <c r="I23" s="113">
        <v>235</v>
      </c>
      <c r="J23" s="467">
        <f t="shared" si="14"/>
        <v>0.92885375494071143</v>
      </c>
      <c r="K23" s="134">
        <f t="shared" si="15"/>
        <v>0.8545454545454545</v>
      </c>
      <c r="L23" s="638">
        <v>0.98495999999999995</v>
      </c>
      <c r="M23" s="639"/>
      <c r="N23" s="147">
        <f t="shared" si="8"/>
        <v>-29.206000000000017</v>
      </c>
      <c r="O23" s="148">
        <f t="shared" si="9"/>
        <v>-40</v>
      </c>
      <c r="P23" s="147">
        <f t="shared" si="10"/>
        <v>-29.598000000000013</v>
      </c>
      <c r="Q23" s="148">
        <f t="shared" si="11"/>
        <v>-18</v>
      </c>
    </row>
    <row r="24" spans="1:17" ht="14.4" hidden="1" customHeight="1" outlineLevel="1" x14ac:dyDescent="0.3">
      <c r="A24" s="484" t="s">
        <v>174</v>
      </c>
      <c r="B24" s="120">
        <v>88.878</v>
      </c>
      <c r="C24" s="113">
        <v>111.52</v>
      </c>
      <c r="D24" s="113">
        <v>119.28700000000001</v>
      </c>
      <c r="E24" s="467">
        <f t="shared" si="12"/>
        <v>1.3421431625374109</v>
      </c>
      <c r="F24" s="132">
        <f t="shared" si="13"/>
        <v>1.0696467001434722</v>
      </c>
      <c r="G24" s="120">
        <v>41</v>
      </c>
      <c r="H24" s="113">
        <v>39</v>
      </c>
      <c r="I24" s="113">
        <v>55</v>
      </c>
      <c r="J24" s="467">
        <f t="shared" si="14"/>
        <v>1.3414634146341464</v>
      </c>
      <c r="K24" s="134">
        <f t="shared" si="15"/>
        <v>1.4102564102564104</v>
      </c>
      <c r="L24" s="638">
        <v>1.0147199999999998</v>
      </c>
      <c r="M24" s="639"/>
      <c r="N24" s="147">
        <f t="shared" si="8"/>
        <v>7.7670000000000101</v>
      </c>
      <c r="O24" s="148">
        <f t="shared" si="9"/>
        <v>16</v>
      </c>
      <c r="P24" s="147">
        <f t="shared" si="10"/>
        <v>30.409000000000006</v>
      </c>
      <c r="Q24" s="148">
        <f t="shared" si="11"/>
        <v>14</v>
      </c>
    </row>
    <row r="25" spans="1:17" ht="14.4" hidden="1" customHeight="1" outlineLevel="1" thickBot="1" x14ac:dyDescent="0.35">
      <c r="A25" s="485" t="s">
        <v>209</v>
      </c>
      <c r="B25" s="238">
        <v>14.939</v>
      </c>
      <c r="C25" s="239">
        <v>23.405999999999999</v>
      </c>
      <c r="D25" s="239">
        <v>16.065999999999999</v>
      </c>
      <c r="E25" s="468">
        <f t="shared" si="12"/>
        <v>1.0754401231675479</v>
      </c>
      <c r="F25" s="240">
        <f t="shared" si="13"/>
        <v>0.68640519524908139</v>
      </c>
      <c r="G25" s="238">
        <v>15</v>
      </c>
      <c r="H25" s="239">
        <v>15</v>
      </c>
      <c r="I25" s="239">
        <v>11</v>
      </c>
      <c r="J25" s="468">
        <f t="shared" si="14"/>
        <v>0.73333333333333328</v>
      </c>
      <c r="K25" s="242">
        <f t="shared" si="15"/>
        <v>0.73333333333333328</v>
      </c>
      <c r="L25" s="356"/>
      <c r="M25" s="357"/>
      <c r="N25" s="245">
        <f t="shared" si="8"/>
        <v>-7.34</v>
      </c>
      <c r="O25" s="246">
        <f t="shared" si="9"/>
        <v>-4</v>
      </c>
      <c r="P25" s="245">
        <f t="shared" si="10"/>
        <v>1.1269999999999989</v>
      </c>
      <c r="Q25" s="246">
        <f t="shared" si="11"/>
        <v>-4</v>
      </c>
    </row>
    <row r="26" spans="1:17" ht="14.4" customHeight="1" collapsed="1" thickBot="1" x14ac:dyDescent="0.35">
      <c r="A26" s="488" t="s">
        <v>3</v>
      </c>
      <c r="B26" s="149">
        <f>SUM(B18:B25)</f>
        <v>3433.9540000000002</v>
      </c>
      <c r="C26" s="150">
        <f>SUM(C18:C25)</f>
        <v>3521.8429999999998</v>
      </c>
      <c r="D26" s="150">
        <f>SUM(D18:D25)</f>
        <v>3669.8279999999995</v>
      </c>
      <c r="E26" s="463">
        <f>IF(OR(D26=0,B26=0),0,D26/B26)</f>
        <v>1.0686887477234697</v>
      </c>
      <c r="F26" s="151">
        <f>IF(OR(D26=0,C26=0),0,D26/C26)</f>
        <v>1.0420191927919558</v>
      </c>
      <c r="G26" s="149">
        <f>SUM(G18:G25)</f>
        <v>1848</v>
      </c>
      <c r="H26" s="150">
        <f>SUM(H18:H25)</f>
        <v>1854</v>
      </c>
      <c r="I26" s="150">
        <f>SUM(I18:I25)</f>
        <v>1914</v>
      </c>
      <c r="J26" s="463">
        <f>IF(OR(I26=0,G26=0),0,I26/G26)</f>
        <v>1.0357142857142858</v>
      </c>
      <c r="K26" s="152">
        <f>IF(OR(I26=0,H26=0),0,I26/H26)</f>
        <v>1.0323624595469256</v>
      </c>
      <c r="L26" s="121"/>
      <c r="M26" s="121"/>
      <c r="N26" s="143">
        <f t="shared" si="8"/>
        <v>147.98499999999967</v>
      </c>
      <c r="O26" s="153">
        <f t="shared" si="9"/>
        <v>60</v>
      </c>
      <c r="P26" s="143">
        <f t="shared" si="10"/>
        <v>235.87399999999934</v>
      </c>
      <c r="Q26" s="153">
        <f t="shared" si="11"/>
        <v>66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301</v>
      </c>
      <c r="B29" s="634" t="s">
        <v>71</v>
      </c>
      <c r="C29" s="635"/>
      <c r="D29" s="635"/>
      <c r="E29" s="636"/>
      <c r="F29" s="637"/>
      <c r="G29" s="635" t="s">
        <v>253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20.873000000000001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-20.873000000000001</v>
      </c>
      <c r="Q38" s="246">
        <f t="shared" si="19"/>
        <v>-1</v>
      </c>
    </row>
    <row r="39" spans="1:17" ht="14.4" customHeight="1" collapsed="1" thickBot="1" x14ac:dyDescent="0.35">
      <c r="A39" s="487" t="s">
        <v>3</v>
      </c>
      <c r="B39" s="118">
        <f>SUM(B31:B38)</f>
        <v>20.873000000000001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-20.873000000000001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302</v>
      </c>
      <c r="B42" s="628" t="s">
        <v>71</v>
      </c>
      <c r="C42" s="629"/>
      <c r="D42" s="629"/>
      <c r="E42" s="630"/>
      <c r="F42" s="631"/>
      <c r="G42" s="629" t="s">
        <v>253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8228</v>
      </c>
      <c r="C36" s="200">
        <v>8172</v>
      </c>
      <c r="D36" s="87">
        <f t="shared" si="0"/>
        <v>-56</v>
      </c>
      <c r="E36" s="88">
        <f t="shared" si="1"/>
        <v>0.99319397180359748</v>
      </c>
      <c r="F36" s="89">
        <v>1541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10535</v>
      </c>
      <c r="C37" s="200">
        <v>10356</v>
      </c>
      <c r="D37" s="87">
        <f t="shared" si="0"/>
        <v>-179</v>
      </c>
      <c r="E37" s="88">
        <f t="shared" si="1"/>
        <v>0.98300901756051262</v>
      </c>
      <c r="F37" s="89">
        <v>1898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12767</v>
      </c>
      <c r="C38" s="200">
        <v>12567</v>
      </c>
      <c r="D38" s="87">
        <f t="shared" si="0"/>
        <v>-200</v>
      </c>
      <c r="E38" s="88">
        <f t="shared" si="1"/>
        <v>0.98433461267329836</v>
      </c>
      <c r="F38" s="89">
        <v>2273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14907</v>
      </c>
      <c r="C39" s="200">
        <v>14703</v>
      </c>
      <c r="D39" s="87">
        <f t="shared" si="0"/>
        <v>-204</v>
      </c>
      <c r="E39" s="88">
        <f t="shared" si="1"/>
        <v>0.98631515395451796</v>
      </c>
      <c r="F39" s="89">
        <v>2712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7537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319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7112</v>
      </c>
      <c r="B5" s="907">
        <v>1</v>
      </c>
      <c r="C5" s="908">
        <v>7.77</v>
      </c>
      <c r="D5" s="909">
        <v>28</v>
      </c>
      <c r="E5" s="910"/>
      <c r="F5" s="911"/>
      <c r="G5" s="912"/>
      <c r="H5" s="913"/>
      <c r="I5" s="911"/>
      <c r="J5" s="912"/>
      <c r="K5" s="914">
        <v>7.77</v>
      </c>
      <c r="L5" s="913">
        <v>5</v>
      </c>
      <c r="M5" s="913">
        <v>45</v>
      </c>
      <c r="N5" s="915">
        <v>15</v>
      </c>
      <c r="O5" s="913" t="s">
        <v>7113</v>
      </c>
      <c r="P5" s="916" t="s">
        <v>7114</v>
      </c>
      <c r="Q5" s="917">
        <f>H5-B5</f>
        <v>-1</v>
      </c>
      <c r="R5" s="933">
        <f>I5-C5</f>
        <v>-7.77</v>
      </c>
      <c r="S5" s="917">
        <f>H5-E5</f>
        <v>0</v>
      </c>
      <c r="T5" s="933">
        <f>I5-F5</f>
        <v>0</v>
      </c>
      <c r="U5" s="945" t="s">
        <v>571</v>
      </c>
      <c r="V5" s="946" t="s">
        <v>571</v>
      </c>
      <c r="W5" s="946" t="s">
        <v>571</v>
      </c>
      <c r="X5" s="947" t="s">
        <v>571</v>
      </c>
      <c r="Y5" s="948"/>
    </row>
    <row r="6" spans="1:25" ht="14.4" customHeight="1" x14ac:dyDescent="0.3">
      <c r="A6" s="904" t="s">
        <v>7115</v>
      </c>
      <c r="B6" s="888"/>
      <c r="C6" s="889"/>
      <c r="D6" s="890"/>
      <c r="E6" s="886"/>
      <c r="F6" s="872"/>
      <c r="G6" s="873"/>
      <c r="H6" s="878">
        <v>1</v>
      </c>
      <c r="I6" s="879">
        <v>55.25</v>
      </c>
      <c r="J6" s="880">
        <v>98</v>
      </c>
      <c r="K6" s="875">
        <v>52.63</v>
      </c>
      <c r="L6" s="874">
        <v>43</v>
      </c>
      <c r="M6" s="874">
        <v>225</v>
      </c>
      <c r="N6" s="876">
        <v>75</v>
      </c>
      <c r="O6" s="874" t="s">
        <v>7113</v>
      </c>
      <c r="P6" s="887" t="s">
        <v>7116</v>
      </c>
      <c r="Q6" s="877">
        <f t="shared" ref="Q6:R69" si="0">H6-B6</f>
        <v>1</v>
      </c>
      <c r="R6" s="934">
        <f t="shared" si="0"/>
        <v>55.25</v>
      </c>
      <c r="S6" s="877">
        <f t="shared" ref="S6:S69" si="1">H6-E6</f>
        <v>1</v>
      </c>
      <c r="T6" s="934">
        <f t="shared" ref="T6:T69" si="2">I6-F6</f>
        <v>55.25</v>
      </c>
      <c r="U6" s="943">
        <v>75</v>
      </c>
      <c r="V6" s="888">
        <v>98</v>
      </c>
      <c r="W6" s="888">
        <v>23</v>
      </c>
      <c r="X6" s="941">
        <v>1.3066666666666666</v>
      </c>
      <c r="Y6" s="939">
        <v>23</v>
      </c>
    </row>
    <row r="7" spans="1:25" ht="14.4" customHeight="1" x14ac:dyDescent="0.3">
      <c r="A7" s="904" t="s">
        <v>7117</v>
      </c>
      <c r="B7" s="888"/>
      <c r="C7" s="889"/>
      <c r="D7" s="890"/>
      <c r="E7" s="886"/>
      <c r="F7" s="872"/>
      <c r="G7" s="873"/>
      <c r="H7" s="878">
        <v>1</v>
      </c>
      <c r="I7" s="879">
        <v>33.15</v>
      </c>
      <c r="J7" s="880">
        <v>85</v>
      </c>
      <c r="K7" s="875">
        <v>33.15</v>
      </c>
      <c r="L7" s="874">
        <v>22</v>
      </c>
      <c r="M7" s="874">
        <v>135</v>
      </c>
      <c r="N7" s="876">
        <v>45</v>
      </c>
      <c r="O7" s="874" t="s">
        <v>7113</v>
      </c>
      <c r="P7" s="887" t="s">
        <v>7118</v>
      </c>
      <c r="Q7" s="877">
        <f t="shared" si="0"/>
        <v>1</v>
      </c>
      <c r="R7" s="934">
        <f t="shared" si="0"/>
        <v>33.15</v>
      </c>
      <c r="S7" s="877">
        <f t="shared" si="1"/>
        <v>1</v>
      </c>
      <c r="T7" s="934">
        <f t="shared" si="2"/>
        <v>33.15</v>
      </c>
      <c r="U7" s="943">
        <v>45</v>
      </c>
      <c r="V7" s="888">
        <v>85</v>
      </c>
      <c r="W7" s="888">
        <v>40</v>
      </c>
      <c r="X7" s="941">
        <v>1.8888888888888888</v>
      </c>
      <c r="Y7" s="939">
        <v>40</v>
      </c>
    </row>
    <row r="8" spans="1:25" ht="14.4" customHeight="1" x14ac:dyDescent="0.3">
      <c r="A8" s="904" t="s">
        <v>7119</v>
      </c>
      <c r="B8" s="888">
        <v>3</v>
      </c>
      <c r="C8" s="889">
        <v>67.59</v>
      </c>
      <c r="D8" s="890">
        <v>66.7</v>
      </c>
      <c r="E8" s="886">
        <v>3</v>
      </c>
      <c r="F8" s="872">
        <v>66.650000000000006</v>
      </c>
      <c r="G8" s="873">
        <v>42.7</v>
      </c>
      <c r="H8" s="878">
        <v>4</v>
      </c>
      <c r="I8" s="879">
        <v>93.82</v>
      </c>
      <c r="J8" s="880">
        <v>44.5</v>
      </c>
      <c r="K8" s="875">
        <v>20.34</v>
      </c>
      <c r="L8" s="874">
        <v>11</v>
      </c>
      <c r="M8" s="874">
        <v>87</v>
      </c>
      <c r="N8" s="876">
        <v>29</v>
      </c>
      <c r="O8" s="874" t="s">
        <v>7113</v>
      </c>
      <c r="P8" s="887" t="s">
        <v>7120</v>
      </c>
      <c r="Q8" s="877">
        <f t="shared" si="0"/>
        <v>1</v>
      </c>
      <c r="R8" s="934">
        <f t="shared" si="0"/>
        <v>26.22999999999999</v>
      </c>
      <c r="S8" s="877">
        <f t="shared" si="1"/>
        <v>1</v>
      </c>
      <c r="T8" s="934">
        <f t="shared" si="2"/>
        <v>27.169999999999987</v>
      </c>
      <c r="U8" s="943">
        <v>116</v>
      </c>
      <c r="V8" s="888">
        <v>178</v>
      </c>
      <c r="W8" s="888">
        <v>62</v>
      </c>
      <c r="X8" s="941">
        <v>1.5344827586206897</v>
      </c>
      <c r="Y8" s="939">
        <v>62</v>
      </c>
    </row>
    <row r="9" spans="1:25" ht="14.4" customHeight="1" x14ac:dyDescent="0.3">
      <c r="A9" s="904" t="s">
        <v>7121</v>
      </c>
      <c r="B9" s="888"/>
      <c r="C9" s="889"/>
      <c r="D9" s="890"/>
      <c r="E9" s="886">
        <v>1</v>
      </c>
      <c r="F9" s="872">
        <v>12.38</v>
      </c>
      <c r="G9" s="873">
        <v>22</v>
      </c>
      <c r="H9" s="878">
        <v>1</v>
      </c>
      <c r="I9" s="879">
        <v>12.47</v>
      </c>
      <c r="J9" s="880">
        <v>24</v>
      </c>
      <c r="K9" s="875">
        <v>12.38</v>
      </c>
      <c r="L9" s="874">
        <v>5</v>
      </c>
      <c r="M9" s="874">
        <v>60</v>
      </c>
      <c r="N9" s="876">
        <v>20</v>
      </c>
      <c r="O9" s="874" t="s">
        <v>7113</v>
      </c>
      <c r="P9" s="887" t="s">
        <v>7122</v>
      </c>
      <c r="Q9" s="877">
        <f t="shared" si="0"/>
        <v>1</v>
      </c>
      <c r="R9" s="934">
        <f t="shared" si="0"/>
        <v>12.47</v>
      </c>
      <c r="S9" s="877">
        <f t="shared" si="1"/>
        <v>0</v>
      </c>
      <c r="T9" s="934">
        <f t="shared" si="2"/>
        <v>8.9999999999999858E-2</v>
      </c>
      <c r="U9" s="943">
        <v>20</v>
      </c>
      <c r="V9" s="888">
        <v>24</v>
      </c>
      <c r="W9" s="888">
        <v>4</v>
      </c>
      <c r="X9" s="941">
        <v>1.2</v>
      </c>
      <c r="Y9" s="939">
        <v>4</v>
      </c>
    </row>
    <row r="10" spans="1:25" ht="14.4" customHeight="1" x14ac:dyDescent="0.3">
      <c r="A10" s="905" t="s">
        <v>7123</v>
      </c>
      <c r="B10" s="501">
        <v>7</v>
      </c>
      <c r="C10" s="892">
        <v>98.82</v>
      </c>
      <c r="D10" s="891">
        <v>32.9</v>
      </c>
      <c r="E10" s="893">
        <v>5</v>
      </c>
      <c r="F10" s="894">
        <v>84.3</v>
      </c>
      <c r="G10" s="881">
        <v>48.8</v>
      </c>
      <c r="H10" s="895">
        <v>8</v>
      </c>
      <c r="I10" s="896">
        <v>129.85</v>
      </c>
      <c r="J10" s="882">
        <v>37.799999999999997</v>
      </c>
      <c r="K10" s="897">
        <v>12.65</v>
      </c>
      <c r="L10" s="898">
        <v>5</v>
      </c>
      <c r="M10" s="898">
        <v>60</v>
      </c>
      <c r="N10" s="899">
        <v>20</v>
      </c>
      <c r="O10" s="898" t="s">
        <v>7113</v>
      </c>
      <c r="P10" s="900" t="s">
        <v>7122</v>
      </c>
      <c r="Q10" s="901">
        <f t="shared" si="0"/>
        <v>1</v>
      </c>
      <c r="R10" s="935">
        <f t="shared" si="0"/>
        <v>31.03</v>
      </c>
      <c r="S10" s="901">
        <f t="shared" si="1"/>
        <v>3</v>
      </c>
      <c r="T10" s="935">
        <f t="shared" si="2"/>
        <v>45.55</v>
      </c>
      <c r="U10" s="944">
        <v>160</v>
      </c>
      <c r="V10" s="501">
        <v>302.39999999999998</v>
      </c>
      <c r="W10" s="501">
        <v>142.39999999999998</v>
      </c>
      <c r="X10" s="942">
        <v>1.89</v>
      </c>
      <c r="Y10" s="940">
        <v>148</v>
      </c>
    </row>
    <row r="11" spans="1:25" ht="14.4" customHeight="1" x14ac:dyDescent="0.3">
      <c r="A11" s="904" t="s">
        <v>7124</v>
      </c>
      <c r="B11" s="888">
        <v>1</v>
      </c>
      <c r="C11" s="889">
        <v>0.45</v>
      </c>
      <c r="D11" s="890">
        <v>3</v>
      </c>
      <c r="E11" s="886">
        <v>2</v>
      </c>
      <c r="F11" s="872">
        <v>0.9</v>
      </c>
      <c r="G11" s="873">
        <v>3</v>
      </c>
      <c r="H11" s="878">
        <v>4</v>
      </c>
      <c r="I11" s="879">
        <v>1.79</v>
      </c>
      <c r="J11" s="883">
        <v>2.2999999999999998</v>
      </c>
      <c r="K11" s="875">
        <v>0.45</v>
      </c>
      <c r="L11" s="874">
        <v>1</v>
      </c>
      <c r="M11" s="874">
        <v>9</v>
      </c>
      <c r="N11" s="876">
        <v>3</v>
      </c>
      <c r="O11" s="874" t="s">
        <v>7113</v>
      </c>
      <c r="P11" s="887" t="s">
        <v>7125</v>
      </c>
      <c r="Q11" s="877">
        <f t="shared" si="0"/>
        <v>3</v>
      </c>
      <c r="R11" s="934">
        <f t="shared" si="0"/>
        <v>1.34</v>
      </c>
      <c r="S11" s="877">
        <f t="shared" si="1"/>
        <v>2</v>
      </c>
      <c r="T11" s="934">
        <f t="shared" si="2"/>
        <v>0.89</v>
      </c>
      <c r="U11" s="943">
        <v>12</v>
      </c>
      <c r="V11" s="888">
        <v>9.1999999999999993</v>
      </c>
      <c r="W11" s="888">
        <v>-2.8000000000000007</v>
      </c>
      <c r="X11" s="941">
        <v>0.76666666666666661</v>
      </c>
      <c r="Y11" s="939"/>
    </row>
    <row r="12" spans="1:25" ht="14.4" customHeight="1" x14ac:dyDescent="0.3">
      <c r="A12" s="905" t="s">
        <v>7126</v>
      </c>
      <c r="B12" s="501"/>
      <c r="C12" s="892"/>
      <c r="D12" s="891"/>
      <c r="E12" s="893">
        <v>1</v>
      </c>
      <c r="F12" s="894">
        <v>1.1299999999999999</v>
      </c>
      <c r="G12" s="881">
        <v>2</v>
      </c>
      <c r="H12" s="895"/>
      <c r="I12" s="896"/>
      <c r="J12" s="884"/>
      <c r="K12" s="897">
        <v>1.1299999999999999</v>
      </c>
      <c r="L12" s="898">
        <v>2</v>
      </c>
      <c r="M12" s="898">
        <v>18</v>
      </c>
      <c r="N12" s="899">
        <v>6</v>
      </c>
      <c r="O12" s="898" t="s">
        <v>7113</v>
      </c>
      <c r="P12" s="900" t="s">
        <v>7127</v>
      </c>
      <c r="Q12" s="901">
        <f t="shared" si="0"/>
        <v>0</v>
      </c>
      <c r="R12" s="935">
        <f t="shared" si="0"/>
        <v>0</v>
      </c>
      <c r="S12" s="901">
        <f t="shared" si="1"/>
        <v>-1</v>
      </c>
      <c r="T12" s="935">
        <f t="shared" si="2"/>
        <v>-1.1299999999999999</v>
      </c>
      <c r="U12" s="944" t="s">
        <v>571</v>
      </c>
      <c r="V12" s="501" t="s">
        <v>571</v>
      </c>
      <c r="W12" s="501" t="s">
        <v>571</v>
      </c>
      <c r="X12" s="942" t="s">
        <v>571</v>
      </c>
      <c r="Y12" s="940"/>
    </row>
    <row r="13" spans="1:25" ht="14.4" customHeight="1" x14ac:dyDescent="0.3">
      <c r="A13" s="904" t="s">
        <v>7128</v>
      </c>
      <c r="B13" s="888"/>
      <c r="C13" s="889"/>
      <c r="D13" s="890"/>
      <c r="E13" s="886">
        <v>1</v>
      </c>
      <c r="F13" s="872">
        <v>0.24</v>
      </c>
      <c r="G13" s="873">
        <v>3</v>
      </c>
      <c r="H13" s="878">
        <v>1</v>
      </c>
      <c r="I13" s="879">
        <v>0.24</v>
      </c>
      <c r="J13" s="883">
        <v>2</v>
      </c>
      <c r="K13" s="875">
        <v>0.24</v>
      </c>
      <c r="L13" s="874">
        <v>1</v>
      </c>
      <c r="M13" s="874">
        <v>6</v>
      </c>
      <c r="N13" s="876">
        <v>2</v>
      </c>
      <c r="O13" s="874" t="s">
        <v>7113</v>
      </c>
      <c r="P13" s="887" t="s">
        <v>7129</v>
      </c>
      <c r="Q13" s="877">
        <f t="shared" si="0"/>
        <v>1</v>
      </c>
      <c r="R13" s="934">
        <f t="shared" si="0"/>
        <v>0.24</v>
      </c>
      <c r="S13" s="877">
        <f t="shared" si="1"/>
        <v>0</v>
      </c>
      <c r="T13" s="934">
        <f t="shared" si="2"/>
        <v>0</v>
      </c>
      <c r="U13" s="943">
        <v>2</v>
      </c>
      <c r="V13" s="888">
        <v>2</v>
      </c>
      <c r="W13" s="888">
        <v>0</v>
      </c>
      <c r="X13" s="941">
        <v>1</v>
      </c>
      <c r="Y13" s="939"/>
    </row>
    <row r="14" spans="1:25" ht="14.4" customHeight="1" x14ac:dyDescent="0.3">
      <c r="A14" s="904" t="s">
        <v>7130</v>
      </c>
      <c r="B14" s="888">
        <v>4</v>
      </c>
      <c r="C14" s="889">
        <v>5.12</v>
      </c>
      <c r="D14" s="890">
        <v>4</v>
      </c>
      <c r="E14" s="886">
        <v>1</v>
      </c>
      <c r="F14" s="872">
        <v>1.24</v>
      </c>
      <c r="G14" s="873">
        <v>3</v>
      </c>
      <c r="H14" s="878">
        <v>4</v>
      </c>
      <c r="I14" s="879">
        <v>5.03</v>
      </c>
      <c r="J14" s="883">
        <v>3</v>
      </c>
      <c r="K14" s="875">
        <v>1.24</v>
      </c>
      <c r="L14" s="874">
        <v>2</v>
      </c>
      <c r="M14" s="874">
        <v>18</v>
      </c>
      <c r="N14" s="876">
        <v>6</v>
      </c>
      <c r="O14" s="874" t="s">
        <v>7113</v>
      </c>
      <c r="P14" s="887" t="s">
        <v>7131</v>
      </c>
      <c r="Q14" s="877">
        <f t="shared" si="0"/>
        <v>0</v>
      </c>
      <c r="R14" s="934">
        <f t="shared" si="0"/>
        <v>-8.9999999999999858E-2</v>
      </c>
      <c r="S14" s="877">
        <f t="shared" si="1"/>
        <v>3</v>
      </c>
      <c r="T14" s="934">
        <f t="shared" si="2"/>
        <v>3.79</v>
      </c>
      <c r="U14" s="943">
        <v>24</v>
      </c>
      <c r="V14" s="888">
        <v>12</v>
      </c>
      <c r="W14" s="888">
        <v>-12</v>
      </c>
      <c r="X14" s="941">
        <v>0.5</v>
      </c>
      <c r="Y14" s="939"/>
    </row>
    <row r="15" spans="1:25" ht="14.4" customHeight="1" x14ac:dyDescent="0.3">
      <c r="A15" s="904" t="s">
        <v>7132</v>
      </c>
      <c r="B15" s="888">
        <v>3</v>
      </c>
      <c r="C15" s="889">
        <v>1.39</v>
      </c>
      <c r="D15" s="890">
        <v>2</v>
      </c>
      <c r="E15" s="886">
        <v>5</v>
      </c>
      <c r="F15" s="872">
        <v>2.3199999999999998</v>
      </c>
      <c r="G15" s="873">
        <v>2.2000000000000002</v>
      </c>
      <c r="H15" s="878">
        <v>5</v>
      </c>
      <c r="I15" s="879">
        <v>2.3199999999999998</v>
      </c>
      <c r="J15" s="883">
        <v>2</v>
      </c>
      <c r="K15" s="875">
        <v>0.46</v>
      </c>
      <c r="L15" s="874">
        <v>1</v>
      </c>
      <c r="M15" s="874">
        <v>9</v>
      </c>
      <c r="N15" s="876">
        <v>3</v>
      </c>
      <c r="O15" s="874" t="s">
        <v>7113</v>
      </c>
      <c r="P15" s="887" t="s">
        <v>7133</v>
      </c>
      <c r="Q15" s="877">
        <f t="shared" si="0"/>
        <v>2</v>
      </c>
      <c r="R15" s="934">
        <f t="shared" si="0"/>
        <v>0.92999999999999994</v>
      </c>
      <c r="S15" s="877">
        <f t="shared" si="1"/>
        <v>0</v>
      </c>
      <c r="T15" s="934">
        <f t="shared" si="2"/>
        <v>0</v>
      </c>
      <c r="U15" s="943">
        <v>15</v>
      </c>
      <c r="V15" s="888">
        <v>10</v>
      </c>
      <c r="W15" s="888">
        <v>-5</v>
      </c>
      <c r="X15" s="941">
        <v>0.66666666666666663</v>
      </c>
      <c r="Y15" s="939"/>
    </row>
    <row r="16" spans="1:25" ht="14.4" customHeight="1" x14ac:dyDescent="0.3">
      <c r="A16" s="904" t="s">
        <v>7134</v>
      </c>
      <c r="B16" s="869">
        <v>3</v>
      </c>
      <c r="C16" s="870">
        <v>1.62</v>
      </c>
      <c r="D16" s="871">
        <v>2</v>
      </c>
      <c r="E16" s="886"/>
      <c r="F16" s="872"/>
      <c r="G16" s="873"/>
      <c r="H16" s="874"/>
      <c r="I16" s="872"/>
      <c r="J16" s="873"/>
      <c r="K16" s="875">
        <v>0.54</v>
      </c>
      <c r="L16" s="874">
        <v>2</v>
      </c>
      <c r="M16" s="874">
        <v>15</v>
      </c>
      <c r="N16" s="876">
        <v>5</v>
      </c>
      <c r="O16" s="874" t="s">
        <v>7113</v>
      </c>
      <c r="P16" s="887" t="s">
        <v>7135</v>
      </c>
      <c r="Q16" s="877">
        <f t="shared" si="0"/>
        <v>-3</v>
      </c>
      <c r="R16" s="934">
        <f t="shared" si="0"/>
        <v>-1.62</v>
      </c>
      <c r="S16" s="877">
        <f t="shared" si="1"/>
        <v>0</v>
      </c>
      <c r="T16" s="934">
        <f t="shared" si="2"/>
        <v>0</v>
      </c>
      <c r="U16" s="943" t="s">
        <v>571</v>
      </c>
      <c r="V16" s="888" t="s">
        <v>571</v>
      </c>
      <c r="W16" s="888" t="s">
        <v>571</v>
      </c>
      <c r="X16" s="941" t="s">
        <v>571</v>
      </c>
      <c r="Y16" s="939"/>
    </row>
    <row r="17" spans="1:25" ht="14.4" customHeight="1" x14ac:dyDescent="0.3">
      <c r="A17" s="904" t="s">
        <v>7136</v>
      </c>
      <c r="B17" s="869">
        <v>3</v>
      </c>
      <c r="C17" s="870">
        <v>1.02</v>
      </c>
      <c r="D17" s="871">
        <v>3.7</v>
      </c>
      <c r="E17" s="886">
        <v>2</v>
      </c>
      <c r="F17" s="872">
        <v>0.68</v>
      </c>
      <c r="G17" s="873">
        <v>2.5</v>
      </c>
      <c r="H17" s="874"/>
      <c r="I17" s="872"/>
      <c r="J17" s="873"/>
      <c r="K17" s="875">
        <v>0.34</v>
      </c>
      <c r="L17" s="874">
        <v>1</v>
      </c>
      <c r="M17" s="874">
        <v>12</v>
      </c>
      <c r="N17" s="876">
        <v>4</v>
      </c>
      <c r="O17" s="874" t="s">
        <v>7113</v>
      </c>
      <c r="P17" s="887" t="s">
        <v>7137</v>
      </c>
      <c r="Q17" s="877">
        <f t="shared" si="0"/>
        <v>-3</v>
      </c>
      <c r="R17" s="934">
        <f t="shared" si="0"/>
        <v>-1.02</v>
      </c>
      <c r="S17" s="877">
        <f t="shared" si="1"/>
        <v>-2</v>
      </c>
      <c r="T17" s="934">
        <f t="shared" si="2"/>
        <v>-0.68</v>
      </c>
      <c r="U17" s="943" t="s">
        <v>571</v>
      </c>
      <c r="V17" s="888" t="s">
        <v>571</v>
      </c>
      <c r="W17" s="888" t="s">
        <v>571</v>
      </c>
      <c r="X17" s="941" t="s">
        <v>571</v>
      </c>
      <c r="Y17" s="939"/>
    </row>
    <row r="18" spans="1:25" ht="14.4" customHeight="1" x14ac:dyDescent="0.3">
      <c r="A18" s="904" t="s">
        <v>7138</v>
      </c>
      <c r="B18" s="869">
        <v>3</v>
      </c>
      <c r="C18" s="870">
        <v>1.71</v>
      </c>
      <c r="D18" s="871">
        <v>2</v>
      </c>
      <c r="E18" s="886"/>
      <c r="F18" s="872"/>
      <c r="G18" s="873"/>
      <c r="H18" s="874"/>
      <c r="I18" s="872"/>
      <c r="J18" s="873"/>
      <c r="K18" s="875">
        <v>0.56999999999999995</v>
      </c>
      <c r="L18" s="874">
        <v>1</v>
      </c>
      <c r="M18" s="874">
        <v>12</v>
      </c>
      <c r="N18" s="876">
        <v>4</v>
      </c>
      <c r="O18" s="874" t="s">
        <v>7113</v>
      </c>
      <c r="P18" s="887" t="s">
        <v>7139</v>
      </c>
      <c r="Q18" s="877">
        <f t="shared" si="0"/>
        <v>-3</v>
      </c>
      <c r="R18" s="934">
        <f t="shared" si="0"/>
        <v>-1.71</v>
      </c>
      <c r="S18" s="877">
        <f t="shared" si="1"/>
        <v>0</v>
      </c>
      <c r="T18" s="934">
        <f t="shared" si="2"/>
        <v>0</v>
      </c>
      <c r="U18" s="943" t="s">
        <v>571</v>
      </c>
      <c r="V18" s="888" t="s">
        <v>571</v>
      </c>
      <c r="W18" s="888" t="s">
        <v>571</v>
      </c>
      <c r="X18" s="941" t="s">
        <v>571</v>
      </c>
      <c r="Y18" s="939"/>
    </row>
    <row r="19" spans="1:25" ht="14.4" customHeight="1" x14ac:dyDescent="0.3">
      <c r="A19" s="904" t="s">
        <v>7140</v>
      </c>
      <c r="B19" s="869">
        <v>1</v>
      </c>
      <c r="C19" s="870">
        <v>1.03</v>
      </c>
      <c r="D19" s="871">
        <v>14</v>
      </c>
      <c r="E19" s="886"/>
      <c r="F19" s="872"/>
      <c r="G19" s="873"/>
      <c r="H19" s="874"/>
      <c r="I19" s="872"/>
      <c r="J19" s="873"/>
      <c r="K19" s="875">
        <v>0.86</v>
      </c>
      <c r="L19" s="874">
        <v>3</v>
      </c>
      <c r="M19" s="874">
        <v>27</v>
      </c>
      <c r="N19" s="876">
        <v>9</v>
      </c>
      <c r="O19" s="874" t="s">
        <v>7113</v>
      </c>
      <c r="P19" s="887" t="s">
        <v>7141</v>
      </c>
      <c r="Q19" s="877">
        <f t="shared" si="0"/>
        <v>-1</v>
      </c>
      <c r="R19" s="934">
        <f t="shared" si="0"/>
        <v>-1.03</v>
      </c>
      <c r="S19" s="877">
        <f t="shared" si="1"/>
        <v>0</v>
      </c>
      <c r="T19" s="934">
        <f t="shared" si="2"/>
        <v>0</v>
      </c>
      <c r="U19" s="943" t="s">
        <v>571</v>
      </c>
      <c r="V19" s="888" t="s">
        <v>571</v>
      </c>
      <c r="W19" s="888" t="s">
        <v>571</v>
      </c>
      <c r="X19" s="941" t="s">
        <v>571</v>
      </c>
      <c r="Y19" s="939"/>
    </row>
    <row r="20" spans="1:25" ht="14.4" customHeight="1" x14ac:dyDescent="0.3">
      <c r="A20" s="904" t="s">
        <v>7142</v>
      </c>
      <c r="B20" s="869">
        <v>45</v>
      </c>
      <c r="C20" s="870">
        <v>149.08000000000001</v>
      </c>
      <c r="D20" s="871">
        <v>9</v>
      </c>
      <c r="E20" s="886">
        <v>53</v>
      </c>
      <c r="F20" s="872">
        <v>177.82</v>
      </c>
      <c r="G20" s="873">
        <v>10.8</v>
      </c>
      <c r="H20" s="874">
        <v>48</v>
      </c>
      <c r="I20" s="872">
        <v>160.13</v>
      </c>
      <c r="J20" s="873">
        <v>9.1</v>
      </c>
      <c r="K20" s="875">
        <v>3.31</v>
      </c>
      <c r="L20" s="874">
        <v>3</v>
      </c>
      <c r="M20" s="874">
        <v>30</v>
      </c>
      <c r="N20" s="876">
        <v>10</v>
      </c>
      <c r="O20" s="874" t="s">
        <v>7113</v>
      </c>
      <c r="P20" s="887" t="s">
        <v>7143</v>
      </c>
      <c r="Q20" s="877">
        <f t="shared" si="0"/>
        <v>3</v>
      </c>
      <c r="R20" s="934">
        <f t="shared" si="0"/>
        <v>11.049999999999983</v>
      </c>
      <c r="S20" s="877">
        <f t="shared" si="1"/>
        <v>-5</v>
      </c>
      <c r="T20" s="934">
        <f t="shared" si="2"/>
        <v>-17.689999999999998</v>
      </c>
      <c r="U20" s="943">
        <v>480</v>
      </c>
      <c r="V20" s="888">
        <v>436.79999999999995</v>
      </c>
      <c r="W20" s="888">
        <v>-43.200000000000045</v>
      </c>
      <c r="X20" s="941">
        <v>0.90999999999999992</v>
      </c>
      <c r="Y20" s="939">
        <v>44</v>
      </c>
    </row>
    <row r="21" spans="1:25" ht="14.4" customHeight="1" x14ac:dyDescent="0.3">
      <c r="A21" s="905" t="s">
        <v>7144</v>
      </c>
      <c r="B21" s="902">
        <v>19</v>
      </c>
      <c r="C21" s="903">
        <v>78.42</v>
      </c>
      <c r="D21" s="885">
        <v>10.3</v>
      </c>
      <c r="E21" s="893">
        <v>8</v>
      </c>
      <c r="F21" s="894">
        <v>33.22</v>
      </c>
      <c r="G21" s="881">
        <v>11.3</v>
      </c>
      <c r="H21" s="898">
        <v>5</v>
      </c>
      <c r="I21" s="894">
        <v>20.64</v>
      </c>
      <c r="J21" s="881">
        <v>10.4</v>
      </c>
      <c r="K21" s="897">
        <v>4.13</v>
      </c>
      <c r="L21" s="898">
        <v>4</v>
      </c>
      <c r="M21" s="898">
        <v>36</v>
      </c>
      <c r="N21" s="899">
        <v>12</v>
      </c>
      <c r="O21" s="898" t="s">
        <v>7113</v>
      </c>
      <c r="P21" s="900" t="s">
        <v>7145</v>
      </c>
      <c r="Q21" s="901">
        <f t="shared" si="0"/>
        <v>-14</v>
      </c>
      <c r="R21" s="935">
        <f t="shared" si="0"/>
        <v>-57.78</v>
      </c>
      <c r="S21" s="901">
        <f t="shared" si="1"/>
        <v>-3</v>
      </c>
      <c r="T21" s="935">
        <f t="shared" si="2"/>
        <v>-12.579999999999998</v>
      </c>
      <c r="U21" s="944">
        <v>60</v>
      </c>
      <c r="V21" s="501">
        <v>52</v>
      </c>
      <c r="W21" s="501">
        <v>-8</v>
      </c>
      <c r="X21" s="942">
        <v>0.8666666666666667</v>
      </c>
      <c r="Y21" s="940">
        <v>1</v>
      </c>
    </row>
    <row r="22" spans="1:25" ht="14.4" customHeight="1" x14ac:dyDescent="0.3">
      <c r="A22" s="905" t="s">
        <v>7146</v>
      </c>
      <c r="B22" s="902">
        <v>13</v>
      </c>
      <c r="C22" s="903">
        <v>81.22</v>
      </c>
      <c r="D22" s="885">
        <v>18.5</v>
      </c>
      <c r="E22" s="893">
        <v>11</v>
      </c>
      <c r="F22" s="894">
        <v>61.11</v>
      </c>
      <c r="G22" s="881">
        <v>15.4</v>
      </c>
      <c r="H22" s="898">
        <v>14</v>
      </c>
      <c r="I22" s="894">
        <v>78.78</v>
      </c>
      <c r="J22" s="881">
        <v>13.4</v>
      </c>
      <c r="K22" s="897">
        <v>5.45</v>
      </c>
      <c r="L22" s="898">
        <v>5</v>
      </c>
      <c r="M22" s="898">
        <v>48</v>
      </c>
      <c r="N22" s="899">
        <v>16</v>
      </c>
      <c r="O22" s="898" t="s">
        <v>7113</v>
      </c>
      <c r="P22" s="900" t="s">
        <v>7147</v>
      </c>
      <c r="Q22" s="901">
        <f t="shared" si="0"/>
        <v>1</v>
      </c>
      <c r="R22" s="935">
        <f t="shared" si="0"/>
        <v>-2.4399999999999977</v>
      </c>
      <c r="S22" s="901">
        <f t="shared" si="1"/>
        <v>3</v>
      </c>
      <c r="T22" s="935">
        <f t="shared" si="2"/>
        <v>17.670000000000002</v>
      </c>
      <c r="U22" s="944">
        <v>224</v>
      </c>
      <c r="V22" s="501">
        <v>187.6</v>
      </c>
      <c r="W22" s="501">
        <v>-36.400000000000006</v>
      </c>
      <c r="X22" s="942">
        <v>0.83750000000000002</v>
      </c>
      <c r="Y22" s="940">
        <v>18</v>
      </c>
    </row>
    <row r="23" spans="1:25" ht="14.4" customHeight="1" x14ac:dyDescent="0.3">
      <c r="A23" s="904" t="s">
        <v>7148</v>
      </c>
      <c r="B23" s="869">
        <v>4</v>
      </c>
      <c r="C23" s="870">
        <v>10.72</v>
      </c>
      <c r="D23" s="871">
        <v>4.5</v>
      </c>
      <c r="E23" s="886">
        <v>2</v>
      </c>
      <c r="F23" s="872">
        <v>5.76</v>
      </c>
      <c r="G23" s="873">
        <v>9.5</v>
      </c>
      <c r="H23" s="874">
        <v>3</v>
      </c>
      <c r="I23" s="872">
        <v>8.64</v>
      </c>
      <c r="J23" s="873">
        <v>6</v>
      </c>
      <c r="K23" s="875">
        <v>2.88</v>
      </c>
      <c r="L23" s="874">
        <v>3</v>
      </c>
      <c r="M23" s="874">
        <v>27</v>
      </c>
      <c r="N23" s="876">
        <v>9</v>
      </c>
      <c r="O23" s="874" t="s">
        <v>7113</v>
      </c>
      <c r="P23" s="887" t="s">
        <v>7149</v>
      </c>
      <c r="Q23" s="877">
        <f t="shared" si="0"/>
        <v>-1</v>
      </c>
      <c r="R23" s="934">
        <f t="shared" si="0"/>
        <v>-2.08</v>
      </c>
      <c r="S23" s="877">
        <f t="shared" si="1"/>
        <v>1</v>
      </c>
      <c r="T23" s="934">
        <f t="shared" si="2"/>
        <v>2.8800000000000008</v>
      </c>
      <c r="U23" s="943">
        <v>27</v>
      </c>
      <c r="V23" s="888">
        <v>18</v>
      </c>
      <c r="W23" s="888">
        <v>-9</v>
      </c>
      <c r="X23" s="941">
        <v>0.66666666666666663</v>
      </c>
      <c r="Y23" s="939"/>
    </row>
    <row r="24" spans="1:25" ht="14.4" customHeight="1" x14ac:dyDescent="0.3">
      <c r="A24" s="905" t="s">
        <v>7150</v>
      </c>
      <c r="B24" s="902"/>
      <c r="C24" s="903"/>
      <c r="D24" s="885"/>
      <c r="E24" s="893">
        <v>1</v>
      </c>
      <c r="F24" s="894">
        <v>2.96</v>
      </c>
      <c r="G24" s="881">
        <v>13</v>
      </c>
      <c r="H24" s="898"/>
      <c r="I24" s="894"/>
      <c r="J24" s="881"/>
      <c r="K24" s="897">
        <v>2.96</v>
      </c>
      <c r="L24" s="898">
        <v>4</v>
      </c>
      <c r="M24" s="898">
        <v>39</v>
      </c>
      <c r="N24" s="899">
        <v>13</v>
      </c>
      <c r="O24" s="898" t="s">
        <v>7113</v>
      </c>
      <c r="P24" s="900" t="s">
        <v>7151</v>
      </c>
      <c r="Q24" s="901">
        <f t="shared" si="0"/>
        <v>0</v>
      </c>
      <c r="R24" s="935">
        <f t="shared" si="0"/>
        <v>0</v>
      </c>
      <c r="S24" s="901">
        <f t="shared" si="1"/>
        <v>-1</v>
      </c>
      <c r="T24" s="935">
        <f t="shared" si="2"/>
        <v>-2.96</v>
      </c>
      <c r="U24" s="944" t="s">
        <v>571</v>
      </c>
      <c r="V24" s="501" t="s">
        <v>571</v>
      </c>
      <c r="W24" s="501" t="s">
        <v>571</v>
      </c>
      <c r="X24" s="942" t="s">
        <v>571</v>
      </c>
      <c r="Y24" s="940"/>
    </row>
    <row r="25" spans="1:25" ht="14.4" customHeight="1" x14ac:dyDescent="0.3">
      <c r="A25" s="905" t="s">
        <v>7152</v>
      </c>
      <c r="B25" s="902">
        <v>2</v>
      </c>
      <c r="C25" s="903">
        <v>8.81</v>
      </c>
      <c r="D25" s="885">
        <v>11.5</v>
      </c>
      <c r="E25" s="893"/>
      <c r="F25" s="894"/>
      <c r="G25" s="881"/>
      <c r="H25" s="898">
        <v>1</v>
      </c>
      <c r="I25" s="894">
        <v>7.3</v>
      </c>
      <c r="J25" s="882">
        <v>53</v>
      </c>
      <c r="K25" s="897">
        <v>4.4000000000000004</v>
      </c>
      <c r="L25" s="898">
        <v>5</v>
      </c>
      <c r="M25" s="898">
        <v>42</v>
      </c>
      <c r="N25" s="899">
        <v>14</v>
      </c>
      <c r="O25" s="898" t="s">
        <v>7113</v>
      </c>
      <c r="P25" s="900" t="s">
        <v>7153</v>
      </c>
      <c r="Q25" s="901">
        <f t="shared" si="0"/>
        <v>-1</v>
      </c>
      <c r="R25" s="935">
        <f t="shared" si="0"/>
        <v>-1.5100000000000007</v>
      </c>
      <c r="S25" s="901">
        <f t="shared" si="1"/>
        <v>1</v>
      </c>
      <c r="T25" s="935">
        <f t="shared" si="2"/>
        <v>7.3</v>
      </c>
      <c r="U25" s="944">
        <v>14</v>
      </c>
      <c r="V25" s="501">
        <v>53</v>
      </c>
      <c r="W25" s="501">
        <v>39</v>
      </c>
      <c r="X25" s="942">
        <v>3.7857142857142856</v>
      </c>
      <c r="Y25" s="940">
        <v>39</v>
      </c>
    </row>
    <row r="26" spans="1:25" ht="14.4" customHeight="1" x14ac:dyDescent="0.3">
      <c r="A26" s="904" t="s">
        <v>7154</v>
      </c>
      <c r="B26" s="869">
        <v>9</v>
      </c>
      <c r="C26" s="870">
        <v>7.57</v>
      </c>
      <c r="D26" s="871">
        <v>6.1</v>
      </c>
      <c r="E26" s="886">
        <v>3</v>
      </c>
      <c r="F26" s="872">
        <v>2.52</v>
      </c>
      <c r="G26" s="873">
        <v>6.7</v>
      </c>
      <c r="H26" s="874">
        <v>4</v>
      </c>
      <c r="I26" s="872">
        <v>3.37</v>
      </c>
      <c r="J26" s="873">
        <v>4.5</v>
      </c>
      <c r="K26" s="875">
        <v>0.84</v>
      </c>
      <c r="L26" s="874">
        <v>2</v>
      </c>
      <c r="M26" s="874">
        <v>18</v>
      </c>
      <c r="N26" s="876">
        <v>6</v>
      </c>
      <c r="O26" s="874" t="s">
        <v>7113</v>
      </c>
      <c r="P26" s="887" t="s">
        <v>7155</v>
      </c>
      <c r="Q26" s="877">
        <f t="shared" si="0"/>
        <v>-5</v>
      </c>
      <c r="R26" s="934">
        <f t="shared" si="0"/>
        <v>-4.2</v>
      </c>
      <c r="S26" s="877">
        <f t="shared" si="1"/>
        <v>1</v>
      </c>
      <c r="T26" s="934">
        <f t="shared" si="2"/>
        <v>0.85000000000000009</v>
      </c>
      <c r="U26" s="943">
        <v>24</v>
      </c>
      <c r="V26" s="888">
        <v>18</v>
      </c>
      <c r="W26" s="888">
        <v>-6</v>
      </c>
      <c r="X26" s="941">
        <v>0.75</v>
      </c>
      <c r="Y26" s="939"/>
    </row>
    <row r="27" spans="1:25" ht="14.4" customHeight="1" x14ac:dyDescent="0.3">
      <c r="A27" s="904" t="s">
        <v>7156</v>
      </c>
      <c r="B27" s="869">
        <v>1</v>
      </c>
      <c r="C27" s="870">
        <v>1.1499999999999999</v>
      </c>
      <c r="D27" s="871">
        <v>12</v>
      </c>
      <c r="E27" s="886"/>
      <c r="F27" s="872"/>
      <c r="G27" s="873"/>
      <c r="H27" s="874"/>
      <c r="I27" s="872"/>
      <c r="J27" s="873"/>
      <c r="K27" s="875">
        <v>0.97</v>
      </c>
      <c r="L27" s="874">
        <v>3</v>
      </c>
      <c r="M27" s="874">
        <v>27</v>
      </c>
      <c r="N27" s="876">
        <v>9</v>
      </c>
      <c r="O27" s="874" t="s">
        <v>7113</v>
      </c>
      <c r="P27" s="887" t="s">
        <v>7157</v>
      </c>
      <c r="Q27" s="877">
        <f t="shared" si="0"/>
        <v>-1</v>
      </c>
      <c r="R27" s="934">
        <f t="shared" si="0"/>
        <v>-1.1499999999999999</v>
      </c>
      <c r="S27" s="877">
        <f t="shared" si="1"/>
        <v>0</v>
      </c>
      <c r="T27" s="934">
        <f t="shared" si="2"/>
        <v>0</v>
      </c>
      <c r="U27" s="943" t="s">
        <v>571</v>
      </c>
      <c r="V27" s="888" t="s">
        <v>571</v>
      </c>
      <c r="W27" s="888" t="s">
        <v>571</v>
      </c>
      <c r="X27" s="941" t="s">
        <v>571</v>
      </c>
      <c r="Y27" s="939"/>
    </row>
    <row r="28" spans="1:25" ht="14.4" customHeight="1" x14ac:dyDescent="0.3">
      <c r="A28" s="904" t="s">
        <v>7158</v>
      </c>
      <c r="B28" s="888">
        <v>1</v>
      </c>
      <c r="C28" s="889">
        <v>2.23</v>
      </c>
      <c r="D28" s="890">
        <v>22</v>
      </c>
      <c r="E28" s="878">
        <v>2</v>
      </c>
      <c r="F28" s="879">
        <v>1.65</v>
      </c>
      <c r="G28" s="883">
        <v>8.5</v>
      </c>
      <c r="H28" s="874">
        <v>1</v>
      </c>
      <c r="I28" s="872">
        <v>0.73</v>
      </c>
      <c r="J28" s="873">
        <v>4</v>
      </c>
      <c r="K28" s="875">
        <v>0.73</v>
      </c>
      <c r="L28" s="874">
        <v>3</v>
      </c>
      <c r="M28" s="874">
        <v>30</v>
      </c>
      <c r="N28" s="876">
        <v>10</v>
      </c>
      <c r="O28" s="874" t="s">
        <v>7113</v>
      </c>
      <c r="P28" s="887" t="s">
        <v>7159</v>
      </c>
      <c r="Q28" s="877">
        <f t="shared" si="0"/>
        <v>0</v>
      </c>
      <c r="R28" s="934">
        <f t="shared" si="0"/>
        <v>-1.5</v>
      </c>
      <c r="S28" s="877">
        <f t="shared" si="1"/>
        <v>-1</v>
      </c>
      <c r="T28" s="934">
        <f t="shared" si="2"/>
        <v>-0.91999999999999993</v>
      </c>
      <c r="U28" s="943">
        <v>10</v>
      </c>
      <c r="V28" s="888">
        <v>4</v>
      </c>
      <c r="W28" s="888">
        <v>-6</v>
      </c>
      <c r="X28" s="941">
        <v>0.4</v>
      </c>
      <c r="Y28" s="939"/>
    </row>
    <row r="29" spans="1:25" ht="14.4" customHeight="1" x14ac:dyDescent="0.3">
      <c r="A29" s="904" t="s">
        <v>7160</v>
      </c>
      <c r="B29" s="869">
        <v>1</v>
      </c>
      <c r="C29" s="870">
        <v>1.08</v>
      </c>
      <c r="D29" s="871">
        <v>12</v>
      </c>
      <c r="E29" s="886"/>
      <c r="F29" s="872"/>
      <c r="G29" s="873"/>
      <c r="H29" s="874"/>
      <c r="I29" s="872"/>
      <c r="J29" s="873"/>
      <c r="K29" s="875">
        <v>1.06</v>
      </c>
      <c r="L29" s="874">
        <v>4</v>
      </c>
      <c r="M29" s="874">
        <v>33</v>
      </c>
      <c r="N29" s="876">
        <v>11</v>
      </c>
      <c r="O29" s="874" t="s">
        <v>7113</v>
      </c>
      <c r="P29" s="887" t="s">
        <v>7161</v>
      </c>
      <c r="Q29" s="877">
        <f t="shared" si="0"/>
        <v>-1</v>
      </c>
      <c r="R29" s="934">
        <f t="shared" si="0"/>
        <v>-1.08</v>
      </c>
      <c r="S29" s="877">
        <f t="shared" si="1"/>
        <v>0</v>
      </c>
      <c r="T29" s="934">
        <f t="shared" si="2"/>
        <v>0</v>
      </c>
      <c r="U29" s="943" t="s">
        <v>571</v>
      </c>
      <c r="V29" s="888" t="s">
        <v>571</v>
      </c>
      <c r="W29" s="888" t="s">
        <v>571</v>
      </c>
      <c r="X29" s="941" t="s">
        <v>571</v>
      </c>
      <c r="Y29" s="939"/>
    </row>
    <row r="30" spans="1:25" ht="14.4" customHeight="1" x14ac:dyDescent="0.3">
      <c r="A30" s="904" t="s">
        <v>7162</v>
      </c>
      <c r="B30" s="888"/>
      <c r="C30" s="889"/>
      <c r="D30" s="890"/>
      <c r="E30" s="878"/>
      <c r="F30" s="879"/>
      <c r="G30" s="883"/>
      <c r="H30" s="874">
        <v>1</v>
      </c>
      <c r="I30" s="872">
        <v>0.73</v>
      </c>
      <c r="J30" s="873">
        <v>6</v>
      </c>
      <c r="K30" s="875">
        <v>0.73</v>
      </c>
      <c r="L30" s="874">
        <v>2</v>
      </c>
      <c r="M30" s="874">
        <v>21</v>
      </c>
      <c r="N30" s="876">
        <v>7</v>
      </c>
      <c r="O30" s="874" t="s">
        <v>7113</v>
      </c>
      <c r="P30" s="887" t="s">
        <v>7163</v>
      </c>
      <c r="Q30" s="877">
        <f t="shared" si="0"/>
        <v>1</v>
      </c>
      <c r="R30" s="934">
        <f t="shared" si="0"/>
        <v>0.73</v>
      </c>
      <c r="S30" s="877">
        <f t="shared" si="1"/>
        <v>1</v>
      </c>
      <c r="T30" s="934">
        <f t="shared" si="2"/>
        <v>0.73</v>
      </c>
      <c r="U30" s="943">
        <v>7</v>
      </c>
      <c r="V30" s="888">
        <v>6</v>
      </c>
      <c r="W30" s="888">
        <v>-1</v>
      </c>
      <c r="X30" s="941">
        <v>0.8571428571428571</v>
      </c>
      <c r="Y30" s="939"/>
    </row>
    <row r="31" spans="1:25" ht="14.4" customHeight="1" x14ac:dyDescent="0.3">
      <c r="A31" s="905" t="s">
        <v>7164</v>
      </c>
      <c r="B31" s="501">
        <v>1</v>
      </c>
      <c r="C31" s="892">
        <v>0.87</v>
      </c>
      <c r="D31" s="891">
        <v>7</v>
      </c>
      <c r="E31" s="895"/>
      <c r="F31" s="896"/>
      <c r="G31" s="884"/>
      <c r="H31" s="898"/>
      <c r="I31" s="894"/>
      <c r="J31" s="881"/>
      <c r="K31" s="897">
        <v>0.87</v>
      </c>
      <c r="L31" s="898">
        <v>3</v>
      </c>
      <c r="M31" s="898">
        <v>27</v>
      </c>
      <c r="N31" s="899">
        <v>9</v>
      </c>
      <c r="O31" s="898" t="s">
        <v>7113</v>
      </c>
      <c r="P31" s="900" t="s">
        <v>7165</v>
      </c>
      <c r="Q31" s="901">
        <f t="shared" si="0"/>
        <v>-1</v>
      </c>
      <c r="R31" s="935">
        <f t="shared" si="0"/>
        <v>-0.87</v>
      </c>
      <c r="S31" s="901">
        <f t="shared" si="1"/>
        <v>0</v>
      </c>
      <c r="T31" s="935">
        <f t="shared" si="2"/>
        <v>0</v>
      </c>
      <c r="U31" s="944" t="s">
        <v>571</v>
      </c>
      <c r="V31" s="501" t="s">
        <v>571</v>
      </c>
      <c r="W31" s="501" t="s">
        <v>571</v>
      </c>
      <c r="X31" s="942" t="s">
        <v>571</v>
      </c>
      <c r="Y31" s="940"/>
    </row>
    <row r="32" spans="1:25" ht="14.4" customHeight="1" x14ac:dyDescent="0.3">
      <c r="A32" s="905" t="s">
        <v>7166</v>
      </c>
      <c r="B32" s="501"/>
      <c r="C32" s="892"/>
      <c r="D32" s="891"/>
      <c r="E32" s="895">
        <v>2</v>
      </c>
      <c r="F32" s="896">
        <v>2.59</v>
      </c>
      <c r="G32" s="884">
        <v>10.5</v>
      </c>
      <c r="H32" s="898"/>
      <c r="I32" s="894"/>
      <c r="J32" s="881"/>
      <c r="K32" s="897">
        <v>1.3</v>
      </c>
      <c r="L32" s="898">
        <v>4</v>
      </c>
      <c r="M32" s="898">
        <v>33</v>
      </c>
      <c r="N32" s="899">
        <v>11</v>
      </c>
      <c r="O32" s="898" t="s">
        <v>7113</v>
      </c>
      <c r="P32" s="900" t="s">
        <v>7167</v>
      </c>
      <c r="Q32" s="901">
        <f t="shared" si="0"/>
        <v>0</v>
      </c>
      <c r="R32" s="935">
        <f t="shared" si="0"/>
        <v>0</v>
      </c>
      <c r="S32" s="901">
        <f t="shared" si="1"/>
        <v>-2</v>
      </c>
      <c r="T32" s="935">
        <f t="shared" si="2"/>
        <v>-2.59</v>
      </c>
      <c r="U32" s="944" t="s">
        <v>571</v>
      </c>
      <c r="V32" s="501" t="s">
        <v>571</v>
      </c>
      <c r="W32" s="501" t="s">
        <v>571</v>
      </c>
      <c r="X32" s="942" t="s">
        <v>571</v>
      </c>
      <c r="Y32" s="940"/>
    </row>
    <row r="33" spans="1:25" ht="14.4" customHeight="1" x14ac:dyDescent="0.3">
      <c r="A33" s="904" t="s">
        <v>7168</v>
      </c>
      <c r="B33" s="888"/>
      <c r="C33" s="889"/>
      <c r="D33" s="890"/>
      <c r="E33" s="886">
        <v>4</v>
      </c>
      <c r="F33" s="872">
        <v>1.73</v>
      </c>
      <c r="G33" s="873">
        <v>3.8</v>
      </c>
      <c r="H33" s="878">
        <v>6</v>
      </c>
      <c r="I33" s="879">
        <v>2.61</v>
      </c>
      <c r="J33" s="883">
        <v>3.3</v>
      </c>
      <c r="K33" s="875">
        <v>0.42</v>
      </c>
      <c r="L33" s="874">
        <v>2</v>
      </c>
      <c r="M33" s="874">
        <v>15</v>
      </c>
      <c r="N33" s="876">
        <v>5</v>
      </c>
      <c r="O33" s="874" t="s">
        <v>7113</v>
      </c>
      <c r="P33" s="887" t="s">
        <v>7169</v>
      </c>
      <c r="Q33" s="877">
        <f t="shared" si="0"/>
        <v>6</v>
      </c>
      <c r="R33" s="934">
        <f t="shared" si="0"/>
        <v>2.61</v>
      </c>
      <c r="S33" s="877">
        <f t="shared" si="1"/>
        <v>2</v>
      </c>
      <c r="T33" s="934">
        <f t="shared" si="2"/>
        <v>0.87999999999999989</v>
      </c>
      <c r="U33" s="943">
        <v>30</v>
      </c>
      <c r="V33" s="888">
        <v>19.799999999999997</v>
      </c>
      <c r="W33" s="888">
        <v>-10.200000000000003</v>
      </c>
      <c r="X33" s="941">
        <v>0.65999999999999992</v>
      </c>
      <c r="Y33" s="939"/>
    </row>
    <row r="34" spans="1:25" ht="14.4" customHeight="1" x14ac:dyDescent="0.3">
      <c r="A34" s="905" t="s">
        <v>7170</v>
      </c>
      <c r="B34" s="501"/>
      <c r="C34" s="892"/>
      <c r="D34" s="891"/>
      <c r="E34" s="893">
        <v>1</v>
      </c>
      <c r="F34" s="894">
        <v>0.56000000000000005</v>
      </c>
      <c r="G34" s="881">
        <v>3</v>
      </c>
      <c r="H34" s="895">
        <v>1</v>
      </c>
      <c r="I34" s="896">
        <v>0.56000000000000005</v>
      </c>
      <c r="J34" s="884">
        <v>5</v>
      </c>
      <c r="K34" s="897">
        <v>0.56000000000000005</v>
      </c>
      <c r="L34" s="898">
        <v>2</v>
      </c>
      <c r="M34" s="898">
        <v>21</v>
      </c>
      <c r="N34" s="899">
        <v>7</v>
      </c>
      <c r="O34" s="898" t="s">
        <v>7113</v>
      </c>
      <c r="P34" s="900" t="s">
        <v>7171</v>
      </c>
      <c r="Q34" s="901">
        <f t="shared" si="0"/>
        <v>1</v>
      </c>
      <c r="R34" s="935">
        <f t="shared" si="0"/>
        <v>0.56000000000000005</v>
      </c>
      <c r="S34" s="901">
        <f t="shared" si="1"/>
        <v>0</v>
      </c>
      <c r="T34" s="935">
        <f t="shared" si="2"/>
        <v>0</v>
      </c>
      <c r="U34" s="944">
        <v>7</v>
      </c>
      <c r="V34" s="501">
        <v>5</v>
      </c>
      <c r="W34" s="501">
        <v>-2</v>
      </c>
      <c r="X34" s="942">
        <v>0.7142857142857143</v>
      </c>
      <c r="Y34" s="940"/>
    </row>
    <row r="35" spans="1:25" ht="14.4" customHeight="1" x14ac:dyDescent="0.3">
      <c r="A35" s="904" t="s">
        <v>7172</v>
      </c>
      <c r="B35" s="869">
        <v>1</v>
      </c>
      <c r="C35" s="870">
        <v>20.87</v>
      </c>
      <c r="D35" s="871">
        <v>58</v>
      </c>
      <c r="E35" s="886"/>
      <c r="F35" s="872"/>
      <c r="G35" s="873"/>
      <c r="H35" s="874"/>
      <c r="I35" s="872"/>
      <c r="J35" s="873"/>
      <c r="K35" s="875">
        <v>17.2</v>
      </c>
      <c r="L35" s="874">
        <v>4</v>
      </c>
      <c r="M35" s="874">
        <v>39</v>
      </c>
      <c r="N35" s="876">
        <v>13</v>
      </c>
      <c r="O35" s="874" t="s">
        <v>5813</v>
      </c>
      <c r="P35" s="887" t="s">
        <v>7173</v>
      </c>
      <c r="Q35" s="877">
        <f t="shared" si="0"/>
        <v>-1</v>
      </c>
      <c r="R35" s="934">
        <f t="shared" si="0"/>
        <v>-20.87</v>
      </c>
      <c r="S35" s="877">
        <f t="shared" si="1"/>
        <v>0</v>
      </c>
      <c r="T35" s="934">
        <f t="shared" si="2"/>
        <v>0</v>
      </c>
      <c r="U35" s="943" t="s">
        <v>571</v>
      </c>
      <c r="V35" s="888" t="s">
        <v>571</v>
      </c>
      <c r="W35" s="888" t="s">
        <v>571</v>
      </c>
      <c r="X35" s="941" t="s">
        <v>571</v>
      </c>
      <c r="Y35" s="939"/>
    </row>
    <row r="36" spans="1:25" ht="14.4" customHeight="1" x14ac:dyDescent="0.3">
      <c r="A36" s="904" t="s">
        <v>7174</v>
      </c>
      <c r="B36" s="869">
        <v>1</v>
      </c>
      <c r="C36" s="870">
        <v>11.21</v>
      </c>
      <c r="D36" s="871">
        <v>28</v>
      </c>
      <c r="E36" s="886"/>
      <c r="F36" s="872"/>
      <c r="G36" s="873"/>
      <c r="H36" s="874"/>
      <c r="I36" s="872"/>
      <c r="J36" s="873"/>
      <c r="K36" s="875">
        <v>11.21</v>
      </c>
      <c r="L36" s="874">
        <v>6</v>
      </c>
      <c r="M36" s="874">
        <v>54</v>
      </c>
      <c r="N36" s="876">
        <v>18</v>
      </c>
      <c r="O36" s="874" t="s">
        <v>7113</v>
      </c>
      <c r="P36" s="887" t="s">
        <v>7175</v>
      </c>
      <c r="Q36" s="877">
        <f t="shared" si="0"/>
        <v>-1</v>
      </c>
      <c r="R36" s="934">
        <f t="shared" si="0"/>
        <v>-11.21</v>
      </c>
      <c r="S36" s="877">
        <f t="shared" si="1"/>
        <v>0</v>
      </c>
      <c r="T36" s="934">
        <f t="shared" si="2"/>
        <v>0</v>
      </c>
      <c r="U36" s="943" t="s">
        <v>571</v>
      </c>
      <c r="V36" s="888" t="s">
        <v>571</v>
      </c>
      <c r="W36" s="888" t="s">
        <v>571</v>
      </c>
      <c r="X36" s="941" t="s">
        <v>571</v>
      </c>
      <c r="Y36" s="939"/>
    </row>
    <row r="37" spans="1:25" ht="14.4" customHeight="1" x14ac:dyDescent="0.3">
      <c r="A37" s="904" t="s">
        <v>7176</v>
      </c>
      <c r="B37" s="888"/>
      <c r="C37" s="889"/>
      <c r="D37" s="890"/>
      <c r="E37" s="886">
        <v>1</v>
      </c>
      <c r="F37" s="872">
        <v>6.65</v>
      </c>
      <c r="G37" s="873">
        <v>4</v>
      </c>
      <c r="H37" s="878"/>
      <c r="I37" s="879"/>
      <c r="J37" s="883"/>
      <c r="K37" s="875">
        <v>5.41</v>
      </c>
      <c r="L37" s="874">
        <v>4</v>
      </c>
      <c r="M37" s="874">
        <v>33</v>
      </c>
      <c r="N37" s="876">
        <v>11</v>
      </c>
      <c r="O37" s="874" t="s">
        <v>7113</v>
      </c>
      <c r="P37" s="887" t="s">
        <v>7177</v>
      </c>
      <c r="Q37" s="877">
        <f t="shared" si="0"/>
        <v>0</v>
      </c>
      <c r="R37" s="934">
        <f t="shared" si="0"/>
        <v>0</v>
      </c>
      <c r="S37" s="877">
        <f t="shared" si="1"/>
        <v>-1</v>
      </c>
      <c r="T37" s="934">
        <f t="shared" si="2"/>
        <v>-6.65</v>
      </c>
      <c r="U37" s="943" t="s">
        <v>571</v>
      </c>
      <c r="V37" s="888" t="s">
        <v>571</v>
      </c>
      <c r="W37" s="888" t="s">
        <v>571</v>
      </c>
      <c r="X37" s="941" t="s">
        <v>571</v>
      </c>
      <c r="Y37" s="939"/>
    </row>
    <row r="38" spans="1:25" ht="14.4" customHeight="1" x14ac:dyDescent="0.3">
      <c r="A38" s="905" t="s">
        <v>7178</v>
      </c>
      <c r="B38" s="501"/>
      <c r="C38" s="892"/>
      <c r="D38" s="891"/>
      <c r="E38" s="893"/>
      <c r="F38" s="894"/>
      <c r="G38" s="881"/>
      <c r="H38" s="895">
        <v>1</v>
      </c>
      <c r="I38" s="896">
        <v>16.41</v>
      </c>
      <c r="J38" s="882">
        <v>67</v>
      </c>
      <c r="K38" s="897">
        <v>9.31</v>
      </c>
      <c r="L38" s="898">
        <v>5</v>
      </c>
      <c r="M38" s="898">
        <v>48</v>
      </c>
      <c r="N38" s="899">
        <v>16</v>
      </c>
      <c r="O38" s="898" t="s">
        <v>7113</v>
      </c>
      <c r="P38" s="900" t="s">
        <v>7179</v>
      </c>
      <c r="Q38" s="901">
        <f t="shared" si="0"/>
        <v>1</v>
      </c>
      <c r="R38" s="935">
        <f t="shared" si="0"/>
        <v>16.41</v>
      </c>
      <c r="S38" s="901">
        <f t="shared" si="1"/>
        <v>1</v>
      </c>
      <c r="T38" s="935">
        <f t="shared" si="2"/>
        <v>16.41</v>
      </c>
      <c r="U38" s="944">
        <v>16</v>
      </c>
      <c r="V38" s="501">
        <v>67</v>
      </c>
      <c r="W38" s="501">
        <v>51</v>
      </c>
      <c r="X38" s="942">
        <v>4.1875</v>
      </c>
      <c r="Y38" s="940">
        <v>51</v>
      </c>
    </row>
    <row r="39" spans="1:25" ht="14.4" customHeight="1" x14ac:dyDescent="0.3">
      <c r="A39" s="904" t="s">
        <v>7180</v>
      </c>
      <c r="B39" s="869">
        <v>1</v>
      </c>
      <c r="C39" s="870">
        <v>2.12</v>
      </c>
      <c r="D39" s="871">
        <v>5</v>
      </c>
      <c r="E39" s="886"/>
      <c r="F39" s="872"/>
      <c r="G39" s="873"/>
      <c r="H39" s="874">
        <v>1</v>
      </c>
      <c r="I39" s="872">
        <v>2.12</v>
      </c>
      <c r="J39" s="873">
        <v>4</v>
      </c>
      <c r="K39" s="875">
        <v>2.12</v>
      </c>
      <c r="L39" s="874">
        <v>3</v>
      </c>
      <c r="M39" s="874">
        <v>24</v>
      </c>
      <c r="N39" s="876">
        <v>8</v>
      </c>
      <c r="O39" s="874" t="s">
        <v>7113</v>
      </c>
      <c r="P39" s="887" t="s">
        <v>7181</v>
      </c>
      <c r="Q39" s="877">
        <f t="shared" si="0"/>
        <v>0</v>
      </c>
      <c r="R39" s="934">
        <f t="shared" si="0"/>
        <v>0</v>
      </c>
      <c r="S39" s="877">
        <f t="shared" si="1"/>
        <v>1</v>
      </c>
      <c r="T39" s="934">
        <f t="shared" si="2"/>
        <v>2.12</v>
      </c>
      <c r="U39" s="943">
        <v>8</v>
      </c>
      <c r="V39" s="888">
        <v>4</v>
      </c>
      <c r="W39" s="888">
        <v>-4</v>
      </c>
      <c r="X39" s="941">
        <v>0.5</v>
      </c>
      <c r="Y39" s="939"/>
    </row>
    <row r="40" spans="1:25" ht="14.4" customHeight="1" x14ac:dyDescent="0.3">
      <c r="A40" s="905" t="s">
        <v>7182</v>
      </c>
      <c r="B40" s="902">
        <v>1</v>
      </c>
      <c r="C40" s="903">
        <v>1.58</v>
      </c>
      <c r="D40" s="885">
        <v>2</v>
      </c>
      <c r="E40" s="893"/>
      <c r="F40" s="894"/>
      <c r="G40" s="881"/>
      <c r="H40" s="898"/>
      <c r="I40" s="894"/>
      <c r="J40" s="881"/>
      <c r="K40" s="897">
        <v>2.86</v>
      </c>
      <c r="L40" s="898">
        <v>4</v>
      </c>
      <c r="M40" s="898">
        <v>36</v>
      </c>
      <c r="N40" s="899">
        <v>12</v>
      </c>
      <c r="O40" s="898" t="s">
        <v>7113</v>
      </c>
      <c r="P40" s="900" t="s">
        <v>7183</v>
      </c>
      <c r="Q40" s="901">
        <f t="shared" si="0"/>
        <v>-1</v>
      </c>
      <c r="R40" s="935">
        <f t="shared" si="0"/>
        <v>-1.58</v>
      </c>
      <c r="S40" s="901">
        <f t="shared" si="1"/>
        <v>0</v>
      </c>
      <c r="T40" s="935">
        <f t="shared" si="2"/>
        <v>0</v>
      </c>
      <c r="U40" s="944" t="s">
        <v>571</v>
      </c>
      <c r="V40" s="501" t="s">
        <v>571</v>
      </c>
      <c r="W40" s="501" t="s">
        <v>571</v>
      </c>
      <c r="X40" s="942" t="s">
        <v>571</v>
      </c>
      <c r="Y40" s="940"/>
    </row>
    <row r="41" spans="1:25" ht="14.4" customHeight="1" x14ac:dyDescent="0.3">
      <c r="A41" s="904" t="s">
        <v>7184</v>
      </c>
      <c r="B41" s="888">
        <v>2</v>
      </c>
      <c r="C41" s="889">
        <v>1.7</v>
      </c>
      <c r="D41" s="890">
        <v>4</v>
      </c>
      <c r="E41" s="886">
        <v>3</v>
      </c>
      <c r="F41" s="872">
        <v>2.56</v>
      </c>
      <c r="G41" s="873">
        <v>6.7</v>
      </c>
      <c r="H41" s="878">
        <v>1</v>
      </c>
      <c r="I41" s="879">
        <v>0.85</v>
      </c>
      <c r="J41" s="883">
        <v>4</v>
      </c>
      <c r="K41" s="875">
        <v>0.85</v>
      </c>
      <c r="L41" s="874">
        <v>3</v>
      </c>
      <c r="M41" s="874">
        <v>27</v>
      </c>
      <c r="N41" s="876">
        <v>9</v>
      </c>
      <c r="O41" s="874" t="s">
        <v>7113</v>
      </c>
      <c r="P41" s="887" t="s">
        <v>7185</v>
      </c>
      <c r="Q41" s="877">
        <f t="shared" si="0"/>
        <v>-1</v>
      </c>
      <c r="R41" s="934">
        <f t="shared" si="0"/>
        <v>-0.85</v>
      </c>
      <c r="S41" s="877">
        <f t="shared" si="1"/>
        <v>-2</v>
      </c>
      <c r="T41" s="934">
        <f t="shared" si="2"/>
        <v>-1.71</v>
      </c>
      <c r="U41" s="943">
        <v>9</v>
      </c>
      <c r="V41" s="888">
        <v>4</v>
      </c>
      <c r="W41" s="888">
        <v>-5</v>
      </c>
      <c r="X41" s="941">
        <v>0.44444444444444442</v>
      </c>
      <c r="Y41" s="939"/>
    </row>
    <row r="42" spans="1:25" ht="14.4" customHeight="1" x14ac:dyDescent="0.3">
      <c r="A42" s="905" t="s">
        <v>7186</v>
      </c>
      <c r="B42" s="501">
        <v>1</v>
      </c>
      <c r="C42" s="892">
        <v>0.77</v>
      </c>
      <c r="D42" s="891">
        <v>3</v>
      </c>
      <c r="E42" s="893"/>
      <c r="F42" s="894"/>
      <c r="G42" s="881"/>
      <c r="H42" s="895">
        <v>2</v>
      </c>
      <c r="I42" s="896">
        <v>2.94</v>
      </c>
      <c r="J42" s="882">
        <v>19.5</v>
      </c>
      <c r="K42" s="897">
        <v>1.24</v>
      </c>
      <c r="L42" s="898">
        <v>5</v>
      </c>
      <c r="M42" s="898">
        <v>42</v>
      </c>
      <c r="N42" s="899">
        <v>14</v>
      </c>
      <c r="O42" s="898" t="s">
        <v>7113</v>
      </c>
      <c r="P42" s="900" t="s">
        <v>7187</v>
      </c>
      <c r="Q42" s="901">
        <f t="shared" si="0"/>
        <v>1</v>
      </c>
      <c r="R42" s="935">
        <f t="shared" si="0"/>
        <v>2.17</v>
      </c>
      <c r="S42" s="901">
        <f t="shared" si="1"/>
        <v>2</v>
      </c>
      <c r="T42" s="935">
        <f t="shared" si="2"/>
        <v>2.94</v>
      </c>
      <c r="U42" s="944">
        <v>28</v>
      </c>
      <c r="V42" s="501">
        <v>39</v>
      </c>
      <c r="W42" s="501">
        <v>11</v>
      </c>
      <c r="X42" s="942">
        <v>1.3928571428571428</v>
      </c>
      <c r="Y42" s="940">
        <v>11</v>
      </c>
    </row>
    <row r="43" spans="1:25" ht="14.4" customHeight="1" x14ac:dyDescent="0.3">
      <c r="A43" s="905" t="s">
        <v>7188</v>
      </c>
      <c r="B43" s="501">
        <v>1</v>
      </c>
      <c r="C43" s="892">
        <v>2.5299999999999998</v>
      </c>
      <c r="D43" s="891">
        <v>6</v>
      </c>
      <c r="E43" s="893"/>
      <c r="F43" s="894"/>
      <c r="G43" s="881"/>
      <c r="H43" s="895">
        <v>1</v>
      </c>
      <c r="I43" s="896">
        <v>2.61</v>
      </c>
      <c r="J43" s="882">
        <v>34</v>
      </c>
      <c r="K43" s="897">
        <v>2.5299999999999998</v>
      </c>
      <c r="L43" s="898">
        <v>6</v>
      </c>
      <c r="M43" s="898">
        <v>54</v>
      </c>
      <c r="N43" s="899">
        <v>18</v>
      </c>
      <c r="O43" s="898" t="s">
        <v>7113</v>
      </c>
      <c r="P43" s="900" t="s">
        <v>7187</v>
      </c>
      <c r="Q43" s="901">
        <f t="shared" si="0"/>
        <v>0</v>
      </c>
      <c r="R43" s="935">
        <f t="shared" si="0"/>
        <v>8.0000000000000071E-2</v>
      </c>
      <c r="S43" s="901">
        <f t="shared" si="1"/>
        <v>1</v>
      </c>
      <c r="T43" s="935">
        <f t="shared" si="2"/>
        <v>2.61</v>
      </c>
      <c r="U43" s="944">
        <v>18</v>
      </c>
      <c r="V43" s="501">
        <v>34</v>
      </c>
      <c r="W43" s="501">
        <v>16</v>
      </c>
      <c r="X43" s="942">
        <v>1.8888888888888888</v>
      </c>
      <c r="Y43" s="940">
        <v>16</v>
      </c>
    </row>
    <row r="44" spans="1:25" ht="14.4" customHeight="1" x14ac:dyDescent="0.3">
      <c r="A44" s="904" t="s">
        <v>7189</v>
      </c>
      <c r="B44" s="888">
        <v>1</v>
      </c>
      <c r="C44" s="889">
        <v>0.32</v>
      </c>
      <c r="D44" s="890">
        <v>2</v>
      </c>
      <c r="E44" s="886"/>
      <c r="F44" s="872"/>
      <c r="G44" s="873"/>
      <c r="H44" s="878">
        <v>1</v>
      </c>
      <c r="I44" s="879">
        <v>0.32</v>
      </c>
      <c r="J44" s="883">
        <v>2</v>
      </c>
      <c r="K44" s="875">
        <v>0.32</v>
      </c>
      <c r="L44" s="874">
        <v>1</v>
      </c>
      <c r="M44" s="874">
        <v>12</v>
      </c>
      <c r="N44" s="876">
        <v>4</v>
      </c>
      <c r="O44" s="874" t="s">
        <v>7113</v>
      </c>
      <c r="P44" s="887" t="s">
        <v>7190</v>
      </c>
      <c r="Q44" s="877">
        <f t="shared" si="0"/>
        <v>0</v>
      </c>
      <c r="R44" s="934">
        <f t="shared" si="0"/>
        <v>0</v>
      </c>
      <c r="S44" s="877">
        <f t="shared" si="1"/>
        <v>1</v>
      </c>
      <c r="T44" s="934">
        <f t="shared" si="2"/>
        <v>0.32</v>
      </c>
      <c r="U44" s="943">
        <v>4</v>
      </c>
      <c r="V44" s="888">
        <v>2</v>
      </c>
      <c r="W44" s="888">
        <v>-2</v>
      </c>
      <c r="X44" s="941">
        <v>0.5</v>
      </c>
      <c r="Y44" s="939"/>
    </row>
    <row r="45" spans="1:25" ht="14.4" customHeight="1" x14ac:dyDescent="0.3">
      <c r="A45" s="904" t="s">
        <v>7191</v>
      </c>
      <c r="B45" s="869">
        <v>121</v>
      </c>
      <c r="C45" s="870">
        <v>402.36</v>
      </c>
      <c r="D45" s="871">
        <v>10.8</v>
      </c>
      <c r="E45" s="886">
        <v>71</v>
      </c>
      <c r="F45" s="872">
        <v>235.87</v>
      </c>
      <c r="G45" s="873">
        <v>10.5</v>
      </c>
      <c r="H45" s="874">
        <v>99</v>
      </c>
      <c r="I45" s="872">
        <v>330.69</v>
      </c>
      <c r="J45" s="873">
        <v>11</v>
      </c>
      <c r="K45" s="875">
        <v>3.29</v>
      </c>
      <c r="L45" s="874">
        <v>4</v>
      </c>
      <c r="M45" s="874">
        <v>36</v>
      </c>
      <c r="N45" s="876">
        <v>12</v>
      </c>
      <c r="O45" s="874" t="s">
        <v>7113</v>
      </c>
      <c r="P45" s="887" t="s">
        <v>7192</v>
      </c>
      <c r="Q45" s="877">
        <f t="shared" si="0"/>
        <v>-22</v>
      </c>
      <c r="R45" s="934">
        <f t="shared" si="0"/>
        <v>-71.670000000000016</v>
      </c>
      <c r="S45" s="877">
        <f t="shared" si="1"/>
        <v>28</v>
      </c>
      <c r="T45" s="934">
        <f t="shared" si="2"/>
        <v>94.82</v>
      </c>
      <c r="U45" s="943">
        <v>1188</v>
      </c>
      <c r="V45" s="888">
        <v>1089</v>
      </c>
      <c r="W45" s="888">
        <v>-99</v>
      </c>
      <c r="X45" s="941">
        <v>0.91666666666666663</v>
      </c>
      <c r="Y45" s="939">
        <v>68</v>
      </c>
    </row>
    <row r="46" spans="1:25" ht="14.4" customHeight="1" x14ac:dyDescent="0.3">
      <c r="A46" s="905" t="s">
        <v>7193</v>
      </c>
      <c r="B46" s="902">
        <v>52</v>
      </c>
      <c r="C46" s="903">
        <v>215.37</v>
      </c>
      <c r="D46" s="885">
        <v>15.2</v>
      </c>
      <c r="E46" s="893">
        <v>50</v>
      </c>
      <c r="F46" s="894">
        <v>217.43</v>
      </c>
      <c r="G46" s="881">
        <v>16.5</v>
      </c>
      <c r="H46" s="898">
        <v>58</v>
      </c>
      <c r="I46" s="894">
        <v>238.42</v>
      </c>
      <c r="J46" s="881">
        <v>13.4</v>
      </c>
      <c r="K46" s="897">
        <v>4.09</v>
      </c>
      <c r="L46" s="898">
        <v>5</v>
      </c>
      <c r="M46" s="898">
        <v>45</v>
      </c>
      <c r="N46" s="899">
        <v>15</v>
      </c>
      <c r="O46" s="898" t="s">
        <v>7113</v>
      </c>
      <c r="P46" s="900" t="s">
        <v>7194</v>
      </c>
      <c r="Q46" s="901">
        <f t="shared" si="0"/>
        <v>6</v>
      </c>
      <c r="R46" s="935">
        <f t="shared" si="0"/>
        <v>23.049999999999983</v>
      </c>
      <c r="S46" s="901">
        <f t="shared" si="1"/>
        <v>8</v>
      </c>
      <c r="T46" s="935">
        <f t="shared" si="2"/>
        <v>20.989999999999981</v>
      </c>
      <c r="U46" s="944">
        <v>870</v>
      </c>
      <c r="V46" s="501">
        <v>777.2</v>
      </c>
      <c r="W46" s="501">
        <v>-92.799999999999955</v>
      </c>
      <c r="X46" s="942">
        <v>0.89333333333333342</v>
      </c>
      <c r="Y46" s="940">
        <v>86</v>
      </c>
    </row>
    <row r="47" spans="1:25" ht="14.4" customHeight="1" x14ac:dyDescent="0.3">
      <c r="A47" s="905" t="s">
        <v>7195</v>
      </c>
      <c r="B47" s="902">
        <v>41</v>
      </c>
      <c r="C47" s="903">
        <v>295.14</v>
      </c>
      <c r="D47" s="885">
        <v>25.8</v>
      </c>
      <c r="E47" s="893">
        <v>54</v>
      </c>
      <c r="F47" s="894">
        <v>366.33</v>
      </c>
      <c r="G47" s="881">
        <v>21.4</v>
      </c>
      <c r="H47" s="898">
        <v>53</v>
      </c>
      <c r="I47" s="894">
        <v>337.87</v>
      </c>
      <c r="J47" s="881">
        <v>17.399999999999999</v>
      </c>
      <c r="K47" s="897">
        <v>6.37</v>
      </c>
      <c r="L47" s="898">
        <v>7</v>
      </c>
      <c r="M47" s="898">
        <v>60</v>
      </c>
      <c r="N47" s="899">
        <v>20</v>
      </c>
      <c r="O47" s="898" t="s">
        <v>7113</v>
      </c>
      <c r="P47" s="900" t="s">
        <v>7196</v>
      </c>
      <c r="Q47" s="901">
        <f t="shared" si="0"/>
        <v>12</v>
      </c>
      <c r="R47" s="935">
        <f t="shared" si="0"/>
        <v>42.730000000000018</v>
      </c>
      <c r="S47" s="901">
        <f t="shared" si="1"/>
        <v>-1</v>
      </c>
      <c r="T47" s="935">
        <f t="shared" si="2"/>
        <v>-28.45999999999998</v>
      </c>
      <c r="U47" s="944">
        <v>1060</v>
      </c>
      <c r="V47" s="501">
        <v>922.19999999999993</v>
      </c>
      <c r="W47" s="501">
        <v>-137.80000000000007</v>
      </c>
      <c r="X47" s="942">
        <v>0.86999999999999988</v>
      </c>
      <c r="Y47" s="940">
        <v>82</v>
      </c>
    </row>
    <row r="48" spans="1:25" ht="14.4" customHeight="1" x14ac:dyDescent="0.3">
      <c r="A48" s="904" t="s">
        <v>7197</v>
      </c>
      <c r="B48" s="888">
        <v>11</v>
      </c>
      <c r="C48" s="889">
        <v>31.43</v>
      </c>
      <c r="D48" s="890">
        <v>9.6</v>
      </c>
      <c r="E48" s="878">
        <v>17</v>
      </c>
      <c r="F48" s="879">
        <v>53.18</v>
      </c>
      <c r="G48" s="883">
        <v>11.7</v>
      </c>
      <c r="H48" s="874">
        <v>21</v>
      </c>
      <c r="I48" s="872">
        <v>66.19</v>
      </c>
      <c r="J48" s="880">
        <v>12.6</v>
      </c>
      <c r="K48" s="875">
        <v>3.01</v>
      </c>
      <c r="L48" s="874">
        <v>4</v>
      </c>
      <c r="M48" s="874">
        <v>33</v>
      </c>
      <c r="N48" s="876">
        <v>11</v>
      </c>
      <c r="O48" s="874" t="s">
        <v>7113</v>
      </c>
      <c r="P48" s="887" t="s">
        <v>7198</v>
      </c>
      <c r="Q48" s="877">
        <f t="shared" si="0"/>
        <v>10</v>
      </c>
      <c r="R48" s="934">
        <f t="shared" si="0"/>
        <v>34.76</v>
      </c>
      <c r="S48" s="877">
        <f t="shared" si="1"/>
        <v>4</v>
      </c>
      <c r="T48" s="934">
        <f t="shared" si="2"/>
        <v>13.009999999999998</v>
      </c>
      <c r="U48" s="943">
        <v>231</v>
      </c>
      <c r="V48" s="888">
        <v>264.59999999999997</v>
      </c>
      <c r="W48" s="888">
        <v>33.599999999999966</v>
      </c>
      <c r="X48" s="941">
        <v>1.1454545454545453</v>
      </c>
      <c r="Y48" s="939">
        <v>61</v>
      </c>
    </row>
    <row r="49" spans="1:25" ht="14.4" customHeight="1" x14ac:dyDescent="0.3">
      <c r="A49" s="905" t="s">
        <v>7199</v>
      </c>
      <c r="B49" s="501">
        <v>7</v>
      </c>
      <c r="C49" s="892">
        <v>30.5</v>
      </c>
      <c r="D49" s="891">
        <v>11.7</v>
      </c>
      <c r="E49" s="895">
        <v>14</v>
      </c>
      <c r="F49" s="896">
        <v>68.959999999999994</v>
      </c>
      <c r="G49" s="884">
        <v>17.899999999999999</v>
      </c>
      <c r="H49" s="898">
        <v>13</v>
      </c>
      <c r="I49" s="894">
        <v>61.6</v>
      </c>
      <c r="J49" s="881">
        <v>14.6</v>
      </c>
      <c r="K49" s="897">
        <v>4.6500000000000004</v>
      </c>
      <c r="L49" s="898">
        <v>5</v>
      </c>
      <c r="M49" s="898">
        <v>45</v>
      </c>
      <c r="N49" s="899">
        <v>15</v>
      </c>
      <c r="O49" s="898" t="s">
        <v>7113</v>
      </c>
      <c r="P49" s="900" t="s">
        <v>7200</v>
      </c>
      <c r="Q49" s="901">
        <f t="shared" si="0"/>
        <v>6</v>
      </c>
      <c r="R49" s="935">
        <f t="shared" si="0"/>
        <v>31.1</v>
      </c>
      <c r="S49" s="901">
        <f t="shared" si="1"/>
        <v>-1</v>
      </c>
      <c r="T49" s="935">
        <f t="shared" si="2"/>
        <v>-7.3599999999999923</v>
      </c>
      <c r="U49" s="944">
        <v>195</v>
      </c>
      <c r="V49" s="501">
        <v>189.79999999999998</v>
      </c>
      <c r="W49" s="501">
        <v>-5.2000000000000171</v>
      </c>
      <c r="X49" s="942">
        <v>0.97333333333333327</v>
      </c>
      <c r="Y49" s="940">
        <v>19</v>
      </c>
    </row>
    <row r="50" spans="1:25" ht="14.4" customHeight="1" x14ac:dyDescent="0.3">
      <c r="A50" s="905" t="s">
        <v>7201</v>
      </c>
      <c r="B50" s="501">
        <v>19</v>
      </c>
      <c r="C50" s="892">
        <v>109.69</v>
      </c>
      <c r="D50" s="891">
        <v>21.4</v>
      </c>
      <c r="E50" s="895">
        <v>21</v>
      </c>
      <c r="F50" s="896">
        <v>116.9</v>
      </c>
      <c r="G50" s="884">
        <v>21.6</v>
      </c>
      <c r="H50" s="898">
        <v>11</v>
      </c>
      <c r="I50" s="894">
        <v>59.07</v>
      </c>
      <c r="J50" s="882">
        <v>18.399999999999999</v>
      </c>
      <c r="K50" s="897">
        <v>5.3</v>
      </c>
      <c r="L50" s="898">
        <v>5</v>
      </c>
      <c r="M50" s="898">
        <v>45</v>
      </c>
      <c r="N50" s="899">
        <v>15</v>
      </c>
      <c r="O50" s="898" t="s">
        <v>7113</v>
      </c>
      <c r="P50" s="900" t="s">
        <v>7202</v>
      </c>
      <c r="Q50" s="901">
        <f t="shared" si="0"/>
        <v>-8</v>
      </c>
      <c r="R50" s="935">
        <f t="shared" si="0"/>
        <v>-50.62</v>
      </c>
      <c r="S50" s="901">
        <f t="shared" si="1"/>
        <v>-10</v>
      </c>
      <c r="T50" s="935">
        <f t="shared" si="2"/>
        <v>-57.830000000000005</v>
      </c>
      <c r="U50" s="944">
        <v>165</v>
      </c>
      <c r="V50" s="501">
        <v>202.39999999999998</v>
      </c>
      <c r="W50" s="501">
        <v>37.399999999999977</v>
      </c>
      <c r="X50" s="942">
        <v>1.2266666666666666</v>
      </c>
      <c r="Y50" s="940">
        <v>48</v>
      </c>
    </row>
    <row r="51" spans="1:25" ht="14.4" customHeight="1" x14ac:dyDescent="0.3">
      <c r="A51" s="904" t="s">
        <v>7203</v>
      </c>
      <c r="B51" s="869">
        <v>37</v>
      </c>
      <c r="C51" s="870">
        <v>60.75</v>
      </c>
      <c r="D51" s="871">
        <v>7.4</v>
      </c>
      <c r="E51" s="886">
        <v>30</v>
      </c>
      <c r="F51" s="872">
        <v>49.46</v>
      </c>
      <c r="G51" s="873">
        <v>8</v>
      </c>
      <c r="H51" s="874">
        <v>22</v>
      </c>
      <c r="I51" s="872">
        <v>36.29</v>
      </c>
      <c r="J51" s="873">
        <v>7.5</v>
      </c>
      <c r="K51" s="875">
        <v>1.64</v>
      </c>
      <c r="L51" s="874">
        <v>3</v>
      </c>
      <c r="M51" s="874">
        <v>27</v>
      </c>
      <c r="N51" s="876">
        <v>9</v>
      </c>
      <c r="O51" s="874" t="s">
        <v>7113</v>
      </c>
      <c r="P51" s="887" t="s">
        <v>7204</v>
      </c>
      <c r="Q51" s="877">
        <f t="shared" si="0"/>
        <v>-15</v>
      </c>
      <c r="R51" s="934">
        <f t="shared" si="0"/>
        <v>-24.46</v>
      </c>
      <c r="S51" s="877">
        <f t="shared" si="1"/>
        <v>-8</v>
      </c>
      <c r="T51" s="934">
        <f t="shared" si="2"/>
        <v>-13.170000000000002</v>
      </c>
      <c r="U51" s="943">
        <v>198</v>
      </c>
      <c r="V51" s="888">
        <v>165</v>
      </c>
      <c r="W51" s="888">
        <v>-33</v>
      </c>
      <c r="X51" s="941">
        <v>0.83333333333333337</v>
      </c>
      <c r="Y51" s="939">
        <v>5</v>
      </c>
    </row>
    <row r="52" spans="1:25" ht="14.4" customHeight="1" x14ac:dyDescent="0.3">
      <c r="A52" s="905" t="s">
        <v>7205</v>
      </c>
      <c r="B52" s="902">
        <v>15</v>
      </c>
      <c r="C52" s="903">
        <v>38.58</v>
      </c>
      <c r="D52" s="885">
        <v>12.9</v>
      </c>
      <c r="E52" s="893">
        <v>7</v>
      </c>
      <c r="F52" s="894">
        <v>17.88</v>
      </c>
      <c r="G52" s="881">
        <v>9</v>
      </c>
      <c r="H52" s="898">
        <v>7</v>
      </c>
      <c r="I52" s="894">
        <v>18.38</v>
      </c>
      <c r="J52" s="881">
        <v>10.4</v>
      </c>
      <c r="K52" s="897">
        <v>2.5499999999999998</v>
      </c>
      <c r="L52" s="898">
        <v>4</v>
      </c>
      <c r="M52" s="898">
        <v>36</v>
      </c>
      <c r="N52" s="899">
        <v>12</v>
      </c>
      <c r="O52" s="898" t="s">
        <v>7113</v>
      </c>
      <c r="P52" s="900" t="s">
        <v>7206</v>
      </c>
      <c r="Q52" s="901">
        <f t="shared" si="0"/>
        <v>-8</v>
      </c>
      <c r="R52" s="935">
        <f t="shared" si="0"/>
        <v>-20.2</v>
      </c>
      <c r="S52" s="901">
        <f t="shared" si="1"/>
        <v>0</v>
      </c>
      <c r="T52" s="935">
        <f t="shared" si="2"/>
        <v>0.5</v>
      </c>
      <c r="U52" s="944">
        <v>84</v>
      </c>
      <c r="V52" s="501">
        <v>72.8</v>
      </c>
      <c r="W52" s="501">
        <v>-11.200000000000003</v>
      </c>
      <c r="X52" s="942">
        <v>0.86666666666666659</v>
      </c>
      <c r="Y52" s="940">
        <v>6</v>
      </c>
    </row>
    <row r="53" spans="1:25" ht="14.4" customHeight="1" x14ac:dyDescent="0.3">
      <c r="A53" s="905" t="s">
        <v>7207</v>
      </c>
      <c r="B53" s="902">
        <v>3</v>
      </c>
      <c r="C53" s="903">
        <v>12.6</v>
      </c>
      <c r="D53" s="885">
        <v>15.7</v>
      </c>
      <c r="E53" s="893">
        <v>2</v>
      </c>
      <c r="F53" s="894">
        <v>8.4</v>
      </c>
      <c r="G53" s="881">
        <v>31.5</v>
      </c>
      <c r="H53" s="898">
        <v>10</v>
      </c>
      <c r="I53" s="894">
        <v>55.46</v>
      </c>
      <c r="J53" s="881">
        <v>13.4</v>
      </c>
      <c r="K53" s="897">
        <v>4.2</v>
      </c>
      <c r="L53" s="898">
        <v>5</v>
      </c>
      <c r="M53" s="898">
        <v>45</v>
      </c>
      <c r="N53" s="899">
        <v>15</v>
      </c>
      <c r="O53" s="898" t="s">
        <v>7113</v>
      </c>
      <c r="P53" s="900" t="s">
        <v>7208</v>
      </c>
      <c r="Q53" s="901">
        <f t="shared" si="0"/>
        <v>7</v>
      </c>
      <c r="R53" s="935">
        <f t="shared" si="0"/>
        <v>42.86</v>
      </c>
      <c r="S53" s="901">
        <f t="shared" si="1"/>
        <v>8</v>
      </c>
      <c r="T53" s="935">
        <f t="shared" si="2"/>
        <v>47.06</v>
      </c>
      <c r="U53" s="944">
        <v>150</v>
      </c>
      <c r="V53" s="501">
        <v>134</v>
      </c>
      <c r="W53" s="501">
        <v>-16</v>
      </c>
      <c r="X53" s="942">
        <v>0.89333333333333331</v>
      </c>
      <c r="Y53" s="940">
        <v>8</v>
      </c>
    </row>
    <row r="54" spans="1:25" ht="14.4" customHeight="1" x14ac:dyDescent="0.3">
      <c r="A54" s="904" t="s">
        <v>7209</v>
      </c>
      <c r="B54" s="888">
        <v>2</v>
      </c>
      <c r="C54" s="889">
        <v>2.0699999999999998</v>
      </c>
      <c r="D54" s="890">
        <v>7</v>
      </c>
      <c r="E54" s="886"/>
      <c r="F54" s="872"/>
      <c r="G54" s="873"/>
      <c r="H54" s="878">
        <v>3</v>
      </c>
      <c r="I54" s="879">
        <v>3.11</v>
      </c>
      <c r="J54" s="883">
        <v>5</v>
      </c>
      <c r="K54" s="875">
        <v>1.04</v>
      </c>
      <c r="L54" s="874">
        <v>2</v>
      </c>
      <c r="M54" s="874">
        <v>15</v>
      </c>
      <c r="N54" s="876">
        <v>5</v>
      </c>
      <c r="O54" s="874" t="s">
        <v>7113</v>
      </c>
      <c r="P54" s="887" t="s">
        <v>7210</v>
      </c>
      <c r="Q54" s="877">
        <f t="shared" si="0"/>
        <v>1</v>
      </c>
      <c r="R54" s="934">
        <f t="shared" si="0"/>
        <v>1.04</v>
      </c>
      <c r="S54" s="877">
        <f t="shared" si="1"/>
        <v>3</v>
      </c>
      <c r="T54" s="934">
        <f t="shared" si="2"/>
        <v>3.11</v>
      </c>
      <c r="U54" s="943">
        <v>15</v>
      </c>
      <c r="V54" s="888">
        <v>15</v>
      </c>
      <c r="W54" s="888">
        <v>0</v>
      </c>
      <c r="X54" s="941">
        <v>1</v>
      </c>
      <c r="Y54" s="939">
        <v>1</v>
      </c>
    </row>
    <row r="55" spans="1:25" ht="14.4" customHeight="1" x14ac:dyDescent="0.3">
      <c r="A55" s="904" t="s">
        <v>7211</v>
      </c>
      <c r="B55" s="888">
        <v>67</v>
      </c>
      <c r="C55" s="889">
        <v>65.569999999999993</v>
      </c>
      <c r="D55" s="890">
        <v>5.2</v>
      </c>
      <c r="E55" s="878">
        <v>81</v>
      </c>
      <c r="F55" s="879">
        <v>79.27</v>
      </c>
      <c r="G55" s="883">
        <v>4.9000000000000004</v>
      </c>
      <c r="H55" s="874">
        <v>71</v>
      </c>
      <c r="I55" s="872">
        <v>69.569999999999993</v>
      </c>
      <c r="J55" s="873">
        <v>5</v>
      </c>
      <c r="K55" s="875">
        <v>0.98</v>
      </c>
      <c r="L55" s="874">
        <v>2</v>
      </c>
      <c r="M55" s="874">
        <v>15</v>
      </c>
      <c r="N55" s="876">
        <v>5</v>
      </c>
      <c r="O55" s="874" t="s">
        <v>7113</v>
      </c>
      <c r="P55" s="887" t="s">
        <v>7212</v>
      </c>
      <c r="Q55" s="877">
        <f t="shared" si="0"/>
        <v>4</v>
      </c>
      <c r="R55" s="934">
        <f t="shared" si="0"/>
        <v>4</v>
      </c>
      <c r="S55" s="877">
        <f t="shared" si="1"/>
        <v>-10</v>
      </c>
      <c r="T55" s="934">
        <f t="shared" si="2"/>
        <v>-9.7000000000000028</v>
      </c>
      <c r="U55" s="943">
        <v>355</v>
      </c>
      <c r="V55" s="888">
        <v>355</v>
      </c>
      <c r="W55" s="888">
        <v>0</v>
      </c>
      <c r="X55" s="941">
        <v>1</v>
      </c>
      <c r="Y55" s="939">
        <v>37</v>
      </c>
    </row>
    <row r="56" spans="1:25" ht="14.4" customHeight="1" x14ac:dyDescent="0.3">
      <c r="A56" s="905" t="s">
        <v>7213</v>
      </c>
      <c r="B56" s="501">
        <v>3</v>
      </c>
      <c r="C56" s="892">
        <v>3.81</v>
      </c>
      <c r="D56" s="891">
        <v>6</v>
      </c>
      <c r="E56" s="895">
        <v>5</v>
      </c>
      <c r="F56" s="896">
        <v>6.39</v>
      </c>
      <c r="G56" s="884">
        <v>9.1999999999999993</v>
      </c>
      <c r="H56" s="898">
        <v>5</v>
      </c>
      <c r="I56" s="894">
        <v>7.2</v>
      </c>
      <c r="J56" s="882">
        <v>10.199999999999999</v>
      </c>
      <c r="K56" s="897">
        <v>1.27</v>
      </c>
      <c r="L56" s="898">
        <v>2</v>
      </c>
      <c r="M56" s="898">
        <v>21</v>
      </c>
      <c r="N56" s="899">
        <v>7</v>
      </c>
      <c r="O56" s="898" t="s">
        <v>7113</v>
      </c>
      <c r="P56" s="900" t="s">
        <v>7214</v>
      </c>
      <c r="Q56" s="901">
        <f t="shared" si="0"/>
        <v>2</v>
      </c>
      <c r="R56" s="935">
        <f t="shared" si="0"/>
        <v>3.39</v>
      </c>
      <c r="S56" s="901">
        <f t="shared" si="1"/>
        <v>0</v>
      </c>
      <c r="T56" s="935">
        <f t="shared" si="2"/>
        <v>0.8100000000000005</v>
      </c>
      <c r="U56" s="944">
        <v>35</v>
      </c>
      <c r="V56" s="501">
        <v>51</v>
      </c>
      <c r="W56" s="501">
        <v>16</v>
      </c>
      <c r="X56" s="942">
        <v>1.4571428571428571</v>
      </c>
      <c r="Y56" s="940">
        <v>18</v>
      </c>
    </row>
    <row r="57" spans="1:25" ht="14.4" customHeight="1" x14ac:dyDescent="0.3">
      <c r="A57" s="905" t="s">
        <v>7215</v>
      </c>
      <c r="B57" s="501">
        <v>1</v>
      </c>
      <c r="C57" s="892">
        <v>1.63</v>
      </c>
      <c r="D57" s="891">
        <v>7</v>
      </c>
      <c r="E57" s="895">
        <v>1</v>
      </c>
      <c r="F57" s="896">
        <v>1.63</v>
      </c>
      <c r="G57" s="884">
        <v>4</v>
      </c>
      <c r="H57" s="898"/>
      <c r="I57" s="894"/>
      <c r="J57" s="881"/>
      <c r="K57" s="897">
        <v>1.63</v>
      </c>
      <c r="L57" s="898">
        <v>3</v>
      </c>
      <c r="M57" s="898">
        <v>24</v>
      </c>
      <c r="N57" s="899">
        <v>8</v>
      </c>
      <c r="O57" s="898" t="s">
        <v>7113</v>
      </c>
      <c r="P57" s="900" t="s">
        <v>7216</v>
      </c>
      <c r="Q57" s="901">
        <f t="shared" si="0"/>
        <v>-1</v>
      </c>
      <c r="R57" s="935">
        <f t="shared" si="0"/>
        <v>-1.63</v>
      </c>
      <c r="S57" s="901">
        <f t="shared" si="1"/>
        <v>-1</v>
      </c>
      <c r="T57" s="935">
        <f t="shared" si="2"/>
        <v>-1.63</v>
      </c>
      <c r="U57" s="944" t="s">
        <v>571</v>
      </c>
      <c r="V57" s="501" t="s">
        <v>571</v>
      </c>
      <c r="W57" s="501" t="s">
        <v>571</v>
      </c>
      <c r="X57" s="942" t="s">
        <v>571</v>
      </c>
      <c r="Y57" s="940"/>
    </row>
    <row r="58" spans="1:25" ht="14.4" customHeight="1" x14ac:dyDescent="0.3">
      <c r="A58" s="904" t="s">
        <v>7217</v>
      </c>
      <c r="B58" s="888">
        <v>22</v>
      </c>
      <c r="C58" s="889">
        <v>44.97</v>
      </c>
      <c r="D58" s="890">
        <v>8.6</v>
      </c>
      <c r="E58" s="878">
        <v>24</v>
      </c>
      <c r="F58" s="879">
        <v>48.58</v>
      </c>
      <c r="G58" s="883">
        <v>8.4</v>
      </c>
      <c r="H58" s="874">
        <v>20</v>
      </c>
      <c r="I58" s="872">
        <v>40.49</v>
      </c>
      <c r="J58" s="880">
        <v>8.5</v>
      </c>
      <c r="K58" s="875">
        <v>2.02</v>
      </c>
      <c r="L58" s="874">
        <v>2</v>
      </c>
      <c r="M58" s="874">
        <v>18</v>
      </c>
      <c r="N58" s="876">
        <v>6</v>
      </c>
      <c r="O58" s="874" t="s">
        <v>7113</v>
      </c>
      <c r="P58" s="887" t="s">
        <v>7218</v>
      </c>
      <c r="Q58" s="877">
        <f t="shared" si="0"/>
        <v>-2</v>
      </c>
      <c r="R58" s="934">
        <f t="shared" si="0"/>
        <v>-4.4799999999999969</v>
      </c>
      <c r="S58" s="877">
        <f t="shared" si="1"/>
        <v>-4</v>
      </c>
      <c r="T58" s="934">
        <f t="shared" si="2"/>
        <v>-8.0899999999999963</v>
      </c>
      <c r="U58" s="943">
        <v>120</v>
      </c>
      <c r="V58" s="888">
        <v>170</v>
      </c>
      <c r="W58" s="888">
        <v>50</v>
      </c>
      <c r="X58" s="941">
        <v>1.4166666666666667</v>
      </c>
      <c r="Y58" s="939">
        <v>49</v>
      </c>
    </row>
    <row r="59" spans="1:25" ht="14.4" customHeight="1" x14ac:dyDescent="0.3">
      <c r="A59" s="905" t="s">
        <v>7219</v>
      </c>
      <c r="B59" s="501">
        <v>1</v>
      </c>
      <c r="C59" s="892">
        <v>2.54</v>
      </c>
      <c r="D59" s="891">
        <v>7</v>
      </c>
      <c r="E59" s="895">
        <v>4</v>
      </c>
      <c r="F59" s="896">
        <v>10.16</v>
      </c>
      <c r="G59" s="884">
        <v>9.5</v>
      </c>
      <c r="H59" s="898">
        <v>3</v>
      </c>
      <c r="I59" s="894">
        <v>7.63</v>
      </c>
      <c r="J59" s="882">
        <v>10.7</v>
      </c>
      <c r="K59" s="897">
        <v>2.54</v>
      </c>
      <c r="L59" s="898">
        <v>3</v>
      </c>
      <c r="M59" s="898">
        <v>24</v>
      </c>
      <c r="N59" s="899">
        <v>8</v>
      </c>
      <c r="O59" s="898" t="s">
        <v>7113</v>
      </c>
      <c r="P59" s="900" t="s">
        <v>7220</v>
      </c>
      <c r="Q59" s="901">
        <f t="shared" si="0"/>
        <v>2</v>
      </c>
      <c r="R59" s="935">
        <f t="shared" si="0"/>
        <v>5.09</v>
      </c>
      <c r="S59" s="901">
        <f t="shared" si="1"/>
        <v>-1</v>
      </c>
      <c r="T59" s="935">
        <f t="shared" si="2"/>
        <v>-2.5300000000000002</v>
      </c>
      <c r="U59" s="944">
        <v>24</v>
      </c>
      <c r="V59" s="501">
        <v>32.099999999999994</v>
      </c>
      <c r="W59" s="501">
        <v>8.0999999999999943</v>
      </c>
      <c r="X59" s="942">
        <v>1.3374999999999997</v>
      </c>
      <c r="Y59" s="940">
        <v>8</v>
      </c>
    </row>
    <row r="60" spans="1:25" ht="14.4" customHeight="1" x14ac:dyDescent="0.3">
      <c r="A60" s="905" t="s">
        <v>7221</v>
      </c>
      <c r="B60" s="501">
        <v>4</v>
      </c>
      <c r="C60" s="892">
        <v>17.260000000000002</v>
      </c>
      <c r="D60" s="891">
        <v>15.5</v>
      </c>
      <c r="E60" s="895">
        <v>1</v>
      </c>
      <c r="F60" s="896">
        <v>6.01</v>
      </c>
      <c r="G60" s="884">
        <v>32</v>
      </c>
      <c r="H60" s="898">
        <v>4</v>
      </c>
      <c r="I60" s="894">
        <v>14.28</v>
      </c>
      <c r="J60" s="882">
        <v>12.5</v>
      </c>
      <c r="K60" s="897">
        <v>3.57</v>
      </c>
      <c r="L60" s="898">
        <v>3</v>
      </c>
      <c r="M60" s="898">
        <v>24</v>
      </c>
      <c r="N60" s="899">
        <v>8</v>
      </c>
      <c r="O60" s="898" t="s">
        <v>7113</v>
      </c>
      <c r="P60" s="900" t="s">
        <v>7222</v>
      </c>
      <c r="Q60" s="901">
        <f t="shared" si="0"/>
        <v>0</v>
      </c>
      <c r="R60" s="935">
        <f t="shared" si="0"/>
        <v>-2.9800000000000022</v>
      </c>
      <c r="S60" s="901">
        <f t="shared" si="1"/>
        <v>3</v>
      </c>
      <c r="T60" s="935">
        <f t="shared" si="2"/>
        <v>8.27</v>
      </c>
      <c r="U60" s="944">
        <v>32</v>
      </c>
      <c r="V60" s="501">
        <v>50</v>
      </c>
      <c r="W60" s="501">
        <v>18</v>
      </c>
      <c r="X60" s="942">
        <v>1.5625</v>
      </c>
      <c r="Y60" s="940">
        <v>19</v>
      </c>
    </row>
    <row r="61" spans="1:25" ht="14.4" customHeight="1" x14ac:dyDescent="0.3">
      <c r="A61" s="904" t="s">
        <v>7223</v>
      </c>
      <c r="B61" s="869">
        <v>179</v>
      </c>
      <c r="C61" s="870">
        <v>120.88</v>
      </c>
      <c r="D61" s="871">
        <v>4.8</v>
      </c>
      <c r="E61" s="886">
        <v>183</v>
      </c>
      <c r="F61" s="872">
        <v>124.71</v>
      </c>
      <c r="G61" s="873">
        <v>5.3</v>
      </c>
      <c r="H61" s="874">
        <v>171</v>
      </c>
      <c r="I61" s="872">
        <v>115.39</v>
      </c>
      <c r="J61" s="880">
        <v>4.5</v>
      </c>
      <c r="K61" s="875">
        <v>0.66</v>
      </c>
      <c r="L61" s="874">
        <v>1</v>
      </c>
      <c r="M61" s="874">
        <v>12</v>
      </c>
      <c r="N61" s="876">
        <v>4</v>
      </c>
      <c r="O61" s="874" t="s">
        <v>7113</v>
      </c>
      <c r="P61" s="887" t="s">
        <v>7224</v>
      </c>
      <c r="Q61" s="877">
        <f t="shared" si="0"/>
        <v>-8</v>
      </c>
      <c r="R61" s="934">
        <f t="shared" si="0"/>
        <v>-5.4899999999999949</v>
      </c>
      <c r="S61" s="877">
        <f t="shared" si="1"/>
        <v>-12</v>
      </c>
      <c r="T61" s="934">
        <f t="shared" si="2"/>
        <v>-9.3199999999999932</v>
      </c>
      <c r="U61" s="943">
        <v>684</v>
      </c>
      <c r="V61" s="888">
        <v>769.5</v>
      </c>
      <c r="W61" s="888">
        <v>85.5</v>
      </c>
      <c r="X61" s="941">
        <v>1.125</v>
      </c>
      <c r="Y61" s="939">
        <v>117</v>
      </c>
    </row>
    <row r="62" spans="1:25" ht="14.4" customHeight="1" x14ac:dyDescent="0.3">
      <c r="A62" s="905" t="s">
        <v>7225</v>
      </c>
      <c r="B62" s="902">
        <v>8</v>
      </c>
      <c r="C62" s="903">
        <v>7.94</v>
      </c>
      <c r="D62" s="885">
        <v>7.4</v>
      </c>
      <c r="E62" s="893">
        <v>2</v>
      </c>
      <c r="F62" s="894">
        <v>1.91</v>
      </c>
      <c r="G62" s="881">
        <v>5.5</v>
      </c>
      <c r="H62" s="898">
        <v>8</v>
      </c>
      <c r="I62" s="894">
        <v>7.71</v>
      </c>
      <c r="J62" s="881">
        <v>5.4</v>
      </c>
      <c r="K62" s="897">
        <v>0.96</v>
      </c>
      <c r="L62" s="898">
        <v>2</v>
      </c>
      <c r="M62" s="898">
        <v>18</v>
      </c>
      <c r="N62" s="899">
        <v>6</v>
      </c>
      <c r="O62" s="898" t="s">
        <v>7113</v>
      </c>
      <c r="P62" s="900" t="s">
        <v>7224</v>
      </c>
      <c r="Q62" s="901">
        <f t="shared" si="0"/>
        <v>0</v>
      </c>
      <c r="R62" s="935">
        <f t="shared" si="0"/>
        <v>-0.23000000000000043</v>
      </c>
      <c r="S62" s="901">
        <f t="shared" si="1"/>
        <v>6</v>
      </c>
      <c r="T62" s="935">
        <f t="shared" si="2"/>
        <v>5.8</v>
      </c>
      <c r="U62" s="944">
        <v>48</v>
      </c>
      <c r="V62" s="501">
        <v>43.2</v>
      </c>
      <c r="W62" s="501">
        <v>-4.7999999999999972</v>
      </c>
      <c r="X62" s="942">
        <v>0.9</v>
      </c>
      <c r="Y62" s="940">
        <v>3</v>
      </c>
    </row>
    <row r="63" spans="1:25" ht="14.4" customHeight="1" x14ac:dyDescent="0.3">
      <c r="A63" s="905" t="s">
        <v>7226</v>
      </c>
      <c r="B63" s="902">
        <v>4</v>
      </c>
      <c r="C63" s="903">
        <v>6</v>
      </c>
      <c r="D63" s="885">
        <v>7</v>
      </c>
      <c r="E63" s="893">
        <v>3</v>
      </c>
      <c r="F63" s="894">
        <v>4.5</v>
      </c>
      <c r="G63" s="881">
        <v>9</v>
      </c>
      <c r="H63" s="898">
        <v>2</v>
      </c>
      <c r="I63" s="894">
        <v>3.13</v>
      </c>
      <c r="J63" s="882">
        <v>13</v>
      </c>
      <c r="K63" s="897">
        <v>1.5</v>
      </c>
      <c r="L63" s="898">
        <v>3</v>
      </c>
      <c r="M63" s="898">
        <v>27</v>
      </c>
      <c r="N63" s="899">
        <v>9</v>
      </c>
      <c r="O63" s="898" t="s">
        <v>7113</v>
      </c>
      <c r="P63" s="900" t="s">
        <v>7224</v>
      </c>
      <c r="Q63" s="901">
        <f t="shared" si="0"/>
        <v>-2</v>
      </c>
      <c r="R63" s="935">
        <f t="shared" si="0"/>
        <v>-2.87</v>
      </c>
      <c r="S63" s="901">
        <f t="shared" si="1"/>
        <v>-1</v>
      </c>
      <c r="T63" s="935">
        <f t="shared" si="2"/>
        <v>-1.37</v>
      </c>
      <c r="U63" s="944">
        <v>18</v>
      </c>
      <c r="V63" s="501">
        <v>26</v>
      </c>
      <c r="W63" s="501">
        <v>8</v>
      </c>
      <c r="X63" s="942">
        <v>1.4444444444444444</v>
      </c>
      <c r="Y63" s="940">
        <v>8</v>
      </c>
    </row>
    <row r="64" spans="1:25" ht="14.4" customHeight="1" x14ac:dyDescent="0.3">
      <c r="A64" s="904" t="s">
        <v>7227</v>
      </c>
      <c r="B64" s="888">
        <v>75</v>
      </c>
      <c r="C64" s="889">
        <v>43.25</v>
      </c>
      <c r="D64" s="890">
        <v>5.8</v>
      </c>
      <c r="E64" s="878">
        <v>80</v>
      </c>
      <c r="F64" s="879">
        <v>46.35</v>
      </c>
      <c r="G64" s="883">
        <v>5.7</v>
      </c>
      <c r="H64" s="874">
        <v>67</v>
      </c>
      <c r="I64" s="872">
        <v>41.44</v>
      </c>
      <c r="J64" s="880">
        <v>5.4</v>
      </c>
      <c r="K64" s="875">
        <v>0.53</v>
      </c>
      <c r="L64" s="874">
        <v>1</v>
      </c>
      <c r="M64" s="874">
        <v>12</v>
      </c>
      <c r="N64" s="876">
        <v>4</v>
      </c>
      <c r="O64" s="874" t="s">
        <v>7113</v>
      </c>
      <c r="P64" s="887" t="s">
        <v>7228</v>
      </c>
      <c r="Q64" s="877">
        <f t="shared" si="0"/>
        <v>-8</v>
      </c>
      <c r="R64" s="934">
        <f t="shared" si="0"/>
        <v>-1.8100000000000023</v>
      </c>
      <c r="S64" s="877">
        <f t="shared" si="1"/>
        <v>-13</v>
      </c>
      <c r="T64" s="934">
        <f t="shared" si="2"/>
        <v>-4.9100000000000037</v>
      </c>
      <c r="U64" s="943">
        <v>268</v>
      </c>
      <c r="V64" s="888">
        <v>361.8</v>
      </c>
      <c r="W64" s="888">
        <v>93.800000000000011</v>
      </c>
      <c r="X64" s="941">
        <v>1.35</v>
      </c>
      <c r="Y64" s="939">
        <v>100</v>
      </c>
    </row>
    <row r="65" spans="1:25" ht="14.4" customHeight="1" x14ac:dyDescent="0.3">
      <c r="A65" s="905" t="s">
        <v>7229</v>
      </c>
      <c r="B65" s="501">
        <v>1</v>
      </c>
      <c r="C65" s="892">
        <v>0.73</v>
      </c>
      <c r="D65" s="891">
        <v>6</v>
      </c>
      <c r="E65" s="895">
        <v>3</v>
      </c>
      <c r="F65" s="896">
        <v>2.48</v>
      </c>
      <c r="G65" s="884">
        <v>6.3</v>
      </c>
      <c r="H65" s="898">
        <v>6</v>
      </c>
      <c r="I65" s="894">
        <v>4.55</v>
      </c>
      <c r="J65" s="882">
        <v>6.3</v>
      </c>
      <c r="K65" s="897">
        <v>0.73</v>
      </c>
      <c r="L65" s="898">
        <v>2</v>
      </c>
      <c r="M65" s="898">
        <v>18</v>
      </c>
      <c r="N65" s="899">
        <v>6</v>
      </c>
      <c r="O65" s="898" t="s">
        <v>7113</v>
      </c>
      <c r="P65" s="900" t="s">
        <v>7230</v>
      </c>
      <c r="Q65" s="901">
        <f t="shared" si="0"/>
        <v>5</v>
      </c>
      <c r="R65" s="935">
        <f t="shared" si="0"/>
        <v>3.82</v>
      </c>
      <c r="S65" s="901">
        <f t="shared" si="1"/>
        <v>3</v>
      </c>
      <c r="T65" s="935">
        <f t="shared" si="2"/>
        <v>2.0699999999999998</v>
      </c>
      <c r="U65" s="944">
        <v>36</v>
      </c>
      <c r="V65" s="501">
        <v>37.799999999999997</v>
      </c>
      <c r="W65" s="501">
        <v>1.7999999999999972</v>
      </c>
      <c r="X65" s="942">
        <v>1.0499999999999998</v>
      </c>
      <c r="Y65" s="940">
        <v>10</v>
      </c>
    </row>
    <row r="66" spans="1:25" ht="14.4" customHeight="1" x14ac:dyDescent="0.3">
      <c r="A66" s="905" t="s">
        <v>7231</v>
      </c>
      <c r="B66" s="501">
        <v>2</v>
      </c>
      <c r="C66" s="892">
        <v>4.38</v>
      </c>
      <c r="D66" s="891">
        <v>12</v>
      </c>
      <c r="E66" s="895">
        <v>1</v>
      </c>
      <c r="F66" s="896">
        <v>0.95</v>
      </c>
      <c r="G66" s="884">
        <v>16</v>
      </c>
      <c r="H66" s="898">
        <v>1</v>
      </c>
      <c r="I66" s="894">
        <v>0.95</v>
      </c>
      <c r="J66" s="882">
        <v>8</v>
      </c>
      <c r="K66" s="897">
        <v>0.95</v>
      </c>
      <c r="L66" s="898">
        <v>2</v>
      </c>
      <c r="M66" s="898">
        <v>18</v>
      </c>
      <c r="N66" s="899">
        <v>6</v>
      </c>
      <c r="O66" s="898" t="s">
        <v>7113</v>
      </c>
      <c r="P66" s="900" t="s">
        <v>7232</v>
      </c>
      <c r="Q66" s="901">
        <f t="shared" si="0"/>
        <v>-1</v>
      </c>
      <c r="R66" s="935">
        <f t="shared" si="0"/>
        <v>-3.4299999999999997</v>
      </c>
      <c r="S66" s="901">
        <f t="shared" si="1"/>
        <v>0</v>
      </c>
      <c r="T66" s="935">
        <f t="shared" si="2"/>
        <v>0</v>
      </c>
      <c r="U66" s="944">
        <v>6</v>
      </c>
      <c r="V66" s="501">
        <v>8</v>
      </c>
      <c r="W66" s="501">
        <v>2</v>
      </c>
      <c r="X66" s="942">
        <v>1.3333333333333333</v>
      </c>
      <c r="Y66" s="940">
        <v>2</v>
      </c>
    </row>
    <row r="67" spans="1:25" ht="14.4" customHeight="1" x14ac:dyDescent="0.3">
      <c r="A67" s="904" t="s">
        <v>7233</v>
      </c>
      <c r="B67" s="869">
        <v>11</v>
      </c>
      <c r="C67" s="870">
        <v>10.96</v>
      </c>
      <c r="D67" s="871">
        <v>6.1</v>
      </c>
      <c r="E67" s="886">
        <v>8</v>
      </c>
      <c r="F67" s="872">
        <v>9.08</v>
      </c>
      <c r="G67" s="873">
        <v>7</v>
      </c>
      <c r="H67" s="874">
        <v>6</v>
      </c>
      <c r="I67" s="872">
        <v>6.59</v>
      </c>
      <c r="J67" s="880">
        <v>9.8000000000000007</v>
      </c>
      <c r="K67" s="875">
        <v>1</v>
      </c>
      <c r="L67" s="874">
        <v>2</v>
      </c>
      <c r="M67" s="874">
        <v>18</v>
      </c>
      <c r="N67" s="876">
        <v>6</v>
      </c>
      <c r="O67" s="874" t="s">
        <v>7113</v>
      </c>
      <c r="P67" s="887" t="s">
        <v>7234</v>
      </c>
      <c r="Q67" s="877">
        <f t="shared" si="0"/>
        <v>-5</v>
      </c>
      <c r="R67" s="934">
        <f t="shared" si="0"/>
        <v>-4.370000000000001</v>
      </c>
      <c r="S67" s="877">
        <f t="shared" si="1"/>
        <v>-2</v>
      </c>
      <c r="T67" s="934">
        <f t="shared" si="2"/>
        <v>-2.4900000000000002</v>
      </c>
      <c r="U67" s="943">
        <v>36</v>
      </c>
      <c r="V67" s="888">
        <v>58.800000000000004</v>
      </c>
      <c r="W67" s="888">
        <v>22.800000000000004</v>
      </c>
      <c r="X67" s="941">
        <v>1.6333333333333335</v>
      </c>
      <c r="Y67" s="939">
        <v>23</v>
      </c>
    </row>
    <row r="68" spans="1:25" ht="14.4" customHeight="1" x14ac:dyDescent="0.3">
      <c r="A68" s="905" t="s">
        <v>7235</v>
      </c>
      <c r="B68" s="902">
        <v>1</v>
      </c>
      <c r="C68" s="903">
        <v>1.72</v>
      </c>
      <c r="D68" s="885">
        <v>11</v>
      </c>
      <c r="E68" s="893">
        <v>3</v>
      </c>
      <c r="F68" s="894">
        <v>5.16</v>
      </c>
      <c r="G68" s="881">
        <v>20</v>
      </c>
      <c r="H68" s="898">
        <v>3</v>
      </c>
      <c r="I68" s="894">
        <v>5.16</v>
      </c>
      <c r="J68" s="881">
        <v>7.7</v>
      </c>
      <c r="K68" s="897">
        <v>1.72</v>
      </c>
      <c r="L68" s="898">
        <v>3</v>
      </c>
      <c r="M68" s="898">
        <v>27</v>
      </c>
      <c r="N68" s="899">
        <v>9</v>
      </c>
      <c r="O68" s="898" t="s">
        <v>7113</v>
      </c>
      <c r="P68" s="900" t="s">
        <v>7236</v>
      </c>
      <c r="Q68" s="901">
        <f t="shared" si="0"/>
        <v>2</v>
      </c>
      <c r="R68" s="935">
        <f t="shared" si="0"/>
        <v>3.4400000000000004</v>
      </c>
      <c r="S68" s="901">
        <f t="shared" si="1"/>
        <v>0</v>
      </c>
      <c r="T68" s="935">
        <f t="shared" si="2"/>
        <v>0</v>
      </c>
      <c r="U68" s="944">
        <v>27</v>
      </c>
      <c r="V68" s="501">
        <v>23.1</v>
      </c>
      <c r="W68" s="501">
        <v>-3.8999999999999986</v>
      </c>
      <c r="X68" s="942">
        <v>0.85555555555555562</v>
      </c>
      <c r="Y68" s="940">
        <v>3</v>
      </c>
    </row>
    <row r="69" spans="1:25" ht="14.4" customHeight="1" x14ac:dyDescent="0.3">
      <c r="A69" s="905" t="s">
        <v>7237</v>
      </c>
      <c r="B69" s="902">
        <v>2</v>
      </c>
      <c r="C69" s="903">
        <v>21.91</v>
      </c>
      <c r="D69" s="885">
        <v>15.5</v>
      </c>
      <c r="E69" s="893">
        <v>1</v>
      </c>
      <c r="F69" s="894">
        <v>3.18</v>
      </c>
      <c r="G69" s="881">
        <v>8</v>
      </c>
      <c r="H69" s="898">
        <v>3</v>
      </c>
      <c r="I69" s="894">
        <v>16.03</v>
      </c>
      <c r="J69" s="882">
        <v>20</v>
      </c>
      <c r="K69" s="897">
        <v>3.18</v>
      </c>
      <c r="L69" s="898">
        <v>4</v>
      </c>
      <c r="M69" s="898">
        <v>39</v>
      </c>
      <c r="N69" s="899">
        <v>13</v>
      </c>
      <c r="O69" s="898" t="s">
        <v>7113</v>
      </c>
      <c r="P69" s="900" t="s">
        <v>7236</v>
      </c>
      <c r="Q69" s="901">
        <f t="shared" si="0"/>
        <v>1</v>
      </c>
      <c r="R69" s="935">
        <f t="shared" si="0"/>
        <v>-5.879999999999999</v>
      </c>
      <c r="S69" s="901">
        <f t="shared" si="1"/>
        <v>2</v>
      </c>
      <c r="T69" s="935">
        <f t="shared" si="2"/>
        <v>12.850000000000001</v>
      </c>
      <c r="U69" s="944">
        <v>39</v>
      </c>
      <c r="V69" s="501">
        <v>60</v>
      </c>
      <c r="W69" s="501">
        <v>21</v>
      </c>
      <c r="X69" s="942">
        <v>1.5384615384615385</v>
      </c>
      <c r="Y69" s="940">
        <v>31</v>
      </c>
    </row>
    <row r="70" spans="1:25" ht="14.4" customHeight="1" x14ac:dyDescent="0.3">
      <c r="A70" s="904" t="s">
        <v>7238</v>
      </c>
      <c r="B70" s="888">
        <v>5</v>
      </c>
      <c r="C70" s="889">
        <v>5.73</v>
      </c>
      <c r="D70" s="890">
        <v>8.8000000000000007</v>
      </c>
      <c r="E70" s="878">
        <v>8</v>
      </c>
      <c r="F70" s="879">
        <v>9.17</v>
      </c>
      <c r="G70" s="883">
        <v>7.6</v>
      </c>
      <c r="H70" s="874">
        <v>5</v>
      </c>
      <c r="I70" s="872">
        <v>5.73</v>
      </c>
      <c r="J70" s="880">
        <v>8</v>
      </c>
      <c r="K70" s="875">
        <v>1.1499999999999999</v>
      </c>
      <c r="L70" s="874">
        <v>2</v>
      </c>
      <c r="M70" s="874">
        <v>18</v>
      </c>
      <c r="N70" s="876">
        <v>6</v>
      </c>
      <c r="O70" s="874" t="s">
        <v>7113</v>
      </c>
      <c r="P70" s="887" t="s">
        <v>7239</v>
      </c>
      <c r="Q70" s="877">
        <f t="shared" ref="Q70:R133" si="3">H70-B70</f>
        <v>0</v>
      </c>
      <c r="R70" s="934">
        <f t="shared" si="3"/>
        <v>0</v>
      </c>
      <c r="S70" s="877">
        <f t="shared" ref="S70:S133" si="4">H70-E70</f>
        <v>-3</v>
      </c>
      <c r="T70" s="934">
        <f t="shared" ref="T70:T133" si="5">I70-F70</f>
        <v>-3.4399999999999995</v>
      </c>
      <c r="U70" s="943">
        <v>30</v>
      </c>
      <c r="V70" s="888">
        <v>40</v>
      </c>
      <c r="W70" s="888">
        <v>10</v>
      </c>
      <c r="X70" s="941">
        <v>1.3333333333333333</v>
      </c>
      <c r="Y70" s="939">
        <v>11</v>
      </c>
    </row>
    <row r="71" spans="1:25" ht="14.4" customHeight="1" x14ac:dyDescent="0.3">
      <c r="A71" s="905" t="s">
        <v>7240</v>
      </c>
      <c r="B71" s="501"/>
      <c r="C71" s="892"/>
      <c r="D71" s="891"/>
      <c r="E71" s="895">
        <v>1</v>
      </c>
      <c r="F71" s="896">
        <v>1.66</v>
      </c>
      <c r="G71" s="884">
        <v>11</v>
      </c>
      <c r="H71" s="898"/>
      <c r="I71" s="894"/>
      <c r="J71" s="881"/>
      <c r="K71" s="897">
        <v>1.66</v>
      </c>
      <c r="L71" s="898">
        <v>3</v>
      </c>
      <c r="M71" s="898">
        <v>27</v>
      </c>
      <c r="N71" s="899">
        <v>9</v>
      </c>
      <c r="O71" s="898" t="s">
        <v>7113</v>
      </c>
      <c r="P71" s="900" t="s">
        <v>7241</v>
      </c>
      <c r="Q71" s="901">
        <f t="shared" si="3"/>
        <v>0</v>
      </c>
      <c r="R71" s="935">
        <f t="shared" si="3"/>
        <v>0</v>
      </c>
      <c r="S71" s="901">
        <f t="shared" si="4"/>
        <v>-1</v>
      </c>
      <c r="T71" s="935">
        <f t="shared" si="5"/>
        <v>-1.66</v>
      </c>
      <c r="U71" s="944" t="s">
        <v>571</v>
      </c>
      <c r="V71" s="501" t="s">
        <v>571</v>
      </c>
      <c r="W71" s="501" t="s">
        <v>571</v>
      </c>
      <c r="X71" s="942" t="s">
        <v>571</v>
      </c>
      <c r="Y71" s="940"/>
    </row>
    <row r="72" spans="1:25" ht="14.4" customHeight="1" x14ac:dyDescent="0.3">
      <c r="A72" s="905" t="s">
        <v>7242</v>
      </c>
      <c r="B72" s="501"/>
      <c r="C72" s="892"/>
      <c r="D72" s="891"/>
      <c r="E72" s="895">
        <v>2</v>
      </c>
      <c r="F72" s="896">
        <v>5.17</v>
      </c>
      <c r="G72" s="884">
        <v>20</v>
      </c>
      <c r="H72" s="898"/>
      <c r="I72" s="894"/>
      <c r="J72" s="881"/>
      <c r="K72" s="897">
        <v>2.5499999999999998</v>
      </c>
      <c r="L72" s="898">
        <v>4</v>
      </c>
      <c r="M72" s="898">
        <v>36</v>
      </c>
      <c r="N72" s="899">
        <v>12</v>
      </c>
      <c r="O72" s="898" t="s">
        <v>7113</v>
      </c>
      <c r="P72" s="900" t="s">
        <v>7243</v>
      </c>
      <c r="Q72" s="901">
        <f t="shared" si="3"/>
        <v>0</v>
      </c>
      <c r="R72" s="935">
        <f t="shared" si="3"/>
        <v>0</v>
      </c>
      <c r="S72" s="901">
        <f t="shared" si="4"/>
        <v>-2</v>
      </c>
      <c r="T72" s="935">
        <f t="shared" si="5"/>
        <v>-5.17</v>
      </c>
      <c r="U72" s="944" t="s">
        <v>571</v>
      </c>
      <c r="V72" s="501" t="s">
        <v>571</v>
      </c>
      <c r="W72" s="501" t="s">
        <v>571</v>
      </c>
      <c r="X72" s="942" t="s">
        <v>571</v>
      </c>
      <c r="Y72" s="940"/>
    </row>
    <row r="73" spans="1:25" ht="14.4" customHeight="1" x14ac:dyDescent="0.3">
      <c r="A73" s="904" t="s">
        <v>7244</v>
      </c>
      <c r="B73" s="869">
        <v>21</v>
      </c>
      <c r="C73" s="870">
        <v>12.03</v>
      </c>
      <c r="D73" s="871">
        <v>4.8</v>
      </c>
      <c r="E73" s="886">
        <v>6</v>
      </c>
      <c r="F73" s="872">
        <v>3.92</v>
      </c>
      <c r="G73" s="873">
        <v>4</v>
      </c>
      <c r="H73" s="874">
        <v>7</v>
      </c>
      <c r="I73" s="872">
        <v>4.03</v>
      </c>
      <c r="J73" s="880">
        <v>5.3</v>
      </c>
      <c r="K73" s="875">
        <v>0.42</v>
      </c>
      <c r="L73" s="874">
        <v>2</v>
      </c>
      <c r="M73" s="874">
        <v>15</v>
      </c>
      <c r="N73" s="876">
        <v>5</v>
      </c>
      <c r="O73" s="874" t="s">
        <v>7113</v>
      </c>
      <c r="P73" s="887" t="s">
        <v>7245</v>
      </c>
      <c r="Q73" s="877">
        <f t="shared" si="3"/>
        <v>-14</v>
      </c>
      <c r="R73" s="934">
        <f t="shared" si="3"/>
        <v>-7.9999999999999991</v>
      </c>
      <c r="S73" s="877">
        <f t="shared" si="4"/>
        <v>1</v>
      </c>
      <c r="T73" s="934">
        <f t="shared" si="5"/>
        <v>0.11000000000000032</v>
      </c>
      <c r="U73" s="943">
        <v>35</v>
      </c>
      <c r="V73" s="888">
        <v>37.1</v>
      </c>
      <c r="W73" s="888">
        <v>2.1000000000000014</v>
      </c>
      <c r="X73" s="941">
        <v>1.06</v>
      </c>
      <c r="Y73" s="939">
        <v>9</v>
      </c>
    </row>
    <row r="74" spans="1:25" ht="14.4" customHeight="1" x14ac:dyDescent="0.3">
      <c r="A74" s="905" t="s">
        <v>7246</v>
      </c>
      <c r="B74" s="902">
        <v>5</v>
      </c>
      <c r="C74" s="903">
        <v>2.76</v>
      </c>
      <c r="D74" s="885">
        <v>6.2</v>
      </c>
      <c r="E74" s="893"/>
      <c r="F74" s="894"/>
      <c r="G74" s="881"/>
      <c r="H74" s="898">
        <v>3</v>
      </c>
      <c r="I74" s="894">
        <v>1.64</v>
      </c>
      <c r="J74" s="882">
        <v>8</v>
      </c>
      <c r="K74" s="897">
        <v>0.55000000000000004</v>
      </c>
      <c r="L74" s="898">
        <v>2</v>
      </c>
      <c r="M74" s="898">
        <v>18</v>
      </c>
      <c r="N74" s="899">
        <v>6</v>
      </c>
      <c r="O74" s="898" t="s">
        <v>7113</v>
      </c>
      <c r="P74" s="900" t="s">
        <v>7247</v>
      </c>
      <c r="Q74" s="901">
        <f t="shared" si="3"/>
        <v>-2</v>
      </c>
      <c r="R74" s="935">
        <f t="shared" si="3"/>
        <v>-1.1199999999999999</v>
      </c>
      <c r="S74" s="901">
        <f t="shared" si="4"/>
        <v>3</v>
      </c>
      <c r="T74" s="935">
        <f t="shared" si="5"/>
        <v>1.64</v>
      </c>
      <c r="U74" s="944">
        <v>18</v>
      </c>
      <c r="V74" s="501">
        <v>24</v>
      </c>
      <c r="W74" s="501">
        <v>6</v>
      </c>
      <c r="X74" s="942">
        <v>1.3333333333333333</v>
      </c>
      <c r="Y74" s="940">
        <v>8</v>
      </c>
    </row>
    <row r="75" spans="1:25" ht="14.4" customHeight="1" x14ac:dyDescent="0.3">
      <c r="A75" s="905" t="s">
        <v>7248</v>
      </c>
      <c r="B75" s="902">
        <v>2</v>
      </c>
      <c r="C75" s="903">
        <v>4.26</v>
      </c>
      <c r="D75" s="885">
        <v>30</v>
      </c>
      <c r="E75" s="893">
        <v>2</v>
      </c>
      <c r="F75" s="894">
        <v>1.51</v>
      </c>
      <c r="G75" s="881">
        <v>6</v>
      </c>
      <c r="H75" s="898">
        <v>4</v>
      </c>
      <c r="I75" s="894">
        <v>3.53</v>
      </c>
      <c r="J75" s="882">
        <v>13</v>
      </c>
      <c r="K75" s="897">
        <v>0.76</v>
      </c>
      <c r="L75" s="898">
        <v>3</v>
      </c>
      <c r="M75" s="898">
        <v>27</v>
      </c>
      <c r="N75" s="899">
        <v>9</v>
      </c>
      <c r="O75" s="898" t="s">
        <v>7113</v>
      </c>
      <c r="P75" s="900" t="s">
        <v>7249</v>
      </c>
      <c r="Q75" s="901">
        <f t="shared" si="3"/>
        <v>2</v>
      </c>
      <c r="R75" s="935">
        <f t="shared" si="3"/>
        <v>-0.73</v>
      </c>
      <c r="S75" s="901">
        <f t="shared" si="4"/>
        <v>2</v>
      </c>
      <c r="T75" s="935">
        <f t="shared" si="5"/>
        <v>2.0199999999999996</v>
      </c>
      <c r="U75" s="944">
        <v>36</v>
      </c>
      <c r="V75" s="501">
        <v>52</v>
      </c>
      <c r="W75" s="501">
        <v>16</v>
      </c>
      <c r="X75" s="942">
        <v>1.4444444444444444</v>
      </c>
      <c r="Y75" s="940">
        <v>20</v>
      </c>
    </row>
    <row r="76" spans="1:25" ht="14.4" customHeight="1" x14ac:dyDescent="0.3">
      <c r="A76" s="904" t="s">
        <v>7250</v>
      </c>
      <c r="B76" s="888">
        <v>1</v>
      </c>
      <c r="C76" s="889">
        <v>0.39</v>
      </c>
      <c r="D76" s="890">
        <v>2</v>
      </c>
      <c r="E76" s="878">
        <v>3</v>
      </c>
      <c r="F76" s="879">
        <v>1.1599999999999999</v>
      </c>
      <c r="G76" s="883">
        <v>2.7</v>
      </c>
      <c r="H76" s="874">
        <v>1</v>
      </c>
      <c r="I76" s="872">
        <v>0.39</v>
      </c>
      <c r="J76" s="873">
        <v>3</v>
      </c>
      <c r="K76" s="875">
        <v>0.39</v>
      </c>
      <c r="L76" s="874">
        <v>2</v>
      </c>
      <c r="M76" s="874">
        <v>15</v>
      </c>
      <c r="N76" s="876">
        <v>5</v>
      </c>
      <c r="O76" s="874" t="s">
        <v>7113</v>
      </c>
      <c r="P76" s="887" t="s">
        <v>7251</v>
      </c>
      <c r="Q76" s="877">
        <f t="shared" si="3"/>
        <v>0</v>
      </c>
      <c r="R76" s="934">
        <f t="shared" si="3"/>
        <v>0</v>
      </c>
      <c r="S76" s="877">
        <f t="shared" si="4"/>
        <v>-2</v>
      </c>
      <c r="T76" s="934">
        <f t="shared" si="5"/>
        <v>-0.76999999999999991</v>
      </c>
      <c r="U76" s="943">
        <v>5</v>
      </c>
      <c r="V76" s="888">
        <v>3</v>
      </c>
      <c r="W76" s="888">
        <v>-2</v>
      </c>
      <c r="X76" s="941">
        <v>0.6</v>
      </c>
      <c r="Y76" s="939"/>
    </row>
    <row r="77" spans="1:25" ht="14.4" customHeight="1" x14ac:dyDescent="0.3">
      <c r="A77" s="904" t="s">
        <v>7252</v>
      </c>
      <c r="B77" s="869">
        <v>33</v>
      </c>
      <c r="C77" s="870">
        <v>30.47</v>
      </c>
      <c r="D77" s="871">
        <v>5.3</v>
      </c>
      <c r="E77" s="886">
        <v>15</v>
      </c>
      <c r="F77" s="872">
        <v>16.8</v>
      </c>
      <c r="G77" s="873">
        <v>5.7</v>
      </c>
      <c r="H77" s="874">
        <v>30</v>
      </c>
      <c r="I77" s="872">
        <v>25.78</v>
      </c>
      <c r="J77" s="880">
        <v>4.4000000000000004</v>
      </c>
      <c r="K77" s="875">
        <v>0.4</v>
      </c>
      <c r="L77" s="874">
        <v>1</v>
      </c>
      <c r="M77" s="874">
        <v>12</v>
      </c>
      <c r="N77" s="876">
        <v>4</v>
      </c>
      <c r="O77" s="874" t="s">
        <v>7113</v>
      </c>
      <c r="P77" s="887" t="s">
        <v>7253</v>
      </c>
      <c r="Q77" s="877">
        <f t="shared" si="3"/>
        <v>-3</v>
      </c>
      <c r="R77" s="934">
        <f t="shared" si="3"/>
        <v>-4.6899999999999977</v>
      </c>
      <c r="S77" s="877">
        <f t="shared" si="4"/>
        <v>15</v>
      </c>
      <c r="T77" s="934">
        <f t="shared" si="5"/>
        <v>8.98</v>
      </c>
      <c r="U77" s="943">
        <v>120</v>
      </c>
      <c r="V77" s="888">
        <v>132</v>
      </c>
      <c r="W77" s="888">
        <v>12</v>
      </c>
      <c r="X77" s="941">
        <v>1.1000000000000001</v>
      </c>
      <c r="Y77" s="939">
        <v>32</v>
      </c>
    </row>
    <row r="78" spans="1:25" ht="14.4" customHeight="1" x14ac:dyDescent="0.3">
      <c r="A78" s="905" t="s">
        <v>7254</v>
      </c>
      <c r="B78" s="902">
        <v>2</v>
      </c>
      <c r="C78" s="903">
        <v>2.11</v>
      </c>
      <c r="D78" s="885">
        <v>14.5</v>
      </c>
      <c r="E78" s="893">
        <v>3</v>
      </c>
      <c r="F78" s="894">
        <v>6.59</v>
      </c>
      <c r="G78" s="881">
        <v>21</v>
      </c>
      <c r="H78" s="898"/>
      <c r="I78" s="894"/>
      <c r="J78" s="881"/>
      <c r="K78" s="897">
        <v>0.6</v>
      </c>
      <c r="L78" s="898">
        <v>2</v>
      </c>
      <c r="M78" s="898">
        <v>18</v>
      </c>
      <c r="N78" s="899">
        <v>6</v>
      </c>
      <c r="O78" s="898" t="s">
        <v>7113</v>
      </c>
      <c r="P78" s="900" t="s">
        <v>7255</v>
      </c>
      <c r="Q78" s="901">
        <f t="shared" si="3"/>
        <v>-2</v>
      </c>
      <c r="R78" s="935">
        <f t="shared" si="3"/>
        <v>-2.11</v>
      </c>
      <c r="S78" s="901">
        <f t="shared" si="4"/>
        <v>-3</v>
      </c>
      <c r="T78" s="935">
        <f t="shared" si="5"/>
        <v>-6.59</v>
      </c>
      <c r="U78" s="944" t="s">
        <v>571</v>
      </c>
      <c r="V78" s="501" t="s">
        <v>571</v>
      </c>
      <c r="W78" s="501" t="s">
        <v>571</v>
      </c>
      <c r="X78" s="942" t="s">
        <v>571</v>
      </c>
      <c r="Y78" s="940"/>
    </row>
    <row r="79" spans="1:25" ht="14.4" customHeight="1" x14ac:dyDescent="0.3">
      <c r="A79" s="905" t="s">
        <v>7256</v>
      </c>
      <c r="B79" s="902"/>
      <c r="C79" s="903"/>
      <c r="D79" s="885"/>
      <c r="E79" s="893">
        <v>4</v>
      </c>
      <c r="F79" s="894">
        <v>5.27</v>
      </c>
      <c r="G79" s="881">
        <v>8.5</v>
      </c>
      <c r="H79" s="898"/>
      <c r="I79" s="894"/>
      <c r="J79" s="881"/>
      <c r="K79" s="897">
        <v>1.0900000000000001</v>
      </c>
      <c r="L79" s="898">
        <v>3</v>
      </c>
      <c r="M79" s="898">
        <v>24</v>
      </c>
      <c r="N79" s="899">
        <v>8</v>
      </c>
      <c r="O79" s="898" t="s">
        <v>7113</v>
      </c>
      <c r="P79" s="900" t="s">
        <v>7257</v>
      </c>
      <c r="Q79" s="901">
        <f t="shared" si="3"/>
        <v>0</v>
      </c>
      <c r="R79" s="935">
        <f t="shared" si="3"/>
        <v>0</v>
      </c>
      <c r="S79" s="901">
        <f t="shared" si="4"/>
        <v>-4</v>
      </c>
      <c r="T79" s="935">
        <f t="shared" si="5"/>
        <v>-5.27</v>
      </c>
      <c r="U79" s="944" t="s">
        <v>571</v>
      </c>
      <c r="V79" s="501" t="s">
        <v>571</v>
      </c>
      <c r="W79" s="501" t="s">
        <v>571</v>
      </c>
      <c r="X79" s="942" t="s">
        <v>571</v>
      </c>
      <c r="Y79" s="940"/>
    </row>
    <row r="80" spans="1:25" ht="14.4" customHeight="1" x14ac:dyDescent="0.3">
      <c r="A80" s="904" t="s">
        <v>7258</v>
      </c>
      <c r="B80" s="888">
        <v>8</v>
      </c>
      <c r="C80" s="889">
        <v>3.36</v>
      </c>
      <c r="D80" s="890">
        <v>6.5</v>
      </c>
      <c r="E80" s="878">
        <v>13</v>
      </c>
      <c r="F80" s="879">
        <v>5.34</v>
      </c>
      <c r="G80" s="883">
        <v>6.5</v>
      </c>
      <c r="H80" s="874">
        <v>5</v>
      </c>
      <c r="I80" s="872">
        <v>2.0099999999999998</v>
      </c>
      <c r="J80" s="880">
        <v>8.1999999999999993</v>
      </c>
      <c r="K80" s="875">
        <v>0.39</v>
      </c>
      <c r="L80" s="874">
        <v>2</v>
      </c>
      <c r="M80" s="874">
        <v>15</v>
      </c>
      <c r="N80" s="876">
        <v>5</v>
      </c>
      <c r="O80" s="874" t="s">
        <v>7113</v>
      </c>
      <c r="P80" s="887" t="s">
        <v>7259</v>
      </c>
      <c r="Q80" s="877">
        <f t="shared" si="3"/>
        <v>-3</v>
      </c>
      <c r="R80" s="934">
        <f t="shared" si="3"/>
        <v>-1.35</v>
      </c>
      <c r="S80" s="877">
        <f t="shared" si="4"/>
        <v>-8</v>
      </c>
      <c r="T80" s="934">
        <f t="shared" si="5"/>
        <v>-3.33</v>
      </c>
      <c r="U80" s="943">
        <v>25</v>
      </c>
      <c r="V80" s="888">
        <v>41</v>
      </c>
      <c r="W80" s="888">
        <v>16</v>
      </c>
      <c r="X80" s="941">
        <v>1.64</v>
      </c>
      <c r="Y80" s="939">
        <v>16</v>
      </c>
    </row>
    <row r="81" spans="1:25" ht="14.4" customHeight="1" x14ac:dyDescent="0.3">
      <c r="A81" s="905" t="s">
        <v>7260</v>
      </c>
      <c r="B81" s="501">
        <v>1</v>
      </c>
      <c r="C81" s="892">
        <v>0.85</v>
      </c>
      <c r="D81" s="891">
        <v>15</v>
      </c>
      <c r="E81" s="895"/>
      <c r="F81" s="896"/>
      <c r="G81" s="884"/>
      <c r="H81" s="898">
        <v>3</v>
      </c>
      <c r="I81" s="894">
        <v>2.65</v>
      </c>
      <c r="J81" s="882">
        <v>11.7</v>
      </c>
      <c r="K81" s="897">
        <v>0.8</v>
      </c>
      <c r="L81" s="898">
        <v>3</v>
      </c>
      <c r="M81" s="898">
        <v>24</v>
      </c>
      <c r="N81" s="899">
        <v>8</v>
      </c>
      <c r="O81" s="898" t="s">
        <v>7113</v>
      </c>
      <c r="P81" s="900" t="s">
        <v>7259</v>
      </c>
      <c r="Q81" s="901">
        <f t="shared" si="3"/>
        <v>2</v>
      </c>
      <c r="R81" s="935">
        <f t="shared" si="3"/>
        <v>1.7999999999999998</v>
      </c>
      <c r="S81" s="901">
        <f t="shared" si="4"/>
        <v>3</v>
      </c>
      <c r="T81" s="935">
        <f t="shared" si="5"/>
        <v>2.65</v>
      </c>
      <c r="U81" s="944">
        <v>24</v>
      </c>
      <c r="V81" s="501">
        <v>35.099999999999994</v>
      </c>
      <c r="W81" s="501">
        <v>11.099999999999994</v>
      </c>
      <c r="X81" s="942">
        <v>1.4624999999999997</v>
      </c>
      <c r="Y81" s="940">
        <v>11</v>
      </c>
    </row>
    <row r="82" spans="1:25" ht="14.4" customHeight="1" x14ac:dyDescent="0.3">
      <c r="A82" s="904" t="s">
        <v>7261</v>
      </c>
      <c r="B82" s="869">
        <v>24</v>
      </c>
      <c r="C82" s="870">
        <v>10.46</v>
      </c>
      <c r="D82" s="871">
        <v>5.8</v>
      </c>
      <c r="E82" s="886">
        <v>18</v>
      </c>
      <c r="F82" s="872">
        <v>6.9</v>
      </c>
      <c r="G82" s="873">
        <v>5.4</v>
      </c>
      <c r="H82" s="874">
        <v>20</v>
      </c>
      <c r="I82" s="872">
        <v>8.33</v>
      </c>
      <c r="J82" s="880">
        <v>5.8</v>
      </c>
      <c r="K82" s="875">
        <v>0.38</v>
      </c>
      <c r="L82" s="874">
        <v>2</v>
      </c>
      <c r="M82" s="874">
        <v>15</v>
      </c>
      <c r="N82" s="876">
        <v>5</v>
      </c>
      <c r="O82" s="874" t="s">
        <v>7113</v>
      </c>
      <c r="P82" s="887" t="s">
        <v>7262</v>
      </c>
      <c r="Q82" s="877">
        <f t="shared" si="3"/>
        <v>-4</v>
      </c>
      <c r="R82" s="934">
        <f t="shared" si="3"/>
        <v>-2.1300000000000008</v>
      </c>
      <c r="S82" s="877">
        <f t="shared" si="4"/>
        <v>2</v>
      </c>
      <c r="T82" s="934">
        <f t="shared" si="5"/>
        <v>1.4299999999999997</v>
      </c>
      <c r="U82" s="943">
        <v>100</v>
      </c>
      <c r="V82" s="888">
        <v>116</v>
      </c>
      <c r="W82" s="888">
        <v>16</v>
      </c>
      <c r="X82" s="941">
        <v>1.1599999999999999</v>
      </c>
      <c r="Y82" s="939">
        <v>27</v>
      </c>
    </row>
    <row r="83" spans="1:25" ht="14.4" customHeight="1" x14ac:dyDescent="0.3">
      <c r="A83" s="905" t="s">
        <v>7263</v>
      </c>
      <c r="B83" s="902">
        <v>4</v>
      </c>
      <c r="C83" s="903">
        <v>3.19</v>
      </c>
      <c r="D83" s="885">
        <v>14</v>
      </c>
      <c r="E83" s="893">
        <v>1</v>
      </c>
      <c r="F83" s="894">
        <v>0.55000000000000004</v>
      </c>
      <c r="G83" s="881">
        <v>18</v>
      </c>
      <c r="H83" s="898">
        <v>3</v>
      </c>
      <c r="I83" s="894">
        <v>1.64</v>
      </c>
      <c r="J83" s="882">
        <v>10</v>
      </c>
      <c r="K83" s="897">
        <v>0.55000000000000004</v>
      </c>
      <c r="L83" s="898">
        <v>2</v>
      </c>
      <c r="M83" s="898">
        <v>18</v>
      </c>
      <c r="N83" s="899">
        <v>6</v>
      </c>
      <c r="O83" s="898" t="s">
        <v>7113</v>
      </c>
      <c r="P83" s="900" t="s">
        <v>7264</v>
      </c>
      <c r="Q83" s="901">
        <f t="shared" si="3"/>
        <v>-1</v>
      </c>
      <c r="R83" s="935">
        <f t="shared" si="3"/>
        <v>-1.55</v>
      </c>
      <c r="S83" s="901">
        <f t="shared" si="4"/>
        <v>2</v>
      </c>
      <c r="T83" s="935">
        <f t="shared" si="5"/>
        <v>1.0899999999999999</v>
      </c>
      <c r="U83" s="944">
        <v>18</v>
      </c>
      <c r="V83" s="501">
        <v>30</v>
      </c>
      <c r="W83" s="501">
        <v>12</v>
      </c>
      <c r="X83" s="942">
        <v>1.6666666666666667</v>
      </c>
      <c r="Y83" s="940">
        <v>14</v>
      </c>
    </row>
    <row r="84" spans="1:25" ht="14.4" customHeight="1" x14ac:dyDescent="0.3">
      <c r="A84" s="905" t="s">
        <v>7265</v>
      </c>
      <c r="B84" s="902"/>
      <c r="C84" s="903"/>
      <c r="D84" s="885"/>
      <c r="E84" s="893">
        <v>2</v>
      </c>
      <c r="F84" s="894">
        <v>2.11</v>
      </c>
      <c r="G84" s="881">
        <v>7.5</v>
      </c>
      <c r="H84" s="898"/>
      <c r="I84" s="894"/>
      <c r="J84" s="881"/>
      <c r="K84" s="897">
        <v>1.05</v>
      </c>
      <c r="L84" s="898">
        <v>3</v>
      </c>
      <c r="M84" s="898">
        <v>27</v>
      </c>
      <c r="N84" s="899">
        <v>9</v>
      </c>
      <c r="O84" s="898" t="s">
        <v>7113</v>
      </c>
      <c r="P84" s="900" t="s">
        <v>7266</v>
      </c>
      <c r="Q84" s="901">
        <f t="shared" si="3"/>
        <v>0</v>
      </c>
      <c r="R84" s="935">
        <f t="shared" si="3"/>
        <v>0</v>
      </c>
      <c r="S84" s="901">
        <f t="shared" si="4"/>
        <v>-2</v>
      </c>
      <c r="T84" s="935">
        <f t="shared" si="5"/>
        <v>-2.11</v>
      </c>
      <c r="U84" s="944" t="s">
        <v>571</v>
      </c>
      <c r="V84" s="501" t="s">
        <v>571</v>
      </c>
      <c r="W84" s="501" t="s">
        <v>571</v>
      </c>
      <c r="X84" s="942" t="s">
        <v>571</v>
      </c>
      <c r="Y84" s="940"/>
    </row>
    <row r="85" spans="1:25" ht="14.4" customHeight="1" x14ac:dyDescent="0.3">
      <c r="A85" s="904" t="s">
        <v>7267</v>
      </c>
      <c r="B85" s="869">
        <v>6</v>
      </c>
      <c r="C85" s="870">
        <v>4.28</v>
      </c>
      <c r="D85" s="871">
        <v>8.5</v>
      </c>
      <c r="E85" s="886">
        <v>3</v>
      </c>
      <c r="F85" s="872">
        <v>2.2200000000000002</v>
      </c>
      <c r="G85" s="873">
        <v>12.3</v>
      </c>
      <c r="H85" s="874">
        <v>3</v>
      </c>
      <c r="I85" s="872">
        <v>2.2200000000000002</v>
      </c>
      <c r="J85" s="880">
        <v>10</v>
      </c>
      <c r="K85" s="875">
        <v>0.73</v>
      </c>
      <c r="L85" s="874">
        <v>3</v>
      </c>
      <c r="M85" s="874">
        <v>24</v>
      </c>
      <c r="N85" s="876">
        <v>8</v>
      </c>
      <c r="O85" s="874" t="s">
        <v>7113</v>
      </c>
      <c r="P85" s="887" t="s">
        <v>7268</v>
      </c>
      <c r="Q85" s="877">
        <f t="shared" si="3"/>
        <v>-3</v>
      </c>
      <c r="R85" s="934">
        <f t="shared" si="3"/>
        <v>-2.06</v>
      </c>
      <c r="S85" s="877">
        <f t="shared" si="4"/>
        <v>0</v>
      </c>
      <c r="T85" s="934">
        <f t="shared" si="5"/>
        <v>0</v>
      </c>
      <c r="U85" s="943">
        <v>24</v>
      </c>
      <c r="V85" s="888">
        <v>30</v>
      </c>
      <c r="W85" s="888">
        <v>6</v>
      </c>
      <c r="X85" s="941">
        <v>1.25</v>
      </c>
      <c r="Y85" s="939">
        <v>6</v>
      </c>
    </row>
    <row r="86" spans="1:25" ht="14.4" customHeight="1" x14ac:dyDescent="0.3">
      <c r="A86" s="905" t="s">
        <v>7269</v>
      </c>
      <c r="B86" s="902">
        <v>2</v>
      </c>
      <c r="C86" s="903">
        <v>1.75</v>
      </c>
      <c r="D86" s="885">
        <v>9</v>
      </c>
      <c r="E86" s="893"/>
      <c r="F86" s="894"/>
      <c r="G86" s="881"/>
      <c r="H86" s="898"/>
      <c r="I86" s="894"/>
      <c r="J86" s="881"/>
      <c r="K86" s="897">
        <v>0.87</v>
      </c>
      <c r="L86" s="898">
        <v>3</v>
      </c>
      <c r="M86" s="898">
        <v>30</v>
      </c>
      <c r="N86" s="899">
        <v>10</v>
      </c>
      <c r="O86" s="898" t="s">
        <v>7113</v>
      </c>
      <c r="P86" s="900" t="s">
        <v>7270</v>
      </c>
      <c r="Q86" s="901">
        <f t="shared" si="3"/>
        <v>-2</v>
      </c>
      <c r="R86" s="935">
        <f t="shared" si="3"/>
        <v>-1.75</v>
      </c>
      <c r="S86" s="901">
        <f t="shared" si="4"/>
        <v>0</v>
      </c>
      <c r="T86" s="935">
        <f t="shared" si="5"/>
        <v>0</v>
      </c>
      <c r="U86" s="944" t="s">
        <v>571</v>
      </c>
      <c r="V86" s="501" t="s">
        <v>571</v>
      </c>
      <c r="W86" s="501" t="s">
        <v>571</v>
      </c>
      <c r="X86" s="942" t="s">
        <v>571</v>
      </c>
      <c r="Y86" s="940"/>
    </row>
    <row r="87" spans="1:25" ht="14.4" customHeight="1" x14ac:dyDescent="0.3">
      <c r="A87" s="905" t="s">
        <v>7271</v>
      </c>
      <c r="B87" s="902"/>
      <c r="C87" s="903"/>
      <c r="D87" s="885"/>
      <c r="E87" s="893">
        <v>1</v>
      </c>
      <c r="F87" s="894">
        <v>2.48</v>
      </c>
      <c r="G87" s="881">
        <v>22</v>
      </c>
      <c r="H87" s="898">
        <v>4</v>
      </c>
      <c r="I87" s="894">
        <v>8.01</v>
      </c>
      <c r="J87" s="882">
        <v>18</v>
      </c>
      <c r="K87" s="897">
        <v>1.43</v>
      </c>
      <c r="L87" s="898">
        <v>3</v>
      </c>
      <c r="M87" s="898">
        <v>30</v>
      </c>
      <c r="N87" s="899">
        <v>10</v>
      </c>
      <c r="O87" s="898" t="s">
        <v>7113</v>
      </c>
      <c r="P87" s="900" t="s">
        <v>7272</v>
      </c>
      <c r="Q87" s="901">
        <f t="shared" si="3"/>
        <v>4</v>
      </c>
      <c r="R87" s="935">
        <f t="shared" si="3"/>
        <v>8.01</v>
      </c>
      <c r="S87" s="901">
        <f t="shared" si="4"/>
        <v>3</v>
      </c>
      <c r="T87" s="935">
        <f t="shared" si="5"/>
        <v>5.5299999999999994</v>
      </c>
      <c r="U87" s="944">
        <v>40</v>
      </c>
      <c r="V87" s="501">
        <v>72</v>
      </c>
      <c r="W87" s="501">
        <v>32</v>
      </c>
      <c r="X87" s="942">
        <v>1.8</v>
      </c>
      <c r="Y87" s="940">
        <v>36</v>
      </c>
    </row>
    <row r="88" spans="1:25" ht="14.4" customHeight="1" x14ac:dyDescent="0.3">
      <c r="A88" s="904" t="s">
        <v>7273</v>
      </c>
      <c r="B88" s="888">
        <v>2</v>
      </c>
      <c r="C88" s="889">
        <v>0.56999999999999995</v>
      </c>
      <c r="D88" s="890">
        <v>3.5</v>
      </c>
      <c r="E88" s="886">
        <v>4</v>
      </c>
      <c r="F88" s="872">
        <v>1.1399999999999999</v>
      </c>
      <c r="G88" s="873">
        <v>3</v>
      </c>
      <c r="H88" s="878">
        <v>3</v>
      </c>
      <c r="I88" s="879">
        <v>1.3</v>
      </c>
      <c r="J88" s="880">
        <v>7</v>
      </c>
      <c r="K88" s="875">
        <v>0.28000000000000003</v>
      </c>
      <c r="L88" s="874">
        <v>1</v>
      </c>
      <c r="M88" s="874">
        <v>12</v>
      </c>
      <c r="N88" s="876">
        <v>4</v>
      </c>
      <c r="O88" s="874" t="s">
        <v>7113</v>
      </c>
      <c r="P88" s="887" t="s">
        <v>7274</v>
      </c>
      <c r="Q88" s="877">
        <f t="shared" si="3"/>
        <v>1</v>
      </c>
      <c r="R88" s="934">
        <f t="shared" si="3"/>
        <v>0.73000000000000009</v>
      </c>
      <c r="S88" s="877">
        <f t="shared" si="4"/>
        <v>-1</v>
      </c>
      <c r="T88" s="934">
        <f t="shared" si="5"/>
        <v>0.16000000000000014</v>
      </c>
      <c r="U88" s="943">
        <v>12</v>
      </c>
      <c r="V88" s="888">
        <v>21</v>
      </c>
      <c r="W88" s="888">
        <v>9</v>
      </c>
      <c r="X88" s="941">
        <v>1.75</v>
      </c>
      <c r="Y88" s="939">
        <v>9</v>
      </c>
    </row>
    <row r="89" spans="1:25" ht="14.4" customHeight="1" x14ac:dyDescent="0.3">
      <c r="A89" s="905" t="s">
        <v>7275</v>
      </c>
      <c r="B89" s="501"/>
      <c r="C89" s="892"/>
      <c r="D89" s="891"/>
      <c r="E89" s="893"/>
      <c r="F89" s="894"/>
      <c r="G89" s="881"/>
      <c r="H89" s="895">
        <v>1</v>
      </c>
      <c r="I89" s="896">
        <v>0.39</v>
      </c>
      <c r="J89" s="884">
        <v>2</v>
      </c>
      <c r="K89" s="897">
        <v>0.39</v>
      </c>
      <c r="L89" s="898">
        <v>2</v>
      </c>
      <c r="M89" s="898">
        <v>15</v>
      </c>
      <c r="N89" s="899">
        <v>5</v>
      </c>
      <c r="O89" s="898" t="s">
        <v>7113</v>
      </c>
      <c r="P89" s="900" t="s">
        <v>7276</v>
      </c>
      <c r="Q89" s="901">
        <f t="shared" si="3"/>
        <v>1</v>
      </c>
      <c r="R89" s="935">
        <f t="shared" si="3"/>
        <v>0.39</v>
      </c>
      <c r="S89" s="901">
        <f t="shared" si="4"/>
        <v>1</v>
      </c>
      <c r="T89" s="935">
        <f t="shared" si="5"/>
        <v>0.39</v>
      </c>
      <c r="U89" s="944">
        <v>5</v>
      </c>
      <c r="V89" s="501">
        <v>2</v>
      </c>
      <c r="W89" s="501">
        <v>-3</v>
      </c>
      <c r="X89" s="942">
        <v>0.4</v>
      </c>
      <c r="Y89" s="940"/>
    </row>
    <row r="90" spans="1:25" ht="14.4" customHeight="1" x14ac:dyDescent="0.3">
      <c r="A90" s="904" t="s">
        <v>7277</v>
      </c>
      <c r="B90" s="888">
        <v>45</v>
      </c>
      <c r="C90" s="889">
        <v>15.69</v>
      </c>
      <c r="D90" s="890">
        <v>5.3</v>
      </c>
      <c r="E90" s="886">
        <v>26</v>
      </c>
      <c r="F90" s="872">
        <v>8.9700000000000006</v>
      </c>
      <c r="G90" s="873">
        <v>5</v>
      </c>
      <c r="H90" s="878">
        <v>55</v>
      </c>
      <c r="I90" s="879">
        <v>19.02</v>
      </c>
      <c r="J90" s="880">
        <v>4.7</v>
      </c>
      <c r="K90" s="875">
        <v>0.31</v>
      </c>
      <c r="L90" s="874">
        <v>1</v>
      </c>
      <c r="M90" s="874">
        <v>12</v>
      </c>
      <c r="N90" s="876">
        <v>4</v>
      </c>
      <c r="O90" s="874" t="s">
        <v>7113</v>
      </c>
      <c r="P90" s="887" t="s">
        <v>7278</v>
      </c>
      <c r="Q90" s="877">
        <f t="shared" si="3"/>
        <v>10</v>
      </c>
      <c r="R90" s="934">
        <f t="shared" si="3"/>
        <v>3.33</v>
      </c>
      <c r="S90" s="877">
        <f t="shared" si="4"/>
        <v>29</v>
      </c>
      <c r="T90" s="934">
        <f t="shared" si="5"/>
        <v>10.049999999999999</v>
      </c>
      <c r="U90" s="943">
        <v>220</v>
      </c>
      <c r="V90" s="888">
        <v>258.5</v>
      </c>
      <c r="W90" s="888">
        <v>38.5</v>
      </c>
      <c r="X90" s="941">
        <v>1.175</v>
      </c>
      <c r="Y90" s="939">
        <v>67</v>
      </c>
    </row>
    <row r="91" spans="1:25" ht="14.4" customHeight="1" x14ac:dyDescent="0.3">
      <c r="A91" s="905" t="s">
        <v>7279</v>
      </c>
      <c r="B91" s="501"/>
      <c r="C91" s="892"/>
      <c r="D91" s="891"/>
      <c r="E91" s="893">
        <v>1</v>
      </c>
      <c r="F91" s="894">
        <v>0.46</v>
      </c>
      <c r="G91" s="881">
        <v>3</v>
      </c>
      <c r="H91" s="895">
        <v>3</v>
      </c>
      <c r="I91" s="896">
        <v>2.15</v>
      </c>
      <c r="J91" s="882">
        <v>16</v>
      </c>
      <c r="K91" s="897">
        <v>0.46</v>
      </c>
      <c r="L91" s="898">
        <v>2</v>
      </c>
      <c r="M91" s="898">
        <v>15</v>
      </c>
      <c r="N91" s="899">
        <v>5</v>
      </c>
      <c r="O91" s="898" t="s">
        <v>7113</v>
      </c>
      <c r="P91" s="900" t="s">
        <v>7280</v>
      </c>
      <c r="Q91" s="901">
        <f t="shared" si="3"/>
        <v>3</v>
      </c>
      <c r="R91" s="935">
        <f t="shared" si="3"/>
        <v>2.15</v>
      </c>
      <c r="S91" s="901">
        <f t="shared" si="4"/>
        <v>2</v>
      </c>
      <c r="T91" s="935">
        <f t="shared" si="5"/>
        <v>1.69</v>
      </c>
      <c r="U91" s="944">
        <v>15</v>
      </c>
      <c r="V91" s="501">
        <v>48</v>
      </c>
      <c r="W91" s="501">
        <v>33</v>
      </c>
      <c r="X91" s="942">
        <v>3.2</v>
      </c>
      <c r="Y91" s="940">
        <v>33</v>
      </c>
    </row>
    <row r="92" spans="1:25" ht="14.4" customHeight="1" x14ac:dyDescent="0.3">
      <c r="A92" s="905" t="s">
        <v>7281</v>
      </c>
      <c r="B92" s="501"/>
      <c r="C92" s="892"/>
      <c r="D92" s="891"/>
      <c r="E92" s="893">
        <v>1</v>
      </c>
      <c r="F92" s="894">
        <v>1.1399999999999999</v>
      </c>
      <c r="G92" s="881">
        <v>14</v>
      </c>
      <c r="H92" s="895">
        <v>1</v>
      </c>
      <c r="I92" s="896">
        <v>0.94</v>
      </c>
      <c r="J92" s="882">
        <v>16</v>
      </c>
      <c r="K92" s="897">
        <v>0.86</v>
      </c>
      <c r="L92" s="898">
        <v>3</v>
      </c>
      <c r="M92" s="898">
        <v>27</v>
      </c>
      <c r="N92" s="899">
        <v>9</v>
      </c>
      <c r="O92" s="898" t="s">
        <v>7113</v>
      </c>
      <c r="P92" s="900" t="s">
        <v>7282</v>
      </c>
      <c r="Q92" s="901">
        <f t="shared" si="3"/>
        <v>1</v>
      </c>
      <c r="R92" s="935">
        <f t="shared" si="3"/>
        <v>0.94</v>
      </c>
      <c r="S92" s="901">
        <f t="shared" si="4"/>
        <v>0</v>
      </c>
      <c r="T92" s="935">
        <f t="shared" si="5"/>
        <v>-0.19999999999999996</v>
      </c>
      <c r="U92" s="944">
        <v>9</v>
      </c>
      <c r="V92" s="501">
        <v>16</v>
      </c>
      <c r="W92" s="501">
        <v>7</v>
      </c>
      <c r="X92" s="942">
        <v>1.7777777777777777</v>
      </c>
      <c r="Y92" s="940">
        <v>7</v>
      </c>
    </row>
    <row r="93" spans="1:25" ht="14.4" customHeight="1" x14ac:dyDescent="0.3">
      <c r="A93" s="904" t="s">
        <v>7283</v>
      </c>
      <c r="B93" s="888">
        <v>40</v>
      </c>
      <c r="C93" s="889">
        <v>166.18</v>
      </c>
      <c r="D93" s="890">
        <v>10.8</v>
      </c>
      <c r="E93" s="878">
        <v>31</v>
      </c>
      <c r="F93" s="879">
        <v>128.85</v>
      </c>
      <c r="G93" s="883">
        <v>10</v>
      </c>
      <c r="H93" s="874">
        <v>33</v>
      </c>
      <c r="I93" s="872">
        <v>134.94</v>
      </c>
      <c r="J93" s="873">
        <v>9.5</v>
      </c>
      <c r="K93" s="875">
        <v>4.1500000000000004</v>
      </c>
      <c r="L93" s="874">
        <v>4</v>
      </c>
      <c r="M93" s="874">
        <v>36</v>
      </c>
      <c r="N93" s="876">
        <v>12</v>
      </c>
      <c r="O93" s="874" t="s">
        <v>7113</v>
      </c>
      <c r="P93" s="887" t="s">
        <v>7284</v>
      </c>
      <c r="Q93" s="877">
        <f t="shared" si="3"/>
        <v>-7</v>
      </c>
      <c r="R93" s="934">
        <f t="shared" si="3"/>
        <v>-31.240000000000009</v>
      </c>
      <c r="S93" s="877">
        <f t="shared" si="4"/>
        <v>2</v>
      </c>
      <c r="T93" s="934">
        <f t="shared" si="5"/>
        <v>6.0900000000000034</v>
      </c>
      <c r="U93" s="943">
        <v>396</v>
      </c>
      <c r="V93" s="888">
        <v>313.5</v>
      </c>
      <c r="W93" s="888">
        <v>-82.5</v>
      </c>
      <c r="X93" s="941">
        <v>0.79166666666666663</v>
      </c>
      <c r="Y93" s="939">
        <v>7</v>
      </c>
    </row>
    <row r="94" spans="1:25" ht="14.4" customHeight="1" x14ac:dyDescent="0.3">
      <c r="A94" s="905" t="s">
        <v>7285</v>
      </c>
      <c r="B94" s="501">
        <v>14</v>
      </c>
      <c r="C94" s="892">
        <v>75.25</v>
      </c>
      <c r="D94" s="891">
        <v>10.7</v>
      </c>
      <c r="E94" s="895">
        <v>31</v>
      </c>
      <c r="F94" s="896">
        <v>166.36</v>
      </c>
      <c r="G94" s="884">
        <v>12</v>
      </c>
      <c r="H94" s="898">
        <v>17</v>
      </c>
      <c r="I94" s="894">
        <v>91.1</v>
      </c>
      <c r="J94" s="881">
        <v>10.5</v>
      </c>
      <c r="K94" s="897">
        <v>5.35</v>
      </c>
      <c r="L94" s="898">
        <v>5</v>
      </c>
      <c r="M94" s="898">
        <v>45</v>
      </c>
      <c r="N94" s="899">
        <v>15</v>
      </c>
      <c r="O94" s="898" t="s">
        <v>7113</v>
      </c>
      <c r="P94" s="900" t="s">
        <v>7286</v>
      </c>
      <c r="Q94" s="901">
        <f t="shared" si="3"/>
        <v>3</v>
      </c>
      <c r="R94" s="935">
        <f t="shared" si="3"/>
        <v>15.849999999999994</v>
      </c>
      <c r="S94" s="901">
        <f t="shared" si="4"/>
        <v>-14</v>
      </c>
      <c r="T94" s="935">
        <f t="shared" si="5"/>
        <v>-75.260000000000019</v>
      </c>
      <c r="U94" s="944">
        <v>255</v>
      </c>
      <c r="V94" s="501">
        <v>178.5</v>
      </c>
      <c r="W94" s="501">
        <v>-76.5</v>
      </c>
      <c r="X94" s="942">
        <v>0.7</v>
      </c>
      <c r="Y94" s="940"/>
    </row>
    <row r="95" spans="1:25" ht="14.4" customHeight="1" x14ac:dyDescent="0.3">
      <c r="A95" s="905" t="s">
        <v>7287</v>
      </c>
      <c r="B95" s="501">
        <v>10</v>
      </c>
      <c r="C95" s="892">
        <v>85.06</v>
      </c>
      <c r="D95" s="891">
        <v>17.899999999999999</v>
      </c>
      <c r="E95" s="895">
        <v>13</v>
      </c>
      <c r="F95" s="896">
        <v>110.54</v>
      </c>
      <c r="G95" s="884">
        <v>15.8</v>
      </c>
      <c r="H95" s="898">
        <v>10</v>
      </c>
      <c r="I95" s="894">
        <v>85.38</v>
      </c>
      <c r="J95" s="881">
        <v>20.399999999999999</v>
      </c>
      <c r="K95" s="897">
        <v>8.5</v>
      </c>
      <c r="L95" s="898">
        <v>7</v>
      </c>
      <c r="M95" s="898">
        <v>66</v>
      </c>
      <c r="N95" s="899">
        <v>22</v>
      </c>
      <c r="O95" s="898" t="s">
        <v>7113</v>
      </c>
      <c r="P95" s="900" t="s">
        <v>7288</v>
      </c>
      <c r="Q95" s="901">
        <f t="shared" si="3"/>
        <v>0</v>
      </c>
      <c r="R95" s="935">
        <f t="shared" si="3"/>
        <v>0.31999999999999318</v>
      </c>
      <c r="S95" s="901">
        <f t="shared" si="4"/>
        <v>-3</v>
      </c>
      <c r="T95" s="935">
        <f t="shared" si="5"/>
        <v>-25.160000000000011</v>
      </c>
      <c r="U95" s="944">
        <v>220</v>
      </c>
      <c r="V95" s="501">
        <v>204</v>
      </c>
      <c r="W95" s="501">
        <v>-16</v>
      </c>
      <c r="X95" s="942">
        <v>0.92727272727272725</v>
      </c>
      <c r="Y95" s="940">
        <v>33</v>
      </c>
    </row>
    <row r="96" spans="1:25" ht="14.4" customHeight="1" x14ac:dyDescent="0.3">
      <c r="A96" s="904" t="s">
        <v>7289</v>
      </c>
      <c r="B96" s="888">
        <v>3</v>
      </c>
      <c r="C96" s="889">
        <v>10.11</v>
      </c>
      <c r="D96" s="890">
        <v>13.7</v>
      </c>
      <c r="E96" s="878">
        <v>9</v>
      </c>
      <c r="F96" s="879">
        <v>30.35</v>
      </c>
      <c r="G96" s="883">
        <v>9.6</v>
      </c>
      <c r="H96" s="874">
        <v>3</v>
      </c>
      <c r="I96" s="872">
        <v>10.11</v>
      </c>
      <c r="J96" s="873">
        <v>10</v>
      </c>
      <c r="K96" s="875">
        <v>3.37</v>
      </c>
      <c r="L96" s="874">
        <v>5</v>
      </c>
      <c r="M96" s="874">
        <v>45</v>
      </c>
      <c r="N96" s="876">
        <v>15</v>
      </c>
      <c r="O96" s="874" t="s">
        <v>7113</v>
      </c>
      <c r="P96" s="887" t="s">
        <v>7290</v>
      </c>
      <c r="Q96" s="877">
        <f t="shared" si="3"/>
        <v>0</v>
      </c>
      <c r="R96" s="934">
        <f t="shared" si="3"/>
        <v>0</v>
      </c>
      <c r="S96" s="877">
        <f t="shared" si="4"/>
        <v>-6</v>
      </c>
      <c r="T96" s="934">
        <f t="shared" si="5"/>
        <v>-20.240000000000002</v>
      </c>
      <c r="U96" s="943">
        <v>45</v>
      </c>
      <c r="V96" s="888">
        <v>30</v>
      </c>
      <c r="W96" s="888">
        <v>-15</v>
      </c>
      <c r="X96" s="941">
        <v>0.66666666666666663</v>
      </c>
      <c r="Y96" s="939"/>
    </row>
    <row r="97" spans="1:25" ht="14.4" customHeight="1" x14ac:dyDescent="0.3">
      <c r="A97" s="905" t="s">
        <v>7291</v>
      </c>
      <c r="B97" s="501">
        <v>4</v>
      </c>
      <c r="C97" s="892">
        <v>17.010000000000002</v>
      </c>
      <c r="D97" s="891">
        <v>20</v>
      </c>
      <c r="E97" s="895">
        <v>10</v>
      </c>
      <c r="F97" s="896">
        <v>40.130000000000003</v>
      </c>
      <c r="G97" s="884">
        <v>13.7</v>
      </c>
      <c r="H97" s="898">
        <v>7</v>
      </c>
      <c r="I97" s="894">
        <v>28.04</v>
      </c>
      <c r="J97" s="881">
        <v>12</v>
      </c>
      <c r="K97" s="897">
        <v>3.99</v>
      </c>
      <c r="L97" s="898">
        <v>6</v>
      </c>
      <c r="M97" s="898">
        <v>57</v>
      </c>
      <c r="N97" s="899">
        <v>19</v>
      </c>
      <c r="O97" s="898" t="s">
        <v>7113</v>
      </c>
      <c r="P97" s="900" t="s">
        <v>7292</v>
      </c>
      <c r="Q97" s="901">
        <f t="shared" si="3"/>
        <v>3</v>
      </c>
      <c r="R97" s="935">
        <f t="shared" si="3"/>
        <v>11.029999999999998</v>
      </c>
      <c r="S97" s="901">
        <f t="shared" si="4"/>
        <v>-3</v>
      </c>
      <c r="T97" s="935">
        <f t="shared" si="5"/>
        <v>-12.090000000000003</v>
      </c>
      <c r="U97" s="944">
        <v>133</v>
      </c>
      <c r="V97" s="501">
        <v>84</v>
      </c>
      <c r="W97" s="501">
        <v>-49</v>
      </c>
      <c r="X97" s="942">
        <v>0.63157894736842102</v>
      </c>
      <c r="Y97" s="940">
        <v>8</v>
      </c>
    </row>
    <row r="98" spans="1:25" ht="14.4" customHeight="1" x14ac:dyDescent="0.3">
      <c r="A98" s="905" t="s">
        <v>7293</v>
      </c>
      <c r="B98" s="501"/>
      <c r="C98" s="892"/>
      <c r="D98" s="891"/>
      <c r="E98" s="895">
        <v>8</v>
      </c>
      <c r="F98" s="896">
        <v>45.94</v>
      </c>
      <c r="G98" s="884">
        <v>14.9</v>
      </c>
      <c r="H98" s="898">
        <v>3</v>
      </c>
      <c r="I98" s="894">
        <v>18.329999999999998</v>
      </c>
      <c r="J98" s="881">
        <v>13.3</v>
      </c>
      <c r="K98" s="897">
        <v>5.74</v>
      </c>
      <c r="L98" s="898">
        <v>7</v>
      </c>
      <c r="M98" s="898">
        <v>63</v>
      </c>
      <c r="N98" s="899">
        <v>21</v>
      </c>
      <c r="O98" s="898" t="s">
        <v>7113</v>
      </c>
      <c r="P98" s="900" t="s">
        <v>7294</v>
      </c>
      <c r="Q98" s="901">
        <f t="shared" si="3"/>
        <v>3</v>
      </c>
      <c r="R98" s="935">
        <f t="shared" si="3"/>
        <v>18.329999999999998</v>
      </c>
      <c r="S98" s="901">
        <f t="shared" si="4"/>
        <v>-5</v>
      </c>
      <c r="T98" s="935">
        <f t="shared" si="5"/>
        <v>-27.61</v>
      </c>
      <c r="U98" s="944">
        <v>63</v>
      </c>
      <c r="V98" s="501">
        <v>39.900000000000006</v>
      </c>
      <c r="W98" s="501">
        <v>-23.099999999999994</v>
      </c>
      <c r="X98" s="942">
        <v>0.63333333333333341</v>
      </c>
      <c r="Y98" s="940"/>
    </row>
    <row r="99" spans="1:25" ht="14.4" customHeight="1" x14ac:dyDescent="0.3">
      <c r="A99" s="904" t="s">
        <v>7295</v>
      </c>
      <c r="B99" s="888">
        <v>11</v>
      </c>
      <c r="C99" s="889">
        <v>16.75</v>
      </c>
      <c r="D99" s="890">
        <v>7.6</v>
      </c>
      <c r="E99" s="878">
        <v>16</v>
      </c>
      <c r="F99" s="879">
        <v>24.37</v>
      </c>
      <c r="G99" s="883">
        <v>7.4</v>
      </c>
      <c r="H99" s="874">
        <v>13</v>
      </c>
      <c r="I99" s="872">
        <v>19.89</v>
      </c>
      <c r="J99" s="873">
        <v>8.1</v>
      </c>
      <c r="K99" s="875">
        <v>1.52</v>
      </c>
      <c r="L99" s="874">
        <v>3</v>
      </c>
      <c r="M99" s="874">
        <v>27</v>
      </c>
      <c r="N99" s="876">
        <v>9</v>
      </c>
      <c r="O99" s="874" t="s">
        <v>7113</v>
      </c>
      <c r="P99" s="887" t="s">
        <v>7296</v>
      </c>
      <c r="Q99" s="877">
        <f t="shared" si="3"/>
        <v>2</v>
      </c>
      <c r="R99" s="934">
        <f t="shared" si="3"/>
        <v>3.1400000000000006</v>
      </c>
      <c r="S99" s="877">
        <f t="shared" si="4"/>
        <v>-3</v>
      </c>
      <c r="T99" s="934">
        <f t="shared" si="5"/>
        <v>-4.4800000000000004</v>
      </c>
      <c r="U99" s="943">
        <v>117</v>
      </c>
      <c r="V99" s="888">
        <v>105.3</v>
      </c>
      <c r="W99" s="888">
        <v>-11.700000000000003</v>
      </c>
      <c r="X99" s="941">
        <v>0.9</v>
      </c>
      <c r="Y99" s="939">
        <v>8</v>
      </c>
    </row>
    <row r="100" spans="1:25" ht="14.4" customHeight="1" x14ac:dyDescent="0.3">
      <c r="A100" s="905" t="s">
        <v>7297</v>
      </c>
      <c r="B100" s="501">
        <v>6</v>
      </c>
      <c r="C100" s="892">
        <v>13.06</v>
      </c>
      <c r="D100" s="891">
        <v>7.5</v>
      </c>
      <c r="E100" s="895">
        <v>7</v>
      </c>
      <c r="F100" s="896">
        <v>15.3</v>
      </c>
      <c r="G100" s="884">
        <v>9.4</v>
      </c>
      <c r="H100" s="898">
        <v>8</v>
      </c>
      <c r="I100" s="894">
        <v>17.93</v>
      </c>
      <c r="J100" s="882">
        <v>12.1</v>
      </c>
      <c r="K100" s="897">
        <v>2.1800000000000002</v>
      </c>
      <c r="L100" s="898">
        <v>4</v>
      </c>
      <c r="M100" s="898">
        <v>36</v>
      </c>
      <c r="N100" s="899">
        <v>12</v>
      </c>
      <c r="O100" s="898" t="s">
        <v>7113</v>
      </c>
      <c r="P100" s="900" t="s">
        <v>7298</v>
      </c>
      <c r="Q100" s="901">
        <f t="shared" si="3"/>
        <v>2</v>
      </c>
      <c r="R100" s="935">
        <f t="shared" si="3"/>
        <v>4.8699999999999992</v>
      </c>
      <c r="S100" s="901">
        <f t="shared" si="4"/>
        <v>1</v>
      </c>
      <c r="T100" s="935">
        <f t="shared" si="5"/>
        <v>2.629999999999999</v>
      </c>
      <c r="U100" s="944">
        <v>96</v>
      </c>
      <c r="V100" s="501">
        <v>96.8</v>
      </c>
      <c r="W100" s="501">
        <v>0.79999999999999716</v>
      </c>
      <c r="X100" s="942">
        <v>1.0083333333333333</v>
      </c>
      <c r="Y100" s="940">
        <v>17</v>
      </c>
    </row>
    <row r="101" spans="1:25" ht="14.4" customHeight="1" x14ac:dyDescent="0.3">
      <c r="A101" s="905" t="s">
        <v>7299</v>
      </c>
      <c r="B101" s="501">
        <v>2</v>
      </c>
      <c r="C101" s="892">
        <v>7.36</v>
      </c>
      <c r="D101" s="891">
        <v>18</v>
      </c>
      <c r="E101" s="895">
        <v>3</v>
      </c>
      <c r="F101" s="896">
        <v>11.87</v>
      </c>
      <c r="G101" s="884">
        <v>14.7</v>
      </c>
      <c r="H101" s="898">
        <v>3</v>
      </c>
      <c r="I101" s="894">
        <v>11.04</v>
      </c>
      <c r="J101" s="881">
        <v>11.3</v>
      </c>
      <c r="K101" s="897">
        <v>3.68</v>
      </c>
      <c r="L101" s="898">
        <v>5</v>
      </c>
      <c r="M101" s="898">
        <v>48</v>
      </c>
      <c r="N101" s="899">
        <v>16</v>
      </c>
      <c r="O101" s="898" t="s">
        <v>7113</v>
      </c>
      <c r="P101" s="900" t="s">
        <v>7300</v>
      </c>
      <c r="Q101" s="901">
        <f t="shared" si="3"/>
        <v>1</v>
      </c>
      <c r="R101" s="935">
        <f t="shared" si="3"/>
        <v>3.6799999999999988</v>
      </c>
      <c r="S101" s="901">
        <f t="shared" si="4"/>
        <v>0</v>
      </c>
      <c r="T101" s="935">
        <f t="shared" si="5"/>
        <v>-0.83000000000000007</v>
      </c>
      <c r="U101" s="944">
        <v>48</v>
      </c>
      <c r="V101" s="501">
        <v>33.900000000000006</v>
      </c>
      <c r="W101" s="501">
        <v>-14.099999999999994</v>
      </c>
      <c r="X101" s="942">
        <v>0.70625000000000016</v>
      </c>
      <c r="Y101" s="940"/>
    </row>
    <row r="102" spans="1:25" ht="14.4" customHeight="1" x14ac:dyDescent="0.3">
      <c r="A102" s="904" t="s">
        <v>7301</v>
      </c>
      <c r="B102" s="888">
        <v>127</v>
      </c>
      <c r="C102" s="889">
        <v>155.46</v>
      </c>
      <c r="D102" s="890">
        <v>4.9000000000000004</v>
      </c>
      <c r="E102" s="878">
        <v>133</v>
      </c>
      <c r="F102" s="879">
        <v>163.82</v>
      </c>
      <c r="G102" s="883">
        <v>5.0999999999999996</v>
      </c>
      <c r="H102" s="874">
        <v>115</v>
      </c>
      <c r="I102" s="872">
        <v>140.77000000000001</v>
      </c>
      <c r="J102" s="873">
        <v>4.8</v>
      </c>
      <c r="K102" s="875">
        <v>1.22</v>
      </c>
      <c r="L102" s="874">
        <v>2</v>
      </c>
      <c r="M102" s="874">
        <v>15</v>
      </c>
      <c r="N102" s="876">
        <v>5</v>
      </c>
      <c r="O102" s="874" t="s">
        <v>7113</v>
      </c>
      <c r="P102" s="887" t="s">
        <v>7302</v>
      </c>
      <c r="Q102" s="877">
        <f t="shared" si="3"/>
        <v>-12</v>
      </c>
      <c r="R102" s="934">
        <f t="shared" si="3"/>
        <v>-14.689999999999998</v>
      </c>
      <c r="S102" s="877">
        <f t="shared" si="4"/>
        <v>-18</v>
      </c>
      <c r="T102" s="934">
        <f t="shared" si="5"/>
        <v>-23.049999999999983</v>
      </c>
      <c r="U102" s="943">
        <v>575</v>
      </c>
      <c r="V102" s="888">
        <v>552</v>
      </c>
      <c r="W102" s="888">
        <v>-23</v>
      </c>
      <c r="X102" s="941">
        <v>0.96</v>
      </c>
      <c r="Y102" s="939">
        <v>22</v>
      </c>
    </row>
    <row r="103" spans="1:25" ht="14.4" customHeight="1" x14ac:dyDescent="0.3">
      <c r="A103" s="905" t="s">
        <v>7303</v>
      </c>
      <c r="B103" s="501">
        <v>18</v>
      </c>
      <c r="C103" s="892">
        <v>25.91</v>
      </c>
      <c r="D103" s="891">
        <v>5</v>
      </c>
      <c r="E103" s="895">
        <v>8</v>
      </c>
      <c r="F103" s="896">
        <v>11.52</v>
      </c>
      <c r="G103" s="884">
        <v>7.5</v>
      </c>
      <c r="H103" s="898">
        <v>18</v>
      </c>
      <c r="I103" s="894">
        <v>26.36</v>
      </c>
      <c r="J103" s="881">
        <v>5.4</v>
      </c>
      <c r="K103" s="897">
        <v>1.44</v>
      </c>
      <c r="L103" s="898">
        <v>2</v>
      </c>
      <c r="M103" s="898">
        <v>21</v>
      </c>
      <c r="N103" s="899">
        <v>7</v>
      </c>
      <c r="O103" s="898" t="s">
        <v>7113</v>
      </c>
      <c r="P103" s="900" t="s">
        <v>7304</v>
      </c>
      <c r="Q103" s="901">
        <f t="shared" si="3"/>
        <v>0</v>
      </c>
      <c r="R103" s="935">
        <f t="shared" si="3"/>
        <v>0.44999999999999929</v>
      </c>
      <c r="S103" s="901">
        <f t="shared" si="4"/>
        <v>10</v>
      </c>
      <c r="T103" s="935">
        <f t="shared" si="5"/>
        <v>14.84</v>
      </c>
      <c r="U103" s="944">
        <v>126</v>
      </c>
      <c r="V103" s="501">
        <v>97.2</v>
      </c>
      <c r="W103" s="501">
        <v>-28.799999999999997</v>
      </c>
      <c r="X103" s="942">
        <v>0.77142857142857146</v>
      </c>
      <c r="Y103" s="940">
        <v>3</v>
      </c>
    </row>
    <row r="104" spans="1:25" ht="14.4" customHeight="1" x14ac:dyDescent="0.3">
      <c r="A104" s="905" t="s">
        <v>7305</v>
      </c>
      <c r="B104" s="501">
        <v>2</v>
      </c>
      <c r="C104" s="892">
        <v>4.53</v>
      </c>
      <c r="D104" s="891">
        <v>18.5</v>
      </c>
      <c r="E104" s="895">
        <v>6</v>
      </c>
      <c r="F104" s="896">
        <v>11.55</v>
      </c>
      <c r="G104" s="884">
        <v>9.8000000000000007</v>
      </c>
      <c r="H104" s="898">
        <v>1</v>
      </c>
      <c r="I104" s="894">
        <v>1.92</v>
      </c>
      <c r="J104" s="882">
        <v>10</v>
      </c>
      <c r="K104" s="897">
        <v>1.92</v>
      </c>
      <c r="L104" s="898">
        <v>3</v>
      </c>
      <c r="M104" s="898">
        <v>27</v>
      </c>
      <c r="N104" s="899">
        <v>9</v>
      </c>
      <c r="O104" s="898" t="s">
        <v>7113</v>
      </c>
      <c r="P104" s="900" t="s">
        <v>7306</v>
      </c>
      <c r="Q104" s="901">
        <f t="shared" si="3"/>
        <v>-1</v>
      </c>
      <c r="R104" s="935">
        <f t="shared" si="3"/>
        <v>-2.6100000000000003</v>
      </c>
      <c r="S104" s="901">
        <f t="shared" si="4"/>
        <v>-5</v>
      </c>
      <c r="T104" s="935">
        <f t="shared" si="5"/>
        <v>-9.6300000000000008</v>
      </c>
      <c r="U104" s="944">
        <v>9</v>
      </c>
      <c r="V104" s="501">
        <v>10</v>
      </c>
      <c r="W104" s="501">
        <v>1</v>
      </c>
      <c r="X104" s="942">
        <v>1.1111111111111112</v>
      </c>
      <c r="Y104" s="940">
        <v>1</v>
      </c>
    </row>
    <row r="105" spans="1:25" ht="14.4" customHeight="1" x14ac:dyDescent="0.3">
      <c r="A105" s="904" t="s">
        <v>7307</v>
      </c>
      <c r="B105" s="888">
        <v>9</v>
      </c>
      <c r="C105" s="889">
        <v>14.41</v>
      </c>
      <c r="D105" s="890">
        <v>5.0999999999999996</v>
      </c>
      <c r="E105" s="886">
        <v>7</v>
      </c>
      <c r="F105" s="872">
        <v>13.31</v>
      </c>
      <c r="G105" s="873">
        <v>7.1</v>
      </c>
      <c r="H105" s="878">
        <v>12</v>
      </c>
      <c r="I105" s="879">
        <v>19.57</v>
      </c>
      <c r="J105" s="883">
        <v>5.2</v>
      </c>
      <c r="K105" s="875">
        <v>1.6</v>
      </c>
      <c r="L105" s="874">
        <v>3</v>
      </c>
      <c r="M105" s="874">
        <v>24</v>
      </c>
      <c r="N105" s="876">
        <v>8</v>
      </c>
      <c r="O105" s="874" t="s">
        <v>7113</v>
      </c>
      <c r="P105" s="887" t="s">
        <v>7308</v>
      </c>
      <c r="Q105" s="877">
        <f t="shared" si="3"/>
        <v>3</v>
      </c>
      <c r="R105" s="934">
        <f t="shared" si="3"/>
        <v>5.16</v>
      </c>
      <c r="S105" s="877">
        <f t="shared" si="4"/>
        <v>5</v>
      </c>
      <c r="T105" s="934">
        <f t="shared" si="5"/>
        <v>6.26</v>
      </c>
      <c r="U105" s="943">
        <v>96</v>
      </c>
      <c r="V105" s="888">
        <v>62.400000000000006</v>
      </c>
      <c r="W105" s="888">
        <v>-33.599999999999994</v>
      </c>
      <c r="X105" s="941">
        <v>0.65</v>
      </c>
      <c r="Y105" s="939">
        <v>9</v>
      </c>
    </row>
    <row r="106" spans="1:25" ht="14.4" customHeight="1" x14ac:dyDescent="0.3">
      <c r="A106" s="905" t="s">
        <v>7309</v>
      </c>
      <c r="B106" s="501">
        <v>4</v>
      </c>
      <c r="C106" s="892">
        <v>8.31</v>
      </c>
      <c r="D106" s="891">
        <v>8.3000000000000007</v>
      </c>
      <c r="E106" s="893"/>
      <c r="F106" s="894"/>
      <c r="G106" s="881"/>
      <c r="H106" s="895">
        <v>2</v>
      </c>
      <c r="I106" s="896">
        <v>4.1500000000000004</v>
      </c>
      <c r="J106" s="884">
        <v>7</v>
      </c>
      <c r="K106" s="897">
        <v>2.08</v>
      </c>
      <c r="L106" s="898">
        <v>4</v>
      </c>
      <c r="M106" s="898">
        <v>39</v>
      </c>
      <c r="N106" s="899">
        <v>13</v>
      </c>
      <c r="O106" s="898" t="s">
        <v>7113</v>
      </c>
      <c r="P106" s="900" t="s">
        <v>7308</v>
      </c>
      <c r="Q106" s="901">
        <f t="shared" si="3"/>
        <v>-2</v>
      </c>
      <c r="R106" s="935">
        <f t="shared" si="3"/>
        <v>-4.16</v>
      </c>
      <c r="S106" s="901">
        <f t="shared" si="4"/>
        <v>2</v>
      </c>
      <c r="T106" s="935">
        <f t="shared" si="5"/>
        <v>4.1500000000000004</v>
      </c>
      <c r="U106" s="944">
        <v>26</v>
      </c>
      <c r="V106" s="501">
        <v>14</v>
      </c>
      <c r="W106" s="501">
        <v>-12</v>
      </c>
      <c r="X106" s="942">
        <v>0.53846153846153844</v>
      </c>
      <c r="Y106" s="940"/>
    </row>
    <row r="107" spans="1:25" ht="14.4" customHeight="1" x14ac:dyDescent="0.3">
      <c r="A107" s="905" t="s">
        <v>7310</v>
      </c>
      <c r="B107" s="501">
        <v>1</v>
      </c>
      <c r="C107" s="892">
        <v>3.77</v>
      </c>
      <c r="D107" s="891">
        <v>24</v>
      </c>
      <c r="E107" s="893">
        <v>2</v>
      </c>
      <c r="F107" s="894">
        <v>7.08</v>
      </c>
      <c r="G107" s="881">
        <v>11</v>
      </c>
      <c r="H107" s="895">
        <v>4</v>
      </c>
      <c r="I107" s="896">
        <v>17.27</v>
      </c>
      <c r="J107" s="882">
        <v>24.8</v>
      </c>
      <c r="K107" s="897">
        <v>3.77</v>
      </c>
      <c r="L107" s="898">
        <v>6</v>
      </c>
      <c r="M107" s="898">
        <v>54</v>
      </c>
      <c r="N107" s="899">
        <v>18</v>
      </c>
      <c r="O107" s="898" t="s">
        <v>7113</v>
      </c>
      <c r="P107" s="900" t="s">
        <v>7308</v>
      </c>
      <c r="Q107" s="901">
        <f t="shared" si="3"/>
        <v>3</v>
      </c>
      <c r="R107" s="935">
        <f t="shared" si="3"/>
        <v>13.5</v>
      </c>
      <c r="S107" s="901">
        <f t="shared" si="4"/>
        <v>2</v>
      </c>
      <c r="T107" s="935">
        <f t="shared" si="5"/>
        <v>10.19</v>
      </c>
      <c r="U107" s="944">
        <v>72</v>
      </c>
      <c r="V107" s="501">
        <v>99.2</v>
      </c>
      <c r="W107" s="501">
        <v>27.200000000000003</v>
      </c>
      <c r="X107" s="942">
        <v>1.3777777777777778</v>
      </c>
      <c r="Y107" s="940">
        <v>39</v>
      </c>
    </row>
    <row r="108" spans="1:25" ht="14.4" customHeight="1" x14ac:dyDescent="0.3">
      <c r="A108" s="904" t="s">
        <v>7311</v>
      </c>
      <c r="B108" s="888">
        <v>3</v>
      </c>
      <c r="C108" s="889">
        <v>1.63</v>
      </c>
      <c r="D108" s="890">
        <v>6.3</v>
      </c>
      <c r="E108" s="878">
        <v>9</v>
      </c>
      <c r="F108" s="879">
        <v>4.45</v>
      </c>
      <c r="G108" s="883">
        <v>3.1</v>
      </c>
      <c r="H108" s="874">
        <v>5</v>
      </c>
      <c r="I108" s="872">
        <v>2.36</v>
      </c>
      <c r="J108" s="873">
        <v>2</v>
      </c>
      <c r="K108" s="875">
        <v>0.47</v>
      </c>
      <c r="L108" s="874">
        <v>2</v>
      </c>
      <c r="M108" s="874">
        <v>18</v>
      </c>
      <c r="N108" s="876">
        <v>6</v>
      </c>
      <c r="O108" s="874" t="s">
        <v>7113</v>
      </c>
      <c r="P108" s="887" t="s">
        <v>7312</v>
      </c>
      <c r="Q108" s="877">
        <f t="shared" si="3"/>
        <v>2</v>
      </c>
      <c r="R108" s="934">
        <f t="shared" si="3"/>
        <v>0.73</v>
      </c>
      <c r="S108" s="877">
        <f t="shared" si="4"/>
        <v>-4</v>
      </c>
      <c r="T108" s="934">
        <f t="shared" si="5"/>
        <v>-2.0900000000000003</v>
      </c>
      <c r="U108" s="943">
        <v>30</v>
      </c>
      <c r="V108" s="888">
        <v>10</v>
      </c>
      <c r="W108" s="888">
        <v>-20</v>
      </c>
      <c r="X108" s="941">
        <v>0.33333333333333331</v>
      </c>
      <c r="Y108" s="939"/>
    </row>
    <row r="109" spans="1:25" ht="14.4" customHeight="1" x14ac:dyDescent="0.3">
      <c r="A109" s="905" t="s">
        <v>7313</v>
      </c>
      <c r="B109" s="501">
        <v>5</v>
      </c>
      <c r="C109" s="892">
        <v>3.28</v>
      </c>
      <c r="D109" s="891">
        <v>3.2</v>
      </c>
      <c r="E109" s="895">
        <v>1</v>
      </c>
      <c r="F109" s="896">
        <v>0.61</v>
      </c>
      <c r="G109" s="884">
        <v>2</v>
      </c>
      <c r="H109" s="898">
        <v>1</v>
      </c>
      <c r="I109" s="894">
        <v>0.61</v>
      </c>
      <c r="J109" s="881">
        <v>3</v>
      </c>
      <c r="K109" s="897">
        <v>0.61</v>
      </c>
      <c r="L109" s="898">
        <v>2</v>
      </c>
      <c r="M109" s="898">
        <v>21</v>
      </c>
      <c r="N109" s="899">
        <v>7</v>
      </c>
      <c r="O109" s="898" t="s">
        <v>7113</v>
      </c>
      <c r="P109" s="900" t="s">
        <v>7314</v>
      </c>
      <c r="Q109" s="901">
        <f t="shared" si="3"/>
        <v>-4</v>
      </c>
      <c r="R109" s="935">
        <f t="shared" si="3"/>
        <v>-2.67</v>
      </c>
      <c r="S109" s="901">
        <f t="shared" si="4"/>
        <v>0</v>
      </c>
      <c r="T109" s="935">
        <f t="shared" si="5"/>
        <v>0</v>
      </c>
      <c r="U109" s="944">
        <v>7</v>
      </c>
      <c r="V109" s="501">
        <v>3</v>
      </c>
      <c r="W109" s="501">
        <v>-4</v>
      </c>
      <c r="X109" s="942">
        <v>0.42857142857142855</v>
      </c>
      <c r="Y109" s="940"/>
    </row>
    <row r="110" spans="1:25" ht="14.4" customHeight="1" x14ac:dyDescent="0.3">
      <c r="A110" s="904" t="s">
        <v>7315</v>
      </c>
      <c r="B110" s="888">
        <v>1</v>
      </c>
      <c r="C110" s="889">
        <v>0.69</v>
      </c>
      <c r="D110" s="890">
        <v>12</v>
      </c>
      <c r="E110" s="886">
        <v>2</v>
      </c>
      <c r="F110" s="872">
        <v>1.27</v>
      </c>
      <c r="G110" s="873">
        <v>6</v>
      </c>
      <c r="H110" s="878">
        <v>5</v>
      </c>
      <c r="I110" s="879">
        <v>3.85</v>
      </c>
      <c r="J110" s="880">
        <v>13.2</v>
      </c>
      <c r="K110" s="875">
        <v>0.63</v>
      </c>
      <c r="L110" s="874">
        <v>2</v>
      </c>
      <c r="M110" s="874">
        <v>21</v>
      </c>
      <c r="N110" s="876">
        <v>7</v>
      </c>
      <c r="O110" s="874" t="s">
        <v>7113</v>
      </c>
      <c r="P110" s="887" t="s">
        <v>7316</v>
      </c>
      <c r="Q110" s="877">
        <f t="shared" si="3"/>
        <v>4</v>
      </c>
      <c r="R110" s="934">
        <f t="shared" si="3"/>
        <v>3.16</v>
      </c>
      <c r="S110" s="877">
        <f t="shared" si="4"/>
        <v>3</v>
      </c>
      <c r="T110" s="934">
        <f t="shared" si="5"/>
        <v>2.58</v>
      </c>
      <c r="U110" s="943">
        <v>35</v>
      </c>
      <c r="V110" s="888">
        <v>66</v>
      </c>
      <c r="W110" s="888">
        <v>31</v>
      </c>
      <c r="X110" s="941">
        <v>1.8857142857142857</v>
      </c>
      <c r="Y110" s="939">
        <v>38</v>
      </c>
    </row>
    <row r="111" spans="1:25" ht="14.4" customHeight="1" x14ac:dyDescent="0.3">
      <c r="A111" s="905" t="s">
        <v>7317</v>
      </c>
      <c r="B111" s="501">
        <v>1</v>
      </c>
      <c r="C111" s="892">
        <v>2.31</v>
      </c>
      <c r="D111" s="891">
        <v>27</v>
      </c>
      <c r="E111" s="893">
        <v>1</v>
      </c>
      <c r="F111" s="894">
        <v>2.25</v>
      </c>
      <c r="G111" s="881">
        <v>18</v>
      </c>
      <c r="H111" s="895">
        <v>1</v>
      </c>
      <c r="I111" s="896">
        <v>3.15</v>
      </c>
      <c r="J111" s="882">
        <v>38</v>
      </c>
      <c r="K111" s="897">
        <v>2.25</v>
      </c>
      <c r="L111" s="898">
        <v>5</v>
      </c>
      <c r="M111" s="898">
        <v>42</v>
      </c>
      <c r="N111" s="899">
        <v>14</v>
      </c>
      <c r="O111" s="898" t="s">
        <v>7113</v>
      </c>
      <c r="P111" s="900" t="s">
        <v>7318</v>
      </c>
      <c r="Q111" s="901">
        <f t="shared" si="3"/>
        <v>0</v>
      </c>
      <c r="R111" s="935">
        <f t="shared" si="3"/>
        <v>0.83999999999999986</v>
      </c>
      <c r="S111" s="901">
        <f t="shared" si="4"/>
        <v>0</v>
      </c>
      <c r="T111" s="935">
        <f t="shared" si="5"/>
        <v>0.89999999999999991</v>
      </c>
      <c r="U111" s="944">
        <v>14</v>
      </c>
      <c r="V111" s="501">
        <v>38</v>
      </c>
      <c r="W111" s="501">
        <v>24</v>
      </c>
      <c r="X111" s="942">
        <v>2.7142857142857144</v>
      </c>
      <c r="Y111" s="940">
        <v>24</v>
      </c>
    </row>
    <row r="112" spans="1:25" ht="14.4" customHeight="1" x14ac:dyDescent="0.3">
      <c r="A112" s="904" t="s">
        <v>7319</v>
      </c>
      <c r="B112" s="888">
        <v>4</v>
      </c>
      <c r="C112" s="889">
        <v>1.95</v>
      </c>
      <c r="D112" s="890">
        <v>4.8</v>
      </c>
      <c r="E112" s="886">
        <v>3</v>
      </c>
      <c r="F112" s="872">
        <v>1.5</v>
      </c>
      <c r="G112" s="873">
        <v>11.3</v>
      </c>
      <c r="H112" s="878">
        <v>4</v>
      </c>
      <c r="I112" s="879">
        <v>1.79</v>
      </c>
      <c r="J112" s="883">
        <v>3</v>
      </c>
      <c r="K112" s="875">
        <v>0.44</v>
      </c>
      <c r="L112" s="874">
        <v>2</v>
      </c>
      <c r="M112" s="874">
        <v>18</v>
      </c>
      <c r="N112" s="876">
        <v>6</v>
      </c>
      <c r="O112" s="874" t="s">
        <v>7113</v>
      </c>
      <c r="P112" s="887" t="s">
        <v>7320</v>
      </c>
      <c r="Q112" s="877">
        <f t="shared" si="3"/>
        <v>0</v>
      </c>
      <c r="R112" s="934">
        <f t="shared" si="3"/>
        <v>-0.15999999999999992</v>
      </c>
      <c r="S112" s="877">
        <f t="shared" si="4"/>
        <v>1</v>
      </c>
      <c r="T112" s="934">
        <f t="shared" si="5"/>
        <v>0.29000000000000004</v>
      </c>
      <c r="U112" s="943">
        <v>24</v>
      </c>
      <c r="V112" s="888">
        <v>12</v>
      </c>
      <c r="W112" s="888">
        <v>-12</v>
      </c>
      <c r="X112" s="941">
        <v>0.5</v>
      </c>
      <c r="Y112" s="939"/>
    </row>
    <row r="113" spans="1:25" ht="14.4" customHeight="1" x14ac:dyDescent="0.3">
      <c r="A113" s="905" t="s">
        <v>7321</v>
      </c>
      <c r="B113" s="501"/>
      <c r="C113" s="892"/>
      <c r="D113" s="891"/>
      <c r="E113" s="893">
        <v>1</v>
      </c>
      <c r="F113" s="894">
        <v>0.65</v>
      </c>
      <c r="G113" s="881">
        <v>7</v>
      </c>
      <c r="H113" s="895"/>
      <c r="I113" s="896"/>
      <c r="J113" s="884"/>
      <c r="K113" s="897">
        <v>0.65</v>
      </c>
      <c r="L113" s="898">
        <v>3</v>
      </c>
      <c r="M113" s="898">
        <v>24</v>
      </c>
      <c r="N113" s="899">
        <v>8</v>
      </c>
      <c r="O113" s="898" t="s">
        <v>7113</v>
      </c>
      <c r="P113" s="900" t="s">
        <v>7320</v>
      </c>
      <c r="Q113" s="901">
        <f t="shared" si="3"/>
        <v>0</v>
      </c>
      <c r="R113" s="935">
        <f t="shared" si="3"/>
        <v>0</v>
      </c>
      <c r="S113" s="901">
        <f t="shared" si="4"/>
        <v>-1</v>
      </c>
      <c r="T113" s="935">
        <f t="shared" si="5"/>
        <v>-0.65</v>
      </c>
      <c r="U113" s="944" t="s">
        <v>571</v>
      </c>
      <c r="V113" s="501" t="s">
        <v>571</v>
      </c>
      <c r="W113" s="501" t="s">
        <v>571</v>
      </c>
      <c r="X113" s="942" t="s">
        <v>571</v>
      </c>
      <c r="Y113" s="940"/>
    </row>
    <row r="114" spans="1:25" ht="14.4" customHeight="1" x14ac:dyDescent="0.3">
      <c r="A114" s="905" t="s">
        <v>7322</v>
      </c>
      <c r="B114" s="501"/>
      <c r="C114" s="892"/>
      <c r="D114" s="891"/>
      <c r="E114" s="893">
        <v>1</v>
      </c>
      <c r="F114" s="894">
        <v>1.17</v>
      </c>
      <c r="G114" s="881">
        <v>21</v>
      </c>
      <c r="H114" s="895">
        <v>1</v>
      </c>
      <c r="I114" s="896">
        <v>2.0299999999999998</v>
      </c>
      <c r="J114" s="882">
        <v>38</v>
      </c>
      <c r="K114" s="897">
        <v>1.06</v>
      </c>
      <c r="L114" s="898">
        <v>4</v>
      </c>
      <c r="M114" s="898">
        <v>33</v>
      </c>
      <c r="N114" s="899">
        <v>11</v>
      </c>
      <c r="O114" s="898" t="s">
        <v>7113</v>
      </c>
      <c r="P114" s="900" t="s">
        <v>7320</v>
      </c>
      <c r="Q114" s="901">
        <f t="shared" si="3"/>
        <v>1</v>
      </c>
      <c r="R114" s="935">
        <f t="shared" si="3"/>
        <v>2.0299999999999998</v>
      </c>
      <c r="S114" s="901">
        <f t="shared" si="4"/>
        <v>0</v>
      </c>
      <c r="T114" s="935">
        <f t="shared" si="5"/>
        <v>0.85999999999999988</v>
      </c>
      <c r="U114" s="944">
        <v>11</v>
      </c>
      <c r="V114" s="501">
        <v>38</v>
      </c>
      <c r="W114" s="501">
        <v>27</v>
      </c>
      <c r="X114" s="942">
        <v>3.4545454545454546</v>
      </c>
      <c r="Y114" s="940">
        <v>27</v>
      </c>
    </row>
    <row r="115" spans="1:25" ht="14.4" customHeight="1" x14ac:dyDescent="0.3">
      <c r="A115" s="904" t="s">
        <v>7323</v>
      </c>
      <c r="B115" s="888">
        <v>14</v>
      </c>
      <c r="C115" s="889">
        <v>7.22</v>
      </c>
      <c r="D115" s="890">
        <v>6.1</v>
      </c>
      <c r="E115" s="886">
        <v>8</v>
      </c>
      <c r="F115" s="872">
        <v>3.93</v>
      </c>
      <c r="G115" s="873">
        <v>6.1</v>
      </c>
      <c r="H115" s="878">
        <v>16</v>
      </c>
      <c r="I115" s="879">
        <v>8.8000000000000007</v>
      </c>
      <c r="J115" s="880">
        <v>8.1999999999999993</v>
      </c>
      <c r="K115" s="875">
        <v>0.47</v>
      </c>
      <c r="L115" s="874">
        <v>2</v>
      </c>
      <c r="M115" s="874">
        <v>15</v>
      </c>
      <c r="N115" s="876">
        <v>5</v>
      </c>
      <c r="O115" s="874" t="s">
        <v>7113</v>
      </c>
      <c r="P115" s="887" t="s">
        <v>7324</v>
      </c>
      <c r="Q115" s="877">
        <f t="shared" si="3"/>
        <v>2</v>
      </c>
      <c r="R115" s="934">
        <f t="shared" si="3"/>
        <v>1.580000000000001</v>
      </c>
      <c r="S115" s="877">
        <f t="shared" si="4"/>
        <v>8</v>
      </c>
      <c r="T115" s="934">
        <f t="shared" si="5"/>
        <v>4.870000000000001</v>
      </c>
      <c r="U115" s="943">
        <v>80</v>
      </c>
      <c r="V115" s="888">
        <v>131.19999999999999</v>
      </c>
      <c r="W115" s="888">
        <v>51.199999999999989</v>
      </c>
      <c r="X115" s="941">
        <v>1.64</v>
      </c>
      <c r="Y115" s="939">
        <v>60</v>
      </c>
    </row>
    <row r="116" spans="1:25" ht="14.4" customHeight="1" x14ac:dyDescent="0.3">
      <c r="A116" s="905" t="s">
        <v>7325</v>
      </c>
      <c r="B116" s="501">
        <v>3</v>
      </c>
      <c r="C116" s="892">
        <v>1.59</v>
      </c>
      <c r="D116" s="891">
        <v>7.3</v>
      </c>
      <c r="E116" s="893">
        <v>1</v>
      </c>
      <c r="F116" s="894">
        <v>0.66</v>
      </c>
      <c r="G116" s="881">
        <v>3</v>
      </c>
      <c r="H116" s="895">
        <v>3</v>
      </c>
      <c r="I116" s="896">
        <v>1.78</v>
      </c>
      <c r="J116" s="884">
        <v>5</v>
      </c>
      <c r="K116" s="897">
        <v>0.66</v>
      </c>
      <c r="L116" s="898">
        <v>3</v>
      </c>
      <c r="M116" s="898">
        <v>24</v>
      </c>
      <c r="N116" s="899">
        <v>8</v>
      </c>
      <c r="O116" s="898" t="s">
        <v>7113</v>
      </c>
      <c r="P116" s="900" t="s">
        <v>7326</v>
      </c>
      <c r="Q116" s="901">
        <f t="shared" si="3"/>
        <v>0</v>
      </c>
      <c r="R116" s="935">
        <f t="shared" si="3"/>
        <v>0.18999999999999995</v>
      </c>
      <c r="S116" s="901">
        <f t="shared" si="4"/>
        <v>2</v>
      </c>
      <c r="T116" s="935">
        <f t="shared" si="5"/>
        <v>1.1200000000000001</v>
      </c>
      <c r="U116" s="944">
        <v>24</v>
      </c>
      <c r="V116" s="501">
        <v>15</v>
      </c>
      <c r="W116" s="501">
        <v>-9</v>
      </c>
      <c r="X116" s="942">
        <v>0.625</v>
      </c>
      <c r="Y116" s="940"/>
    </row>
    <row r="117" spans="1:25" ht="14.4" customHeight="1" x14ac:dyDescent="0.3">
      <c r="A117" s="905" t="s">
        <v>7327</v>
      </c>
      <c r="B117" s="501"/>
      <c r="C117" s="892"/>
      <c r="D117" s="891"/>
      <c r="E117" s="893"/>
      <c r="F117" s="894"/>
      <c r="G117" s="881"/>
      <c r="H117" s="895">
        <v>4</v>
      </c>
      <c r="I117" s="896">
        <v>4.66</v>
      </c>
      <c r="J117" s="882">
        <v>14.5</v>
      </c>
      <c r="K117" s="897">
        <v>1.07</v>
      </c>
      <c r="L117" s="898">
        <v>3</v>
      </c>
      <c r="M117" s="898">
        <v>30</v>
      </c>
      <c r="N117" s="899">
        <v>10</v>
      </c>
      <c r="O117" s="898" t="s">
        <v>7113</v>
      </c>
      <c r="P117" s="900" t="s">
        <v>7328</v>
      </c>
      <c r="Q117" s="901">
        <f t="shared" si="3"/>
        <v>4</v>
      </c>
      <c r="R117" s="935">
        <f t="shared" si="3"/>
        <v>4.66</v>
      </c>
      <c r="S117" s="901">
        <f t="shared" si="4"/>
        <v>4</v>
      </c>
      <c r="T117" s="935">
        <f t="shared" si="5"/>
        <v>4.66</v>
      </c>
      <c r="U117" s="944">
        <v>40</v>
      </c>
      <c r="V117" s="501">
        <v>58</v>
      </c>
      <c r="W117" s="501">
        <v>18</v>
      </c>
      <c r="X117" s="942">
        <v>1.45</v>
      </c>
      <c r="Y117" s="940">
        <v>22</v>
      </c>
    </row>
    <row r="118" spans="1:25" ht="14.4" customHeight="1" x14ac:dyDescent="0.3">
      <c r="A118" s="904" t="s">
        <v>7329</v>
      </c>
      <c r="B118" s="888"/>
      <c r="C118" s="889"/>
      <c r="D118" s="890"/>
      <c r="E118" s="886"/>
      <c r="F118" s="872"/>
      <c r="G118" s="873"/>
      <c r="H118" s="878">
        <v>1</v>
      </c>
      <c r="I118" s="879">
        <v>5.62</v>
      </c>
      <c r="J118" s="880">
        <v>18</v>
      </c>
      <c r="K118" s="875">
        <v>5.57</v>
      </c>
      <c r="L118" s="874">
        <v>3</v>
      </c>
      <c r="M118" s="874">
        <v>30</v>
      </c>
      <c r="N118" s="876">
        <v>10</v>
      </c>
      <c r="O118" s="874" t="s">
        <v>7113</v>
      </c>
      <c r="P118" s="887" t="s">
        <v>7330</v>
      </c>
      <c r="Q118" s="877">
        <f t="shared" si="3"/>
        <v>1</v>
      </c>
      <c r="R118" s="934">
        <f t="shared" si="3"/>
        <v>5.62</v>
      </c>
      <c r="S118" s="877">
        <f t="shared" si="4"/>
        <v>1</v>
      </c>
      <c r="T118" s="934">
        <f t="shared" si="5"/>
        <v>5.62</v>
      </c>
      <c r="U118" s="943">
        <v>10</v>
      </c>
      <c r="V118" s="888">
        <v>18</v>
      </c>
      <c r="W118" s="888">
        <v>8</v>
      </c>
      <c r="X118" s="941">
        <v>1.8</v>
      </c>
      <c r="Y118" s="939">
        <v>8</v>
      </c>
    </row>
    <row r="119" spans="1:25" ht="14.4" customHeight="1" x14ac:dyDescent="0.3">
      <c r="A119" s="904" t="s">
        <v>7331</v>
      </c>
      <c r="B119" s="869">
        <v>23</v>
      </c>
      <c r="C119" s="870">
        <v>18.309999999999999</v>
      </c>
      <c r="D119" s="871">
        <v>3.8</v>
      </c>
      <c r="E119" s="886">
        <v>18</v>
      </c>
      <c r="F119" s="872">
        <v>14.48</v>
      </c>
      <c r="G119" s="873">
        <v>4.9000000000000004</v>
      </c>
      <c r="H119" s="874">
        <v>12</v>
      </c>
      <c r="I119" s="872">
        <v>9.93</v>
      </c>
      <c r="J119" s="873">
        <v>4.3</v>
      </c>
      <c r="K119" s="875">
        <v>0.79</v>
      </c>
      <c r="L119" s="874">
        <v>2</v>
      </c>
      <c r="M119" s="874">
        <v>15</v>
      </c>
      <c r="N119" s="876">
        <v>5</v>
      </c>
      <c r="O119" s="874" t="s">
        <v>7113</v>
      </c>
      <c r="P119" s="887" t="s">
        <v>7332</v>
      </c>
      <c r="Q119" s="877">
        <f t="shared" si="3"/>
        <v>-11</v>
      </c>
      <c r="R119" s="934">
        <f t="shared" si="3"/>
        <v>-8.379999999999999</v>
      </c>
      <c r="S119" s="877">
        <f t="shared" si="4"/>
        <v>-6</v>
      </c>
      <c r="T119" s="934">
        <f t="shared" si="5"/>
        <v>-4.5500000000000007</v>
      </c>
      <c r="U119" s="943">
        <v>60</v>
      </c>
      <c r="V119" s="888">
        <v>51.599999999999994</v>
      </c>
      <c r="W119" s="888">
        <v>-8.4000000000000057</v>
      </c>
      <c r="X119" s="941">
        <v>0.85999999999999988</v>
      </c>
      <c r="Y119" s="939">
        <v>9</v>
      </c>
    </row>
    <row r="120" spans="1:25" ht="14.4" customHeight="1" x14ac:dyDescent="0.3">
      <c r="A120" s="905" t="s">
        <v>7333</v>
      </c>
      <c r="B120" s="902">
        <v>3</v>
      </c>
      <c r="C120" s="903">
        <v>4.42</v>
      </c>
      <c r="D120" s="885">
        <v>15.3</v>
      </c>
      <c r="E120" s="893">
        <v>6</v>
      </c>
      <c r="F120" s="894">
        <v>9.43</v>
      </c>
      <c r="G120" s="881">
        <v>11.3</v>
      </c>
      <c r="H120" s="898">
        <v>6</v>
      </c>
      <c r="I120" s="894">
        <v>8.66</v>
      </c>
      <c r="J120" s="881">
        <v>4.3</v>
      </c>
      <c r="K120" s="897">
        <v>1.84</v>
      </c>
      <c r="L120" s="898">
        <v>5</v>
      </c>
      <c r="M120" s="898">
        <v>42</v>
      </c>
      <c r="N120" s="899">
        <v>14</v>
      </c>
      <c r="O120" s="898" t="s">
        <v>7113</v>
      </c>
      <c r="P120" s="900" t="s">
        <v>7332</v>
      </c>
      <c r="Q120" s="901">
        <f t="shared" si="3"/>
        <v>3</v>
      </c>
      <c r="R120" s="935">
        <f t="shared" si="3"/>
        <v>4.24</v>
      </c>
      <c r="S120" s="901">
        <f t="shared" si="4"/>
        <v>0</v>
      </c>
      <c r="T120" s="935">
        <f t="shared" si="5"/>
        <v>-0.76999999999999957</v>
      </c>
      <c r="U120" s="944">
        <v>84</v>
      </c>
      <c r="V120" s="501">
        <v>25.799999999999997</v>
      </c>
      <c r="W120" s="501">
        <v>-58.2</v>
      </c>
      <c r="X120" s="942">
        <v>0.30714285714285711</v>
      </c>
      <c r="Y120" s="940"/>
    </row>
    <row r="121" spans="1:25" ht="14.4" customHeight="1" x14ac:dyDescent="0.3">
      <c r="A121" s="905" t="s">
        <v>7334</v>
      </c>
      <c r="B121" s="902">
        <v>1</v>
      </c>
      <c r="C121" s="903">
        <v>4.82</v>
      </c>
      <c r="D121" s="885">
        <v>11</v>
      </c>
      <c r="E121" s="893"/>
      <c r="F121" s="894"/>
      <c r="G121" s="881"/>
      <c r="H121" s="898">
        <v>3</v>
      </c>
      <c r="I121" s="894">
        <v>10.59</v>
      </c>
      <c r="J121" s="881">
        <v>6.3</v>
      </c>
      <c r="K121" s="897">
        <v>4.82</v>
      </c>
      <c r="L121" s="898">
        <v>9</v>
      </c>
      <c r="M121" s="898">
        <v>81</v>
      </c>
      <c r="N121" s="899">
        <v>27</v>
      </c>
      <c r="O121" s="898" t="s">
        <v>7113</v>
      </c>
      <c r="P121" s="900" t="s">
        <v>7332</v>
      </c>
      <c r="Q121" s="901">
        <f t="shared" si="3"/>
        <v>2</v>
      </c>
      <c r="R121" s="935">
        <f t="shared" si="3"/>
        <v>5.77</v>
      </c>
      <c r="S121" s="901">
        <f t="shared" si="4"/>
        <v>3</v>
      </c>
      <c r="T121" s="935">
        <f t="shared" si="5"/>
        <v>10.59</v>
      </c>
      <c r="U121" s="944">
        <v>81</v>
      </c>
      <c r="V121" s="501">
        <v>18.899999999999999</v>
      </c>
      <c r="W121" s="501">
        <v>-62.1</v>
      </c>
      <c r="X121" s="942">
        <v>0.23333333333333331</v>
      </c>
      <c r="Y121" s="940"/>
    </row>
    <row r="122" spans="1:25" ht="14.4" customHeight="1" x14ac:dyDescent="0.3">
      <c r="A122" s="904" t="s">
        <v>7335</v>
      </c>
      <c r="B122" s="888"/>
      <c r="C122" s="889"/>
      <c r="D122" s="890"/>
      <c r="E122" s="886"/>
      <c r="F122" s="872"/>
      <c r="G122" s="873"/>
      <c r="H122" s="878">
        <v>1</v>
      </c>
      <c r="I122" s="879">
        <v>1.97</v>
      </c>
      <c r="J122" s="880">
        <v>23</v>
      </c>
      <c r="K122" s="875">
        <v>1.97</v>
      </c>
      <c r="L122" s="874">
        <v>3</v>
      </c>
      <c r="M122" s="874">
        <v>27</v>
      </c>
      <c r="N122" s="876">
        <v>9</v>
      </c>
      <c r="O122" s="874" t="s">
        <v>7113</v>
      </c>
      <c r="P122" s="887" t="s">
        <v>7336</v>
      </c>
      <c r="Q122" s="877">
        <f t="shared" si="3"/>
        <v>1</v>
      </c>
      <c r="R122" s="934">
        <f t="shared" si="3"/>
        <v>1.97</v>
      </c>
      <c r="S122" s="877">
        <f t="shared" si="4"/>
        <v>1</v>
      </c>
      <c r="T122" s="934">
        <f t="shared" si="5"/>
        <v>1.97</v>
      </c>
      <c r="U122" s="943">
        <v>9</v>
      </c>
      <c r="V122" s="888">
        <v>23</v>
      </c>
      <c r="W122" s="888">
        <v>14</v>
      </c>
      <c r="X122" s="941">
        <v>2.5555555555555554</v>
      </c>
      <c r="Y122" s="939">
        <v>14</v>
      </c>
    </row>
    <row r="123" spans="1:25" ht="14.4" customHeight="1" x14ac:dyDescent="0.3">
      <c r="A123" s="904" t="s">
        <v>7337</v>
      </c>
      <c r="B123" s="869">
        <v>1</v>
      </c>
      <c r="C123" s="870">
        <v>0.74</v>
      </c>
      <c r="D123" s="871">
        <v>7</v>
      </c>
      <c r="E123" s="886"/>
      <c r="F123" s="872"/>
      <c r="G123" s="873"/>
      <c r="H123" s="874"/>
      <c r="I123" s="872"/>
      <c r="J123" s="873"/>
      <c r="K123" s="875">
        <v>0.74</v>
      </c>
      <c r="L123" s="874">
        <v>1</v>
      </c>
      <c r="M123" s="874">
        <v>12</v>
      </c>
      <c r="N123" s="876">
        <v>4</v>
      </c>
      <c r="O123" s="874" t="s">
        <v>7113</v>
      </c>
      <c r="P123" s="887" t="s">
        <v>7338</v>
      </c>
      <c r="Q123" s="877">
        <f t="shared" si="3"/>
        <v>-1</v>
      </c>
      <c r="R123" s="934">
        <f t="shared" si="3"/>
        <v>-0.74</v>
      </c>
      <c r="S123" s="877">
        <f t="shared" si="4"/>
        <v>0</v>
      </c>
      <c r="T123" s="934">
        <f t="shared" si="5"/>
        <v>0</v>
      </c>
      <c r="U123" s="943" t="s">
        <v>571</v>
      </c>
      <c r="V123" s="888" t="s">
        <v>571</v>
      </c>
      <c r="W123" s="888" t="s">
        <v>571</v>
      </c>
      <c r="X123" s="941" t="s">
        <v>571</v>
      </c>
      <c r="Y123" s="939"/>
    </row>
    <row r="124" spans="1:25" ht="14.4" customHeight="1" x14ac:dyDescent="0.3">
      <c r="A124" s="904" t="s">
        <v>7339</v>
      </c>
      <c r="B124" s="888">
        <v>2</v>
      </c>
      <c r="C124" s="889">
        <v>1.23</v>
      </c>
      <c r="D124" s="890">
        <v>2.5</v>
      </c>
      <c r="E124" s="886"/>
      <c r="F124" s="872"/>
      <c r="G124" s="873"/>
      <c r="H124" s="878">
        <v>1</v>
      </c>
      <c r="I124" s="879">
        <v>0.62</v>
      </c>
      <c r="J124" s="883">
        <v>3</v>
      </c>
      <c r="K124" s="875">
        <v>0.62</v>
      </c>
      <c r="L124" s="874">
        <v>1</v>
      </c>
      <c r="M124" s="874">
        <v>12</v>
      </c>
      <c r="N124" s="876">
        <v>4</v>
      </c>
      <c r="O124" s="874" t="s">
        <v>7113</v>
      </c>
      <c r="P124" s="887" t="s">
        <v>7340</v>
      </c>
      <c r="Q124" s="877">
        <f t="shared" si="3"/>
        <v>-1</v>
      </c>
      <c r="R124" s="934">
        <f t="shared" si="3"/>
        <v>-0.61</v>
      </c>
      <c r="S124" s="877">
        <f t="shared" si="4"/>
        <v>1</v>
      </c>
      <c r="T124" s="934">
        <f t="shared" si="5"/>
        <v>0.62</v>
      </c>
      <c r="U124" s="943">
        <v>4</v>
      </c>
      <c r="V124" s="888">
        <v>3</v>
      </c>
      <c r="W124" s="888">
        <v>-1</v>
      </c>
      <c r="X124" s="941">
        <v>0.75</v>
      </c>
      <c r="Y124" s="939"/>
    </row>
    <row r="125" spans="1:25" ht="14.4" customHeight="1" x14ac:dyDescent="0.3">
      <c r="A125" s="905" t="s">
        <v>7341</v>
      </c>
      <c r="B125" s="501"/>
      <c r="C125" s="892"/>
      <c r="D125" s="891"/>
      <c r="E125" s="893"/>
      <c r="F125" s="894"/>
      <c r="G125" s="881"/>
      <c r="H125" s="895">
        <v>1</v>
      </c>
      <c r="I125" s="896">
        <v>0.81</v>
      </c>
      <c r="J125" s="884">
        <v>2</v>
      </c>
      <c r="K125" s="897">
        <v>0.81</v>
      </c>
      <c r="L125" s="898">
        <v>2</v>
      </c>
      <c r="M125" s="898">
        <v>18</v>
      </c>
      <c r="N125" s="899">
        <v>6</v>
      </c>
      <c r="O125" s="898" t="s">
        <v>7113</v>
      </c>
      <c r="P125" s="900" t="s">
        <v>7342</v>
      </c>
      <c r="Q125" s="901">
        <f t="shared" si="3"/>
        <v>1</v>
      </c>
      <c r="R125" s="935">
        <f t="shared" si="3"/>
        <v>0.81</v>
      </c>
      <c r="S125" s="901">
        <f t="shared" si="4"/>
        <v>1</v>
      </c>
      <c r="T125" s="935">
        <f t="shared" si="5"/>
        <v>0.81</v>
      </c>
      <c r="U125" s="944">
        <v>6</v>
      </c>
      <c r="V125" s="501">
        <v>2</v>
      </c>
      <c r="W125" s="501">
        <v>-4</v>
      </c>
      <c r="X125" s="942">
        <v>0.33333333333333331</v>
      </c>
      <c r="Y125" s="940"/>
    </row>
    <row r="126" spans="1:25" ht="14.4" customHeight="1" x14ac:dyDescent="0.3">
      <c r="A126" s="904" t="s">
        <v>7343</v>
      </c>
      <c r="B126" s="869">
        <v>26</v>
      </c>
      <c r="C126" s="870">
        <v>23.17</v>
      </c>
      <c r="D126" s="871">
        <v>3.2</v>
      </c>
      <c r="E126" s="886">
        <v>19</v>
      </c>
      <c r="F126" s="872">
        <v>16.93</v>
      </c>
      <c r="G126" s="873">
        <v>5.0999999999999996</v>
      </c>
      <c r="H126" s="874">
        <v>20</v>
      </c>
      <c r="I126" s="872">
        <v>17.82</v>
      </c>
      <c r="J126" s="873">
        <v>3.7</v>
      </c>
      <c r="K126" s="875">
        <v>0.89</v>
      </c>
      <c r="L126" s="874">
        <v>1</v>
      </c>
      <c r="M126" s="874">
        <v>12</v>
      </c>
      <c r="N126" s="876">
        <v>4</v>
      </c>
      <c r="O126" s="874" t="s">
        <v>7113</v>
      </c>
      <c r="P126" s="887" t="s">
        <v>7344</v>
      </c>
      <c r="Q126" s="877">
        <f t="shared" si="3"/>
        <v>-6</v>
      </c>
      <c r="R126" s="934">
        <f t="shared" si="3"/>
        <v>-5.3500000000000014</v>
      </c>
      <c r="S126" s="877">
        <f t="shared" si="4"/>
        <v>1</v>
      </c>
      <c r="T126" s="934">
        <f t="shared" si="5"/>
        <v>0.89000000000000057</v>
      </c>
      <c r="U126" s="943">
        <v>80</v>
      </c>
      <c r="V126" s="888">
        <v>74</v>
      </c>
      <c r="W126" s="888">
        <v>-6</v>
      </c>
      <c r="X126" s="941">
        <v>0.92500000000000004</v>
      </c>
      <c r="Y126" s="939">
        <v>12</v>
      </c>
    </row>
    <row r="127" spans="1:25" ht="14.4" customHeight="1" x14ac:dyDescent="0.3">
      <c r="A127" s="905" t="s">
        <v>7345</v>
      </c>
      <c r="B127" s="902">
        <v>2</v>
      </c>
      <c r="C127" s="903">
        <v>2.73</v>
      </c>
      <c r="D127" s="885">
        <v>2.5</v>
      </c>
      <c r="E127" s="893">
        <v>4</v>
      </c>
      <c r="F127" s="894">
        <v>5.46</v>
      </c>
      <c r="G127" s="881">
        <v>3.3</v>
      </c>
      <c r="H127" s="898"/>
      <c r="I127" s="894"/>
      <c r="J127" s="881"/>
      <c r="K127" s="897">
        <v>1.37</v>
      </c>
      <c r="L127" s="898">
        <v>2</v>
      </c>
      <c r="M127" s="898">
        <v>21</v>
      </c>
      <c r="N127" s="899">
        <v>7</v>
      </c>
      <c r="O127" s="898" t="s">
        <v>7113</v>
      </c>
      <c r="P127" s="900" t="s">
        <v>7346</v>
      </c>
      <c r="Q127" s="901">
        <f t="shared" si="3"/>
        <v>-2</v>
      </c>
      <c r="R127" s="935">
        <f t="shared" si="3"/>
        <v>-2.73</v>
      </c>
      <c r="S127" s="901">
        <f t="shared" si="4"/>
        <v>-4</v>
      </c>
      <c r="T127" s="935">
        <f t="shared" si="5"/>
        <v>-5.46</v>
      </c>
      <c r="U127" s="944" t="s">
        <v>571</v>
      </c>
      <c r="V127" s="501" t="s">
        <v>571</v>
      </c>
      <c r="W127" s="501" t="s">
        <v>571</v>
      </c>
      <c r="X127" s="942" t="s">
        <v>571</v>
      </c>
      <c r="Y127" s="940"/>
    </row>
    <row r="128" spans="1:25" ht="14.4" customHeight="1" x14ac:dyDescent="0.3">
      <c r="A128" s="905" t="s">
        <v>7347</v>
      </c>
      <c r="B128" s="902"/>
      <c r="C128" s="903"/>
      <c r="D128" s="885"/>
      <c r="E128" s="893"/>
      <c r="F128" s="894"/>
      <c r="G128" s="881"/>
      <c r="H128" s="898">
        <v>1</v>
      </c>
      <c r="I128" s="894">
        <v>1.76</v>
      </c>
      <c r="J128" s="881">
        <v>9</v>
      </c>
      <c r="K128" s="897">
        <v>1.76</v>
      </c>
      <c r="L128" s="898">
        <v>3</v>
      </c>
      <c r="M128" s="898">
        <v>27</v>
      </c>
      <c r="N128" s="899">
        <v>9</v>
      </c>
      <c r="O128" s="898" t="s">
        <v>7113</v>
      </c>
      <c r="P128" s="900" t="s">
        <v>7348</v>
      </c>
      <c r="Q128" s="901">
        <f t="shared" si="3"/>
        <v>1</v>
      </c>
      <c r="R128" s="935">
        <f t="shared" si="3"/>
        <v>1.76</v>
      </c>
      <c r="S128" s="901">
        <f t="shared" si="4"/>
        <v>1</v>
      </c>
      <c r="T128" s="935">
        <f t="shared" si="5"/>
        <v>1.76</v>
      </c>
      <c r="U128" s="944">
        <v>9</v>
      </c>
      <c r="V128" s="501">
        <v>9</v>
      </c>
      <c r="W128" s="501">
        <v>0</v>
      </c>
      <c r="X128" s="942">
        <v>1</v>
      </c>
      <c r="Y128" s="940"/>
    </row>
    <row r="129" spans="1:25" ht="14.4" customHeight="1" x14ac:dyDescent="0.3">
      <c r="A129" s="904" t="s">
        <v>7349</v>
      </c>
      <c r="B129" s="888">
        <v>3</v>
      </c>
      <c r="C129" s="889">
        <v>1.61</v>
      </c>
      <c r="D129" s="890">
        <v>5.3</v>
      </c>
      <c r="E129" s="886">
        <v>2</v>
      </c>
      <c r="F129" s="872">
        <v>1.08</v>
      </c>
      <c r="G129" s="873">
        <v>3</v>
      </c>
      <c r="H129" s="878">
        <v>4</v>
      </c>
      <c r="I129" s="879">
        <v>2.4500000000000002</v>
      </c>
      <c r="J129" s="880">
        <v>6.5</v>
      </c>
      <c r="K129" s="875">
        <v>0.54</v>
      </c>
      <c r="L129" s="874">
        <v>1</v>
      </c>
      <c r="M129" s="874">
        <v>12</v>
      </c>
      <c r="N129" s="876">
        <v>4</v>
      </c>
      <c r="O129" s="874" t="s">
        <v>7113</v>
      </c>
      <c r="P129" s="887" t="s">
        <v>7350</v>
      </c>
      <c r="Q129" s="877">
        <f t="shared" si="3"/>
        <v>1</v>
      </c>
      <c r="R129" s="934">
        <f t="shared" si="3"/>
        <v>0.84000000000000008</v>
      </c>
      <c r="S129" s="877">
        <f t="shared" si="4"/>
        <v>2</v>
      </c>
      <c r="T129" s="934">
        <f t="shared" si="5"/>
        <v>1.37</v>
      </c>
      <c r="U129" s="943">
        <v>16</v>
      </c>
      <c r="V129" s="888">
        <v>26</v>
      </c>
      <c r="W129" s="888">
        <v>10</v>
      </c>
      <c r="X129" s="941">
        <v>1.625</v>
      </c>
      <c r="Y129" s="939">
        <v>12</v>
      </c>
    </row>
    <row r="130" spans="1:25" ht="14.4" customHeight="1" x14ac:dyDescent="0.3">
      <c r="A130" s="904" t="s">
        <v>7351</v>
      </c>
      <c r="B130" s="888">
        <v>2</v>
      </c>
      <c r="C130" s="889">
        <v>1.22</v>
      </c>
      <c r="D130" s="890">
        <v>4</v>
      </c>
      <c r="E130" s="886">
        <v>2</v>
      </c>
      <c r="F130" s="872">
        <v>1.22</v>
      </c>
      <c r="G130" s="873">
        <v>4.5</v>
      </c>
      <c r="H130" s="878">
        <v>3</v>
      </c>
      <c r="I130" s="879">
        <v>1.83</v>
      </c>
      <c r="J130" s="880">
        <v>4.3</v>
      </c>
      <c r="K130" s="875">
        <v>0.61</v>
      </c>
      <c r="L130" s="874">
        <v>1</v>
      </c>
      <c r="M130" s="874">
        <v>12</v>
      </c>
      <c r="N130" s="876">
        <v>4</v>
      </c>
      <c r="O130" s="874" t="s">
        <v>7113</v>
      </c>
      <c r="P130" s="887" t="s">
        <v>7352</v>
      </c>
      <c r="Q130" s="877">
        <f t="shared" si="3"/>
        <v>1</v>
      </c>
      <c r="R130" s="934">
        <f t="shared" si="3"/>
        <v>0.6100000000000001</v>
      </c>
      <c r="S130" s="877">
        <f t="shared" si="4"/>
        <v>1</v>
      </c>
      <c r="T130" s="934">
        <f t="shared" si="5"/>
        <v>0.6100000000000001</v>
      </c>
      <c r="U130" s="943">
        <v>12</v>
      </c>
      <c r="V130" s="888">
        <v>12.899999999999999</v>
      </c>
      <c r="W130" s="888">
        <v>0.89999999999999858</v>
      </c>
      <c r="X130" s="941">
        <v>1.075</v>
      </c>
      <c r="Y130" s="939">
        <v>3</v>
      </c>
    </row>
    <row r="131" spans="1:25" ht="14.4" customHeight="1" x14ac:dyDescent="0.3">
      <c r="A131" s="905" t="s">
        <v>7353</v>
      </c>
      <c r="B131" s="501">
        <v>1</v>
      </c>
      <c r="C131" s="892">
        <v>1.25</v>
      </c>
      <c r="D131" s="891">
        <v>8</v>
      </c>
      <c r="E131" s="893">
        <v>1</v>
      </c>
      <c r="F131" s="894">
        <v>1.26</v>
      </c>
      <c r="G131" s="881">
        <v>12</v>
      </c>
      <c r="H131" s="895"/>
      <c r="I131" s="896"/>
      <c r="J131" s="884"/>
      <c r="K131" s="897">
        <v>1.25</v>
      </c>
      <c r="L131" s="898">
        <v>3</v>
      </c>
      <c r="M131" s="898">
        <v>27</v>
      </c>
      <c r="N131" s="899">
        <v>9</v>
      </c>
      <c r="O131" s="898" t="s">
        <v>7113</v>
      </c>
      <c r="P131" s="900" t="s">
        <v>7352</v>
      </c>
      <c r="Q131" s="901">
        <f t="shared" si="3"/>
        <v>-1</v>
      </c>
      <c r="R131" s="935">
        <f t="shared" si="3"/>
        <v>-1.25</v>
      </c>
      <c r="S131" s="901">
        <f t="shared" si="4"/>
        <v>-1</v>
      </c>
      <c r="T131" s="935">
        <f t="shared" si="5"/>
        <v>-1.26</v>
      </c>
      <c r="U131" s="944" t="s">
        <v>571</v>
      </c>
      <c r="V131" s="501" t="s">
        <v>571</v>
      </c>
      <c r="W131" s="501" t="s">
        <v>571</v>
      </c>
      <c r="X131" s="942" t="s">
        <v>571</v>
      </c>
      <c r="Y131" s="940"/>
    </row>
    <row r="132" spans="1:25" ht="14.4" customHeight="1" x14ac:dyDescent="0.3">
      <c r="A132" s="904" t="s">
        <v>7354</v>
      </c>
      <c r="B132" s="888"/>
      <c r="C132" s="889"/>
      <c r="D132" s="890"/>
      <c r="E132" s="886"/>
      <c r="F132" s="872"/>
      <c r="G132" s="873"/>
      <c r="H132" s="878">
        <v>1</v>
      </c>
      <c r="I132" s="879">
        <v>4.5199999999999996</v>
      </c>
      <c r="J132" s="880">
        <v>31</v>
      </c>
      <c r="K132" s="875">
        <v>4.5199999999999996</v>
      </c>
      <c r="L132" s="874">
        <v>5</v>
      </c>
      <c r="M132" s="874">
        <v>42</v>
      </c>
      <c r="N132" s="876">
        <v>14</v>
      </c>
      <c r="O132" s="874" t="s">
        <v>7113</v>
      </c>
      <c r="P132" s="887" t="s">
        <v>7355</v>
      </c>
      <c r="Q132" s="877">
        <f t="shared" si="3"/>
        <v>1</v>
      </c>
      <c r="R132" s="934">
        <f t="shared" si="3"/>
        <v>4.5199999999999996</v>
      </c>
      <c r="S132" s="877">
        <f t="shared" si="4"/>
        <v>1</v>
      </c>
      <c r="T132" s="934">
        <f t="shared" si="5"/>
        <v>4.5199999999999996</v>
      </c>
      <c r="U132" s="943">
        <v>14</v>
      </c>
      <c r="V132" s="888">
        <v>31</v>
      </c>
      <c r="W132" s="888">
        <v>17</v>
      </c>
      <c r="X132" s="941">
        <v>2.2142857142857144</v>
      </c>
      <c r="Y132" s="939">
        <v>17</v>
      </c>
    </row>
    <row r="133" spans="1:25" ht="14.4" customHeight="1" x14ac:dyDescent="0.3">
      <c r="A133" s="905" t="s">
        <v>7356</v>
      </c>
      <c r="B133" s="501"/>
      <c r="C133" s="892"/>
      <c r="D133" s="891"/>
      <c r="E133" s="893"/>
      <c r="F133" s="894"/>
      <c r="G133" s="881"/>
      <c r="H133" s="895">
        <v>1</v>
      </c>
      <c r="I133" s="896">
        <v>5.07</v>
      </c>
      <c r="J133" s="882">
        <v>30</v>
      </c>
      <c r="K133" s="897">
        <v>5.07</v>
      </c>
      <c r="L133" s="898">
        <v>5</v>
      </c>
      <c r="M133" s="898">
        <v>48</v>
      </c>
      <c r="N133" s="899">
        <v>16</v>
      </c>
      <c r="O133" s="898" t="s">
        <v>7113</v>
      </c>
      <c r="P133" s="900" t="s">
        <v>7355</v>
      </c>
      <c r="Q133" s="901">
        <f t="shared" si="3"/>
        <v>1</v>
      </c>
      <c r="R133" s="935">
        <f t="shared" si="3"/>
        <v>5.07</v>
      </c>
      <c r="S133" s="901">
        <f t="shared" si="4"/>
        <v>1</v>
      </c>
      <c r="T133" s="935">
        <f t="shared" si="5"/>
        <v>5.07</v>
      </c>
      <c r="U133" s="944">
        <v>16</v>
      </c>
      <c r="V133" s="501">
        <v>30</v>
      </c>
      <c r="W133" s="501">
        <v>14</v>
      </c>
      <c r="X133" s="942">
        <v>1.875</v>
      </c>
      <c r="Y133" s="940">
        <v>14</v>
      </c>
    </row>
    <row r="134" spans="1:25" ht="14.4" customHeight="1" x14ac:dyDescent="0.3">
      <c r="A134" s="904" t="s">
        <v>7357</v>
      </c>
      <c r="B134" s="888"/>
      <c r="C134" s="889"/>
      <c r="D134" s="890"/>
      <c r="E134" s="886"/>
      <c r="F134" s="872"/>
      <c r="G134" s="873"/>
      <c r="H134" s="878">
        <v>1</v>
      </c>
      <c r="I134" s="879">
        <v>0.33</v>
      </c>
      <c r="J134" s="883">
        <v>3</v>
      </c>
      <c r="K134" s="875">
        <v>0.32</v>
      </c>
      <c r="L134" s="874">
        <v>1</v>
      </c>
      <c r="M134" s="874">
        <v>9</v>
      </c>
      <c r="N134" s="876">
        <v>3</v>
      </c>
      <c r="O134" s="874" t="s">
        <v>7113</v>
      </c>
      <c r="P134" s="887" t="s">
        <v>7358</v>
      </c>
      <c r="Q134" s="877">
        <f t="shared" ref="Q134:R197" si="6">H134-B134</f>
        <v>1</v>
      </c>
      <c r="R134" s="934">
        <f t="shared" si="6"/>
        <v>0.33</v>
      </c>
      <c r="S134" s="877">
        <f t="shared" ref="S134:S197" si="7">H134-E134</f>
        <v>1</v>
      </c>
      <c r="T134" s="934">
        <f t="shared" ref="T134:T197" si="8">I134-F134</f>
        <v>0.33</v>
      </c>
      <c r="U134" s="943">
        <v>3</v>
      </c>
      <c r="V134" s="888">
        <v>3</v>
      </c>
      <c r="W134" s="888">
        <v>0</v>
      </c>
      <c r="X134" s="941">
        <v>1</v>
      </c>
      <c r="Y134" s="939"/>
    </row>
    <row r="135" spans="1:25" ht="14.4" customHeight="1" x14ac:dyDescent="0.3">
      <c r="A135" s="904" t="s">
        <v>7359</v>
      </c>
      <c r="B135" s="888"/>
      <c r="C135" s="889"/>
      <c r="D135" s="890"/>
      <c r="E135" s="886"/>
      <c r="F135" s="872"/>
      <c r="G135" s="873"/>
      <c r="H135" s="878">
        <v>1</v>
      </c>
      <c r="I135" s="879">
        <v>1.02</v>
      </c>
      <c r="J135" s="880">
        <v>14</v>
      </c>
      <c r="K135" s="875">
        <v>1.02</v>
      </c>
      <c r="L135" s="874">
        <v>3</v>
      </c>
      <c r="M135" s="874">
        <v>30</v>
      </c>
      <c r="N135" s="876">
        <v>10</v>
      </c>
      <c r="O135" s="874" t="s">
        <v>7113</v>
      </c>
      <c r="P135" s="887" t="s">
        <v>7360</v>
      </c>
      <c r="Q135" s="877">
        <f t="shared" si="6"/>
        <v>1</v>
      </c>
      <c r="R135" s="934">
        <f t="shared" si="6"/>
        <v>1.02</v>
      </c>
      <c r="S135" s="877">
        <f t="shared" si="7"/>
        <v>1</v>
      </c>
      <c r="T135" s="934">
        <f t="shared" si="8"/>
        <v>1.02</v>
      </c>
      <c r="U135" s="943">
        <v>10</v>
      </c>
      <c r="V135" s="888">
        <v>14</v>
      </c>
      <c r="W135" s="888">
        <v>4</v>
      </c>
      <c r="X135" s="941">
        <v>1.4</v>
      </c>
      <c r="Y135" s="939">
        <v>4</v>
      </c>
    </row>
    <row r="136" spans="1:25" ht="14.4" customHeight="1" x14ac:dyDescent="0.3">
      <c r="A136" s="904" t="s">
        <v>7361</v>
      </c>
      <c r="B136" s="888">
        <v>1</v>
      </c>
      <c r="C136" s="889">
        <v>0.68</v>
      </c>
      <c r="D136" s="890">
        <v>3</v>
      </c>
      <c r="E136" s="878">
        <v>1</v>
      </c>
      <c r="F136" s="879">
        <v>0.7</v>
      </c>
      <c r="G136" s="883">
        <v>7</v>
      </c>
      <c r="H136" s="874"/>
      <c r="I136" s="872"/>
      <c r="J136" s="873"/>
      <c r="K136" s="875">
        <v>0.68</v>
      </c>
      <c r="L136" s="874">
        <v>3</v>
      </c>
      <c r="M136" s="874">
        <v>24</v>
      </c>
      <c r="N136" s="876">
        <v>8</v>
      </c>
      <c r="O136" s="874" t="s">
        <v>7113</v>
      </c>
      <c r="P136" s="887" t="s">
        <v>7362</v>
      </c>
      <c r="Q136" s="877">
        <f t="shared" si="6"/>
        <v>-1</v>
      </c>
      <c r="R136" s="934">
        <f t="shared" si="6"/>
        <v>-0.68</v>
      </c>
      <c r="S136" s="877">
        <f t="shared" si="7"/>
        <v>-1</v>
      </c>
      <c r="T136" s="934">
        <f t="shared" si="8"/>
        <v>-0.7</v>
      </c>
      <c r="U136" s="943" t="s">
        <v>571</v>
      </c>
      <c r="V136" s="888" t="s">
        <v>571</v>
      </c>
      <c r="W136" s="888" t="s">
        <v>571</v>
      </c>
      <c r="X136" s="941" t="s">
        <v>571</v>
      </c>
      <c r="Y136" s="939"/>
    </row>
    <row r="137" spans="1:25" ht="14.4" customHeight="1" x14ac:dyDescent="0.3">
      <c r="A137" s="904" t="s">
        <v>7363</v>
      </c>
      <c r="B137" s="869">
        <v>1</v>
      </c>
      <c r="C137" s="870">
        <v>0.42</v>
      </c>
      <c r="D137" s="871">
        <v>5</v>
      </c>
      <c r="E137" s="886"/>
      <c r="F137" s="872"/>
      <c r="G137" s="873"/>
      <c r="H137" s="874"/>
      <c r="I137" s="872"/>
      <c r="J137" s="873"/>
      <c r="K137" s="875">
        <v>0.42</v>
      </c>
      <c r="L137" s="874">
        <v>2</v>
      </c>
      <c r="M137" s="874">
        <v>18</v>
      </c>
      <c r="N137" s="876">
        <v>6</v>
      </c>
      <c r="O137" s="874" t="s">
        <v>7113</v>
      </c>
      <c r="P137" s="887" t="s">
        <v>7364</v>
      </c>
      <c r="Q137" s="877">
        <f t="shared" si="6"/>
        <v>-1</v>
      </c>
      <c r="R137" s="934">
        <f t="shared" si="6"/>
        <v>-0.42</v>
      </c>
      <c r="S137" s="877">
        <f t="shared" si="7"/>
        <v>0</v>
      </c>
      <c r="T137" s="934">
        <f t="shared" si="8"/>
        <v>0</v>
      </c>
      <c r="U137" s="943" t="s">
        <v>571</v>
      </c>
      <c r="V137" s="888" t="s">
        <v>571</v>
      </c>
      <c r="W137" s="888" t="s">
        <v>571</v>
      </c>
      <c r="X137" s="941" t="s">
        <v>571</v>
      </c>
      <c r="Y137" s="939"/>
    </row>
    <row r="138" spans="1:25" ht="14.4" customHeight="1" x14ac:dyDescent="0.3">
      <c r="A138" s="904" t="s">
        <v>7365</v>
      </c>
      <c r="B138" s="888"/>
      <c r="C138" s="889"/>
      <c r="D138" s="890"/>
      <c r="E138" s="886"/>
      <c r="F138" s="872"/>
      <c r="G138" s="873"/>
      <c r="H138" s="878">
        <v>2</v>
      </c>
      <c r="I138" s="879">
        <v>0.94</v>
      </c>
      <c r="J138" s="880">
        <v>9.5</v>
      </c>
      <c r="K138" s="875">
        <v>0.3</v>
      </c>
      <c r="L138" s="874">
        <v>1</v>
      </c>
      <c r="M138" s="874">
        <v>12</v>
      </c>
      <c r="N138" s="876">
        <v>4</v>
      </c>
      <c r="O138" s="874" t="s">
        <v>7113</v>
      </c>
      <c r="P138" s="887" t="s">
        <v>7366</v>
      </c>
      <c r="Q138" s="877">
        <f t="shared" si="6"/>
        <v>2</v>
      </c>
      <c r="R138" s="934">
        <f t="shared" si="6"/>
        <v>0.94</v>
      </c>
      <c r="S138" s="877">
        <f t="shared" si="7"/>
        <v>2</v>
      </c>
      <c r="T138" s="934">
        <f t="shared" si="8"/>
        <v>0.94</v>
      </c>
      <c r="U138" s="943">
        <v>8</v>
      </c>
      <c r="V138" s="888">
        <v>19</v>
      </c>
      <c r="W138" s="888">
        <v>11</v>
      </c>
      <c r="X138" s="941">
        <v>2.375</v>
      </c>
      <c r="Y138" s="939">
        <v>13</v>
      </c>
    </row>
    <row r="139" spans="1:25" ht="14.4" customHeight="1" x14ac:dyDescent="0.3">
      <c r="A139" s="905" t="s">
        <v>7367</v>
      </c>
      <c r="B139" s="501"/>
      <c r="C139" s="892"/>
      <c r="D139" s="891"/>
      <c r="E139" s="893"/>
      <c r="F139" s="894"/>
      <c r="G139" s="881"/>
      <c r="H139" s="895">
        <v>1</v>
      </c>
      <c r="I139" s="896">
        <v>0.46</v>
      </c>
      <c r="J139" s="884">
        <v>6</v>
      </c>
      <c r="K139" s="897">
        <v>0.46</v>
      </c>
      <c r="L139" s="898">
        <v>2</v>
      </c>
      <c r="M139" s="898">
        <v>18</v>
      </c>
      <c r="N139" s="899">
        <v>6</v>
      </c>
      <c r="O139" s="898" t="s">
        <v>7113</v>
      </c>
      <c r="P139" s="900" t="s">
        <v>7368</v>
      </c>
      <c r="Q139" s="901">
        <f t="shared" si="6"/>
        <v>1</v>
      </c>
      <c r="R139" s="935">
        <f t="shared" si="6"/>
        <v>0.46</v>
      </c>
      <c r="S139" s="901">
        <f t="shared" si="7"/>
        <v>1</v>
      </c>
      <c r="T139" s="935">
        <f t="shared" si="8"/>
        <v>0.46</v>
      </c>
      <c r="U139" s="944">
        <v>6</v>
      </c>
      <c r="V139" s="501">
        <v>6</v>
      </c>
      <c r="W139" s="501">
        <v>0</v>
      </c>
      <c r="X139" s="942">
        <v>1</v>
      </c>
      <c r="Y139" s="940"/>
    </row>
    <row r="140" spans="1:25" ht="14.4" customHeight="1" x14ac:dyDescent="0.3">
      <c r="A140" s="904" t="s">
        <v>7369</v>
      </c>
      <c r="B140" s="888">
        <v>81</v>
      </c>
      <c r="C140" s="889">
        <v>60.2</v>
      </c>
      <c r="D140" s="890">
        <v>3.7</v>
      </c>
      <c r="E140" s="886">
        <v>114</v>
      </c>
      <c r="F140" s="872">
        <v>86.72</v>
      </c>
      <c r="G140" s="873">
        <v>4</v>
      </c>
      <c r="H140" s="878">
        <v>156</v>
      </c>
      <c r="I140" s="879">
        <v>128.36000000000001</v>
      </c>
      <c r="J140" s="883">
        <v>4.0999999999999996</v>
      </c>
      <c r="K140" s="875">
        <v>0.74</v>
      </c>
      <c r="L140" s="874">
        <v>2</v>
      </c>
      <c r="M140" s="874">
        <v>15</v>
      </c>
      <c r="N140" s="876">
        <v>5</v>
      </c>
      <c r="O140" s="874" t="s">
        <v>7113</v>
      </c>
      <c r="P140" s="887" t="s">
        <v>7370</v>
      </c>
      <c r="Q140" s="877">
        <f t="shared" si="6"/>
        <v>75</v>
      </c>
      <c r="R140" s="934">
        <f t="shared" si="6"/>
        <v>68.160000000000011</v>
      </c>
      <c r="S140" s="877">
        <f t="shared" si="7"/>
        <v>42</v>
      </c>
      <c r="T140" s="934">
        <f t="shared" si="8"/>
        <v>41.640000000000015</v>
      </c>
      <c r="U140" s="943">
        <v>780</v>
      </c>
      <c r="V140" s="888">
        <v>639.59999999999991</v>
      </c>
      <c r="W140" s="888">
        <v>-140.40000000000009</v>
      </c>
      <c r="X140" s="941">
        <v>0.81999999999999984</v>
      </c>
      <c r="Y140" s="939">
        <v>137</v>
      </c>
    </row>
    <row r="141" spans="1:25" ht="14.4" customHeight="1" x14ac:dyDescent="0.3">
      <c r="A141" s="905" t="s">
        <v>7371</v>
      </c>
      <c r="B141" s="501">
        <v>24</v>
      </c>
      <c r="C141" s="892">
        <v>26.83</v>
      </c>
      <c r="D141" s="891">
        <v>6.5</v>
      </c>
      <c r="E141" s="893">
        <v>20</v>
      </c>
      <c r="F141" s="894">
        <v>22.5</v>
      </c>
      <c r="G141" s="881">
        <v>5.3</v>
      </c>
      <c r="H141" s="895">
        <v>24</v>
      </c>
      <c r="I141" s="896">
        <v>24.57</v>
      </c>
      <c r="J141" s="884">
        <v>6</v>
      </c>
      <c r="K141" s="897">
        <v>1.24</v>
      </c>
      <c r="L141" s="898">
        <v>4</v>
      </c>
      <c r="M141" s="898">
        <v>33</v>
      </c>
      <c r="N141" s="899">
        <v>11</v>
      </c>
      <c r="O141" s="898" t="s">
        <v>7113</v>
      </c>
      <c r="P141" s="900" t="s">
        <v>7372</v>
      </c>
      <c r="Q141" s="901">
        <f t="shared" si="6"/>
        <v>0</v>
      </c>
      <c r="R141" s="935">
        <f t="shared" si="6"/>
        <v>-2.259999999999998</v>
      </c>
      <c r="S141" s="901">
        <f t="shared" si="7"/>
        <v>4</v>
      </c>
      <c r="T141" s="935">
        <f t="shared" si="8"/>
        <v>2.0700000000000003</v>
      </c>
      <c r="U141" s="944">
        <v>264</v>
      </c>
      <c r="V141" s="501">
        <v>144</v>
      </c>
      <c r="W141" s="501">
        <v>-120</v>
      </c>
      <c r="X141" s="942">
        <v>0.54545454545454541</v>
      </c>
      <c r="Y141" s="940">
        <v>25</v>
      </c>
    </row>
    <row r="142" spans="1:25" ht="14.4" customHeight="1" x14ac:dyDescent="0.3">
      <c r="A142" s="905" t="s">
        <v>7373</v>
      </c>
      <c r="B142" s="501">
        <v>11</v>
      </c>
      <c r="C142" s="892">
        <v>27.21</v>
      </c>
      <c r="D142" s="891">
        <v>15.6</v>
      </c>
      <c r="E142" s="893">
        <v>6</v>
      </c>
      <c r="F142" s="894">
        <v>11.27</v>
      </c>
      <c r="G142" s="881">
        <v>11.3</v>
      </c>
      <c r="H142" s="895">
        <v>5</v>
      </c>
      <c r="I142" s="896">
        <v>8.1300000000000008</v>
      </c>
      <c r="J142" s="884">
        <v>6.4</v>
      </c>
      <c r="K142" s="897">
        <v>2.48</v>
      </c>
      <c r="L142" s="898">
        <v>6</v>
      </c>
      <c r="M142" s="898">
        <v>57</v>
      </c>
      <c r="N142" s="899">
        <v>19</v>
      </c>
      <c r="O142" s="898" t="s">
        <v>7113</v>
      </c>
      <c r="P142" s="900" t="s">
        <v>7374</v>
      </c>
      <c r="Q142" s="901">
        <f t="shared" si="6"/>
        <v>-6</v>
      </c>
      <c r="R142" s="935">
        <f t="shared" si="6"/>
        <v>-19.079999999999998</v>
      </c>
      <c r="S142" s="901">
        <f t="shared" si="7"/>
        <v>-1</v>
      </c>
      <c r="T142" s="935">
        <f t="shared" si="8"/>
        <v>-3.1399999999999988</v>
      </c>
      <c r="U142" s="944">
        <v>95</v>
      </c>
      <c r="V142" s="501">
        <v>32</v>
      </c>
      <c r="W142" s="501">
        <v>-63</v>
      </c>
      <c r="X142" s="942">
        <v>0.33684210526315789</v>
      </c>
      <c r="Y142" s="940"/>
    </row>
    <row r="143" spans="1:25" ht="14.4" customHeight="1" x14ac:dyDescent="0.3">
      <c r="A143" s="904" t="s">
        <v>7375</v>
      </c>
      <c r="B143" s="888">
        <v>227</v>
      </c>
      <c r="C143" s="889">
        <v>216.7</v>
      </c>
      <c r="D143" s="890">
        <v>4.3</v>
      </c>
      <c r="E143" s="878">
        <v>249</v>
      </c>
      <c r="F143" s="879">
        <v>235.77</v>
      </c>
      <c r="G143" s="883">
        <v>4.5999999999999996</v>
      </c>
      <c r="H143" s="874">
        <v>240</v>
      </c>
      <c r="I143" s="872">
        <v>231.76</v>
      </c>
      <c r="J143" s="873">
        <v>4.4000000000000004</v>
      </c>
      <c r="K143" s="875">
        <v>0.93</v>
      </c>
      <c r="L143" s="874">
        <v>2</v>
      </c>
      <c r="M143" s="874">
        <v>15</v>
      </c>
      <c r="N143" s="876">
        <v>5</v>
      </c>
      <c r="O143" s="874" t="s">
        <v>7113</v>
      </c>
      <c r="P143" s="887" t="s">
        <v>7376</v>
      </c>
      <c r="Q143" s="877">
        <f t="shared" si="6"/>
        <v>13</v>
      </c>
      <c r="R143" s="934">
        <f t="shared" si="6"/>
        <v>15.060000000000002</v>
      </c>
      <c r="S143" s="877">
        <f t="shared" si="7"/>
        <v>-9</v>
      </c>
      <c r="T143" s="934">
        <f t="shared" si="8"/>
        <v>-4.0100000000000193</v>
      </c>
      <c r="U143" s="943">
        <v>1200</v>
      </c>
      <c r="V143" s="888">
        <v>1056</v>
      </c>
      <c r="W143" s="888">
        <v>-144</v>
      </c>
      <c r="X143" s="941">
        <v>0.88</v>
      </c>
      <c r="Y143" s="939">
        <v>88</v>
      </c>
    </row>
    <row r="144" spans="1:25" ht="14.4" customHeight="1" x14ac:dyDescent="0.3">
      <c r="A144" s="905" t="s">
        <v>7377</v>
      </c>
      <c r="B144" s="501">
        <v>6</v>
      </c>
      <c r="C144" s="892">
        <v>7.37</v>
      </c>
      <c r="D144" s="891">
        <v>6.3</v>
      </c>
      <c r="E144" s="895">
        <v>1</v>
      </c>
      <c r="F144" s="896">
        <v>1.19</v>
      </c>
      <c r="G144" s="884">
        <v>3</v>
      </c>
      <c r="H144" s="898">
        <v>7</v>
      </c>
      <c r="I144" s="894">
        <v>8.57</v>
      </c>
      <c r="J144" s="882">
        <v>7.7</v>
      </c>
      <c r="K144" s="897">
        <v>1.19</v>
      </c>
      <c r="L144" s="898">
        <v>2</v>
      </c>
      <c r="M144" s="898">
        <v>21</v>
      </c>
      <c r="N144" s="899">
        <v>7</v>
      </c>
      <c r="O144" s="898" t="s">
        <v>7113</v>
      </c>
      <c r="P144" s="900" t="s">
        <v>7378</v>
      </c>
      <c r="Q144" s="901">
        <f t="shared" si="6"/>
        <v>1</v>
      </c>
      <c r="R144" s="935">
        <f t="shared" si="6"/>
        <v>1.2000000000000002</v>
      </c>
      <c r="S144" s="901">
        <f t="shared" si="7"/>
        <v>6</v>
      </c>
      <c r="T144" s="935">
        <f t="shared" si="8"/>
        <v>7.3800000000000008</v>
      </c>
      <c r="U144" s="944">
        <v>49</v>
      </c>
      <c r="V144" s="501">
        <v>53.9</v>
      </c>
      <c r="W144" s="501">
        <v>4.8999999999999986</v>
      </c>
      <c r="X144" s="942">
        <v>1.0999999999999999</v>
      </c>
      <c r="Y144" s="940">
        <v>14</v>
      </c>
    </row>
    <row r="145" spans="1:25" ht="14.4" customHeight="1" x14ac:dyDescent="0.3">
      <c r="A145" s="905" t="s">
        <v>7379</v>
      </c>
      <c r="B145" s="501">
        <v>2</v>
      </c>
      <c r="C145" s="892">
        <v>2.97</v>
      </c>
      <c r="D145" s="891">
        <v>9</v>
      </c>
      <c r="E145" s="895"/>
      <c r="F145" s="896"/>
      <c r="G145" s="884"/>
      <c r="H145" s="898"/>
      <c r="I145" s="894"/>
      <c r="J145" s="881"/>
      <c r="K145" s="897">
        <v>1.31</v>
      </c>
      <c r="L145" s="898">
        <v>3</v>
      </c>
      <c r="M145" s="898">
        <v>24</v>
      </c>
      <c r="N145" s="899">
        <v>8</v>
      </c>
      <c r="O145" s="898" t="s">
        <v>7113</v>
      </c>
      <c r="P145" s="900" t="s">
        <v>7380</v>
      </c>
      <c r="Q145" s="901">
        <f t="shared" si="6"/>
        <v>-2</v>
      </c>
      <c r="R145" s="935">
        <f t="shared" si="6"/>
        <v>-2.97</v>
      </c>
      <c r="S145" s="901">
        <f t="shared" si="7"/>
        <v>0</v>
      </c>
      <c r="T145" s="935">
        <f t="shared" si="8"/>
        <v>0</v>
      </c>
      <c r="U145" s="944" t="s">
        <v>571</v>
      </c>
      <c r="V145" s="501" t="s">
        <v>571</v>
      </c>
      <c r="W145" s="501" t="s">
        <v>571</v>
      </c>
      <c r="X145" s="942" t="s">
        <v>571</v>
      </c>
      <c r="Y145" s="940"/>
    </row>
    <row r="146" spans="1:25" ht="14.4" customHeight="1" x14ac:dyDescent="0.3">
      <c r="A146" s="904" t="s">
        <v>7381</v>
      </c>
      <c r="B146" s="888">
        <v>32</v>
      </c>
      <c r="C146" s="889">
        <v>14.57</v>
      </c>
      <c r="D146" s="890">
        <v>3.7</v>
      </c>
      <c r="E146" s="886">
        <v>36</v>
      </c>
      <c r="F146" s="872">
        <v>16.21</v>
      </c>
      <c r="G146" s="873">
        <v>4.0999999999999996</v>
      </c>
      <c r="H146" s="878">
        <v>37</v>
      </c>
      <c r="I146" s="879">
        <v>16.690000000000001</v>
      </c>
      <c r="J146" s="880">
        <v>4.2</v>
      </c>
      <c r="K146" s="875">
        <v>0.45</v>
      </c>
      <c r="L146" s="874">
        <v>1</v>
      </c>
      <c r="M146" s="874">
        <v>12</v>
      </c>
      <c r="N146" s="876">
        <v>4</v>
      </c>
      <c r="O146" s="874" t="s">
        <v>7113</v>
      </c>
      <c r="P146" s="887" t="s">
        <v>7382</v>
      </c>
      <c r="Q146" s="877">
        <f t="shared" si="6"/>
        <v>5</v>
      </c>
      <c r="R146" s="934">
        <f t="shared" si="6"/>
        <v>2.120000000000001</v>
      </c>
      <c r="S146" s="877">
        <f t="shared" si="7"/>
        <v>1</v>
      </c>
      <c r="T146" s="934">
        <f t="shared" si="8"/>
        <v>0.48000000000000043</v>
      </c>
      <c r="U146" s="943">
        <v>148</v>
      </c>
      <c r="V146" s="888">
        <v>155.4</v>
      </c>
      <c r="W146" s="888">
        <v>7.4000000000000057</v>
      </c>
      <c r="X146" s="941">
        <v>1.05</v>
      </c>
      <c r="Y146" s="939">
        <v>26</v>
      </c>
    </row>
    <row r="147" spans="1:25" ht="14.4" customHeight="1" x14ac:dyDescent="0.3">
      <c r="A147" s="905" t="s">
        <v>7383</v>
      </c>
      <c r="B147" s="501">
        <v>1</v>
      </c>
      <c r="C147" s="892">
        <v>0.72</v>
      </c>
      <c r="D147" s="891">
        <v>5</v>
      </c>
      <c r="E147" s="893">
        <v>5</v>
      </c>
      <c r="F147" s="894">
        <v>3.47</v>
      </c>
      <c r="G147" s="881">
        <v>7.6</v>
      </c>
      <c r="H147" s="895">
        <v>4</v>
      </c>
      <c r="I147" s="896">
        <v>2.74</v>
      </c>
      <c r="J147" s="884">
        <v>5.8</v>
      </c>
      <c r="K147" s="897">
        <v>0.72</v>
      </c>
      <c r="L147" s="898">
        <v>3</v>
      </c>
      <c r="M147" s="898">
        <v>24</v>
      </c>
      <c r="N147" s="899">
        <v>8</v>
      </c>
      <c r="O147" s="898" t="s">
        <v>7113</v>
      </c>
      <c r="P147" s="900" t="s">
        <v>7382</v>
      </c>
      <c r="Q147" s="901">
        <f t="shared" si="6"/>
        <v>3</v>
      </c>
      <c r="R147" s="935">
        <f t="shared" si="6"/>
        <v>2.0200000000000005</v>
      </c>
      <c r="S147" s="901">
        <f t="shared" si="7"/>
        <v>-1</v>
      </c>
      <c r="T147" s="935">
        <f t="shared" si="8"/>
        <v>-0.73</v>
      </c>
      <c r="U147" s="944">
        <v>32</v>
      </c>
      <c r="V147" s="501">
        <v>23.2</v>
      </c>
      <c r="W147" s="501">
        <v>-8.8000000000000007</v>
      </c>
      <c r="X147" s="942">
        <v>0.72499999999999998</v>
      </c>
      <c r="Y147" s="940"/>
    </row>
    <row r="148" spans="1:25" ht="14.4" customHeight="1" x14ac:dyDescent="0.3">
      <c r="A148" s="905" t="s">
        <v>7384</v>
      </c>
      <c r="B148" s="501"/>
      <c r="C148" s="892"/>
      <c r="D148" s="891"/>
      <c r="E148" s="893">
        <v>1</v>
      </c>
      <c r="F148" s="894">
        <v>1.52</v>
      </c>
      <c r="G148" s="881">
        <v>9</v>
      </c>
      <c r="H148" s="895">
        <v>3</v>
      </c>
      <c r="I148" s="896">
        <v>3.5</v>
      </c>
      <c r="J148" s="884">
        <v>3</v>
      </c>
      <c r="K148" s="897">
        <v>1.52</v>
      </c>
      <c r="L148" s="898">
        <v>4</v>
      </c>
      <c r="M148" s="898">
        <v>36</v>
      </c>
      <c r="N148" s="899">
        <v>12</v>
      </c>
      <c r="O148" s="898" t="s">
        <v>7113</v>
      </c>
      <c r="P148" s="900" t="s">
        <v>7382</v>
      </c>
      <c r="Q148" s="901">
        <f t="shared" si="6"/>
        <v>3</v>
      </c>
      <c r="R148" s="935">
        <f t="shared" si="6"/>
        <v>3.5</v>
      </c>
      <c r="S148" s="901">
        <f t="shared" si="7"/>
        <v>2</v>
      </c>
      <c r="T148" s="935">
        <f t="shared" si="8"/>
        <v>1.98</v>
      </c>
      <c r="U148" s="944">
        <v>36</v>
      </c>
      <c r="V148" s="501">
        <v>9</v>
      </c>
      <c r="W148" s="501">
        <v>-27</v>
      </c>
      <c r="X148" s="942">
        <v>0.25</v>
      </c>
      <c r="Y148" s="940"/>
    </row>
    <row r="149" spans="1:25" ht="14.4" customHeight="1" x14ac:dyDescent="0.3">
      <c r="A149" s="904" t="s">
        <v>7385</v>
      </c>
      <c r="B149" s="869">
        <v>1</v>
      </c>
      <c r="C149" s="870">
        <v>0.36</v>
      </c>
      <c r="D149" s="871">
        <v>2</v>
      </c>
      <c r="E149" s="886"/>
      <c r="F149" s="872"/>
      <c r="G149" s="873"/>
      <c r="H149" s="874"/>
      <c r="I149" s="872"/>
      <c r="J149" s="873"/>
      <c r="K149" s="875">
        <v>0.54</v>
      </c>
      <c r="L149" s="874">
        <v>3</v>
      </c>
      <c r="M149" s="874">
        <v>27</v>
      </c>
      <c r="N149" s="876">
        <v>9</v>
      </c>
      <c r="O149" s="874" t="s">
        <v>7113</v>
      </c>
      <c r="P149" s="887" t="s">
        <v>7386</v>
      </c>
      <c r="Q149" s="877">
        <f t="shared" si="6"/>
        <v>-1</v>
      </c>
      <c r="R149" s="934">
        <f t="shared" si="6"/>
        <v>-0.36</v>
      </c>
      <c r="S149" s="877">
        <f t="shared" si="7"/>
        <v>0</v>
      </c>
      <c r="T149" s="934">
        <f t="shared" si="8"/>
        <v>0</v>
      </c>
      <c r="U149" s="943" t="s">
        <v>571</v>
      </c>
      <c r="V149" s="888" t="s">
        <v>571</v>
      </c>
      <c r="W149" s="888" t="s">
        <v>571</v>
      </c>
      <c r="X149" s="941" t="s">
        <v>571</v>
      </c>
      <c r="Y149" s="939"/>
    </row>
    <row r="150" spans="1:25" ht="14.4" customHeight="1" x14ac:dyDescent="0.3">
      <c r="A150" s="905" t="s">
        <v>7387</v>
      </c>
      <c r="B150" s="902">
        <v>1</v>
      </c>
      <c r="C150" s="903">
        <v>0.67</v>
      </c>
      <c r="D150" s="885">
        <v>9</v>
      </c>
      <c r="E150" s="893"/>
      <c r="F150" s="894"/>
      <c r="G150" s="881"/>
      <c r="H150" s="898"/>
      <c r="I150" s="894"/>
      <c r="J150" s="881"/>
      <c r="K150" s="897">
        <v>0.6</v>
      </c>
      <c r="L150" s="898">
        <v>3</v>
      </c>
      <c r="M150" s="898">
        <v>30</v>
      </c>
      <c r="N150" s="899">
        <v>10</v>
      </c>
      <c r="O150" s="898" t="s">
        <v>7113</v>
      </c>
      <c r="P150" s="900" t="s">
        <v>7388</v>
      </c>
      <c r="Q150" s="901">
        <f t="shared" si="6"/>
        <v>-1</v>
      </c>
      <c r="R150" s="935">
        <f t="shared" si="6"/>
        <v>-0.67</v>
      </c>
      <c r="S150" s="901">
        <f t="shared" si="7"/>
        <v>0</v>
      </c>
      <c r="T150" s="935">
        <f t="shared" si="8"/>
        <v>0</v>
      </c>
      <c r="U150" s="944" t="s">
        <v>571</v>
      </c>
      <c r="V150" s="501" t="s">
        <v>571</v>
      </c>
      <c r="W150" s="501" t="s">
        <v>571</v>
      </c>
      <c r="X150" s="942" t="s">
        <v>571</v>
      </c>
      <c r="Y150" s="940"/>
    </row>
    <row r="151" spans="1:25" ht="14.4" customHeight="1" x14ac:dyDescent="0.3">
      <c r="A151" s="904" t="s">
        <v>7389</v>
      </c>
      <c r="B151" s="888">
        <v>4</v>
      </c>
      <c r="C151" s="889">
        <v>1.38</v>
      </c>
      <c r="D151" s="890">
        <v>3.3</v>
      </c>
      <c r="E151" s="878">
        <v>6</v>
      </c>
      <c r="F151" s="879">
        <v>1.99</v>
      </c>
      <c r="G151" s="883">
        <v>4.2</v>
      </c>
      <c r="H151" s="874">
        <v>3</v>
      </c>
      <c r="I151" s="872">
        <v>0.99</v>
      </c>
      <c r="J151" s="873">
        <v>2.2999999999999998</v>
      </c>
      <c r="K151" s="875">
        <v>0.33</v>
      </c>
      <c r="L151" s="874">
        <v>1</v>
      </c>
      <c r="M151" s="874">
        <v>12</v>
      </c>
      <c r="N151" s="876">
        <v>4</v>
      </c>
      <c r="O151" s="874" t="s">
        <v>7113</v>
      </c>
      <c r="P151" s="887" t="s">
        <v>7390</v>
      </c>
      <c r="Q151" s="877">
        <f t="shared" si="6"/>
        <v>-1</v>
      </c>
      <c r="R151" s="934">
        <f t="shared" si="6"/>
        <v>-0.3899999999999999</v>
      </c>
      <c r="S151" s="877">
        <f t="shared" si="7"/>
        <v>-3</v>
      </c>
      <c r="T151" s="934">
        <f t="shared" si="8"/>
        <v>-1</v>
      </c>
      <c r="U151" s="943">
        <v>12</v>
      </c>
      <c r="V151" s="888">
        <v>6.8999999999999995</v>
      </c>
      <c r="W151" s="888">
        <v>-5.1000000000000005</v>
      </c>
      <c r="X151" s="941">
        <v>0.57499999999999996</v>
      </c>
      <c r="Y151" s="939"/>
    </row>
    <row r="152" spans="1:25" ht="14.4" customHeight="1" x14ac:dyDescent="0.3">
      <c r="A152" s="905" t="s">
        <v>7391</v>
      </c>
      <c r="B152" s="501"/>
      <c r="C152" s="892"/>
      <c r="D152" s="891"/>
      <c r="E152" s="895">
        <v>2</v>
      </c>
      <c r="F152" s="896">
        <v>1.52</v>
      </c>
      <c r="G152" s="884">
        <v>9.5</v>
      </c>
      <c r="H152" s="898"/>
      <c r="I152" s="894"/>
      <c r="J152" s="881"/>
      <c r="K152" s="897">
        <v>0.48</v>
      </c>
      <c r="L152" s="898">
        <v>2</v>
      </c>
      <c r="M152" s="898">
        <v>18</v>
      </c>
      <c r="N152" s="899">
        <v>6</v>
      </c>
      <c r="O152" s="898" t="s">
        <v>7113</v>
      </c>
      <c r="P152" s="900" t="s">
        <v>7392</v>
      </c>
      <c r="Q152" s="901">
        <f t="shared" si="6"/>
        <v>0</v>
      </c>
      <c r="R152" s="935">
        <f t="shared" si="6"/>
        <v>0</v>
      </c>
      <c r="S152" s="901">
        <f t="shared" si="7"/>
        <v>-2</v>
      </c>
      <c r="T152" s="935">
        <f t="shared" si="8"/>
        <v>-1.52</v>
      </c>
      <c r="U152" s="944" t="s">
        <v>571</v>
      </c>
      <c r="V152" s="501" t="s">
        <v>571</v>
      </c>
      <c r="W152" s="501" t="s">
        <v>571</v>
      </c>
      <c r="X152" s="942" t="s">
        <v>571</v>
      </c>
      <c r="Y152" s="940"/>
    </row>
    <row r="153" spans="1:25" ht="14.4" customHeight="1" x14ac:dyDescent="0.3">
      <c r="A153" s="904" t="s">
        <v>7393</v>
      </c>
      <c r="B153" s="888">
        <v>6</v>
      </c>
      <c r="C153" s="889">
        <v>3.05</v>
      </c>
      <c r="D153" s="890">
        <v>8</v>
      </c>
      <c r="E153" s="886">
        <v>5</v>
      </c>
      <c r="F153" s="872">
        <v>2.4300000000000002</v>
      </c>
      <c r="G153" s="873">
        <v>7</v>
      </c>
      <c r="H153" s="878">
        <v>8</v>
      </c>
      <c r="I153" s="879">
        <v>4.66</v>
      </c>
      <c r="J153" s="880">
        <v>10.3</v>
      </c>
      <c r="K153" s="875">
        <v>0.49</v>
      </c>
      <c r="L153" s="874">
        <v>2</v>
      </c>
      <c r="M153" s="874">
        <v>21</v>
      </c>
      <c r="N153" s="876">
        <v>7</v>
      </c>
      <c r="O153" s="874" t="s">
        <v>7113</v>
      </c>
      <c r="P153" s="887" t="s">
        <v>7394</v>
      </c>
      <c r="Q153" s="877">
        <f t="shared" si="6"/>
        <v>2</v>
      </c>
      <c r="R153" s="934">
        <f t="shared" si="6"/>
        <v>1.6100000000000003</v>
      </c>
      <c r="S153" s="877">
        <f t="shared" si="7"/>
        <v>3</v>
      </c>
      <c r="T153" s="934">
        <f t="shared" si="8"/>
        <v>2.23</v>
      </c>
      <c r="U153" s="943">
        <v>56</v>
      </c>
      <c r="V153" s="888">
        <v>82.4</v>
      </c>
      <c r="W153" s="888">
        <v>26.400000000000006</v>
      </c>
      <c r="X153" s="941">
        <v>1.4714285714285715</v>
      </c>
      <c r="Y153" s="939">
        <v>33</v>
      </c>
    </row>
    <row r="154" spans="1:25" ht="14.4" customHeight="1" x14ac:dyDescent="0.3">
      <c r="A154" s="905" t="s">
        <v>7395</v>
      </c>
      <c r="B154" s="501">
        <v>1</v>
      </c>
      <c r="C154" s="892">
        <v>2.2599999999999998</v>
      </c>
      <c r="D154" s="891">
        <v>72</v>
      </c>
      <c r="E154" s="893">
        <v>1</v>
      </c>
      <c r="F154" s="894">
        <v>0.65</v>
      </c>
      <c r="G154" s="881">
        <v>7</v>
      </c>
      <c r="H154" s="895">
        <v>2</v>
      </c>
      <c r="I154" s="896">
        <v>1.38</v>
      </c>
      <c r="J154" s="884">
        <v>8.5</v>
      </c>
      <c r="K154" s="897">
        <v>0.65</v>
      </c>
      <c r="L154" s="898">
        <v>3</v>
      </c>
      <c r="M154" s="898">
        <v>30</v>
      </c>
      <c r="N154" s="899">
        <v>10</v>
      </c>
      <c r="O154" s="898" t="s">
        <v>7113</v>
      </c>
      <c r="P154" s="900" t="s">
        <v>7396</v>
      </c>
      <c r="Q154" s="901">
        <f t="shared" si="6"/>
        <v>1</v>
      </c>
      <c r="R154" s="935">
        <f t="shared" si="6"/>
        <v>-0.87999999999999989</v>
      </c>
      <c r="S154" s="901">
        <f t="shared" si="7"/>
        <v>1</v>
      </c>
      <c r="T154" s="935">
        <f t="shared" si="8"/>
        <v>0.72999999999999987</v>
      </c>
      <c r="U154" s="944">
        <v>20</v>
      </c>
      <c r="V154" s="501">
        <v>17</v>
      </c>
      <c r="W154" s="501">
        <v>-3</v>
      </c>
      <c r="X154" s="942">
        <v>0.85</v>
      </c>
      <c r="Y154" s="940">
        <v>2</v>
      </c>
    </row>
    <row r="155" spans="1:25" ht="14.4" customHeight="1" x14ac:dyDescent="0.3">
      <c r="A155" s="905" t="s">
        <v>7397</v>
      </c>
      <c r="B155" s="501"/>
      <c r="C155" s="892"/>
      <c r="D155" s="891"/>
      <c r="E155" s="893"/>
      <c r="F155" s="894"/>
      <c r="G155" s="881"/>
      <c r="H155" s="895">
        <v>1</v>
      </c>
      <c r="I155" s="896">
        <v>0.97</v>
      </c>
      <c r="J155" s="882">
        <v>15</v>
      </c>
      <c r="K155" s="897">
        <v>0.97</v>
      </c>
      <c r="L155" s="898">
        <v>4</v>
      </c>
      <c r="M155" s="898">
        <v>36</v>
      </c>
      <c r="N155" s="899">
        <v>12</v>
      </c>
      <c r="O155" s="898" t="s">
        <v>7113</v>
      </c>
      <c r="P155" s="900" t="s">
        <v>7398</v>
      </c>
      <c r="Q155" s="901">
        <f t="shared" si="6"/>
        <v>1</v>
      </c>
      <c r="R155" s="935">
        <f t="shared" si="6"/>
        <v>0.97</v>
      </c>
      <c r="S155" s="901">
        <f t="shared" si="7"/>
        <v>1</v>
      </c>
      <c r="T155" s="935">
        <f t="shared" si="8"/>
        <v>0.97</v>
      </c>
      <c r="U155" s="944">
        <v>12</v>
      </c>
      <c r="V155" s="501">
        <v>15</v>
      </c>
      <c r="W155" s="501">
        <v>3</v>
      </c>
      <c r="X155" s="942">
        <v>1.25</v>
      </c>
      <c r="Y155" s="940">
        <v>3</v>
      </c>
    </row>
    <row r="156" spans="1:25" ht="14.4" customHeight="1" x14ac:dyDescent="0.3">
      <c r="A156" s="904" t="s">
        <v>7399</v>
      </c>
      <c r="B156" s="869">
        <v>1</v>
      </c>
      <c r="C156" s="870">
        <v>0.32</v>
      </c>
      <c r="D156" s="871">
        <v>5</v>
      </c>
      <c r="E156" s="886"/>
      <c r="F156" s="872"/>
      <c r="G156" s="873"/>
      <c r="H156" s="874"/>
      <c r="I156" s="872"/>
      <c r="J156" s="873"/>
      <c r="K156" s="875">
        <v>0.31</v>
      </c>
      <c r="L156" s="874">
        <v>1</v>
      </c>
      <c r="M156" s="874">
        <v>12</v>
      </c>
      <c r="N156" s="876">
        <v>4</v>
      </c>
      <c r="O156" s="874" t="s">
        <v>7113</v>
      </c>
      <c r="P156" s="887" t="s">
        <v>7400</v>
      </c>
      <c r="Q156" s="877">
        <f t="shared" si="6"/>
        <v>-1</v>
      </c>
      <c r="R156" s="934">
        <f t="shared" si="6"/>
        <v>-0.32</v>
      </c>
      <c r="S156" s="877">
        <f t="shared" si="7"/>
        <v>0</v>
      </c>
      <c r="T156" s="934">
        <f t="shared" si="8"/>
        <v>0</v>
      </c>
      <c r="U156" s="943" t="s">
        <v>571</v>
      </c>
      <c r="V156" s="888" t="s">
        <v>571</v>
      </c>
      <c r="W156" s="888" t="s">
        <v>571</v>
      </c>
      <c r="X156" s="941" t="s">
        <v>571</v>
      </c>
      <c r="Y156" s="939"/>
    </row>
    <row r="157" spans="1:25" ht="14.4" customHeight="1" x14ac:dyDescent="0.3">
      <c r="A157" s="904" t="s">
        <v>7401</v>
      </c>
      <c r="B157" s="888">
        <v>4</v>
      </c>
      <c r="C157" s="889">
        <v>1.37</v>
      </c>
      <c r="D157" s="890">
        <v>3.3</v>
      </c>
      <c r="E157" s="878">
        <v>5</v>
      </c>
      <c r="F157" s="879">
        <v>1.59</v>
      </c>
      <c r="G157" s="883">
        <v>3</v>
      </c>
      <c r="H157" s="874">
        <v>2</v>
      </c>
      <c r="I157" s="872">
        <v>0.52</v>
      </c>
      <c r="J157" s="873">
        <v>1.5</v>
      </c>
      <c r="K157" s="875">
        <v>0.34</v>
      </c>
      <c r="L157" s="874">
        <v>2</v>
      </c>
      <c r="M157" s="874">
        <v>15</v>
      </c>
      <c r="N157" s="876">
        <v>5</v>
      </c>
      <c r="O157" s="874" t="s">
        <v>7113</v>
      </c>
      <c r="P157" s="887" t="s">
        <v>7402</v>
      </c>
      <c r="Q157" s="877">
        <f t="shared" si="6"/>
        <v>-2</v>
      </c>
      <c r="R157" s="934">
        <f t="shared" si="6"/>
        <v>-0.85000000000000009</v>
      </c>
      <c r="S157" s="877">
        <f t="shared" si="7"/>
        <v>-3</v>
      </c>
      <c r="T157" s="934">
        <f t="shared" si="8"/>
        <v>-1.07</v>
      </c>
      <c r="U157" s="943">
        <v>10</v>
      </c>
      <c r="V157" s="888">
        <v>3</v>
      </c>
      <c r="W157" s="888">
        <v>-7</v>
      </c>
      <c r="X157" s="941">
        <v>0.3</v>
      </c>
      <c r="Y157" s="939"/>
    </row>
    <row r="158" spans="1:25" ht="14.4" customHeight="1" x14ac:dyDescent="0.3">
      <c r="A158" s="905" t="s">
        <v>7403</v>
      </c>
      <c r="B158" s="501">
        <v>1</v>
      </c>
      <c r="C158" s="892">
        <v>0.49</v>
      </c>
      <c r="D158" s="891">
        <v>8</v>
      </c>
      <c r="E158" s="895">
        <v>3</v>
      </c>
      <c r="F158" s="896">
        <v>1.3</v>
      </c>
      <c r="G158" s="884">
        <v>4.3</v>
      </c>
      <c r="H158" s="898">
        <v>2</v>
      </c>
      <c r="I158" s="894">
        <v>0.64</v>
      </c>
      <c r="J158" s="881">
        <v>2</v>
      </c>
      <c r="K158" s="897">
        <v>0.48</v>
      </c>
      <c r="L158" s="898">
        <v>3</v>
      </c>
      <c r="M158" s="898">
        <v>24</v>
      </c>
      <c r="N158" s="899">
        <v>8</v>
      </c>
      <c r="O158" s="898" t="s">
        <v>7113</v>
      </c>
      <c r="P158" s="900" t="s">
        <v>7404</v>
      </c>
      <c r="Q158" s="901">
        <f t="shared" si="6"/>
        <v>1</v>
      </c>
      <c r="R158" s="935">
        <f t="shared" si="6"/>
        <v>0.15000000000000002</v>
      </c>
      <c r="S158" s="901">
        <f t="shared" si="7"/>
        <v>-1</v>
      </c>
      <c r="T158" s="935">
        <f t="shared" si="8"/>
        <v>-0.66</v>
      </c>
      <c r="U158" s="944">
        <v>16</v>
      </c>
      <c r="V158" s="501">
        <v>4</v>
      </c>
      <c r="W158" s="501">
        <v>-12</v>
      </c>
      <c r="X158" s="942">
        <v>0.25</v>
      </c>
      <c r="Y158" s="940"/>
    </row>
    <row r="159" spans="1:25" ht="14.4" customHeight="1" x14ac:dyDescent="0.3">
      <c r="A159" s="904" t="s">
        <v>7405</v>
      </c>
      <c r="B159" s="869">
        <v>2</v>
      </c>
      <c r="C159" s="870">
        <v>3.27</v>
      </c>
      <c r="D159" s="871">
        <v>13.5</v>
      </c>
      <c r="E159" s="886"/>
      <c r="F159" s="872"/>
      <c r="G159" s="873"/>
      <c r="H159" s="874">
        <v>1</v>
      </c>
      <c r="I159" s="872">
        <v>1.68</v>
      </c>
      <c r="J159" s="880">
        <v>21</v>
      </c>
      <c r="K159" s="875">
        <v>1.59</v>
      </c>
      <c r="L159" s="874">
        <v>4</v>
      </c>
      <c r="M159" s="874">
        <v>33</v>
      </c>
      <c r="N159" s="876">
        <v>11</v>
      </c>
      <c r="O159" s="874" t="s">
        <v>7113</v>
      </c>
      <c r="P159" s="887" t="s">
        <v>7406</v>
      </c>
      <c r="Q159" s="877">
        <f t="shared" si="6"/>
        <v>-1</v>
      </c>
      <c r="R159" s="934">
        <f t="shared" si="6"/>
        <v>-1.59</v>
      </c>
      <c r="S159" s="877">
        <f t="shared" si="7"/>
        <v>1</v>
      </c>
      <c r="T159" s="934">
        <f t="shared" si="8"/>
        <v>1.68</v>
      </c>
      <c r="U159" s="943">
        <v>11</v>
      </c>
      <c r="V159" s="888">
        <v>21</v>
      </c>
      <c r="W159" s="888">
        <v>10</v>
      </c>
      <c r="X159" s="941">
        <v>1.9090909090909092</v>
      </c>
      <c r="Y159" s="939">
        <v>10</v>
      </c>
    </row>
    <row r="160" spans="1:25" ht="14.4" customHeight="1" x14ac:dyDescent="0.3">
      <c r="A160" s="904" t="s">
        <v>7407</v>
      </c>
      <c r="B160" s="888"/>
      <c r="C160" s="889"/>
      <c r="D160" s="890"/>
      <c r="E160" s="886"/>
      <c r="F160" s="872"/>
      <c r="G160" s="873"/>
      <c r="H160" s="878">
        <v>1</v>
      </c>
      <c r="I160" s="879">
        <v>2.72</v>
      </c>
      <c r="J160" s="880">
        <v>9</v>
      </c>
      <c r="K160" s="875">
        <v>2.72</v>
      </c>
      <c r="L160" s="874">
        <v>2</v>
      </c>
      <c r="M160" s="874">
        <v>18</v>
      </c>
      <c r="N160" s="876">
        <v>6</v>
      </c>
      <c r="O160" s="874" t="s">
        <v>7113</v>
      </c>
      <c r="P160" s="887" t="s">
        <v>7408</v>
      </c>
      <c r="Q160" s="877">
        <f t="shared" si="6"/>
        <v>1</v>
      </c>
      <c r="R160" s="934">
        <f t="shared" si="6"/>
        <v>2.72</v>
      </c>
      <c r="S160" s="877">
        <f t="shared" si="7"/>
        <v>1</v>
      </c>
      <c r="T160" s="934">
        <f t="shared" si="8"/>
        <v>2.72</v>
      </c>
      <c r="U160" s="943">
        <v>6</v>
      </c>
      <c r="V160" s="888">
        <v>9</v>
      </c>
      <c r="W160" s="888">
        <v>3</v>
      </c>
      <c r="X160" s="941">
        <v>1.5</v>
      </c>
      <c r="Y160" s="939">
        <v>3</v>
      </c>
    </row>
    <row r="161" spans="1:25" ht="14.4" customHeight="1" x14ac:dyDescent="0.3">
      <c r="A161" s="904" t="s">
        <v>7409</v>
      </c>
      <c r="B161" s="869">
        <v>1</v>
      </c>
      <c r="C161" s="870">
        <v>1.56</v>
      </c>
      <c r="D161" s="871">
        <v>6</v>
      </c>
      <c r="E161" s="886"/>
      <c r="F161" s="872"/>
      <c r="G161" s="873"/>
      <c r="H161" s="874"/>
      <c r="I161" s="872"/>
      <c r="J161" s="873"/>
      <c r="K161" s="875">
        <v>1.56</v>
      </c>
      <c r="L161" s="874">
        <v>2</v>
      </c>
      <c r="M161" s="874">
        <v>21</v>
      </c>
      <c r="N161" s="876">
        <v>7</v>
      </c>
      <c r="O161" s="874" t="s">
        <v>7113</v>
      </c>
      <c r="P161" s="887" t="s">
        <v>7410</v>
      </c>
      <c r="Q161" s="877">
        <f t="shared" si="6"/>
        <v>-1</v>
      </c>
      <c r="R161" s="934">
        <f t="shared" si="6"/>
        <v>-1.56</v>
      </c>
      <c r="S161" s="877">
        <f t="shared" si="7"/>
        <v>0</v>
      </c>
      <c r="T161" s="934">
        <f t="shared" si="8"/>
        <v>0</v>
      </c>
      <c r="U161" s="943" t="s">
        <v>571</v>
      </c>
      <c r="V161" s="888" t="s">
        <v>571</v>
      </c>
      <c r="W161" s="888" t="s">
        <v>571</v>
      </c>
      <c r="X161" s="941" t="s">
        <v>571</v>
      </c>
      <c r="Y161" s="939"/>
    </row>
    <row r="162" spans="1:25" ht="14.4" customHeight="1" x14ac:dyDescent="0.3">
      <c r="A162" s="904" t="s">
        <v>7411</v>
      </c>
      <c r="B162" s="888">
        <v>1</v>
      </c>
      <c r="C162" s="889">
        <v>0.38</v>
      </c>
      <c r="D162" s="890">
        <v>5</v>
      </c>
      <c r="E162" s="886"/>
      <c r="F162" s="872"/>
      <c r="G162" s="873"/>
      <c r="H162" s="878"/>
      <c r="I162" s="879"/>
      <c r="J162" s="883"/>
      <c r="K162" s="875">
        <v>0.38</v>
      </c>
      <c r="L162" s="874">
        <v>2</v>
      </c>
      <c r="M162" s="874">
        <v>15</v>
      </c>
      <c r="N162" s="876">
        <v>5</v>
      </c>
      <c r="O162" s="874" t="s">
        <v>7113</v>
      </c>
      <c r="P162" s="887" t="s">
        <v>7412</v>
      </c>
      <c r="Q162" s="877">
        <f t="shared" si="6"/>
        <v>-1</v>
      </c>
      <c r="R162" s="934">
        <f t="shared" si="6"/>
        <v>-0.38</v>
      </c>
      <c r="S162" s="877">
        <f t="shared" si="7"/>
        <v>0</v>
      </c>
      <c r="T162" s="934">
        <f t="shared" si="8"/>
        <v>0</v>
      </c>
      <c r="U162" s="943" t="s">
        <v>571</v>
      </c>
      <c r="V162" s="888" t="s">
        <v>571</v>
      </c>
      <c r="W162" s="888" t="s">
        <v>571</v>
      </c>
      <c r="X162" s="941" t="s">
        <v>571</v>
      </c>
      <c r="Y162" s="939"/>
    </row>
    <row r="163" spans="1:25" ht="14.4" customHeight="1" x14ac:dyDescent="0.3">
      <c r="A163" s="905" t="s">
        <v>7413</v>
      </c>
      <c r="B163" s="501"/>
      <c r="C163" s="892"/>
      <c r="D163" s="891"/>
      <c r="E163" s="893"/>
      <c r="F163" s="894"/>
      <c r="G163" s="881"/>
      <c r="H163" s="895">
        <v>1</v>
      </c>
      <c r="I163" s="896">
        <v>1.3</v>
      </c>
      <c r="J163" s="882">
        <v>18</v>
      </c>
      <c r="K163" s="897">
        <v>0.64</v>
      </c>
      <c r="L163" s="898">
        <v>2</v>
      </c>
      <c r="M163" s="898">
        <v>21</v>
      </c>
      <c r="N163" s="899">
        <v>7</v>
      </c>
      <c r="O163" s="898" t="s">
        <v>7113</v>
      </c>
      <c r="P163" s="900" t="s">
        <v>7414</v>
      </c>
      <c r="Q163" s="901">
        <f t="shared" si="6"/>
        <v>1</v>
      </c>
      <c r="R163" s="935">
        <f t="shared" si="6"/>
        <v>1.3</v>
      </c>
      <c r="S163" s="901">
        <f t="shared" si="7"/>
        <v>1</v>
      </c>
      <c r="T163" s="935">
        <f t="shared" si="8"/>
        <v>1.3</v>
      </c>
      <c r="U163" s="944">
        <v>7</v>
      </c>
      <c r="V163" s="501">
        <v>18</v>
      </c>
      <c r="W163" s="501">
        <v>11</v>
      </c>
      <c r="X163" s="942">
        <v>2.5714285714285716</v>
      </c>
      <c r="Y163" s="940">
        <v>11</v>
      </c>
    </row>
    <row r="164" spans="1:25" ht="14.4" customHeight="1" x14ac:dyDescent="0.3">
      <c r="A164" s="904" t="s">
        <v>7415</v>
      </c>
      <c r="B164" s="888"/>
      <c r="C164" s="889"/>
      <c r="D164" s="890"/>
      <c r="E164" s="886"/>
      <c r="F164" s="872"/>
      <c r="G164" s="873"/>
      <c r="H164" s="878">
        <v>1</v>
      </c>
      <c r="I164" s="879">
        <v>0.44</v>
      </c>
      <c r="J164" s="883">
        <v>5</v>
      </c>
      <c r="K164" s="875">
        <v>0.43</v>
      </c>
      <c r="L164" s="874">
        <v>2</v>
      </c>
      <c r="M164" s="874">
        <v>15</v>
      </c>
      <c r="N164" s="876">
        <v>5</v>
      </c>
      <c r="O164" s="874" t="s">
        <v>7113</v>
      </c>
      <c r="P164" s="887" t="s">
        <v>7416</v>
      </c>
      <c r="Q164" s="877">
        <f t="shared" si="6"/>
        <v>1</v>
      </c>
      <c r="R164" s="934">
        <f t="shared" si="6"/>
        <v>0.44</v>
      </c>
      <c r="S164" s="877">
        <f t="shared" si="7"/>
        <v>1</v>
      </c>
      <c r="T164" s="934">
        <f t="shared" si="8"/>
        <v>0.44</v>
      </c>
      <c r="U164" s="943">
        <v>5</v>
      </c>
      <c r="V164" s="888">
        <v>5</v>
      </c>
      <c r="W164" s="888">
        <v>0</v>
      </c>
      <c r="X164" s="941">
        <v>1</v>
      </c>
      <c r="Y164" s="939"/>
    </row>
    <row r="165" spans="1:25" ht="14.4" customHeight="1" x14ac:dyDescent="0.3">
      <c r="A165" s="904" t="s">
        <v>7417</v>
      </c>
      <c r="B165" s="869">
        <v>1</v>
      </c>
      <c r="C165" s="870">
        <v>7.42</v>
      </c>
      <c r="D165" s="871">
        <v>14</v>
      </c>
      <c r="E165" s="886"/>
      <c r="F165" s="872"/>
      <c r="G165" s="873"/>
      <c r="H165" s="874"/>
      <c r="I165" s="872"/>
      <c r="J165" s="873"/>
      <c r="K165" s="875">
        <v>7.42</v>
      </c>
      <c r="L165" s="874">
        <v>7</v>
      </c>
      <c r="M165" s="874">
        <v>60</v>
      </c>
      <c r="N165" s="876">
        <v>20</v>
      </c>
      <c r="O165" s="874" t="s">
        <v>7113</v>
      </c>
      <c r="P165" s="887" t="s">
        <v>7418</v>
      </c>
      <c r="Q165" s="877">
        <f t="shared" si="6"/>
        <v>-1</v>
      </c>
      <c r="R165" s="934">
        <f t="shared" si="6"/>
        <v>-7.42</v>
      </c>
      <c r="S165" s="877">
        <f t="shared" si="7"/>
        <v>0</v>
      </c>
      <c r="T165" s="934">
        <f t="shared" si="8"/>
        <v>0</v>
      </c>
      <c r="U165" s="943" t="s">
        <v>571</v>
      </c>
      <c r="V165" s="888" t="s">
        <v>571</v>
      </c>
      <c r="W165" s="888" t="s">
        <v>571</v>
      </c>
      <c r="X165" s="941" t="s">
        <v>571</v>
      </c>
      <c r="Y165" s="939"/>
    </row>
    <row r="166" spans="1:25" ht="14.4" customHeight="1" x14ac:dyDescent="0.3">
      <c r="A166" s="904" t="s">
        <v>7419</v>
      </c>
      <c r="B166" s="888"/>
      <c r="C166" s="889"/>
      <c r="D166" s="890"/>
      <c r="E166" s="878">
        <v>1</v>
      </c>
      <c r="F166" s="879">
        <v>0.42</v>
      </c>
      <c r="G166" s="883">
        <v>7</v>
      </c>
      <c r="H166" s="874"/>
      <c r="I166" s="872"/>
      <c r="J166" s="873"/>
      <c r="K166" s="875">
        <v>0.42</v>
      </c>
      <c r="L166" s="874">
        <v>2</v>
      </c>
      <c r="M166" s="874">
        <v>18</v>
      </c>
      <c r="N166" s="876">
        <v>6</v>
      </c>
      <c r="O166" s="874" t="s">
        <v>7113</v>
      </c>
      <c r="P166" s="887" t="s">
        <v>7420</v>
      </c>
      <c r="Q166" s="877">
        <f t="shared" si="6"/>
        <v>0</v>
      </c>
      <c r="R166" s="934">
        <f t="shared" si="6"/>
        <v>0</v>
      </c>
      <c r="S166" s="877">
        <f t="shared" si="7"/>
        <v>-1</v>
      </c>
      <c r="T166" s="934">
        <f t="shared" si="8"/>
        <v>-0.42</v>
      </c>
      <c r="U166" s="943" t="s">
        <v>571</v>
      </c>
      <c r="V166" s="888" t="s">
        <v>571</v>
      </c>
      <c r="W166" s="888" t="s">
        <v>571</v>
      </c>
      <c r="X166" s="941" t="s">
        <v>571</v>
      </c>
      <c r="Y166" s="939"/>
    </row>
    <row r="167" spans="1:25" ht="14.4" customHeight="1" x14ac:dyDescent="0.3">
      <c r="A167" s="904" t="s">
        <v>7421</v>
      </c>
      <c r="B167" s="888"/>
      <c r="C167" s="889"/>
      <c r="D167" s="890"/>
      <c r="E167" s="886"/>
      <c r="F167" s="872"/>
      <c r="G167" s="873"/>
      <c r="H167" s="878">
        <v>1</v>
      </c>
      <c r="I167" s="879">
        <v>5.45</v>
      </c>
      <c r="J167" s="880">
        <v>22</v>
      </c>
      <c r="K167" s="875">
        <v>3.79</v>
      </c>
      <c r="L167" s="874">
        <v>5</v>
      </c>
      <c r="M167" s="874">
        <v>48</v>
      </c>
      <c r="N167" s="876">
        <v>16</v>
      </c>
      <c r="O167" s="874" t="s">
        <v>7113</v>
      </c>
      <c r="P167" s="887" t="s">
        <v>7422</v>
      </c>
      <c r="Q167" s="877">
        <f t="shared" si="6"/>
        <v>1</v>
      </c>
      <c r="R167" s="934">
        <f t="shared" si="6"/>
        <v>5.45</v>
      </c>
      <c r="S167" s="877">
        <f t="shared" si="7"/>
        <v>1</v>
      </c>
      <c r="T167" s="934">
        <f t="shared" si="8"/>
        <v>5.45</v>
      </c>
      <c r="U167" s="943">
        <v>16</v>
      </c>
      <c r="V167" s="888">
        <v>22</v>
      </c>
      <c r="W167" s="888">
        <v>6</v>
      </c>
      <c r="X167" s="941">
        <v>1.375</v>
      </c>
      <c r="Y167" s="939">
        <v>6</v>
      </c>
    </row>
    <row r="168" spans="1:25" ht="14.4" customHeight="1" x14ac:dyDescent="0.3">
      <c r="A168" s="904" t="s">
        <v>7423</v>
      </c>
      <c r="B168" s="869">
        <v>2</v>
      </c>
      <c r="C168" s="870">
        <v>6.08</v>
      </c>
      <c r="D168" s="871">
        <v>11.5</v>
      </c>
      <c r="E168" s="886"/>
      <c r="F168" s="872"/>
      <c r="G168" s="873"/>
      <c r="H168" s="874"/>
      <c r="I168" s="872"/>
      <c r="J168" s="873"/>
      <c r="K168" s="875">
        <v>3.04</v>
      </c>
      <c r="L168" s="874">
        <v>3</v>
      </c>
      <c r="M168" s="874">
        <v>30</v>
      </c>
      <c r="N168" s="876">
        <v>10</v>
      </c>
      <c r="O168" s="874" t="s">
        <v>7113</v>
      </c>
      <c r="P168" s="887" t="s">
        <v>7424</v>
      </c>
      <c r="Q168" s="877">
        <f t="shared" si="6"/>
        <v>-2</v>
      </c>
      <c r="R168" s="934">
        <f t="shared" si="6"/>
        <v>-6.08</v>
      </c>
      <c r="S168" s="877">
        <f t="shared" si="7"/>
        <v>0</v>
      </c>
      <c r="T168" s="934">
        <f t="shared" si="8"/>
        <v>0</v>
      </c>
      <c r="U168" s="943" t="s">
        <v>571</v>
      </c>
      <c r="V168" s="888" t="s">
        <v>571</v>
      </c>
      <c r="W168" s="888" t="s">
        <v>571</v>
      </c>
      <c r="X168" s="941" t="s">
        <v>571</v>
      </c>
      <c r="Y168" s="939"/>
    </row>
    <row r="169" spans="1:25" ht="14.4" customHeight="1" x14ac:dyDescent="0.3">
      <c r="A169" s="905" t="s">
        <v>7425</v>
      </c>
      <c r="B169" s="902"/>
      <c r="C169" s="903"/>
      <c r="D169" s="885"/>
      <c r="E169" s="893"/>
      <c r="F169" s="894"/>
      <c r="G169" s="881"/>
      <c r="H169" s="898">
        <v>1</v>
      </c>
      <c r="I169" s="894">
        <v>7.3</v>
      </c>
      <c r="J169" s="882">
        <v>20</v>
      </c>
      <c r="K169" s="897">
        <v>5.52</v>
      </c>
      <c r="L169" s="898">
        <v>6</v>
      </c>
      <c r="M169" s="898">
        <v>57</v>
      </c>
      <c r="N169" s="899">
        <v>19</v>
      </c>
      <c r="O169" s="898" t="s">
        <v>7113</v>
      </c>
      <c r="P169" s="900" t="s">
        <v>7424</v>
      </c>
      <c r="Q169" s="901">
        <f t="shared" si="6"/>
        <v>1</v>
      </c>
      <c r="R169" s="935">
        <f t="shared" si="6"/>
        <v>7.3</v>
      </c>
      <c r="S169" s="901">
        <f t="shared" si="7"/>
        <v>1</v>
      </c>
      <c r="T169" s="935">
        <f t="shared" si="8"/>
        <v>7.3</v>
      </c>
      <c r="U169" s="944">
        <v>19</v>
      </c>
      <c r="V169" s="501">
        <v>20</v>
      </c>
      <c r="W169" s="501">
        <v>1</v>
      </c>
      <c r="X169" s="942">
        <v>1.0526315789473684</v>
      </c>
      <c r="Y169" s="940">
        <v>1</v>
      </c>
    </row>
    <row r="170" spans="1:25" ht="14.4" customHeight="1" x14ac:dyDescent="0.3">
      <c r="A170" s="904" t="s">
        <v>7426</v>
      </c>
      <c r="B170" s="888">
        <v>1</v>
      </c>
      <c r="C170" s="889">
        <v>2.13</v>
      </c>
      <c r="D170" s="890">
        <v>7</v>
      </c>
      <c r="E170" s="886"/>
      <c r="F170" s="872"/>
      <c r="G170" s="873"/>
      <c r="H170" s="878"/>
      <c r="I170" s="879"/>
      <c r="J170" s="883"/>
      <c r="K170" s="875">
        <v>2.04</v>
      </c>
      <c r="L170" s="874">
        <v>3</v>
      </c>
      <c r="M170" s="874">
        <v>27</v>
      </c>
      <c r="N170" s="876">
        <v>9</v>
      </c>
      <c r="O170" s="874" t="s">
        <v>7113</v>
      </c>
      <c r="P170" s="887" t="s">
        <v>7427</v>
      </c>
      <c r="Q170" s="877">
        <f t="shared" si="6"/>
        <v>-1</v>
      </c>
      <c r="R170" s="934">
        <f t="shared" si="6"/>
        <v>-2.13</v>
      </c>
      <c r="S170" s="877">
        <f t="shared" si="7"/>
        <v>0</v>
      </c>
      <c r="T170" s="934">
        <f t="shared" si="8"/>
        <v>0</v>
      </c>
      <c r="U170" s="943" t="s">
        <v>571</v>
      </c>
      <c r="V170" s="888" t="s">
        <v>571</v>
      </c>
      <c r="W170" s="888" t="s">
        <v>571</v>
      </c>
      <c r="X170" s="941" t="s">
        <v>571</v>
      </c>
      <c r="Y170" s="939"/>
    </row>
    <row r="171" spans="1:25" ht="14.4" customHeight="1" x14ac:dyDescent="0.3">
      <c r="A171" s="905" t="s">
        <v>7428</v>
      </c>
      <c r="B171" s="501"/>
      <c r="C171" s="892"/>
      <c r="D171" s="891"/>
      <c r="E171" s="893">
        <v>1</v>
      </c>
      <c r="F171" s="894">
        <v>3.06</v>
      </c>
      <c r="G171" s="881">
        <v>9</v>
      </c>
      <c r="H171" s="895">
        <v>1</v>
      </c>
      <c r="I171" s="896">
        <v>2.57</v>
      </c>
      <c r="J171" s="884">
        <v>9</v>
      </c>
      <c r="K171" s="897">
        <v>2.57</v>
      </c>
      <c r="L171" s="898">
        <v>4</v>
      </c>
      <c r="M171" s="898">
        <v>33</v>
      </c>
      <c r="N171" s="899">
        <v>11</v>
      </c>
      <c r="O171" s="898" t="s">
        <v>7113</v>
      </c>
      <c r="P171" s="900" t="s">
        <v>7427</v>
      </c>
      <c r="Q171" s="901">
        <f t="shared" si="6"/>
        <v>1</v>
      </c>
      <c r="R171" s="935">
        <f t="shared" si="6"/>
        <v>2.57</v>
      </c>
      <c r="S171" s="901">
        <f t="shared" si="7"/>
        <v>0</v>
      </c>
      <c r="T171" s="935">
        <f t="shared" si="8"/>
        <v>-0.49000000000000021</v>
      </c>
      <c r="U171" s="944">
        <v>11</v>
      </c>
      <c r="V171" s="501">
        <v>9</v>
      </c>
      <c r="W171" s="501">
        <v>-2</v>
      </c>
      <c r="X171" s="942">
        <v>0.81818181818181823</v>
      </c>
      <c r="Y171" s="940"/>
    </row>
    <row r="172" spans="1:25" ht="14.4" customHeight="1" x14ac:dyDescent="0.3">
      <c r="A172" s="904" t="s">
        <v>7429</v>
      </c>
      <c r="B172" s="869">
        <v>1</v>
      </c>
      <c r="C172" s="870">
        <v>2.2000000000000002</v>
      </c>
      <c r="D172" s="871">
        <v>26</v>
      </c>
      <c r="E172" s="886"/>
      <c r="F172" s="872"/>
      <c r="G172" s="873"/>
      <c r="H172" s="874"/>
      <c r="I172" s="872"/>
      <c r="J172" s="873"/>
      <c r="K172" s="875">
        <v>1.33</v>
      </c>
      <c r="L172" s="874">
        <v>2</v>
      </c>
      <c r="M172" s="874">
        <v>18</v>
      </c>
      <c r="N172" s="876">
        <v>6</v>
      </c>
      <c r="O172" s="874" t="s">
        <v>7113</v>
      </c>
      <c r="P172" s="887" t="s">
        <v>7430</v>
      </c>
      <c r="Q172" s="877">
        <f t="shared" si="6"/>
        <v>-1</v>
      </c>
      <c r="R172" s="934">
        <f t="shared" si="6"/>
        <v>-2.2000000000000002</v>
      </c>
      <c r="S172" s="877">
        <f t="shared" si="7"/>
        <v>0</v>
      </c>
      <c r="T172" s="934">
        <f t="shared" si="8"/>
        <v>0</v>
      </c>
      <c r="U172" s="943" t="s">
        <v>571</v>
      </c>
      <c r="V172" s="888" t="s">
        <v>571</v>
      </c>
      <c r="W172" s="888" t="s">
        <v>571</v>
      </c>
      <c r="X172" s="941" t="s">
        <v>571</v>
      </c>
      <c r="Y172" s="939"/>
    </row>
    <row r="173" spans="1:25" ht="14.4" customHeight="1" x14ac:dyDescent="0.3">
      <c r="A173" s="904" t="s">
        <v>7431</v>
      </c>
      <c r="B173" s="888"/>
      <c r="C173" s="889"/>
      <c r="D173" s="890"/>
      <c r="E173" s="886"/>
      <c r="F173" s="872"/>
      <c r="G173" s="873"/>
      <c r="H173" s="878">
        <v>1</v>
      </c>
      <c r="I173" s="879">
        <v>1.18</v>
      </c>
      <c r="J173" s="880">
        <v>10</v>
      </c>
      <c r="K173" s="875">
        <v>1.18</v>
      </c>
      <c r="L173" s="874">
        <v>2</v>
      </c>
      <c r="M173" s="874">
        <v>18</v>
      </c>
      <c r="N173" s="876">
        <v>6</v>
      </c>
      <c r="O173" s="874" t="s">
        <v>7113</v>
      </c>
      <c r="P173" s="887" t="s">
        <v>7432</v>
      </c>
      <c r="Q173" s="877">
        <f t="shared" si="6"/>
        <v>1</v>
      </c>
      <c r="R173" s="934">
        <f t="shared" si="6"/>
        <v>1.18</v>
      </c>
      <c r="S173" s="877">
        <f t="shared" si="7"/>
        <v>1</v>
      </c>
      <c r="T173" s="934">
        <f t="shared" si="8"/>
        <v>1.18</v>
      </c>
      <c r="U173" s="943">
        <v>6</v>
      </c>
      <c r="V173" s="888">
        <v>10</v>
      </c>
      <c r="W173" s="888">
        <v>4</v>
      </c>
      <c r="X173" s="941">
        <v>1.6666666666666667</v>
      </c>
      <c r="Y173" s="939">
        <v>4</v>
      </c>
    </row>
    <row r="174" spans="1:25" ht="14.4" customHeight="1" x14ac:dyDescent="0.3">
      <c r="A174" s="905" t="s">
        <v>7433</v>
      </c>
      <c r="B174" s="501"/>
      <c r="C174" s="892"/>
      <c r="D174" s="891"/>
      <c r="E174" s="893"/>
      <c r="F174" s="894"/>
      <c r="G174" s="881"/>
      <c r="H174" s="895">
        <v>1</v>
      </c>
      <c r="I174" s="896">
        <v>1.69</v>
      </c>
      <c r="J174" s="882">
        <v>11</v>
      </c>
      <c r="K174" s="897">
        <v>1.69</v>
      </c>
      <c r="L174" s="898">
        <v>3</v>
      </c>
      <c r="M174" s="898">
        <v>27</v>
      </c>
      <c r="N174" s="899">
        <v>9</v>
      </c>
      <c r="O174" s="898" t="s">
        <v>7113</v>
      </c>
      <c r="P174" s="900" t="s">
        <v>7432</v>
      </c>
      <c r="Q174" s="901">
        <f t="shared" si="6"/>
        <v>1</v>
      </c>
      <c r="R174" s="935">
        <f t="shared" si="6"/>
        <v>1.69</v>
      </c>
      <c r="S174" s="901">
        <f t="shared" si="7"/>
        <v>1</v>
      </c>
      <c r="T174" s="935">
        <f t="shared" si="8"/>
        <v>1.69</v>
      </c>
      <c r="U174" s="944">
        <v>9</v>
      </c>
      <c r="V174" s="501">
        <v>11</v>
      </c>
      <c r="W174" s="501">
        <v>2</v>
      </c>
      <c r="X174" s="942">
        <v>1.2222222222222223</v>
      </c>
      <c r="Y174" s="940">
        <v>2</v>
      </c>
    </row>
    <row r="175" spans="1:25" ht="14.4" customHeight="1" x14ac:dyDescent="0.3">
      <c r="A175" s="904" t="s">
        <v>7434</v>
      </c>
      <c r="B175" s="869">
        <v>1</v>
      </c>
      <c r="C175" s="870">
        <v>0.34</v>
      </c>
      <c r="D175" s="871">
        <v>2</v>
      </c>
      <c r="E175" s="886"/>
      <c r="F175" s="872"/>
      <c r="G175" s="873"/>
      <c r="H175" s="874"/>
      <c r="I175" s="872"/>
      <c r="J175" s="873"/>
      <c r="K175" s="875">
        <v>0.34</v>
      </c>
      <c r="L175" s="874">
        <v>1</v>
      </c>
      <c r="M175" s="874">
        <v>12</v>
      </c>
      <c r="N175" s="876">
        <v>4</v>
      </c>
      <c r="O175" s="874" t="s">
        <v>7113</v>
      </c>
      <c r="P175" s="887" t="s">
        <v>7435</v>
      </c>
      <c r="Q175" s="877">
        <f t="shared" si="6"/>
        <v>-1</v>
      </c>
      <c r="R175" s="934">
        <f t="shared" si="6"/>
        <v>-0.34</v>
      </c>
      <c r="S175" s="877">
        <f t="shared" si="7"/>
        <v>0</v>
      </c>
      <c r="T175" s="934">
        <f t="shared" si="8"/>
        <v>0</v>
      </c>
      <c r="U175" s="943" t="s">
        <v>571</v>
      </c>
      <c r="V175" s="888" t="s">
        <v>571</v>
      </c>
      <c r="W175" s="888" t="s">
        <v>571</v>
      </c>
      <c r="X175" s="941" t="s">
        <v>571</v>
      </c>
      <c r="Y175" s="939"/>
    </row>
    <row r="176" spans="1:25" ht="14.4" customHeight="1" x14ac:dyDescent="0.3">
      <c r="A176" s="904" t="s">
        <v>7436</v>
      </c>
      <c r="B176" s="888">
        <v>1</v>
      </c>
      <c r="C176" s="889">
        <v>0.48</v>
      </c>
      <c r="D176" s="890">
        <v>6</v>
      </c>
      <c r="E176" s="886"/>
      <c r="F176" s="872"/>
      <c r="G176" s="873"/>
      <c r="H176" s="878">
        <v>1</v>
      </c>
      <c r="I176" s="879">
        <v>0.47</v>
      </c>
      <c r="J176" s="883">
        <v>3</v>
      </c>
      <c r="K176" s="875">
        <v>0.2</v>
      </c>
      <c r="L176" s="874">
        <v>1</v>
      </c>
      <c r="M176" s="874">
        <v>9</v>
      </c>
      <c r="N176" s="876">
        <v>3</v>
      </c>
      <c r="O176" s="874" t="s">
        <v>7113</v>
      </c>
      <c r="P176" s="887" t="s">
        <v>7437</v>
      </c>
      <c r="Q176" s="877">
        <f t="shared" si="6"/>
        <v>0</v>
      </c>
      <c r="R176" s="934">
        <f t="shared" si="6"/>
        <v>-1.0000000000000009E-2</v>
      </c>
      <c r="S176" s="877">
        <f t="shared" si="7"/>
        <v>1</v>
      </c>
      <c r="T176" s="934">
        <f t="shared" si="8"/>
        <v>0.47</v>
      </c>
      <c r="U176" s="943">
        <v>3</v>
      </c>
      <c r="V176" s="888">
        <v>3</v>
      </c>
      <c r="W176" s="888">
        <v>0</v>
      </c>
      <c r="X176" s="941">
        <v>1</v>
      </c>
      <c r="Y176" s="939"/>
    </row>
    <row r="177" spans="1:25" ht="14.4" customHeight="1" x14ac:dyDescent="0.3">
      <c r="A177" s="904" t="s">
        <v>7438</v>
      </c>
      <c r="B177" s="869">
        <v>1</v>
      </c>
      <c r="C177" s="870">
        <v>0.32</v>
      </c>
      <c r="D177" s="871">
        <v>4</v>
      </c>
      <c r="E177" s="886"/>
      <c r="F177" s="872"/>
      <c r="G177" s="873"/>
      <c r="H177" s="874"/>
      <c r="I177" s="872"/>
      <c r="J177" s="873"/>
      <c r="K177" s="875">
        <v>0.31</v>
      </c>
      <c r="L177" s="874">
        <v>1</v>
      </c>
      <c r="M177" s="874">
        <v>6</v>
      </c>
      <c r="N177" s="876">
        <v>2</v>
      </c>
      <c r="O177" s="874" t="s">
        <v>7113</v>
      </c>
      <c r="P177" s="887" t="s">
        <v>7439</v>
      </c>
      <c r="Q177" s="877">
        <f t="shared" si="6"/>
        <v>-1</v>
      </c>
      <c r="R177" s="934">
        <f t="shared" si="6"/>
        <v>-0.32</v>
      </c>
      <c r="S177" s="877">
        <f t="shared" si="7"/>
        <v>0</v>
      </c>
      <c r="T177" s="934">
        <f t="shared" si="8"/>
        <v>0</v>
      </c>
      <c r="U177" s="943" t="s">
        <v>571</v>
      </c>
      <c r="V177" s="888" t="s">
        <v>571</v>
      </c>
      <c r="W177" s="888" t="s">
        <v>571</v>
      </c>
      <c r="X177" s="941" t="s">
        <v>571</v>
      </c>
      <c r="Y177" s="939"/>
    </row>
    <row r="178" spans="1:25" ht="14.4" customHeight="1" x14ac:dyDescent="0.3">
      <c r="A178" s="904" t="s">
        <v>7440</v>
      </c>
      <c r="B178" s="888"/>
      <c r="C178" s="889"/>
      <c r="D178" s="890"/>
      <c r="E178" s="878">
        <v>1</v>
      </c>
      <c r="F178" s="879">
        <v>0.27</v>
      </c>
      <c r="G178" s="883">
        <v>2</v>
      </c>
      <c r="H178" s="874"/>
      <c r="I178" s="872"/>
      <c r="J178" s="873"/>
      <c r="K178" s="875">
        <v>0.27</v>
      </c>
      <c r="L178" s="874">
        <v>1</v>
      </c>
      <c r="M178" s="874">
        <v>12</v>
      </c>
      <c r="N178" s="876">
        <v>4</v>
      </c>
      <c r="O178" s="874" t="s">
        <v>7113</v>
      </c>
      <c r="P178" s="887" t="s">
        <v>7441</v>
      </c>
      <c r="Q178" s="877">
        <f t="shared" si="6"/>
        <v>0</v>
      </c>
      <c r="R178" s="934">
        <f t="shared" si="6"/>
        <v>0</v>
      </c>
      <c r="S178" s="877">
        <f t="shared" si="7"/>
        <v>-1</v>
      </c>
      <c r="T178" s="934">
        <f t="shared" si="8"/>
        <v>-0.27</v>
      </c>
      <c r="U178" s="943" t="s">
        <v>571</v>
      </c>
      <c r="V178" s="888" t="s">
        <v>571</v>
      </c>
      <c r="W178" s="888" t="s">
        <v>571</v>
      </c>
      <c r="X178" s="941" t="s">
        <v>571</v>
      </c>
      <c r="Y178" s="939"/>
    </row>
    <row r="179" spans="1:25" ht="14.4" customHeight="1" x14ac:dyDescent="0.3">
      <c r="A179" s="904" t="s">
        <v>7442</v>
      </c>
      <c r="B179" s="869">
        <v>2</v>
      </c>
      <c r="C179" s="870">
        <v>6.68</v>
      </c>
      <c r="D179" s="871">
        <v>9</v>
      </c>
      <c r="E179" s="886">
        <v>3</v>
      </c>
      <c r="F179" s="872">
        <v>10.07</v>
      </c>
      <c r="G179" s="873">
        <v>9</v>
      </c>
      <c r="H179" s="874">
        <v>1</v>
      </c>
      <c r="I179" s="872">
        <v>2.61</v>
      </c>
      <c r="J179" s="873">
        <v>6</v>
      </c>
      <c r="K179" s="875">
        <v>2.58</v>
      </c>
      <c r="L179" s="874">
        <v>3</v>
      </c>
      <c r="M179" s="874">
        <v>30</v>
      </c>
      <c r="N179" s="876">
        <v>10</v>
      </c>
      <c r="O179" s="874" t="s">
        <v>7113</v>
      </c>
      <c r="P179" s="887" t="s">
        <v>7443</v>
      </c>
      <c r="Q179" s="877">
        <f t="shared" si="6"/>
        <v>-1</v>
      </c>
      <c r="R179" s="934">
        <f t="shared" si="6"/>
        <v>-4.07</v>
      </c>
      <c r="S179" s="877">
        <f t="shared" si="7"/>
        <v>-2</v>
      </c>
      <c r="T179" s="934">
        <f t="shared" si="8"/>
        <v>-7.4600000000000009</v>
      </c>
      <c r="U179" s="943">
        <v>10</v>
      </c>
      <c r="V179" s="888">
        <v>6</v>
      </c>
      <c r="W179" s="888">
        <v>-4</v>
      </c>
      <c r="X179" s="941">
        <v>0.6</v>
      </c>
      <c r="Y179" s="939"/>
    </row>
    <row r="180" spans="1:25" ht="14.4" customHeight="1" x14ac:dyDescent="0.3">
      <c r="A180" s="905" t="s">
        <v>7444</v>
      </c>
      <c r="B180" s="902">
        <v>1</v>
      </c>
      <c r="C180" s="903">
        <v>3.58</v>
      </c>
      <c r="D180" s="885">
        <v>9</v>
      </c>
      <c r="E180" s="893"/>
      <c r="F180" s="894"/>
      <c r="G180" s="881"/>
      <c r="H180" s="898">
        <v>1</v>
      </c>
      <c r="I180" s="894">
        <v>3.58</v>
      </c>
      <c r="J180" s="881">
        <v>9</v>
      </c>
      <c r="K180" s="897">
        <v>3.58</v>
      </c>
      <c r="L180" s="898">
        <v>4</v>
      </c>
      <c r="M180" s="898">
        <v>39</v>
      </c>
      <c r="N180" s="899">
        <v>13</v>
      </c>
      <c r="O180" s="898" t="s">
        <v>7113</v>
      </c>
      <c r="P180" s="900" t="s">
        <v>7445</v>
      </c>
      <c r="Q180" s="901">
        <f t="shared" si="6"/>
        <v>0</v>
      </c>
      <c r="R180" s="935">
        <f t="shared" si="6"/>
        <v>0</v>
      </c>
      <c r="S180" s="901">
        <f t="shared" si="7"/>
        <v>1</v>
      </c>
      <c r="T180" s="935">
        <f t="shared" si="8"/>
        <v>3.58</v>
      </c>
      <c r="U180" s="944">
        <v>13</v>
      </c>
      <c r="V180" s="501">
        <v>9</v>
      </c>
      <c r="W180" s="501">
        <v>-4</v>
      </c>
      <c r="X180" s="942">
        <v>0.69230769230769229</v>
      </c>
      <c r="Y180" s="940"/>
    </row>
    <row r="181" spans="1:25" ht="14.4" customHeight="1" x14ac:dyDescent="0.3">
      <c r="A181" s="905" t="s">
        <v>7446</v>
      </c>
      <c r="B181" s="902">
        <v>1</v>
      </c>
      <c r="C181" s="903">
        <v>5.0599999999999996</v>
      </c>
      <c r="D181" s="885">
        <v>10</v>
      </c>
      <c r="E181" s="893"/>
      <c r="F181" s="894"/>
      <c r="G181" s="881"/>
      <c r="H181" s="898"/>
      <c r="I181" s="894"/>
      <c r="J181" s="881"/>
      <c r="K181" s="897">
        <v>4.46</v>
      </c>
      <c r="L181" s="898">
        <v>5</v>
      </c>
      <c r="M181" s="898">
        <v>42</v>
      </c>
      <c r="N181" s="899">
        <v>14</v>
      </c>
      <c r="O181" s="898" t="s">
        <v>7113</v>
      </c>
      <c r="P181" s="900" t="s">
        <v>7447</v>
      </c>
      <c r="Q181" s="901">
        <f t="shared" si="6"/>
        <v>-1</v>
      </c>
      <c r="R181" s="935">
        <f t="shared" si="6"/>
        <v>-5.0599999999999996</v>
      </c>
      <c r="S181" s="901">
        <f t="shared" si="7"/>
        <v>0</v>
      </c>
      <c r="T181" s="935">
        <f t="shared" si="8"/>
        <v>0</v>
      </c>
      <c r="U181" s="944" t="s">
        <v>571</v>
      </c>
      <c r="V181" s="501" t="s">
        <v>571</v>
      </c>
      <c r="W181" s="501" t="s">
        <v>571</v>
      </c>
      <c r="X181" s="942" t="s">
        <v>571</v>
      </c>
      <c r="Y181" s="940"/>
    </row>
    <row r="182" spans="1:25" ht="14.4" customHeight="1" x14ac:dyDescent="0.3">
      <c r="A182" s="904" t="s">
        <v>7448</v>
      </c>
      <c r="B182" s="888">
        <v>2</v>
      </c>
      <c r="C182" s="889">
        <v>1.4</v>
      </c>
      <c r="D182" s="890">
        <v>2</v>
      </c>
      <c r="E182" s="878">
        <v>7</v>
      </c>
      <c r="F182" s="879">
        <v>5.75</v>
      </c>
      <c r="G182" s="883">
        <v>7.1</v>
      </c>
      <c r="H182" s="874">
        <v>4</v>
      </c>
      <c r="I182" s="872">
        <v>3.59</v>
      </c>
      <c r="J182" s="880">
        <v>5</v>
      </c>
      <c r="K182" s="875">
        <v>0.7</v>
      </c>
      <c r="L182" s="874">
        <v>1</v>
      </c>
      <c r="M182" s="874">
        <v>12</v>
      </c>
      <c r="N182" s="876">
        <v>4</v>
      </c>
      <c r="O182" s="874" t="s">
        <v>7113</v>
      </c>
      <c r="P182" s="887" t="s">
        <v>7449</v>
      </c>
      <c r="Q182" s="877">
        <f t="shared" si="6"/>
        <v>2</v>
      </c>
      <c r="R182" s="934">
        <f t="shared" si="6"/>
        <v>2.19</v>
      </c>
      <c r="S182" s="877">
        <f t="shared" si="7"/>
        <v>-3</v>
      </c>
      <c r="T182" s="934">
        <f t="shared" si="8"/>
        <v>-2.16</v>
      </c>
      <c r="U182" s="943">
        <v>16</v>
      </c>
      <c r="V182" s="888">
        <v>20</v>
      </c>
      <c r="W182" s="888">
        <v>4</v>
      </c>
      <c r="X182" s="941">
        <v>1.25</v>
      </c>
      <c r="Y182" s="939">
        <v>5</v>
      </c>
    </row>
    <row r="183" spans="1:25" ht="14.4" customHeight="1" x14ac:dyDescent="0.3">
      <c r="A183" s="905" t="s">
        <v>7450</v>
      </c>
      <c r="B183" s="501"/>
      <c r="C183" s="892"/>
      <c r="D183" s="891"/>
      <c r="E183" s="895"/>
      <c r="F183" s="896"/>
      <c r="G183" s="884"/>
      <c r="H183" s="898">
        <v>1</v>
      </c>
      <c r="I183" s="894">
        <v>1.04</v>
      </c>
      <c r="J183" s="881">
        <v>5</v>
      </c>
      <c r="K183" s="897">
        <v>0.96</v>
      </c>
      <c r="L183" s="898">
        <v>2</v>
      </c>
      <c r="M183" s="898">
        <v>18</v>
      </c>
      <c r="N183" s="899">
        <v>6</v>
      </c>
      <c r="O183" s="898" t="s">
        <v>7113</v>
      </c>
      <c r="P183" s="900" t="s">
        <v>7449</v>
      </c>
      <c r="Q183" s="901">
        <f t="shared" si="6"/>
        <v>1</v>
      </c>
      <c r="R183" s="935">
        <f t="shared" si="6"/>
        <v>1.04</v>
      </c>
      <c r="S183" s="901">
        <f t="shared" si="7"/>
        <v>1</v>
      </c>
      <c r="T183" s="935">
        <f t="shared" si="8"/>
        <v>1.04</v>
      </c>
      <c r="U183" s="944">
        <v>6</v>
      </c>
      <c r="V183" s="501">
        <v>5</v>
      </c>
      <c r="W183" s="501">
        <v>-1</v>
      </c>
      <c r="X183" s="942">
        <v>0.83333333333333337</v>
      </c>
      <c r="Y183" s="940"/>
    </row>
    <row r="184" spans="1:25" ht="14.4" customHeight="1" x14ac:dyDescent="0.3">
      <c r="A184" s="905" t="s">
        <v>7451</v>
      </c>
      <c r="B184" s="501"/>
      <c r="C184" s="892"/>
      <c r="D184" s="891"/>
      <c r="E184" s="895">
        <v>1</v>
      </c>
      <c r="F184" s="896">
        <v>1.69</v>
      </c>
      <c r="G184" s="884">
        <v>3</v>
      </c>
      <c r="H184" s="898"/>
      <c r="I184" s="894"/>
      <c r="J184" s="881"/>
      <c r="K184" s="897">
        <v>2.17</v>
      </c>
      <c r="L184" s="898">
        <v>4</v>
      </c>
      <c r="M184" s="898">
        <v>39</v>
      </c>
      <c r="N184" s="899">
        <v>13</v>
      </c>
      <c r="O184" s="898" t="s">
        <v>7113</v>
      </c>
      <c r="P184" s="900" t="s">
        <v>7449</v>
      </c>
      <c r="Q184" s="901">
        <f t="shared" si="6"/>
        <v>0</v>
      </c>
      <c r="R184" s="935">
        <f t="shared" si="6"/>
        <v>0</v>
      </c>
      <c r="S184" s="901">
        <f t="shared" si="7"/>
        <v>-1</v>
      </c>
      <c r="T184" s="935">
        <f t="shared" si="8"/>
        <v>-1.69</v>
      </c>
      <c r="U184" s="944" t="s">
        <v>571</v>
      </c>
      <c r="V184" s="501" t="s">
        <v>571</v>
      </c>
      <c r="W184" s="501" t="s">
        <v>571</v>
      </c>
      <c r="X184" s="942" t="s">
        <v>571</v>
      </c>
      <c r="Y184" s="940"/>
    </row>
    <row r="185" spans="1:25" ht="14.4" customHeight="1" x14ac:dyDescent="0.3">
      <c r="A185" s="904" t="s">
        <v>7452</v>
      </c>
      <c r="B185" s="888"/>
      <c r="C185" s="889"/>
      <c r="D185" s="890"/>
      <c r="E185" s="878">
        <v>1</v>
      </c>
      <c r="F185" s="879">
        <v>0.72</v>
      </c>
      <c r="G185" s="883">
        <v>2</v>
      </c>
      <c r="H185" s="874"/>
      <c r="I185" s="872"/>
      <c r="J185" s="873"/>
      <c r="K185" s="875">
        <v>0.72</v>
      </c>
      <c r="L185" s="874">
        <v>2</v>
      </c>
      <c r="M185" s="874">
        <v>21</v>
      </c>
      <c r="N185" s="876">
        <v>7</v>
      </c>
      <c r="O185" s="874" t="s">
        <v>7113</v>
      </c>
      <c r="P185" s="887" t="s">
        <v>7453</v>
      </c>
      <c r="Q185" s="877">
        <f t="shared" si="6"/>
        <v>0</v>
      </c>
      <c r="R185" s="934">
        <f t="shared" si="6"/>
        <v>0</v>
      </c>
      <c r="S185" s="877">
        <f t="shared" si="7"/>
        <v>-1</v>
      </c>
      <c r="T185" s="934">
        <f t="shared" si="8"/>
        <v>-0.72</v>
      </c>
      <c r="U185" s="943" t="s">
        <v>571</v>
      </c>
      <c r="V185" s="888" t="s">
        <v>571</v>
      </c>
      <c r="W185" s="888" t="s">
        <v>571</v>
      </c>
      <c r="X185" s="941" t="s">
        <v>571</v>
      </c>
      <c r="Y185" s="939"/>
    </row>
    <row r="186" spans="1:25" ht="14.4" customHeight="1" x14ac:dyDescent="0.3">
      <c r="A186" s="904" t="s">
        <v>7454</v>
      </c>
      <c r="B186" s="869">
        <v>1</v>
      </c>
      <c r="C186" s="870">
        <v>1.05</v>
      </c>
      <c r="D186" s="871">
        <v>26</v>
      </c>
      <c r="E186" s="886"/>
      <c r="F186" s="872"/>
      <c r="G186" s="873"/>
      <c r="H186" s="874"/>
      <c r="I186" s="872"/>
      <c r="J186" s="873"/>
      <c r="K186" s="875">
        <v>0.49</v>
      </c>
      <c r="L186" s="874">
        <v>2</v>
      </c>
      <c r="M186" s="874">
        <v>15</v>
      </c>
      <c r="N186" s="876">
        <v>5</v>
      </c>
      <c r="O186" s="874" t="s">
        <v>7113</v>
      </c>
      <c r="P186" s="887" t="s">
        <v>7455</v>
      </c>
      <c r="Q186" s="877">
        <f t="shared" si="6"/>
        <v>-1</v>
      </c>
      <c r="R186" s="934">
        <f t="shared" si="6"/>
        <v>-1.05</v>
      </c>
      <c r="S186" s="877">
        <f t="shared" si="7"/>
        <v>0</v>
      </c>
      <c r="T186" s="934">
        <f t="shared" si="8"/>
        <v>0</v>
      </c>
      <c r="U186" s="943" t="s">
        <v>571</v>
      </c>
      <c r="V186" s="888" t="s">
        <v>571</v>
      </c>
      <c r="W186" s="888" t="s">
        <v>571</v>
      </c>
      <c r="X186" s="941" t="s">
        <v>571</v>
      </c>
      <c r="Y186" s="939"/>
    </row>
    <row r="187" spans="1:25" ht="14.4" customHeight="1" x14ac:dyDescent="0.3">
      <c r="A187" s="904" t="s">
        <v>7456</v>
      </c>
      <c r="B187" s="888"/>
      <c r="C187" s="889"/>
      <c r="D187" s="890"/>
      <c r="E187" s="886">
        <v>1</v>
      </c>
      <c r="F187" s="872">
        <v>1.79</v>
      </c>
      <c r="G187" s="873">
        <v>3</v>
      </c>
      <c r="H187" s="878">
        <v>2</v>
      </c>
      <c r="I187" s="879">
        <v>3.58</v>
      </c>
      <c r="J187" s="883">
        <v>6.5</v>
      </c>
      <c r="K187" s="875">
        <v>1.79</v>
      </c>
      <c r="L187" s="874">
        <v>3</v>
      </c>
      <c r="M187" s="874">
        <v>24</v>
      </c>
      <c r="N187" s="876">
        <v>8</v>
      </c>
      <c r="O187" s="874" t="s">
        <v>7113</v>
      </c>
      <c r="P187" s="887" t="s">
        <v>7457</v>
      </c>
      <c r="Q187" s="877">
        <f t="shared" si="6"/>
        <v>2</v>
      </c>
      <c r="R187" s="934">
        <f t="shared" si="6"/>
        <v>3.58</v>
      </c>
      <c r="S187" s="877">
        <f t="shared" si="7"/>
        <v>1</v>
      </c>
      <c r="T187" s="934">
        <f t="shared" si="8"/>
        <v>1.79</v>
      </c>
      <c r="U187" s="943">
        <v>16</v>
      </c>
      <c r="V187" s="888">
        <v>13</v>
      </c>
      <c r="W187" s="888">
        <v>-3</v>
      </c>
      <c r="X187" s="941">
        <v>0.8125</v>
      </c>
      <c r="Y187" s="939">
        <v>1</v>
      </c>
    </row>
    <row r="188" spans="1:25" ht="14.4" customHeight="1" x14ac:dyDescent="0.3">
      <c r="A188" s="905" t="s">
        <v>7458</v>
      </c>
      <c r="B188" s="501">
        <v>2</v>
      </c>
      <c r="C188" s="892">
        <v>6.74</v>
      </c>
      <c r="D188" s="891">
        <v>9</v>
      </c>
      <c r="E188" s="893">
        <v>1</v>
      </c>
      <c r="F188" s="894">
        <v>3.37</v>
      </c>
      <c r="G188" s="881">
        <v>7</v>
      </c>
      <c r="H188" s="895"/>
      <c r="I188" s="896"/>
      <c r="J188" s="884"/>
      <c r="K188" s="897">
        <v>3.37</v>
      </c>
      <c r="L188" s="898">
        <v>5</v>
      </c>
      <c r="M188" s="898">
        <v>45</v>
      </c>
      <c r="N188" s="899">
        <v>15</v>
      </c>
      <c r="O188" s="898" t="s">
        <v>7113</v>
      </c>
      <c r="P188" s="900" t="s">
        <v>7459</v>
      </c>
      <c r="Q188" s="901">
        <f t="shared" si="6"/>
        <v>-2</v>
      </c>
      <c r="R188" s="935">
        <f t="shared" si="6"/>
        <v>-6.74</v>
      </c>
      <c r="S188" s="901">
        <f t="shared" si="7"/>
        <v>-1</v>
      </c>
      <c r="T188" s="935">
        <f t="shared" si="8"/>
        <v>-3.37</v>
      </c>
      <c r="U188" s="944" t="s">
        <v>571</v>
      </c>
      <c r="V188" s="501" t="s">
        <v>571</v>
      </c>
      <c r="W188" s="501" t="s">
        <v>571</v>
      </c>
      <c r="X188" s="942" t="s">
        <v>571</v>
      </c>
      <c r="Y188" s="940"/>
    </row>
    <row r="189" spans="1:25" ht="14.4" customHeight="1" x14ac:dyDescent="0.3">
      <c r="A189" s="904" t="s">
        <v>7460</v>
      </c>
      <c r="B189" s="869">
        <v>4</v>
      </c>
      <c r="C189" s="870">
        <v>12.47</v>
      </c>
      <c r="D189" s="871">
        <v>8</v>
      </c>
      <c r="E189" s="886">
        <v>2</v>
      </c>
      <c r="F189" s="872">
        <v>6.09</v>
      </c>
      <c r="G189" s="873">
        <v>7</v>
      </c>
      <c r="H189" s="874"/>
      <c r="I189" s="872"/>
      <c r="J189" s="873"/>
      <c r="K189" s="875">
        <v>3.04</v>
      </c>
      <c r="L189" s="874">
        <v>4</v>
      </c>
      <c r="M189" s="874">
        <v>36</v>
      </c>
      <c r="N189" s="876">
        <v>12</v>
      </c>
      <c r="O189" s="874" t="s">
        <v>7113</v>
      </c>
      <c r="P189" s="887" t="s">
        <v>7461</v>
      </c>
      <c r="Q189" s="877">
        <f t="shared" si="6"/>
        <v>-4</v>
      </c>
      <c r="R189" s="934">
        <f t="shared" si="6"/>
        <v>-12.47</v>
      </c>
      <c r="S189" s="877">
        <f t="shared" si="7"/>
        <v>-2</v>
      </c>
      <c r="T189" s="934">
        <f t="shared" si="8"/>
        <v>-6.09</v>
      </c>
      <c r="U189" s="943" t="s">
        <v>571</v>
      </c>
      <c r="V189" s="888" t="s">
        <v>571</v>
      </c>
      <c r="W189" s="888" t="s">
        <v>571</v>
      </c>
      <c r="X189" s="941" t="s">
        <v>571</v>
      </c>
      <c r="Y189" s="939"/>
    </row>
    <row r="190" spans="1:25" ht="14.4" customHeight="1" x14ac:dyDescent="0.3">
      <c r="A190" s="905" t="s">
        <v>7462</v>
      </c>
      <c r="B190" s="902">
        <v>1</v>
      </c>
      <c r="C190" s="903">
        <v>4.82</v>
      </c>
      <c r="D190" s="885">
        <v>11</v>
      </c>
      <c r="E190" s="893">
        <v>1</v>
      </c>
      <c r="F190" s="894">
        <v>4.82</v>
      </c>
      <c r="G190" s="881">
        <v>11</v>
      </c>
      <c r="H190" s="898">
        <v>1</v>
      </c>
      <c r="I190" s="894">
        <v>4.82</v>
      </c>
      <c r="J190" s="882">
        <v>20</v>
      </c>
      <c r="K190" s="897">
        <v>4.82</v>
      </c>
      <c r="L190" s="898">
        <v>6</v>
      </c>
      <c r="M190" s="898">
        <v>57</v>
      </c>
      <c r="N190" s="899">
        <v>19</v>
      </c>
      <c r="O190" s="898" t="s">
        <v>7113</v>
      </c>
      <c r="P190" s="900" t="s">
        <v>7461</v>
      </c>
      <c r="Q190" s="901">
        <f t="shared" si="6"/>
        <v>0</v>
      </c>
      <c r="R190" s="935">
        <f t="shared" si="6"/>
        <v>0</v>
      </c>
      <c r="S190" s="901">
        <f t="shared" si="7"/>
        <v>0</v>
      </c>
      <c r="T190" s="935">
        <f t="shared" si="8"/>
        <v>0</v>
      </c>
      <c r="U190" s="944">
        <v>19</v>
      </c>
      <c r="V190" s="501">
        <v>20</v>
      </c>
      <c r="W190" s="501">
        <v>1</v>
      </c>
      <c r="X190" s="942">
        <v>1.0526315789473684</v>
      </c>
      <c r="Y190" s="940">
        <v>1</v>
      </c>
    </row>
    <row r="191" spans="1:25" ht="14.4" customHeight="1" x14ac:dyDescent="0.3">
      <c r="A191" s="905" t="s">
        <v>7463</v>
      </c>
      <c r="B191" s="902">
        <v>1</v>
      </c>
      <c r="C191" s="903">
        <v>8.11</v>
      </c>
      <c r="D191" s="885">
        <v>12</v>
      </c>
      <c r="E191" s="893">
        <v>2</v>
      </c>
      <c r="F191" s="894">
        <v>19.52</v>
      </c>
      <c r="G191" s="881">
        <v>52.5</v>
      </c>
      <c r="H191" s="898">
        <v>1</v>
      </c>
      <c r="I191" s="894">
        <v>9.06</v>
      </c>
      <c r="J191" s="882">
        <v>35</v>
      </c>
      <c r="K191" s="897">
        <v>8.11</v>
      </c>
      <c r="L191" s="898">
        <v>7</v>
      </c>
      <c r="M191" s="898">
        <v>63</v>
      </c>
      <c r="N191" s="899">
        <v>21</v>
      </c>
      <c r="O191" s="898" t="s">
        <v>7113</v>
      </c>
      <c r="P191" s="900" t="s">
        <v>7461</v>
      </c>
      <c r="Q191" s="901">
        <f t="shared" si="6"/>
        <v>0</v>
      </c>
      <c r="R191" s="935">
        <f t="shared" si="6"/>
        <v>0.95000000000000107</v>
      </c>
      <c r="S191" s="901">
        <f t="shared" si="7"/>
        <v>-1</v>
      </c>
      <c r="T191" s="935">
        <f t="shared" si="8"/>
        <v>-10.459999999999999</v>
      </c>
      <c r="U191" s="944">
        <v>21</v>
      </c>
      <c r="V191" s="501">
        <v>35</v>
      </c>
      <c r="W191" s="501">
        <v>14</v>
      </c>
      <c r="X191" s="942">
        <v>1.6666666666666667</v>
      </c>
      <c r="Y191" s="940">
        <v>14</v>
      </c>
    </row>
    <row r="192" spans="1:25" ht="14.4" customHeight="1" x14ac:dyDescent="0.3">
      <c r="A192" s="904" t="s">
        <v>7464</v>
      </c>
      <c r="B192" s="888">
        <v>9</v>
      </c>
      <c r="C192" s="889">
        <v>9.2899999999999991</v>
      </c>
      <c r="D192" s="890">
        <v>4.2</v>
      </c>
      <c r="E192" s="878">
        <v>13</v>
      </c>
      <c r="F192" s="879">
        <v>13.42</v>
      </c>
      <c r="G192" s="883">
        <v>4.5</v>
      </c>
      <c r="H192" s="874">
        <v>6</v>
      </c>
      <c r="I192" s="872">
        <v>6.19</v>
      </c>
      <c r="J192" s="873">
        <v>5.3</v>
      </c>
      <c r="K192" s="875">
        <v>1.03</v>
      </c>
      <c r="L192" s="874">
        <v>2</v>
      </c>
      <c r="M192" s="874">
        <v>18</v>
      </c>
      <c r="N192" s="876">
        <v>6</v>
      </c>
      <c r="O192" s="874" t="s">
        <v>7113</v>
      </c>
      <c r="P192" s="887" t="s">
        <v>7465</v>
      </c>
      <c r="Q192" s="877">
        <f t="shared" si="6"/>
        <v>-3</v>
      </c>
      <c r="R192" s="934">
        <f t="shared" si="6"/>
        <v>-3.0999999999999988</v>
      </c>
      <c r="S192" s="877">
        <f t="shared" si="7"/>
        <v>-7</v>
      </c>
      <c r="T192" s="934">
        <f t="shared" si="8"/>
        <v>-7.2299999999999995</v>
      </c>
      <c r="U192" s="943">
        <v>36</v>
      </c>
      <c r="V192" s="888">
        <v>31.799999999999997</v>
      </c>
      <c r="W192" s="888">
        <v>-4.2000000000000028</v>
      </c>
      <c r="X192" s="941">
        <v>0.8833333333333333</v>
      </c>
      <c r="Y192" s="939">
        <v>4</v>
      </c>
    </row>
    <row r="193" spans="1:25" ht="14.4" customHeight="1" x14ac:dyDescent="0.3">
      <c r="A193" s="905" t="s">
        <v>7466</v>
      </c>
      <c r="B193" s="501">
        <v>1</v>
      </c>
      <c r="C193" s="892">
        <v>1.73</v>
      </c>
      <c r="D193" s="891">
        <v>29</v>
      </c>
      <c r="E193" s="895">
        <v>3</v>
      </c>
      <c r="F193" s="896">
        <v>5.2</v>
      </c>
      <c r="G193" s="884">
        <v>10</v>
      </c>
      <c r="H193" s="898"/>
      <c r="I193" s="894"/>
      <c r="J193" s="881"/>
      <c r="K193" s="897">
        <v>1.73</v>
      </c>
      <c r="L193" s="898">
        <v>3</v>
      </c>
      <c r="M193" s="898">
        <v>30</v>
      </c>
      <c r="N193" s="899">
        <v>10</v>
      </c>
      <c r="O193" s="898" t="s">
        <v>7113</v>
      </c>
      <c r="P193" s="900" t="s">
        <v>7465</v>
      </c>
      <c r="Q193" s="901">
        <f t="shared" si="6"/>
        <v>-1</v>
      </c>
      <c r="R193" s="935">
        <f t="shared" si="6"/>
        <v>-1.73</v>
      </c>
      <c r="S193" s="901">
        <f t="shared" si="7"/>
        <v>-3</v>
      </c>
      <c r="T193" s="935">
        <f t="shared" si="8"/>
        <v>-5.2</v>
      </c>
      <c r="U193" s="944" t="s">
        <v>571</v>
      </c>
      <c r="V193" s="501" t="s">
        <v>571</v>
      </c>
      <c r="W193" s="501" t="s">
        <v>571</v>
      </c>
      <c r="X193" s="942" t="s">
        <v>571</v>
      </c>
      <c r="Y193" s="940"/>
    </row>
    <row r="194" spans="1:25" ht="14.4" customHeight="1" x14ac:dyDescent="0.3">
      <c r="A194" s="905" t="s">
        <v>7467</v>
      </c>
      <c r="B194" s="501"/>
      <c r="C194" s="892"/>
      <c r="D194" s="891"/>
      <c r="E194" s="895">
        <v>1</v>
      </c>
      <c r="F194" s="896">
        <v>3.67</v>
      </c>
      <c r="G194" s="884">
        <v>12</v>
      </c>
      <c r="H194" s="898"/>
      <c r="I194" s="894"/>
      <c r="J194" s="881"/>
      <c r="K194" s="897">
        <v>3.67</v>
      </c>
      <c r="L194" s="898">
        <v>6</v>
      </c>
      <c r="M194" s="898">
        <v>51</v>
      </c>
      <c r="N194" s="899">
        <v>17</v>
      </c>
      <c r="O194" s="898" t="s">
        <v>7113</v>
      </c>
      <c r="P194" s="900" t="s">
        <v>7465</v>
      </c>
      <c r="Q194" s="901">
        <f t="shared" si="6"/>
        <v>0</v>
      </c>
      <c r="R194" s="935">
        <f t="shared" si="6"/>
        <v>0</v>
      </c>
      <c r="S194" s="901">
        <f t="shared" si="7"/>
        <v>-1</v>
      </c>
      <c r="T194" s="935">
        <f t="shared" si="8"/>
        <v>-3.67</v>
      </c>
      <c r="U194" s="944" t="s">
        <v>571</v>
      </c>
      <c r="V194" s="501" t="s">
        <v>571</v>
      </c>
      <c r="W194" s="501" t="s">
        <v>571</v>
      </c>
      <c r="X194" s="942" t="s">
        <v>571</v>
      </c>
      <c r="Y194" s="940"/>
    </row>
    <row r="195" spans="1:25" ht="14.4" customHeight="1" x14ac:dyDescent="0.3">
      <c r="A195" s="904" t="s">
        <v>7468</v>
      </c>
      <c r="B195" s="869">
        <v>1</v>
      </c>
      <c r="C195" s="870">
        <v>0.66</v>
      </c>
      <c r="D195" s="871">
        <v>16</v>
      </c>
      <c r="E195" s="886"/>
      <c r="F195" s="872"/>
      <c r="G195" s="873"/>
      <c r="H195" s="874"/>
      <c r="I195" s="872"/>
      <c r="J195" s="873"/>
      <c r="K195" s="875">
        <v>0.66</v>
      </c>
      <c r="L195" s="874">
        <v>2</v>
      </c>
      <c r="M195" s="874">
        <v>18</v>
      </c>
      <c r="N195" s="876">
        <v>6</v>
      </c>
      <c r="O195" s="874" t="s">
        <v>7113</v>
      </c>
      <c r="P195" s="887" t="s">
        <v>7469</v>
      </c>
      <c r="Q195" s="877">
        <f t="shared" si="6"/>
        <v>-1</v>
      </c>
      <c r="R195" s="934">
        <f t="shared" si="6"/>
        <v>-0.66</v>
      </c>
      <c r="S195" s="877">
        <f t="shared" si="7"/>
        <v>0</v>
      </c>
      <c r="T195" s="934">
        <f t="shared" si="8"/>
        <v>0</v>
      </c>
      <c r="U195" s="943" t="s">
        <v>571</v>
      </c>
      <c r="V195" s="888" t="s">
        <v>571</v>
      </c>
      <c r="W195" s="888" t="s">
        <v>571</v>
      </c>
      <c r="X195" s="941" t="s">
        <v>571</v>
      </c>
      <c r="Y195" s="939"/>
    </row>
    <row r="196" spans="1:25" ht="14.4" customHeight="1" x14ac:dyDescent="0.3">
      <c r="A196" s="904" t="s">
        <v>7470</v>
      </c>
      <c r="B196" s="888">
        <v>1</v>
      </c>
      <c r="C196" s="889">
        <v>0.54</v>
      </c>
      <c r="D196" s="890">
        <v>3</v>
      </c>
      <c r="E196" s="878">
        <v>2</v>
      </c>
      <c r="F196" s="879">
        <v>1.0900000000000001</v>
      </c>
      <c r="G196" s="883">
        <v>3.5</v>
      </c>
      <c r="H196" s="874">
        <v>1</v>
      </c>
      <c r="I196" s="872">
        <v>0.54</v>
      </c>
      <c r="J196" s="873">
        <v>2</v>
      </c>
      <c r="K196" s="875">
        <v>0.54</v>
      </c>
      <c r="L196" s="874">
        <v>2</v>
      </c>
      <c r="M196" s="874">
        <v>15</v>
      </c>
      <c r="N196" s="876">
        <v>5</v>
      </c>
      <c r="O196" s="874" t="s">
        <v>7113</v>
      </c>
      <c r="P196" s="887" t="s">
        <v>7471</v>
      </c>
      <c r="Q196" s="877">
        <f t="shared" si="6"/>
        <v>0</v>
      </c>
      <c r="R196" s="934">
        <f t="shared" si="6"/>
        <v>0</v>
      </c>
      <c r="S196" s="877">
        <f t="shared" si="7"/>
        <v>-1</v>
      </c>
      <c r="T196" s="934">
        <f t="shared" si="8"/>
        <v>-0.55000000000000004</v>
      </c>
      <c r="U196" s="943">
        <v>5</v>
      </c>
      <c r="V196" s="888">
        <v>2</v>
      </c>
      <c r="W196" s="888">
        <v>-3</v>
      </c>
      <c r="X196" s="941">
        <v>0.4</v>
      </c>
      <c r="Y196" s="939"/>
    </row>
    <row r="197" spans="1:25" ht="14.4" customHeight="1" x14ac:dyDescent="0.3">
      <c r="A197" s="905" t="s">
        <v>7472</v>
      </c>
      <c r="B197" s="501"/>
      <c r="C197" s="892"/>
      <c r="D197" s="891"/>
      <c r="E197" s="895">
        <v>1</v>
      </c>
      <c r="F197" s="896">
        <v>1.08</v>
      </c>
      <c r="G197" s="884">
        <v>9</v>
      </c>
      <c r="H197" s="898"/>
      <c r="I197" s="894"/>
      <c r="J197" s="881"/>
      <c r="K197" s="897">
        <v>1.05</v>
      </c>
      <c r="L197" s="898">
        <v>3</v>
      </c>
      <c r="M197" s="898">
        <v>27</v>
      </c>
      <c r="N197" s="899">
        <v>9</v>
      </c>
      <c r="O197" s="898" t="s">
        <v>7113</v>
      </c>
      <c r="P197" s="900" t="s">
        <v>7471</v>
      </c>
      <c r="Q197" s="901">
        <f t="shared" si="6"/>
        <v>0</v>
      </c>
      <c r="R197" s="935">
        <f t="shared" si="6"/>
        <v>0</v>
      </c>
      <c r="S197" s="901">
        <f t="shared" si="7"/>
        <v>-1</v>
      </c>
      <c r="T197" s="935">
        <f t="shared" si="8"/>
        <v>-1.08</v>
      </c>
      <c r="U197" s="944" t="s">
        <v>571</v>
      </c>
      <c r="V197" s="501" t="s">
        <v>571</v>
      </c>
      <c r="W197" s="501" t="s">
        <v>571</v>
      </c>
      <c r="X197" s="942" t="s">
        <v>571</v>
      </c>
      <c r="Y197" s="940"/>
    </row>
    <row r="198" spans="1:25" ht="14.4" customHeight="1" x14ac:dyDescent="0.3">
      <c r="A198" s="904" t="s">
        <v>7473</v>
      </c>
      <c r="B198" s="888">
        <v>2</v>
      </c>
      <c r="C198" s="889">
        <v>3.06</v>
      </c>
      <c r="D198" s="890">
        <v>10.5</v>
      </c>
      <c r="E198" s="878">
        <v>2</v>
      </c>
      <c r="F198" s="879">
        <v>2.87</v>
      </c>
      <c r="G198" s="883">
        <v>17</v>
      </c>
      <c r="H198" s="874">
        <v>3</v>
      </c>
      <c r="I198" s="872">
        <v>3.65</v>
      </c>
      <c r="J198" s="873">
        <v>8</v>
      </c>
      <c r="K198" s="875">
        <v>1.43</v>
      </c>
      <c r="L198" s="874">
        <v>4</v>
      </c>
      <c r="M198" s="874">
        <v>36</v>
      </c>
      <c r="N198" s="876">
        <v>12</v>
      </c>
      <c r="O198" s="874" t="s">
        <v>7113</v>
      </c>
      <c r="P198" s="887" t="s">
        <v>7474</v>
      </c>
      <c r="Q198" s="877">
        <f t="shared" ref="Q198:R200" si="9">H198-B198</f>
        <v>1</v>
      </c>
      <c r="R198" s="934">
        <f t="shared" si="9"/>
        <v>0.58999999999999986</v>
      </c>
      <c r="S198" s="877">
        <f t="shared" ref="S198:S231" si="10">H198-E198</f>
        <v>1</v>
      </c>
      <c r="T198" s="934">
        <f t="shared" ref="T198:T231" si="11">I198-F198</f>
        <v>0.7799999999999998</v>
      </c>
      <c r="U198" s="943">
        <v>36</v>
      </c>
      <c r="V198" s="888">
        <v>24</v>
      </c>
      <c r="W198" s="888">
        <v>-12</v>
      </c>
      <c r="X198" s="941">
        <v>0.66666666666666663</v>
      </c>
      <c r="Y198" s="939">
        <v>1</v>
      </c>
    </row>
    <row r="199" spans="1:25" ht="14.4" customHeight="1" x14ac:dyDescent="0.3">
      <c r="A199" s="905" t="s">
        <v>7475</v>
      </c>
      <c r="B199" s="501"/>
      <c r="C199" s="892"/>
      <c r="D199" s="891"/>
      <c r="E199" s="895">
        <v>2</v>
      </c>
      <c r="F199" s="896">
        <v>4.12</v>
      </c>
      <c r="G199" s="884">
        <v>18</v>
      </c>
      <c r="H199" s="898"/>
      <c r="I199" s="894"/>
      <c r="J199" s="881"/>
      <c r="K199" s="897">
        <v>1.81</v>
      </c>
      <c r="L199" s="898">
        <v>5</v>
      </c>
      <c r="M199" s="898">
        <v>45</v>
      </c>
      <c r="N199" s="899">
        <v>15</v>
      </c>
      <c r="O199" s="898" t="s">
        <v>7113</v>
      </c>
      <c r="P199" s="900" t="s">
        <v>7476</v>
      </c>
      <c r="Q199" s="901">
        <f t="shared" si="9"/>
        <v>0</v>
      </c>
      <c r="R199" s="935">
        <f t="shared" si="9"/>
        <v>0</v>
      </c>
      <c r="S199" s="901">
        <f t="shared" si="10"/>
        <v>-2</v>
      </c>
      <c r="T199" s="935">
        <f t="shared" si="11"/>
        <v>-4.12</v>
      </c>
      <c r="U199" s="944" t="s">
        <v>571</v>
      </c>
      <c r="V199" s="501" t="s">
        <v>571</v>
      </c>
      <c r="W199" s="501" t="s">
        <v>571</v>
      </c>
      <c r="X199" s="942" t="s">
        <v>571</v>
      </c>
      <c r="Y199" s="940"/>
    </row>
    <row r="200" spans="1:25" ht="14.4" customHeight="1" x14ac:dyDescent="0.3">
      <c r="A200" s="904" t="s">
        <v>7477</v>
      </c>
      <c r="B200" s="888"/>
      <c r="C200" s="889"/>
      <c r="D200" s="890"/>
      <c r="E200" s="886"/>
      <c r="F200" s="872"/>
      <c r="G200" s="873"/>
      <c r="H200" s="878">
        <v>1</v>
      </c>
      <c r="I200" s="879">
        <v>2.02</v>
      </c>
      <c r="J200" s="883">
        <v>10</v>
      </c>
      <c r="K200" s="875">
        <v>2.02</v>
      </c>
      <c r="L200" s="874">
        <v>4</v>
      </c>
      <c r="M200" s="874">
        <v>39</v>
      </c>
      <c r="N200" s="876">
        <v>13</v>
      </c>
      <c r="O200" s="874" t="s">
        <v>7113</v>
      </c>
      <c r="P200" s="887" t="s">
        <v>7478</v>
      </c>
      <c r="Q200" s="877">
        <f t="shared" si="9"/>
        <v>1</v>
      </c>
      <c r="R200" s="934">
        <f t="shared" si="9"/>
        <v>2.02</v>
      </c>
      <c r="S200" s="877">
        <f t="shared" si="10"/>
        <v>1</v>
      </c>
      <c r="T200" s="934">
        <f t="shared" si="11"/>
        <v>2.02</v>
      </c>
      <c r="U200" s="943">
        <v>13</v>
      </c>
      <c r="V200" s="888">
        <v>10</v>
      </c>
      <c r="W200" s="888">
        <v>-3</v>
      </c>
      <c r="X200" s="941">
        <v>0.76923076923076927</v>
      </c>
      <c r="Y200" s="939"/>
    </row>
    <row r="201" spans="1:25" ht="14.4" customHeight="1" x14ac:dyDescent="0.3">
      <c r="A201" s="904" t="s">
        <v>7479</v>
      </c>
      <c r="B201" s="869">
        <v>4</v>
      </c>
      <c r="C201" s="870">
        <v>2.17</v>
      </c>
      <c r="D201" s="871">
        <v>6</v>
      </c>
      <c r="E201" s="886">
        <v>3</v>
      </c>
      <c r="F201" s="872">
        <v>1.85</v>
      </c>
      <c r="G201" s="873">
        <v>11.7</v>
      </c>
      <c r="H201" s="874">
        <v>3</v>
      </c>
      <c r="I201" s="872">
        <v>1.63</v>
      </c>
      <c r="J201" s="880">
        <v>11.3</v>
      </c>
      <c r="K201" s="875">
        <v>0.54</v>
      </c>
      <c r="L201" s="874">
        <v>2</v>
      </c>
      <c r="M201" s="874">
        <v>21</v>
      </c>
      <c r="N201" s="876">
        <v>7</v>
      </c>
      <c r="O201" s="874" t="s">
        <v>7113</v>
      </c>
      <c r="P201" s="887" t="s">
        <v>7480</v>
      </c>
      <c r="Q201" s="877"/>
      <c r="R201" s="936"/>
      <c r="S201" s="877">
        <f t="shared" si="10"/>
        <v>0</v>
      </c>
      <c r="T201" s="936">
        <f t="shared" si="11"/>
        <v>-0.2200000000000002</v>
      </c>
      <c r="U201" s="943"/>
      <c r="V201" s="888"/>
      <c r="W201" s="888"/>
      <c r="X201" s="941"/>
      <c r="Y201" s="939">
        <v>13</v>
      </c>
    </row>
    <row r="202" spans="1:25" ht="14.4" customHeight="1" x14ac:dyDescent="0.3">
      <c r="A202" s="904" t="s">
        <v>7481</v>
      </c>
      <c r="B202" s="888"/>
      <c r="C202" s="889"/>
      <c r="D202" s="890"/>
      <c r="E202" s="886"/>
      <c r="F202" s="872"/>
      <c r="G202" s="873"/>
      <c r="H202" s="878">
        <v>1</v>
      </c>
      <c r="I202" s="879">
        <v>3.04</v>
      </c>
      <c r="J202" s="883">
        <v>7</v>
      </c>
      <c r="K202" s="875">
        <v>3.04</v>
      </c>
      <c r="L202" s="874">
        <v>6</v>
      </c>
      <c r="M202" s="874">
        <v>57</v>
      </c>
      <c r="N202" s="876">
        <v>19</v>
      </c>
      <c r="O202" s="874" t="s">
        <v>7113</v>
      </c>
      <c r="P202" s="887" t="s">
        <v>7482</v>
      </c>
      <c r="Q202" s="877"/>
      <c r="R202" s="936"/>
      <c r="S202" s="877">
        <f t="shared" si="10"/>
        <v>1</v>
      </c>
      <c r="T202" s="936">
        <f t="shared" si="11"/>
        <v>3.04</v>
      </c>
      <c r="U202" s="943"/>
      <c r="V202" s="888"/>
      <c r="W202" s="888"/>
      <c r="X202" s="941"/>
      <c r="Y202" s="939"/>
    </row>
    <row r="203" spans="1:25" ht="14.4" customHeight="1" x14ac:dyDescent="0.3">
      <c r="A203" s="904" t="s">
        <v>7483</v>
      </c>
      <c r="B203" s="888">
        <v>2</v>
      </c>
      <c r="C203" s="889">
        <v>2.4300000000000002</v>
      </c>
      <c r="D203" s="890">
        <v>3</v>
      </c>
      <c r="E203" s="878">
        <v>10</v>
      </c>
      <c r="F203" s="879">
        <v>14.41</v>
      </c>
      <c r="G203" s="883">
        <v>5.7</v>
      </c>
      <c r="H203" s="874">
        <v>3</v>
      </c>
      <c r="I203" s="872">
        <v>4.08</v>
      </c>
      <c r="J203" s="873">
        <v>7.3</v>
      </c>
      <c r="K203" s="875">
        <v>1.6</v>
      </c>
      <c r="L203" s="874">
        <v>4</v>
      </c>
      <c r="M203" s="874">
        <v>39</v>
      </c>
      <c r="N203" s="876">
        <v>13</v>
      </c>
      <c r="O203" s="874" t="s">
        <v>7113</v>
      </c>
      <c r="P203" s="887" t="s">
        <v>7484</v>
      </c>
      <c r="Q203" s="877"/>
      <c r="R203" s="936"/>
      <c r="S203" s="877">
        <f t="shared" si="10"/>
        <v>-7</v>
      </c>
      <c r="T203" s="936">
        <f t="shared" si="11"/>
        <v>-10.33</v>
      </c>
      <c r="U203" s="943"/>
      <c r="V203" s="888"/>
      <c r="W203" s="888"/>
      <c r="X203" s="941"/>
      <c r="Y203" s="939">
        <v>3</v>
      </c>
    </row>
    <row r="204" spans="1:25" ht="14.4" customHeight="1" x14ac:dyDescent="0.3">
      <c r="A204" s="905" t="s">
        <v>7485</v>
      </c>
      <c r="B204" s="501"/>
      <c r="C204" s="892"/>
      <c r="D204" s="891"/>
      <c r="E204" s="895">
        <v>2</v>
      </c>
      <c r="F204" s="896">
        <v>3.98</v>
      </c>
      <c r="G204" s="884">
        <v>9.5</v>
      </c>
      <c r="H204" s="898"/>
      <c r="I204" s="894"/>
      <c r="J204" s="881"/>
      <c r="K204" s="897">
        <v>1.99</v>
      </c>
      <c r="L204" s="898">
        <v>6</v>
      </c>
      <c r="M204" s="898">
        <v>51</v>
      </c>
      <c r="N204" s="899">
        <v>17</v>
      </c>
      <c r="O204" s="898" t="s">
        <v>7113</v>
      </c>
      <c r="P204" s="900" t="s">
        <v>7486</v>
      </c>
      <c r="Q204" s="901"/>
      <c r="R204" s="937"/>
      <c r="S204" s="901">
        <f t="shared" si="10"/>
        <v>-2</v>
      </c>
      <c r="T204" s="937">
        <f t="shared" si="11"/>
        <v>-3.98</v>
      </c>
      <c r="U204" s="944"/>
      <c r="V204" s="501"/>
      <c r="W204" s="501"/>
      <c r="X204" s="942"/>
      <c r="Y204" s="940"/>
    </row>
    <row r="205" spans="1:25" ht="14.4" customHeight="1" x14ac:dyDescent="0.3">
      <c r="A205" s="905" t="s">
        <v>7487</v>
      </c>
      <c r="B205" s="501">
        <v>1</v>
      </c>
      <c r="C205" s="892">
        <v>5.32</v>
      </c>
      <c r="D205" s="891">
        <v>60</v>
      </c>
      <c r="E205" s="895">
        <v>2</v>
      </c>
      <c r="F205" s="896">
        <v>20.78</v>
      </c>
      <c r="G205" s="884">
        <v>43.5</v>
      </c>
      <c r="H205" s="898">
        <v>4</v>
      </c>
      <c r="I205" s="894">
        <v>20.71</v>
      </c>
      <c r="J205" s="881">
        <v>20.8</v>
      </c>
      <c r="K205" s="897">
        <v>5.27</v>
      </c>
      <c r="L205" s="898">
        <v>8</v>
      </c>
      <c r="M205" s="898">
        <v>72</v>
      </c>
      <c r="N205" s="899">
        <v>24</v>
      </c>
      <c r="O205" s="898" t="s">
        <v>7113</v>
      </c>
      <c r="P205" s="900" t="s">
        <v>7488</v>
      </c>
      <c r="Q205" s="901"/>
      <c r="R205" s="937"/>
      <c r="S205" s="901">
        <f t="shared" si="10"/>
        <v>2</v>
      </c>
      <c r="T205" s="937">
        <f t="shared" si="11"/>
        <v>-7.0000000000000284E-2</v>
      </c>
      <c r="U205" s="944"/>
      <c r="V205" s="501"/>
      <c r="W205" s="501"/>
      <c r="X205" s="942"/>
      <c r="Y205" s="940">
        <v>12</v>
      </c>
    </row>
    <row r="206" spans="1:25" ht="14.4" customHeight="1" x14ac:dyDescent="0.3">
      <c r="A206" s="904" t="s">
        <v>7489</v>
      </c>
      <c r="B206" s="888"/>
      <c r="C206" s="889"/>
      <c r="D206" s="890"/>
      <c r="E206" s="886">
        <v>3</v>
      </c>
      <c r="F206" s="872">
        <v>3.83</v>
      </c>
      <c r="G206" s="873">
        <v>3.7</v>
      </c>
      <c r="H206" s="878">
        <v>2</v>
      </c>
      <c r="I206" s="879">
        <v>2.56</v>
      </c>
      <c r="J206" s="883">
        <v>4</v>
      </c>
      <c r="K206" s="875">
        <v>1.28</v>
      </c>
      <c r="L206" s="874">
        <v>3</v>
      </c>
      <c r="M206" s="874">
        <v>24</v>
      </c>
      <c r="N206" s="876">
        <v>8</v>
      </c>
      <c r="O206" s="874" t="s">
        <v>7113</v>
      </c>
      <c r="P206" s="887" t="s">
        <v>7490</v>
      </c>
      <c r="Q206" s="877"/>
      <c r="R206" s="936"/>
      <c r="S206" s="877">
        <f t="shared" si="10"/>
        <v>-1</v>
      </c>
      <c r="T206" s="936">
        <f t="shared" si="11"/>
        <v>-1.27</v>
      </c>
      <c r="U206" s="943"/>
      <c r="V206" s="888"/>
      <c r="W206" s="888"/>
      <c r="X206" s="941"/>
      <c r="Y206" s="939"/>
    </row>
    <row r="207" spans="1:25" ht="14.4" customHeight="1" x14ac:dyDescent="0.3">
      <c r="A207" s="905" t="s">
        <v>7491</v>
      </c>
      <c r="B207" s="501"/>
      <c r="C207" s="892"/>
      <c r="D207" s="891"/>
      <c r="E207" s="893"/>
      <c r="F207" s="894"/>
      <c r="G207" s="881"/>
      <c r="H207" s="895">
        <v>1</v>
      </c>
      <c r="I207" s="896">
        <v>2.36</v>
      </c>
      <c r="J207" s="884">
        <v>4</v>
      </c>
      <c r="K207" s="897">
        <v>2.36</v>
      </c>
      <c r="L207" s="898">
        <v>4</v>
      </c>
      <c r="M207" s="898">
        <v>39</v>
      </c>
      <c r="N207" s="899">
        <v>13</v>
      </c>
      <c r="O207" s="898" t="s">
        <v>7113</v>
      </c>
      <c r="P207" s="900" t="s">
        <v>7492</v>
      </c>
      <c r="Q207" s="901"/>
      <c r="R207" s="937"/>
      <c r="S207" s="901">
        <f t="shared" si="10"/>
        <v>1</v>
      </c>
      <c r="T207" s="937">
        <f t="shared" si="11"/>
        <v>2.36</v>
      </c>
      <c r="U207" s="944"/>
      <c r="V207" s="501"/>
      <c r="W207" s="501"/>
      <c r="X207" s="942"/>
      <c r="Y207" s="940"/>
    </row>
    <row r="208" spans="1:25" ht="14.4" customHeight="1" x14ac:dyDescent="0.3">
      <c r="A208" s="904" t="s">
        <v>7493</v>
      </c>
      <c r="B208" s="888"/>
      <c r="C208" s="889"/>
      <c r="D208" s="890"/>
      <c r="E208" s="886"/>
      <c r="F208" s="872"/>
      <c r="G208" s="873"/>
      <c r="H208" s="878">
        <v>1</v>
      </c>
      <c r="I208" s="879">
        <v>3.18</v>
      </c>
      <c r="J208" s="880">
        <v>24</v>
      </c>
      <c r="K208" s="875">
        <v>3.18</v>
      </c>
      <c r="L208" s="874">
        <v>4</v>
      </c>
      <c r="M208" s="874">
        <v>33</v>
      </c>
      <c r="N208" s="876">
        <v>11</v>
      </c>
      <c r="O208" s="874" t="s">
        <v>7113</v>
      </c>
      <c r="P208" s="887" t="s">
        <v>7494</v>
      </c>
      <c r="Q208" s="877"/>
      <c r="R208" s="936"/>
      <c r="S208" s="877">
        <f t="shared" si="10"/>
        <v>1</v>
      </c>
      <c r="T208" s="936">
        <f t="shared" si="11"/>
        <v>3.18</v>
      </c>
      <c r="U208" s="943"/>
      <c r="V208" s="888"/>
      <c r="W208" s="888"/>
      <c r="X208" s="941"/>
      <c r="Y208" s="939">
        <v>13</v>
      </c>
    </row>
    <row r="209" spans="1:25" ht="14.4" customHeight="1" x14ac:dyDescent="0.3">
      <c r="A209" s="904" t="s">
        <v>7495</v>
      </c>
      <c r="B209" s="888"/>
      <c r="C209" s="889"/>
      <c r="D209" s="890"/>
      <c r="E209" s="886">
        <v>2</v>
      </c>
      <c r="F209" s="872">
        <v>0.77</v>
      </c>
      <c r="G209" s="873">
        <v>4.5</v>
      </c>
      <c r="H209" s="878">
        <v>3</v>
      </c>
      <c r="I209" s="879">
        <v>1.1599999999999999</v>
      </c>
      <c r="J209" s="883">
        <v>3.7</v>
      </c>
      <c r="K209" s="875">
        <v>0.39</v>
      </c>
      <c r="L209" s="874">
        <v>2</v>
      </c>
      <c r="M209" s="874">
        <v>15</v>
      </c>
      <c r="N209" s="876">
        <v>5</v>
      </c>
      <c r="O209" s="874" t="s">
        <v>7113</v>
      </c>
      <c r="P209" s="887" t="s">
        <v>7496</v>
      </c>
      <c r="Q209" s="877"/>
      <c r="R209" s="936"/>
      <c r="S209" s="877">
        <f t="shared" si="10"/>
        <v>1</v>
      </c>
      <c r="T209" s="936">
        <f t="shared" si="11"/>
        <v>0.3899999999999999</v>
      </c>
      <c r="U209" s="943"/>
      <c r="V209" s="888"/>
      <c r="W209" s="888"/>
      <c r="X209" s="941"/>
      <c r="Y209" s="939"/>
    </row>
    <row r="210" spans="1:25" ht="14.4" customHeight="1" x14ac:dyDescent="0.3">
      <c r="A210" s="905" t="s">
        <v>7497</v>
      </c>
      <c r="B210" s="501"/>
      <c r="C210" s="892"/>
      <c r="D210" s="891"/>
      <c r="E210" s="893">
        <v>1</v>
      </c>
      <c r="F210" s="894">
        <v>0.64</v>
      </c>
      <c r="G210" s="881">
        <v>11</v>
      </c>
      <c r="H210" s="895">
        <v>1</v>
      </c>
      <c r="I210" s="896">
        <v>0.64</v>
      </c>
      <c r="J210" s="884">
        <v>2</v>
      </c>
      <c r="K210" s="897">
        <v>0.64</v>
      </c>
      <c r="L210" s="898">
        <v>2</v>
      </c>
      <c r="M210" s="898">
        <v>21</v>
      </c>
      <c r="N210" s="899">
        <v>7</v>
      </c>
      <c r="O210" s="898" t="s">
        <v>7113</v>
      </c>
      <c r="P210" s="900" t="s">
        <v>7498</v>
      </c>
      <c r="Q210" s="901"/>
      <c r="R210" s="937"/>
      <c r="S210" s="901">
        <f t="shared" si="10"/>
        <v>0</v>
      </c>
      <c r="T210" s="937">
        <f t="shared" si="11"/>
        <v>0</v>
      </c>
      <c r="U210" s="944"/>
      <c r="V210" s="501"/>
      <c r="W210" s="501"/>
      <c r="X210" s="942"/>
      <c r="Y210" s="940"/>
    </row>
    <row r="211" spans="1:25" ht="14.4" customHeight="1" x14ac:dyDescent="0.3">
      <c r="A211" s="905" t="s">
        <v>7499</v>
      </c>
      <c r="B211" s="501"/>
      <c r="C211" s="892"/>
      <c r="D211" s="891"/>
      <c r="E211" s="893">
        <v>1</v>
      </c>
      <c r="F211" s="894">
        <v>1.21</v>
      </c>
      <c r="G211" s="881">
        <v>3</v>
      </c>
      <c r="H211" s="895">
        <v>1</v>
      </c>
      <c r="I211" s="896">
        <v>1.49</v>
      </c>
      <c r="J211" s="884">
        <v>3</v>
      </c>
      <c r="K211" s="897">
        <v>1.21</v>
      </c>
      <c r="L211" s="898">
        <v>3</v>
      </c>
      <c r="M211" s="898">
        <v>30</v>
      </c>
      <c r="N211" s="899">
        <v>10</v>
      </c>
      <c r="O211" s="898" t="s">
        <v>7113</v>
      </c>
      <c r="P211" s="900" t="s">
        <v>7500</v>
      </c>
      <c r="Q211" s="901"/>
      <c r="R211" s="937"/>
      <c r="S211" s="901">
        <f t="shared" si="10"/>
        <v>0</v>
      </c>
      <c r="T211" s="937">
        <f t="shared" si="11"/>
        <v>0.28000000000000003</v>
      </c>
      <c r="U211" s="944"/>
      <c r="V211" s="501"/>
      <c r="W211" s="501"/>
      <c r="X211" s="942"/>
      <c r="Y211" s="940"/>
    </row>
    <row r="212" spans="1:25" ht="14.4" customHeight="1" x14ac:dyDescent="0.3">
      <c r="A212" s="904" t="s">
        <v>7501</v>
      </c>
      <c r="B212" s="888"/>
      <c r="C212" s="889"/>
      <c r="D212" s="890"/>
      <c r="E212" s="886"/>
      <c r="F212" s="872"/>
      <c r="G212" s="873"/>
      <c r="H212" s="878">
        <v>1</v>
      </c>
      <c r="I212" s="879">
        <v>0.33</v>
      </c>
      <c r="J212" s="880">
        <v>10</v>
      </c>
      <c r="K212" s="875">
        <v>0.28000000000000003</v>
      </c>
      <c r="L212" s="874">
        <v>1</v>
      </c>
      <c r="M212" s="874">
        <v>9</v>
      </c>
      <c r="N212" s="876">
        <v>3</v>
      </c>
      <c r="O212" s="874" t="s">
        <v>7113</v>
      </c>
      <c r="P212" s="887" t="s">
        <v>7502</v>
      </c>
      <c r="Q212" s="877"/>
      <c r="R212" s="936"/>
      <c r="S212" s="877">
        <f t="shared" si="10"/>
        <v>1</v>
      </c>
      <c r="T212" s="936">
        <f t="shared" si="11"/>
        <v>0.33</v>
      </c>
      <c r="U212" s="943"/>
      <c r="V212" s="888"/>
      <c r="W212" s="888"/>
      <c r="X212" s="941"/>
      <c r="Y212" s="939">
        <v>7</v>
      </c>
    </row>
    <row r="213" spans="1:25" ht="14.4" customHeight="1" x14ac:dyDescent="0.3">
      <c r="A213" s="904" t="s">
        <v>7503</v>
      </c>
      <c r="B213" s="869">
        <v>2</v>
      </c>
      <c r="C213" s="870">
        <v>4.03</v>
      </c>
      <c r="D213" s="871">
        <v>6</v>
      </c>
      <c r="E213" s="886"/>
      <c r="F213" s="872"/>
      <c r="G213" s="873"/>
      <c r="H213" s="874">
        <v>1</v>
      </c>
      <c r="I213" s="872">
        <v>1.35</v>
      </c>
      <c r="J213" s="873">
        <v>3</v>
      </c>
      <c r="K213" s="875">
        <v>2.68</v>
      </c>
      <c r="L213" s="874">
        <v>6</v>
      </c>
      <c r="M213" s="874">
        <v>57</v>
      </c>
      <c r="N213" s="876">
        <v>19</v>
      </c>
      <c r="O213" s="874" t="s">
        <v>7113</v>
      </c>
      <c r="P213" s="887" t="s">
        <v>7504</v>
      </c>
      <c r="Q213" s="877"/>
      <c r="R213" s="936"/>
      <c r="S213" s="877">
        <f t="shared" si="10"/>
        <v>1</v>
      </c>
      <c r="T213" s="936">
        <f t="shared" si="11"/>
        <v>1.35</v>
      </c>
      <c r="U213" s="943"/>
      <c r="V213" s="888"/>
      <c r="W213" s="888"/>
      <c r="X213" s="941"/>
      <c r="Y213" s="939"/>
    </row>
    <row r="214" spans="1:25" ht="14.4" customHeight="1" x14ac:dyDescent="0.3">
      <c r="A214" s="904" t="s">
        <v>7505</v>
      </c>
      <c r="B214" s="888"/>
      <c r="C214" s="889"/>
      <c r="D214" s="890"/>
      <c r="E214" s="886"/>
      <c r="F214" s="872"/>
      <c r="G214" s="873"/>
      <c r="H214" s="878">
        <v>1</v>
      </c>
      <c r="I214" s="879">
        <v>0.56000000000000005</v>
      </c>
      <c r="J214" s="883">
        <v>2</v>
      </c>
      <c r="K214" s="875">
        <v>0.84</v>
      </c>
      <c r="L214" s="874">
        <v>3</v>
      </c>
      <c r="M214" s="874">
        <v>27</v>
      </c>
      <c r="N214" s="876">
        <v>9</v>
      </c>
      <c r="O214" s="874" t="s">
        <v>7113</v>
      </c>
      <c r="P214" s="887" t="s">
        <v>7506</v>
      </c>
      <c r="Q214" s="877"/>
      <c r="R214" s="936"/>
      <c r="S214" s="877">
        <f t="shared" si="10"/>
        <v>1</v>
      </c>
      <c r="T214" s="936">
        <f t="shared" si="11"/>
        <v>0.56000000000000005</v>
      </c>
      <c r="U214" s="943"/>
      <c r="V214" s="888"/>
      <c r="W214" s="888"/>
      <c r="X214" s="941"/>
      <c r="Y214" s="939"/>
    </row>
    <row r="215" spans="1:25" ht="14.4" customHeight="1" x14ac:dyDescent="0.3">
      <c r="A215" s="905" t="s">
        <v>7507</v>
      </c>
      <c r="B215" s="501"/>
      <c r="C215" s="892"/>
      <c r="D215" s="891"/>
      <c r="E215" s="893"/>
      <c r="F215" s="894"/>
      <c r="G215" s="881"/>
      <c r="H215" s="895">
        <v>1</v>
      </c>
      <c r="I215" s="896">
        <v>1.3</v>
      </c>
      <c r="J215" s="884">
        <v>11</v>
      </c>
      <c r="K215" s="897">
        <v>1.22</v>
      </c>
      <c r="L215" s="898">
        <v>4</v>
      </c>
      <c r="M215" s="898">
        <v>39</v>
      </c>
      <c r="N215" s="899">
        <v>13</v>
      </c>
      <c r="O215" s="898" t="s">
        <v>7113</v>
      </c>
      <c r="P215" s="900" t="s">
        <v>7506</v>
      </c>
      <c r="Q215" s="901"/>
      <c r="R215" s="937"/>
      <c r="S215" s="901">
        <f t="shared" si="10"/>
        <v>1</v>
      </c>
      <c r="T215" s="937">
        <f t="shared" si="11"/>
        <v>1.3</v>
      </c>
      <c r="U215" s="944"/>
      <c r="V215" s="501"/>
      <c r="W215" s="501"/>
      <c r="X215" s="942"/>
      <c r="Y215" s="940"/>
    </row>
    <row r="216" spans="1:25" ht="14.4" customHeight="1" x14ac:dyDescent="0.3">
      <c r="A216" s="904" t="s">
        <v>7508</v>
      </c>
      <c r="B216" s="869">
        <v>1</v>
      </c>
      <c r="C216" s="870">
        <v>0.56999999999999995</v>
      </c>
      <c r="D216" s="871">
        <v>4</v>
      </c>
      <c r="E216" s="886"/>
      <c r="F216" s="872"/>
      <c r="G216" s="873"/>
      <c r="H216" s="874"/>
      <c r="I216" s="872"/>
      <c r="J216" s="873"/>
      <c r="K216" s="875">
        <v>0.56999999999999995</v>
      </c>
      <c r="L216" s="874">
        <v>2</v>
      </c>
      <c r="M216" s="874">
        <v>15</v>
      </c>
      <c r="N216" s="876">
        <v>5</v>
      </c>
      <c r="O216" s="874" t="s">
        <v>7113</v>
      </c>
      <c r="P216" s="887" t="s">
        <v>7509</v>
      </c>
      <c r="Q216" s="877"/>
      <c r="R216" s="936"/>
      <c r="S216" s="877">
        <f t="shared" si="10"/>
        <v>0</v>
      </c>
      <c r="T216" s="936">
        <f t="shared" si="11"/>
        <v>0</v>
      </c>
      <c r="U216" s="943"/>
      <c r="V216" s="888"/>
      <c r="W216" s="888"/>
      <c r="X216" s="941"/>
      <c r="Y216" s="939"/>
    </row>
    <row r="217" spans="1:25" ht="14.4" customHeight="1" x14ac:dyDescent="0.3">
      <c r="A217" s="904" t="s">
        <v>7510</v>
      </c>
      <c r="B217" s="888">
        <v>19</v>
      </c>
      <c r="C217" s="889">
        <v>12.93</v>
      </c>
      <c r="D217" s="890">
        <v>9.4</v>
      </c>
      <c r="E217" s="886">
        <v>31</v>
      </c>
      <c r="F217" s="872">
        <v>21.39</v>
      </c>
      <c r="G217" s="873">
        <v>9.8000000000000007</v>
      </c>
      <c r="H217" s="878">
        <v>26</v>
      </c>
      <c r="I217" s="879">
        <v>17.350000000000001</v>
      </c>
      <c r="J217" s="880">
        <v>8.9</v>
      </c>
      <c r="K217" s="875">
        <v>0.64</v>
      </c>
      <c r="L217" s="874">
        <v>1</v>
      </c>
      <c r="M217" s="874">
        <v>12</v>
      </c>
      <c r="N217" s="876">
        <v>4</v>
      </c>
      <c r="O217" s="874" t="s">
        <v>7113</v>
      </c>
      <c r="P217" s="887" t="s">
        <v>7511</v>
      </c>
      <c r="Q217" s="877"/>
      <c r="R217" s="936"/>
      <c r="S217" s="877">
        <f t="shared" si="10"/>
        <v>-5</v>
      </c>
      <c r="T217" s="936">
        <f t="shared" si="11"/>
        <v>-4.0399999999999991</v>
      </c>
      <c r="U217" s="943"/>
      <c r="V217" s="888"/>
      <c r="W217" s="888"/>
      <c r="X217" s="941"/>
      <c r="Y217" s="939">
        <v>128</v>
      </c>
    </row>
    <row r="218" spans="1:25" ht="14.4" customHeight="1" x14ac:dyDescent="0.3">
      <c r="A218" s="905" t="s">
        <v>7512</v>
      </c>
      <c r="B218" s="501">
        <v>11</v>
      </c>
      <c r="C218" s="892">
        <v>9.98</v>
      </c>
      <c r="D218" s="891">
        <v>11.9</v>
      </c>
      <c r="E218" s="893">
        <v>6</v>
      </c>
      <c r="F218" s="894">
        <v>6.09</v>
      </c>
      <c r="G218" s="881">
        <v>10.199999999999999</v>
      </c>
      <c r="H218" s="895">
        <v>11</v>
      </c>
      <c r="I218" s="896">
        <v>9.67</v>
      </c>
      <c r="J218" s="882">
        <v>11.4</v>
      </c>
      <c r="K218" s="897">
        <v>0.88</v>
      </c>
      <c r="L218" s="898">
        <v>2</v>
      </c>
      <c r="M218" s="898">
        <v>18</v>
      </c>
      <c r="N218" s="899">
        <v>6</v>
      </c>
      <c r="O218" s="898" t="s">
        <v>7113</v>
      </c>
      <c r="P218" s="900" t="s">
        <v>7511</v>
      </c>
      <c r="Q218" s="901"/>
      <c r="R218" s="937"/>
      <c r="S218" s="901">
        <f t="shared" si="10"/>
        <v>5</v>
      </c>
      <c r="T218" s="937">
        <f t="shared" si="11"/>
        <v>3.58</v>
      </c>
      <c r="U218" s="944"/>
      <c r="V218" s="501"/>
      <c r="W218" s="501"/>
      <c r="X218" s="942"/>
      <c r="Y218" s="940">
        <v>59</v>
      </c>
    </row>
    <row r="219" spans="1:25" ht="14.4" customHeight="1" x14ac:dyDescent="0.3">
      <c r="A219" s="905" t="s">
        <v>7513</v>
      </c>
      <c r="B219" s="501">
        <v>3</v>
      </c>
      <c r="C219" s="892">
        <v>6.51</v>
      </c>
      <c r="D219" s="891">
        <v>9</v>
      </c>
      <c r="E219" s="893">
        <v>3</v>
      </c>
      <c r="F219" s="894">
        <v>6.53</v>
      </c>
      <c r="G219" s="881">
        <v>14</v>
      </c>
      <c r="H219" s="895">
        <v>3</v>
      </c>
      <c r="I219" s="896">
        <v>6.51</v>
      </c>
      <c r="J219" s="882">
        <v>24</v>
      </c>
      <c r="K219" s="897">
        <v>2.17</v>
      </c>
      <c r="L219" s="898">
        <v>4</v>
      </c>
      <c r="M219" s="898">
        <v>39</v>
      </c>
      <c r="N219" s="899">
        <v>13</v>
      </c>
      <c r="O219" s="898" t="s">
        <v>7113</v>
      </c>
      <c r="P219" s="900" t="s">
        <v>7511</v>
      </c>
      <c r="Q219" s="901"/>
      <c r="R219" s="937"/>
      <c r="S219" s="901">
        <f t="shared" si="10"/>
        <v>0</v>
      </c>
      <c r="T219" s="937">
        <f t="shared" si="11"/>
        <v>-2.0000000000000462E-2</v>
      </c>
      <c r="U219" s="944"/>
      <c r="V219" s="501"/>
      <c r="W219" s="501"/>
      <c r="X219" s="942"/>
      <c r="Y219" s="940">
        <v>33</v>
      </c>
    </row>
    <row r="220" spans="1:25" ht="14.4" customHeight="1" x14ac:dyDescent="0.3">
      <c r="A220" s="904" t="s">
        <v>7514</v>
      </c>
      <c r="B220" s="888">
        <v>2</v>
      </c>
      <c r="C220" s="889">
        <v>0.51</v>
      </c>
      <c r="D220" s="890">
        <v>3</v>
      </c>
      <c r="E220" s="886"/>
      <c r="F220" s="872"/>
      <c r="G220" s="873"/>
      <c r="H220" s="878">
        <v>4</v>
      </c>
      <c r="I220" s="879">
        <v>1.0900000000000001</v>
      </c>
      <c r="J220" s="880">
        <v>3.3</v>
      </c>
      <c r="K220" s="875">
        <v>0.26</v>
      </c>
      <c r="L220" s="874">
        <v>1</v>
      </c>
      <c r="M220" s="874">
        <v>9</v>
      </c>
      <c r="N220" s="876">
        <v>3</v>
      </c>
      <c r="O220" s="874" t="s">
        <v>7113</v>
      </c>
      <c r="P220" s="887" t="s">
        <v>7515</v>
      </c>
      <c r="Q220" s="877"/>
      <c r="R220" s="936"/>
      <c r="S220" s="877">
        <f t="shared" si="10"/>
        <v>4</v>
      </c>
      <c r="T220" s="936">
        <f t="shared" si="11"/>
        <v>1.0900000000000001</v>
      </c>
      <c r="U220" s="943"/>
      <c r="V220" s="888"/>
      <c r="W220" s="888"/>
      <c r="X220" s="941"/>
      <c r="Y220" s="939">
        <v>3</v>
      </c>
    </row>
    <row r="221" spans="1:25" ht="14.4" customHeight="1" x14ac:dyDescent="0.3">
      <c r="A221" s="904" t="s">
        <v>7516</v>
      </c>
      <c r="B221" s="869">
        <v>1</v>
      </c>
      <c r="C221" s="870">
        <v>4.07</v>
      </c>
      <c r="D221" s="871">
        <v>43</v>
      </c>
      <c r="E221" s="886"/>
      <c r="F221" s="872"/>
      <c r="G221" s="873"/>
      <c r="H221" s="874"/>
      <c r="I221" s="872"/>
      <c r="J221" s="873"/>
      <c r="K221" s="875">
        <v>4.07</v>
      </c>
      <c r="L221" s="874">
        <v>5</v>
      </c>
      <c r="M221" s="874">
        <v>45</v>
      </c>
      <c r="N221" s="876">
        <v>15</v>
      </c>
      <c r="O221" s="874" t="s">
        <v>7113</v>
      </c>
      <c r="P221" s="887" t="s">
        <v>7517</v>
      </c>
      <c r="Q221" s="877"/>
      <c r="R221" s="936"/>
      <c r="S221" s="877">
        <f t="shared" si="10"/>
        <v>0</v>
      </c>
      <c r="T221" s="936">
        <f t="shared" si="11"/>
        <v>0</v>
      </c>
      <c r="U221" s="943"/>
      <c r="V221" s="888"/>
      <c r="W221" s="888"/>
      <c r="X221" s="941"/>
      <c r="Y221" s="939"/>
    </row>
    <row r="222" spans="1:25" ht="14.4" customHeight="1" x14ac:dyDescent="0.3">
      <c r="A222" s="904" t="s">
        <v>7518</v>
      </c>
      <c r="B222" s="888"/>
      <c r="C222" s="889"/>
      <c r="D222" s="890"/>
      <c r="E222" s="878">
        <v>1</v>
      </c>
      <c r="F222" s="879">
        <v>37.340000000000003</v>
      </c>
      <c r="G222" s="883">
        <v>75</v>
      </c>
      <c r="H222" s="874"/>
      <c r="I222" s="872"/>
      <c r="J222" s="873"/>
      <c r="K222" s="875">
        <v>37.340000000000003</v>
      </c>
      <c r="L222" s="874">
        <v>22</v>
      </c>
      <c r="M222" s="874">
        <v>132</v>
      </c>
      <c r="N222" s="876">
        <v>44</v>
      </c>
      <c r="O222" s="874" t="s">
        <v>7113</v>
      </c>
      <c r="P222" s="887" t="s">
        <v>7519</v>
      </c>
      <c r="Q222" s="877"/>
      <c r="R222" s="936"/>
      <c r="S222" s="877">
        <f t="shared" si="10"/>
        <v>-1</v>
      </c>
      <c r="T222" s="936">
        <f t="shared" si="11"/>
        <v>-37.340000000000003</v>
      </c>
      <c r="U222" s="943"/>
      <c r="V222" s="888"/>
      <c r="W222" s="888"/>
      <c r="X222" s="941"/>
      <c r="Y222" s="939"/>
    </row>
    <row r="223" spans="1:25" ht="14.4" customHeight="1" x14ac:dyDescent="0.3">
      <c r="A223" s="904" t="s">
        <v>7520</v>
      </c>
      <c r="B223" s="869">
        <v>1</v>
      </c>
      <c r="C223" s="870">
        <v>23.68</v>
      </c>
      <c r="D223" s="871">
        <v>73</v>
      </c>
      <c r="E223" s="886"/>
      <c r="F223" s="872"/>
      <c r="G223" s="873"/>
      <c r="H223" s="874"/>
      <c r="I223" s="872"/>
      <c r="J223" s="873"/>
      <c r="K223" s="875">
        <v>23.68</v>
      </c>
      <c r="L223" s="874">
        <v>11</v>
      </c>
      <c r="M223" s="874">
        <v>87</v>
      </c>
      <c r="N223" s="876">
        <v>29</v>
      </c>
      <c r="O223" s="874" t="s">
        <v>7113</v>
      </c>
      <c r="P223" s="887" t="s">
        <v>7521</v>
      </c>
      <c r="Q223" s="877"/>
      <c r="R223" s="936"/>
      <c r="S223" s="877">
        <f t="shared" si="10"/>
        <v>0</v>
      </c>
      <c r="T223" s="936">
        <f t="shared" si="11"/>
        <v>0</v>
      </c>
      <c r="U223" s="943"/>
      <c r="V223" s="888"/>
      <c r="W223" s="888"/>
      <c r="X223" s="941"/>
      <c r="Y223" s="939"/>
    </row>
    <row r="224" spans="1:25" ht="14.4" customHeight="1" x14ac:dyDescent="0.3">
      <c r="A224" s="904" t="s">
        <v>7522</v>
      </c>
      <c r="B224" s="888"/>
      <c r="C224" s="889"/>
      <c r="D224" s="890"/>
      <c r="E224" s="886"/>
      <c r="F224" s="872"/>
      <c r="G224" s="873"/>
      <c r="H224" s="878">
        <v>1</v>
      </c>
      <c r="I224" s="879">
        <v>16.940000000000001</v>
      </c>
      <c r="J224" s="880">
        <v>36</v>
      </c>
      <c r="K224" s="875">
        <v>16.940000000000001</v>
      </c>
      <c r="L224" s="874">
        <v>5</v>
      </c>
      <c r="M224" s="874">
        <v>72</v>
      </c>
      <c r="N224" s="876">
        <v>24</v>
      </c>
      <c r="O224" s="874" t="s">
        <v>7113</v>
      </c>
      <c r="P224" s="887" t="s">
        <v>7523</v>
      </c>
      <c r="Q224" s="877"/>
      <c r="R224" s="936"/>
      <c r="S224" s="877">
        <f t="shared" si="10"/>
        <v>1</v>
      </c>
      <c r="T224" s="936">
        <f t="shared" si="11"/>
        <v>16.940000000000001</v>
      </c>
      <c r="U224" s="943"/>
      <c r="V224" s="888"/>
      <c r="W224" s="888"/>
      <c r="X224" s="941"/>
      <c r="Y224" s="939">
        <v>12</v>
      </c>
    </row>
    <row r="225" spans="1:25" ht="14.4" customHeight="1" x14ac:dyDescent="0.3">
      <c r="A225" s="904" t="s">
        <v>7524</v>
      </c>
      <c r="B225" s="888"/>
      <c r="C225" s="889"/>
      <c r="D225" s="890"/>
      <c r="E225" s="878">
        <v>1</v>
      </c>
      <c r="F225" s="879">
        <v>1.32</v>
      </c>
      <c r="G225" s="883">
        <v>10</v>
      </c>
      <c r="H225" s="874"/>
      <c r="I225" s="872"/>
      <c r="J225" s="873"/>
      <c r="K225" s="875">
        <v>1.32</v>
      </c>
      <c r="L225" s="874">
        <v>4</v>
      </c>
      <c r="M225" s="874">
        <v>33</v>
      </c>
      <c r="N225" s="876">
        <v>11</v>
      </c>
      <c r="O225" s="874" t="s">
        <v>7113</v>
      </c>
      <c r="P225" s="887" t="s">
        <v>7525</v>
      </c>
      <c r="Q225" s="877"/>
      <c r="R225" s="936"/>
      <c r="S225" s="877">
        <f t="shared" si="10"/>
        <v>-1</v>
      </c>
      <c r="T225" s="936">
        <f t="shared" si="11"/>
        <v>-1.32</v>
      </c>
      <c r="U225" s="943"/>
      <c r="V225" s="888"/>
      <c r="W225" s="888"/>
      <c r="X225" s="941"/>
      <c r="Y225" s="939"/>
    </row>
    <row r="226" spans="1:25" ht="14.4" customHeight="1" x14ac:dyDescent="0.3">
      <c r="A226" s="904" t="s">
        <v>7526</v>
      </c>
      <c r="B226" s="888">
        <v>11</v>
      </c>
      <c r="C226" s="889">
        <v>11.41</v>
      </c>
      <c r="D226" s="890">
        <v>5.5</v>
      </c>
      <c r="E226" s="886">
        <v>12</v>
      </c>
      <c r="F226" s="872">
        <v>12.64</v>
      </c>
      <c r="G226" s="873">
        <v>7.6</v>
      </c>
      <c r="H226" s="878">
        <v>6</v>
      </c>
      <c r="I226" s="879">
        <v>6.2</v>
      </c>
      <c r="J226" s="880">
        <v>6.7</v>
      </c>
      <c r="K226" s="875">
        <v>1</v>
      </c>
      <c r="L226" s="874">
        <v>2</v>
      </c>
      <c r="M226" s="874">
        <v>18</v>
      </c>
      <c r="N226" s="876">
        <v>6</v>
      </c>
      <c r="O226" s="874" t="s">
        <v>7113</v>
      </c>
      <c r="P226" s="887" t="s">
        <v>7527</v>
      </c>
      <c r="Q226" s="877"/>
      <c r="R226" s="936"/>
      <c r="S226" s="877">
        <f t="shared" si="10"/>
        <v>-6</v>
      </c>
      <c r="T226" s="936">
        <f t="shared" si="11"/>
        <v>-6.44</v>
      </c>
      <c r="U226" s="943"/>
      <c r="V226" s="888"/>
      <c r="W226" s="888"/>
      <c r="X226" s="941"/>
      <c r="Y226" s="939">
        <v>11</v>
      </c>
    </row>
    <row r="227" spans="1:25" ht="14.4" customHeight="1" x14ac:dyDescent="0.3">
      <c r="A227" s="905" t="s">
        <v>7528</v>
      </c>
      <c r="B227" s="501"/>
      <c r="C227" s="892"/>
      <c r="D227" s="891"/>
      <c r="E227" s="893">
        <v>4</v>
      </c>
      <c r="F227" s="894">
        <v>8.0399999999999991</v>
      </c>
      <c r="G227" s="881">
        <v>15.3</v>
      </c>
      <c r="H227" s="895">
        <v>2</v>
      </c>
      <c r="I227" s="896">
        <v>4.51</v>
      </c>
      <c r="J227" s="884">
        <v>6</v>
      </c>
      <c r="K227" s="897">
        <v>2.2599999999999998</v>
      </c>
      <c r="L227" s="898">
        <v>4</v>
      </c>
      <c r="M227" s="898">
        <v>39</v>
      </c>
      <c r="N227" s="899">
        <v>13</v>
      </c>
      <c r="O227" s="898" t="s">
        <v>7113</v>
      </c>
      <c r="P227" s="900" t="s">
        <v>7529</v>
      </c>
      <c r="Q227" s="901"/>
      <c r="R227" s="937"/>
      <c r="S227" s="901">
        <f t="shared" si="10"/>
        <v>-2</v>
      </c>
      <c r="T227" s="937">
        <f t="shared" si="11"/>
        <v>-3.5299999999999994</v>
      </c>
      <c r="U227" s="944"/>
      <c r="V227" s="501"/>
      <c r="W227" s="501"/>
      <c r="X227" s="942"/>
      <c r="Y227" s="940"/>
    </row>
    <row r="228" spans="1:25" ht="14.4" customHeight="1" x14ac:dyDescent="0.3">
      <c r="A228" s="905" t="s">
        <v>7530</v>
      </c>
      <c r="B228" s="501">
        <v>1</v>
      </c>
      <c r="C228" s="892">
        <v>4.42</v>
      </c>
      <c r="D228" s="891">
        <v>24</v>
      </c>
      <c r="E228" s="893">
        <v>1</v>
      </c>
      <c r="F228" s="894">
        <v>4.97</v>
      </c>
      <c r="G228" s="881">
        <v>58</v>
      </c>
      <c r="H228" s="895">
        <v>9</v>
      </c>
      <c r="I228" s="896">
        <v>39.93</v>
      </c>
      <c r="J228" s="884">
        <v>16.899999999999999</v>
      </c>
      <c r="K228" s="897">
        <v>4.42</v>
      </c>
      <c r="L228" s="898">
        <v>6</v>
      </c>
      <c r="M228" s="898">
        <v>57</v>
      </c>
      <c r="N228" s="899">
        <v>19</v>
      </c>
      <c r="O228" s="898" t="s">
        <v>7113</v>
      </c>
      <c r="P228" s="900" t="s">
        <v>7531</v>
      </c>
      <c r="Q228" s="901"/>
      <c r="R228" s="937"/>
      <c r="S228" s="901">
        <f t="shared" si="10"/>
        <v>8</v>
      </c>
      <c r="T228" s="937">
        <f t="shared" si="11"/>
        <v>34.96</v>
      </c>
      <c r="U228" s="944"/>
      <c r="V228" s="501"/>
      <c r="W228" s="501"/>
      <c r="X228" s="942"/>
      <c r="Y228" s="940">
        <v>14</v>
      </c>
    </row>
    <row r="229" spans="1:25" ht="14.4" customHeight="1" x14ac:dyDescent="0.3">
      <c r="A229" s="904" t="s">
        <v>7532</v>
      </c>
      <c r="B229" s="888">
        <v>14</v>
      </c>
      <c r="C229" s="889">
        <v>9.5399999999999991</v>
      </c>
      <c r="D229" s="890">
        <v>5.4</v>
      </c>
      <c r="E229" s="886">
        <v>11</v>
      </c>
      <c r="F229" s="872">
        <v>7.5</v>
      </c>
      <c r="G229" s="873">
        <v>4.5</v>
      </c>
      <c r="H229" s="878">
        <v>12</v>
      </c>
      <c r="I229" s="879">
        <v>8.18</v>
      </c>
      <c r="J229" s="880">
        <v>5.4</v>
      </c>
      <c r="K229" s="875">
        <v>0.68</v>
      </c>
      <c r="L229" s="874">
        <v>2</v>
      </c>
      <c r="M229" s="874">
        <v>15</v>
      </c>
      <c r="N229" s="876">
        <v>5</v>
      </c>
      <c r="O229" s="874" t="s">
        <v>7113</v>
      </c>
      <c r="P229" s="887" t="s">
        <v>7533</v>
      </c>
      <c r="Q229" s="877"/>
      <c r="R229" s="936"/>
      <c r="S229" s="877">
        <f t="shared" si="10"/>
        <v>1</v>
      </c>
      <c r="T229" s="936">
        <f t="shared" si="11"/>
        <v>0.67999999999999972</v>
      </c>
      <c r="U229" s="943"/>
      <c r="V229" s="888"/>
      <c r="W229" s="888"/>
      <c r="X229" s="941"/>
      <c r="Y229" s="939">
        <v>14</v>
      </c>
    </row>
    <row r="230" spans="1:25" ht="14.4" customHeight="1" x14ac:dyDescent="0.3">
      <c r="A230" s="905" t="s">
        <v>7534</v>
      </c>
      <c r="B230" s="501"/>
      <c r="C230" s="892"/>
      <c r="D230" s="891"/>
      <c r="E230" s="893">
        <v>2</v>
      </c>
      <c r="F230" s="894">
        <v>1.94</v>
      </c>
      <c r="G230" s="881">
        <v>3.5</v>
      </c>
      <c r="H230" s="895">
        <v>1</v>
      </c>
      <c r="I230" s="896">
        <v>1.1499999999999999</v>
      </c>
      <c r="J230" s="884">
        <v>6</v>
      </c>
      <c r="K230" s="897">
        <v>1.1499999999999999</v>
      </c>
      <c r="L230" s="898">
        <v>3</v>
      </c>
      <c r="M230" s="898">
        <v>27</v>
      </c>
      <c r="N230" s="899">
        <v>9</v>
      </c>
      <c r="O230" s="898" t="s">
        <v>7113</v>
      </c>
      <c r="P230" s="900" t="s">
        <v>7535</v>
      </c>
      <c r="Q230" s="901"/>
      <c r="R230" s="937"/>
      <c r="S230" s="901">
        <f t="shared" si="10"/>
        <v>-1</v>
      </c>
      <c r="T230" s="937">
        <f t="shared" si="11"/>
        <v>-0.79</v>
      </c>
      <c r="U230" s="944"/>
      <c r="V230" s="501"/>
      <c r="W230" s="501"/>
      <c r="X230" s="942"/>
      <c r="Y230" s="940"/>
    </row>
    <row r="231" spans="1:25" ht="14.4" customHeight="1" thickBot="1" x14ac:dyDescent="0.35">
      <c r="A231" s="918" t="s">
        <v>7536</v>
      </c>
      <c r="B231" s="919"/>
      <c r="C231" s="920"/>
      <c r="D231" s="921"/>
      <c r="E231" s="922">
        <v>2</v>
      </c>
      <c r="F231" s="923">
        <v>4.88</v>
      </c>
      <c r="G231" s="924">
        <v>12</v>
      </c>
      <c r="H231" s="925">
        <v>2</v>
      </c>
      <c r="I231" s="926">
        <v>4.88</v>
      </c>
      <c r="J231" s="927">
        <v>10.5</v>
      </c>
      <c r="K231" s="928">
        <v>2.44</v>
      </c>
      <c r="L231" s="929">
        <v>5</v>
      </c>
      <c r="M231" s="929">
        <v>45</v>
      </c>
      <c r="N231" s="930">
        <v>15</v>
      </c>
      <c r="O231" s="929" t="s">
        <v>7113</v>
      </c>
      <c r="P231" s="931" t="s">
        <v>7535</v>
      </c>
      <c r="Q231" s="932"/>
      <c r="R231" s="938"/>
      <c r="S231" s="932">
        <f t="shared" si="10"/>
        <v>0</v>
      </c>
      <c r="T231" s="938">
        <f t="shared" si="11"/>
        <v>0</v>
      </c>
      <c r="U231" s="949"/>
      <c r="V231" s="919"/>
      <c r="W231" s="919"/>
      <c r="X231" s="950"/>
      <c r="Y231" s="95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2:Q1048576">
    <cfRule type="cellIs" dxfId="13" priority="10" stopIfTrue="1" operator="lessThan">
      <formula>0</formula>
    </cfRule>
  </conditionalFormatting>
  <conditionalFormatting sqref="W232:W1048576">
    <cfRule type="cellIs" dxfId="12" priority="9" stopIfTrue="1" operator="greaterThan">
      <formula>0</formula>
    </cfRule>
  </conditionalFormatting>
  <conditionalFormatting sqref="X232:X1048576">
    <cfRule type="cellIs" dxfId="11" priority="8" stopIfTrue="1" operator="greaterThan">
      <formula>1</formula>
    </cfRule>
  </conditionalFormatting>
  <conditionalFormatting sqref="X232:X1048576">
    <cfRule type="cellIs" dxfId="10" priority="5" stopIfTrue="1" operator="greaterThan">
      <formula>1</formula>
    </cfRule>
  </conditionalFormatting>
  <conditionalFormatting sqref="W232:W1048576">
    <cfRule type="cellIs" dxfId="9" priority="6" stopIfTrue="1" operator="greaterThan">
      <formula>0</formula>
    </cfRule>
  </conditionalFormatting>
  <conditionalFormatting sqref="Q232:Q1048576">
    <cfRule type="cellIs" dxfId="8" priority="7" stopIfTrue="1" operator="lessThan">
      <formula>0</formula>
    </cfRule>
  </conditionalFormatting>
  <conditionalFormatting sqref="Q5:Q231">
    <cfRule type="cellIs" dxfId="7" priority="4" stopIfTrue="1" operator="lessThan">
      <formula>0</formula>
    </cfRule>
  </conditionalFormatting>
  <conditionalFormatting sqref="X5:X231">
    <cfRule type="cellIs" dxfId="6" priority="2" stopIfTrue="1" operator="greaterThan">
      <formula>1</formula>
    </cfRule>
  </conditionalFormatting>
  <conditionalFormatting sqref="W5:W231">
    <cfRule type="cellIs" dxfId="5" priority="3" stopIfTrue="1" operator="greaterThan">
      <formula>0</formula>
    </cfRule>
  </conditionalFormatting>
  <conditionalFormatting sqref="S5:S23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13696882</v>
      </c>
      <c r="C3" s="344">
        <f t="shared" ref="C3:L3" si="0">SUBTOTAL(9,C6:C1048576)</f>
        <v>10.407745310813352</v>
      </c>
      <c r="D3" s="344">
        <f t="shared" si="0"/>
        <v>13102453</v>
      </c>
      <c r="E3" s="344">
        <f t="shared" si="0"/>
        <v>11</v>
      </c>
      <c r="F3" s="344">
        <f t="shared" si="0"/>
        <v>15784383</v>
      </c>
      <c r="G3" s="347">
        <f>IF(D3&lt;&gt;0,F3/D3,"")</f>
        <v>1.2046891524816001</v>
      </c>
      <c r="H3" s="343">
        <f t="shared" si="0"/>
        <v>2549198.4</v>
      </c>
      <c r="I3" s="344">
        <f t="shared" si="0"/>
        <v>3.5199595918986568</v>
      </c>
      <c r="J3" s="344">
        <f t="shared" si="0"/>
        <v>1983231.2799999996</v>
      </c>
      <c r="K3" s="344">
        <f t="shared" si="0"/>
        <v>2</v>
      </c>
      <c r="L3" s="344">
        <f t="shared" si="0"/>
        <v>1721642.86</v>
      </c>
      <c r="M3" s="345">
        <f>IF(J3&lt;&gt;0,L3/J3,"")</f>
        <v>0.86809989201057802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3" t="s">
        <v>2</v>
      </c>
      <c r="H5" s="953">
        <v>2015</v>
      </c>
      <c r="I5" s="954"/>
      <c r="J5" s="954">
        <v>2016</v>
      </c>
      <c r="K5" s="954"/>
      <c r="L5" s="954">
        <v>2017</v>
      </c>
      <c r="M5" s="863" t="s">
        <v>2</v>
      </c>
    </row>
    <row r="6" spans="1:13" ht="14.4" customHeight="1" x14ac:dyDescent="0.3">
      <c r="A6" s="818" t="s">
        <v>5942</v>
      </c>
      <c r="B6" s="845">
        <v>0</v>
      </c>
      <c r="C6" s="804">
        <v>0</v>
      </c>
      <c r="D6" s="845">
        <v>265</v>
      </c>
      <c r="E6" s="804">
        <v>1</v>
      </c>
      <c r="F6" s="845"/>
      <c r="G6" s="809"/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2279</v>
      </c>
      <c r="B7" s="847"/>
      <c r="C7" s="727"/>
      <c r="D7" s="847"/>
      <c r="E7" s="727"/>
      <c r="F7" s="847">
        <v>486</v>
      </c>
      <c r="G7" s="745"/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5952</v>
      </c>
      <c r="B8" s="847"/>
      <c r="C8" s="727"/>
      <c r="D8" s="847">
        <v>6733</v>
      </c>
      <c r="E8" s="727">
        <v>1</v>
      </c>
      <c r="F8" s="847"/>
      <c r="G8" s="745"/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5954</v>
      </c>
      <c r="B9" s="847">
        <v>7430</v>
      </c>
      <c r="C9" s="727"/>
      <c r="D9" s="847"/>
      <c r="E9" s="727"/>
      <c r="F9" s="847"/>
      <c r="G9" s="745"/>
      <c r="H9" s="847"/>
      <c r="I9" s="727"/>
      <c r="J9" s="847"/>
      <c r="K9" s="727"/>
      <c r="L9" s="847"/>
      <c r="M9" s="768"/>
    </row>
    <row r="10" spans="1:13" ht="14.4" customHeight="1" x14ac:dyDescent="0.3">
      <c r="A10" s="755" t="s">
        <v>7538</v>
      </c>
      <c r="B10" s="847">
        <v>712407</v>
      </c>
      <c r="C10" s="727">
        <v>1.6724189739279862</v>
      </c>
      <c r="D10" s="847">
        <v>425974</v>
      </c>
      <c r="E10" s="727">
        <v>1</v>
      </c>
      <c r="F10" s="847">
        <v>289871</v>
      </c>
      <c r="G10" s="745">
        <v>0.68048988905426155</v>
      </c>
      <c r="H10" s="847">
        <v>598422.22999999986</v>
      </c>
      <c r="I10" s="727">
        <v>2.3945005599097868</v>
      </c>
      <c r="J10" s="847">
        <v>249915.25999999998</v>
      </c>
      <c r="K10" s="727">
        <v>1</v>
      </c>
      <c r="L10" s="847">
        <v>134469.90999999997</v>
      </c>
      <c r="M10" s="768">
        <v>0.53806202150280857</v>
      </c>
    </row>
    <row r="11" spans="1:13" ht="14.4" customHeight="1" x14ac:dyDescent="0.3">
      <c r="A11" s="755" t="s">
        <v>5963</v>
      </c>
      <c r="B11" s="847">
        <v>568979</v>
      </c>
      <c r="C11" s="727">
        <v>1.6628207039047043</v>
      </c>
      <c r="D11" s="847">
        <v>342177</v>
      </c>
      <c r="E11" s="727">
        <v>1</v>
      </c>
      <c r="F11" s="847">
        <v>552989</v>
      </c>
      <c r="G11" s="745">
        <v>1.6160905028683985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5" t="s">
        <v>7539</v>
      </c>
      <c r="B12" s="847">
        <v>1072102</v>
      </c>
      <c r="C12" s="727">
        <v>0.8704967042817543</v>
      </c>
      <c r="D12" s="847">
        <v>1231598</v>
      </c>
      <c r="E12" s="727">
        <v>1</v>
      </c>
      <c r="F12" s="847">
        <v>1222980</v>
      </c>
      <c r="G12" s="745">
        <v>0.99300258688305765</v>
      </c>
      <c r="H12" s="847"/>
      <c r="I12" s="727"/>
      <c r="J12" s="847"/>
      <c r="K12" s="727"/>
      <c r="L12" s="847"/>
      <c r="M12" s="768"/>
    </row>
    <row r="13" spans="1:13" ht="14.4" customHeight="1" x14ac:dyDescent="0.3">
      <c r="A13" s="755" t="s">
        <v>7540</v>
      </c>
      <c r="B13" s="847">
        <v>1790671</v>
      </c>
      <c r="C13" s="727">
        <v>1.0686757802289093</v>
      </c>
      <c r="D13" s="847">
        <v>1675598</v>
      </c>
      <c r="E13" s="727">
        <v>1</v>
      </c>
      <c r="F13" s="847">
        <v>1781626</v>
      </c>
      <c r="G13" s="745">
        <v>1.0632777074214699</v>
      </c>
      <c r="H13" s="847">
        <v>1950776.1700000002</v>
      </c>
      <c r="I13" s="727">
        <v>1.12545903198887</v>
      </c>
      <c r="J13" s="847">
        <v>1733316.0199999996</v>
      </c>
      <c r="K13" s="727">
        <v>1</v>
      </c>
      <c r="L13" s="847">
        <v>1587172.9500000002</v>
      </c>
      <c r="M13" s="768">
        <v>0.91568584821595345</v>
      </c>
    </row>
    <row r="14" spans="1:13" ht="14.4" customHeight="1" x14ac:dyDescent="0.3">
      <c r="A14" s="755" t="s">
        <v>7541</v>
      </c>
      <c r="B14" s="847">
        <v>585499</v>
      </c>
      <c r="C14" s="727">
        <v>0.77885320155105786</v>
      </c>
      <c r="D14" s="847">
        <v>751745</v>
      </c>
      <c r="E14" s="727">
        <v>1</v>
      </c>
      <c r="F14" s="847">
        <v>797978</v>
      </c>
      <c r="G14" s="745">
        <v>1.0615009078876481</v>
      </c>
      <c r="H14" s="847"/>
      <c r="I14" s="727"/>
      <c r="J14" s="847"/>
      <c r="K14" s="727"/>
      <c r="L14" s="847"/>
      <c r="M14" s="768"/>
    </row>
    <row r="15" spans="1:13" ht="14.4" customHeight="1" x14ac:dyDescent="0.3">
      <c r="A15" s="755" t="s">
        <v>7542</v>
      </c>
      <c r="B15" s="847">
        <v>7177426</v>
      </c>
      <c r="C15" s="727">
        <v>1.0061012910189377</v>
      </c>
      <c r="D15" s="847">
        <v>7133900</v>
      </c>
      <c r="E15" s="727">
        <v>1</v>
      </c>
      <c r="F15" s="847">
        <v>7899511</v>
      </c>
      <c r="G15" s="745">
        <v>1.1073201194297648</v>
      </c>
      <c r="H15" s="847"/>
      <c r="I15" s="727"/>
      <c r="J15" s="847"/>
      <c r="K15" s="727"/>
      <c r="L15" s="847"/>
      <c r="M15" s="768"/>
    </row>
    <row r="16" spans="1:13" ht="14.4" customHeight="1" x14ac:dyDescent="0.3">
      <c r="A16" s="755" t="s">
        <v>7543</v>
      </c>
      <c r="B16" s="847">
        <v>526334</v>
      </c>
      <c r="C16" s="727">
        <v>0.83632561679598183</v>
      </c>
      <c r="D16" s="847">
        <v>629341</v>
      </c>
      <c r="E16" s="727">
        <v>1</v>
      </c>
      <c r="F16" s="847">
        <v>640169</v>
      </c>
      <c r="G16" s="745">
        <v>1.017205298876126</v>
      </c>
      <c r="H16" s="847"/>
      <c r="I16" s="727"/>
      <c r="J16" s="847"/>
      <c r="K16" s="727"/>
      <c r="L16" s="847"/>
      <c r="M16" s="768"/>
    </row>
    <row r="17" spans="1:13" ht="14.4" customHeight="1" x14ac:dyDescent="0.3">
      <c r="A17" s="755" t="s">
        <v>7544</v>
      </c>
      <c r="B17" s="847">
        <v>22292</v>
      </c>
      <c r="C17" s="727">
        <v>1.1182903581820005</v>
      </c>
      <c r="D17" s="847">
        <v>19934</v>
      </c>
      <c r="E17" s="727">
        <v>1</v>
      </c>
      <c r="F17" s="847">
        <v>8265</v>
      </c>
      <c r="G17" s="745">
        <v>0.41461824019263571</v>
      </c>
      <c r="H17" s="847"/>
      <c r="I17" s="727"/>
      <c r="J17" s="847"/>
      <c r="K17" s="727"/>
      <c r="L17" s="847"/>
      <c r="M17" s="768"/>
    </row>
    <row r="18" spans="1:13" ht="14.4" customHeight="1" thickBot="1" x14ac:dyDescent="0.35">
      <c r="A18" s="851" t="s">
        <v>7545</v>
      </c>
      <c r="B18" s="849">
        <v>1233742</v>
      </c>
      <c r="C18" s="734">
        <v>1.3937626809220187</v>
      </c>
      <c r="D18" s="849">
        <v>885188</v>
      </c>
      <c r="E18" s="734">
        <v>1</v>
      </c>
      <c r="F18" s="849">
        <v>2590508</v>
      </c>
      <c r="G18" s="746">
        <v>2.9265060077633227</v>
      </c>
      <c r="H18" s="849"/>
      <c r="I18" s="734"/>
      <c r="J18" s="849"/>
      <c r="K18" s="734"/>
      <c r="L18" s="849"/>
      <c r="M18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8405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85817.329999999987</v>
      </c>
      <c r="G3" s="211">
        <f t="shared" si="0"/>
        <v>16246080.400000002</v>
      </c>
      <c r="H3" s="212"/>
      <c r="I3" s="212"/>
      <c r="J3" s="207">
        <f t="shared" si="0"/>
        <v>72851.859999999986</v>
      </c>
      <c r="K3" s="211">
        <f t="shared" si="0"/>
        <v>15085684.279999999</v>
      </c>
      <c r="L3" s="212"/>
      <c r="M3" s="212"/>
      <c r="N3" s="207">
        <f t="shared" si="0"/>
        <v>70300.78</v>
      </c>
      <c r="O3" s="211">
        <f t="shared" si="0"/>
        <v>17506025.859999999</v>
      </c>
      <c r="P3" s="177">
        <f>IF(K3=0,"",O3/K3)</f>
        <v>1.1604396283971548</v>
      </c>
      <c r="Q3" s="209">
        <f>IF(N3=0,"",O3/N3)</f>
        <v>249.01609711869483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5966</v>
      </c>
      <c r="B6" s="804" t="s">
        <v>7546</v>
      </c>
      <c r="C6" s="804" t="s">
        <v>5813</v>
      </c>
      <c r="D6" s="804" t="s">
        <v>7547</v>
      </c>
      <c r="E6" s="804" t="s">
        <v>7548</v>
      </c>
      <c r="F6" s="225">
        <v>0</v>
      </c>
      <c r="G6" s="225">
        <v>0</v>
      </c>
      <c r="H6" s="225">
        <v>0</v>
      </c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09"/>
      <c r="Q6" s="817"/>
    </row>
    <row r="7" spans="1:17" ht="14.4" customHeight="1" x14ac:dyDescent="0.3">
      <c r="A7" s="726" t="s">
        <v>569</v>
      </c>
      <c r="B7" s="727" t="s">
        <v>7088</v>
      </c>
      <c r="C7" s="727" t="s">
        <v>5813</v>
      </c>
      <c r="D7" s="727" t="s">
        <v>7089</v>
      </c>
      <c r="E7" s="727" t="s">
        <v>7090</v>
      </c>
      <c r="F7" s="731"/>
      <c r="G7" s="731"/>
      <c r="H7" s="731"/>
      <c r="I7" s="731"/>
      <c r="J7" s="731"/>
      <c r="K7" s="731"/>
      <c r="L7" s="731"/>
      <c r="M7" s="731"/>
      <c r="N7" s="731">
        <v>1</v>
      </c>
      <c r="O7" s="731">
        <v>486</v>
      </c>
      <c r="P7" s="745"/>
      <c r="Q7" s="732">
        <v>486</v>
      </c>
    </row>
    <row r="8" spans="1:17" ht="14.4" customHeight="1" x14ac:dyDescent="0.3">
      <c r="A8" s="726" t="s">
        <v>7097</v>
      </c>
      <c r="B8" s="727" t="s">
        <v>7088</v>
      </c>
      <c r="C8" s="727" t="s">
        <v>5813</v>
      </c>
      <c r="D8" s="727" t="s">
        <v>7549</v>
      </c>
      <c r="E8" s="727" t="s">
        <v>7550</v>
      </c>
      <c r="F8" s="731"/>
      <c r="G8" s="731"/>
      <c r="H8" s="731"/>
      <c r="I8" s="731"/>
      <c r="J8" s="731">
        <v>1</v>
      </c>
      <c r="K8" s="731">
        <v>1136</v>
      </c>
      <c r="L8" s="731">
        <v>1</v>
      </c>
      <c r="M8" s="731">
        <v>1136</v>
      </c>
      <c r="N8" s="731"/>
      <c r="O8" s="731"/>
      <c r="P8" s="745"/>
      <c r="Q8" s="732"/>
    </row>
    <row r="9" spans="1:17" ht="14.4" customHeight="1" x14ac:dyDescent="0.3">
      <c r="A9" s="726" t="s">
        <v>7097</v>
      </c>
      <c r="B9" s="727" t="s">
        <v>7088</v>
      </c>
      <c r="C9" s="727" t="s">
        <v>5813</v>
      </c>
      <c r="D9" s="727" t="s">
        <v>7551</v>
      </c>
      <c r="E9" s="727" t="s">
        <v>7552</v>
      </c>
      <c r="F9" s="731"/>
      <c r="G9" s="731"/>
      <c r="H9" s="731"/>
      <c r="I9" s="731"/>
      <c r="J9" s="731">
        <v>1</v>
      </c>
      <c r="K9" s="731">
        <v>5597</v>
      </c>
      <c r="L9" s="731">
        <v>1</v>
      </c>
      <c r="M9" s="731">
        <v>5597</v>
      </c>
      <c r="N9" s="731"/>
      <c r="O9" s="731"/>
      <c r="P9" s="745"/>
      <c r="Q9" s="732"/>
    </row>
    <row r="10" spans="1:17" ht="14.4" customHeight="1" x14ac:dyDescent="0.3">
      <c r="A10" s="726" t="s">
        <v>7099</v>
      </c>
      <c r="B10" s="727" t="s">
        <v>7553</v>
      </c>
      <c r="C10" s="727" t="s">
        <v>5813</v>
      </c>
      <c r="D10" s="727" t="s">
        <v>7554</v>
      </c>
      <c r="E10" s="727" t="s">
        <v>7555</v>
      </c>
      <c r="F10" s="731">
        <v>4</v>
      </c>
      <c r="G10" s="731">
        <v>520</v>
      </c>
      <c r="H10" s="731"/>
      <c r="I10" s="731">
        <v>130</v>
      </c>
      <c r="J10" s="731"/>
      <c r="K10" s="731"/>
      <c r="L10" s="731"/>
      <c r="M10" s="731"/>
      <c r="N10" s="731"/>
      <c r="O10" s="731"/>
      <c r="P10" s="745"/>
      <c r="Q10" s="732"/>
    </row>
    <row r="11" spans="1:17" ht="14.4" customHeight="1" x14ac:dyDescent="0.3">
      <c r="A11" s="726" t="s">
        <v>7099</v>
      </c>
      <c r="B11" s="727" t="s">
        <v>7553</v>
      </c>
      <c r="C11" s="727" t="s">
        <v>5813</v>
      </c>
      <c r="D11" s="727" t="s">
        <v>7556</v>
      </c>
      <c r="E11" s="727" t="s">
        <v>7557</v>
      </c>
      <c r="F11" s="731">
        <v>4</v>
      </c>
      <c r="G11" s="731">
        <v>2704</v>
      </c>
      <c r="H11" s="731"/>
      <c r="I11" s="731">
        <v>676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7099</v>
      </c>
      <c r="B12" s="727" t="s">
        <v>7553</v>
      </c>
      <c r="C12" s="727" t="s">
        <v>5813</v>
      </c>
      <c r="D12" s="727" t="s">
        <v>7558</v>
      </c>
      <c r="E12" s="727" t="s">
        <v>7559</v>
      </c>
      <c r="F12" s="731">
        <v>8</v>
      </c>
      <c r="G12" s="731">
        <v>3704</v>
      </c>
      <c r="H12" s="731"/>
      <c r="I12" s="731">
        <v>463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7099</v>
      </c>
      <c r="B13" s="727" t="s">
        <v>7553</v>
      </c>
      <c r="C13" s="727" t="s">
        <v>5813</v>
      </c>
      <c r="D13" s="727" t="s">
        <v>7560</v>
      </c>
      <c r="E13" s="727" t="s">
        <v>7561</v>
      </c>
      <c r="F13" s="731">
        <v>2</v>
      </c>
      <c r="G13" s="731">
        <v>332</v>
      </c>
      <c r="H13" s="731"/>
      <c r="I13" s="731">
        <v>166</v>
      </c>
      <c r="J13" s="731"/>
      <c r="K13" s="731"/>
      <c r="L13" s="731"/>
      <c r="M13" s="731"/>
      <c r="N13" s="731"/>
      <c r="O13" s="731"/>
      <c r="P13" s="745"/>
      <c r="Q13" s="732"/>
    </row>
    <row r="14" spans="1:17" ht="14.4" customHeight="1" x14ac:dyDescent="0.3">
      <c r="A14" s="726" t="s">
        <v>7099</v>
      </c>
      <c r="B14" s="727" t="s">
        <v>7553</v>
      </c>
      <c r="C14" s="727" t="s">
        <v>5813</v>
      </c>
      <c r="D14" s="727" t="s">
        <v>7562</v>
      </c>
      <c r="E14" s="727" t="s">
        <v>7563</v>
      </c>
      <c r="F14" s="731">
        <v>1</v>
      </c>
      <c r="G14" s="731">
        <v>170</v>
      </c>
      <c r="H14" s="731"/>
      <c r="I14" s="731">
        <v>170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7564</v>
      </c>
      <c r="B15" s="727" t="s">
        <v>7565</v>
      </c>
      <c r="C15" s="727" t="s">
        <v>5792</v>
      </c>
      <c r="D15" s="727" t="s">
        <v>7566</v>
      </c>
      <c r="E15" s="727" t="s">
        <v>6026</v>
      </c>
      <c r="F15" s="731">
        <v>4.05</v>
      </c>
      <c r="G15" s="731">
        <v>7171.74</v>
      </c>
      <c r="H15" s="731">
        <v>1.2857142857142856</v>
      </c>
      <c r="I15" s="731">
        <v>1770.8</v>
      </c>
      <c r="J15" s="731">
        <v>3.15</v>
      </c>
      <c r="K15" s="731">
        <v>5578.02</v>
      </c>
      <c r="L15" s="731">
        <v>1</v>
      </c>
      <c r="M15" s="731">
        <v>1770.8000000000002</v>
      </c>
      <c r="N15" s="731">
        <v>1.2999999999999998</v>
      </c>
      <c r="O15" s="731">
        <v>2364.75</v>
      </c>
      <c r="P15" s="745">
        <v>0.4239407531704798</v>
      </c>
      <c r="Q15" s="732">
        <v>1819.0384615384619</v>
      </c>
    </row>
    <row r="16" spans="1:17" ht="14.4" customHeight="1" x14ac:dyDescent="0.3">
      <c r="A16" s="726" t="s">
        <v>7564</v>
      </c>
      <c r="B16" s="727" t="s">
        <v>7565</v>
      </c>
      <c r="C16" s="727" t="s">
        <v>5792</v>
      </c>
      <c r="D16" s="727" t="s">
        <v>7567</v>
      </c>
      <c r="E16" s="727" t="s">
        <v>7568</v>
      </c>
      <c r="F16" s="731">
        <v>0.1</v>
      </c>
      <c r="G16" s="731">
        <v>90.38</v>
      </c>
      <c r="H16" s="731">
        <v>2</v>
      </c>
      <c r="I16" s="731">
        <v>903.8</v>
      </c>
      <c r="J16" s="731">
        <v>0.05</v>
      </c>
      <c r="K16" s="731">
        <v>45.19</v>
      </c>
      <c r="L16" s="731">
        <v>1</v>
      </c>
      <c r="M16" s="731">
        <v>903.8</v>
      </c>
      <c r="N16" s="731"/>
      <c r="O16" s="731"/>
      <c r="P16" s="745"/>
      <c r="Q16" s="732"/>
    </row>
    <row r="17" spans="1:17" ht="14.4" customHeight="1" x14ac:dyDescent="0.3">
      <c r="A17" s="726" t="s">
        <v>7564</v>
      </c>
      <c r="B17" s="727" t="s">
        <v>7565</v>
      </c>
      <c r="C17" s="727" t="s">
        <v>6090</v>
      </c>
      <c r="D17" s="727" t="s">
        <v>7569</v>
      </c>
      <c r="E17" s="727" t="s">
        <v>7570</v>
      </c>
      <c r="F17" s="731">
        <v>1737</v>
      </c>
      <c r="G17" s="731">
        <v>10144.08</v>
      </c>
      <c r="H17" s="731">
        <v>1.9440775478445518</v>
      </c>
      <c r="I17" s="731">
        <v>5.84</v>
      </c>
      <c r="J17" s="731">
        <v>854</v>
      </c>
      <c r="K17" s="731">
        <v>5217.9399999999996</v>
      </c>
      <c r="L17" s="731">
        <v>1</v>
      </c>
      <c r="M17" s="731">
        <v>6.1099999999999994</v>
      </c>
      <c r="N17" s="731"/>
      <c r="O17" s="731"/>
      <c r="P17" s="745"/>
      <c r="Q17" s="732"/>
    </row>
    <row r="18" spans="1:17" ht="14.4" customHeight="1" x14ac:dyDescent="0.3">
      <c r="A18" s="726" t="s">
        <v>7564</v>
      </c>
      <c r="B18" s="727" t="s">
        <v>7565</v>
      </c>
      <c r="C18" s="727" t="s">
        <v>6090</v>
      </c>
      <c r="D18" s="727" t="s">
        <v>7571</v>
      </c>
      <c r="E18" s="727" t="s">
        <v>7572</v>
      </c>
      <c r="F18" s="731">
        <v>515</v>
      </c>
      <c r="G18" s="731">
        <v>10269.1</v>
      </c>
      <c r="H18" s="731"/>
      <c r="I18" s="731">
        <v>19.940000000000001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7564</v>
      </c>
      <c r="B19" s="727" t="s">
        <v>7565</v>
      </c>
      <c r="C19" s="727" t="s">
        <v>6090</v>
      </c>
      <c r="D19" s="727" t="s">
        <v>7573</v>
      </c>
      <c r="E19" s="727" t="s">
        <v>7574</v>
      </c>
      <c r="F19" s="731"/>
      <c r="G19" s="731"/>
      <c r="H19" s="731"/>
      <c r="I19" s="731"/>
      <c r="J19" s="731">
        <v>640</v>
      </c>
      <c r="K19" s="731">
        <v>2656</v>
      </c>
      <c r="L19" s="731">
        <v>1</v>
      </c>
      <c r="M19" s="731">
        <v>4.1500000000000004</v>
      </c>
      <c r="N19" s="731">
        <v>641</v>
      </c>
      <c r="O19" s="731">
        <v>2416.5700000000002</v>
      </c>
      <c r="P19" s="745">
        <v>0.90985316265060245</v>
      </c>
      <c r="Q19" s="732">
        <v>3.7700000000000005</v>
      </c>
    </row>
    <row r="20" spans="1:17" ht="14.4" customHeight="1" x14ac:dyDescent="0.3">
      <c r="A20" s="726" t="s">
        <v>7564</v>
      </c>
      <c r="B20" s="727" t="s">
        <v>7565</v>
      </c>
      <c r="C20" s="727" t="s">
        <v>6090</v>
      </c>
      <c r="D20" s="727" t="s">
        <v>7575</v>
      </c>
      <c r="E20" s="727" t="s">
        <v>7576</v>
      </c>
      <c r="F20" s="731">
        <v>3599</v>
      </c>
      <c r="G20" s="731">
        <v>120746.45000000001</v>
      </c>
      <c r="H20" s="731">
        <v>1.8845311109727263</v>
      </c>
      <c r="I20" s="731">
        <v>33.550000000000004</v>
      </c>
      <c r="J20" s="731">
        <v>1941</v>
      </c>
      <c r="K20" s="731">
        <v>64072.409999999996</v>
      </c>
      <c r="L20" s="731">
        <v>1</v>
      </c>
      <c r="M20" s="731">
        <v>33.01</v>
      </c>
      <c r="N20" s="731">
        <v>1129</v>
      </c>
      <c r="O20" s="731">
        <v>37771.770000000004</v>
      </c>
      <c r="P20" s="745">
        <v>0.58951692311870285</v>
      </c>
      <c r="Q20" s="732">
        <v>33.455952170062005</v>
      </c>
    </row>
    <row r="21" spans="1:17" ht="14.4" customHeight="1" x14ac:dyDescent="0.3">
      <c r="A21" s="726" t="s">
        <v>7564</v>
      </c>
      <c r="B21" s="727" t="s">
        <v>7565</v>
      </c>
      <c r="C21" s="727" t="s">
        <v>6090</v>
      </c>
      <c r="D21" s="727" t="s">
        <v>7577</v>
      </c>
      <c r="E21" s="727" t="s">
        <v>7578</v>
      </c>
      <c r="F21" s="731">
        <v>21840</v>
      </c>
      <c r="G21" s="731">
        <v>442041.59999999998</v>
      </c>
      <c r="H21" s="731">
        <v>2.5648542435349415</v>
      </c>
      <c r="I21" s="731">
        <v>20.239999999999998</v>
      </c>
      <c r="J21" s="731">
        <v>8570</v>
      </c>
      <c r="K21" s="731">
        <v>172345.7</v>
      </c>
      <c r="L21" s="731">
        <v>1</v>
      </c>
      <c r="M21" s="731">
        <v>20.110350058343059</v>
      </c>
      <c r="N21" s="731">
        <v>4220</v>
      </c>
      <c r="O21" s="731">
        <v>85290.9</v>
      </c>
      <c r="P21" s="745">
        <v>0.49488266896127953</v>
      </c>
      <c r="Q21" s="732">
        <v>20.211113744075828</v>
      </c>
    </row>
    <row r="22" spans="1:17" ht="14.4" customHeight="1" x14ac:dyDescent="0.3">
      <c r="A22" s="726" t="s">
        <v>7564</v>
      </c>
      <c r="B22" s="727" t="s">
        <v>7565</v>
      </c>
      <c r="C22" s="727" t="s">
        <v>6090</v>
      </c>
      <c r="D22" s="727" t="s">
        <v>7579</v>
      </c>
      <c r="E22" s="727" t="s">
        <v>7580</v>
      </c>
      <c r="F22" s="731"/>
      <c r="G22" s="731"/>
      <c r="H22" s="731"/>
      <c r="I22" s="731"/>
      <c r="J22" s="731"/>
      <c r="K22" s="731"/>
      <c r="L22" s="731"/>
      <c r="M22" s="731"/>
      <c r="N22" s="731">
        <v>116</v>
      </c>
      <c r="O22" s="731">
        <v>6625.92</v>
      </c>
      <c r="P22" s="745"/>
      <c r="Q22" s="732">
        <v>57.12</v>
      </c>
    </row>
    <row r="23" spans="1:17" ht="14.4" customHeight="1" x14ac:dyDescent="0.3">
      <c r="A23" s="726" t="s">
        <v>7564</v>
      </c>
      <c r="B23" s="727" t="s">
        <v>7565</v>
      </c>
      <c r="C23" s="727" t="s">
        <v>5810</v>
      </c>
      <c r="D23" s="727" t="s">
        <v>7581</v>
      </c>
      <c r="E23" s="727" t="s">
        <v>7582</v>
      </c>
      <c r="F23" s="731">
        <v>9</v>
      </c>
      <c r="G23" s="731">
        <v>7958.88</v>
      </c>
      <c r="H23" s="731"/>
      <c r="I23" s="731">
        <v>884.32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7564</v>
      </c>
      <c r="B24" s="727" t="s">
        <v>7565</v>
      </c>
      <c r="C24" s="727" t="s">
        <v>5813</v>
      </c>
      <c r="D24" s="727" t="s">
        <v>7583</v>
      </c>
      <c r="E24" s="727" t="s">
        <v>7584</v>
      </c>
      <c r="F24" s="731">
        <v>2</v>
      </c>
      <c r="G24" s="731">
        <v>1378</v>
      </c>
      <c r="H24" s="731"/>
      <c r="I24" s="731">
        <v>689</v>
      </c>
      <c r="J24" s="731"/>
      <c r="K24" s="731"/>
      <c r="L24" s="731"/>
      <c r="M24" s="731"/>
      <c r="N24" s="731">
        <v>1</v>
      </c>
      <c r="O24" s="731">
        <v>717</v>
      </c>
      <c r="P24" s="745"/>
      <c r="Q24" s="732">
        <v>717</v>
      </c>
    </row>
    <row r="25" spans="1:17" ht="14.4" customHeight="1" x14ac:dyDescent="0.3">
      <c r="A25" s="726" t="s">
        <v>7564</v>
      </c>
      <c r="B25" s="727" t="s">
        <v>7565</v>
      </c>
      <c r="C25" s="727" t="s">
        <v>5813</v>
      </c>
      <c r="D25" s="727" t="s">
        <v>7585</v>
      </c>
      <c r="E25" s="727" t="s">
        <v>7586</v>
      </c>
      <c r="F25" s="731">
        <v>5</v>
      </c>
      <c r="G25" s="731">
        <v>8810</v>
      </c>
      <c r="H25" s="731">
        <v>0.96547945205479457</v>
      </c>
      <c r="I25" s="731">
        <v>1762</v>
      </c>
      <c r="J25" s="731">
        <v>5</v>
      </c>
      <c r="K25" s="731">
        <v>9125</v>
      </c>
      <c r="L25" s="731">
        <v>1</v>
      </c>
      <c r="M25" s="731">
        <v>1825</v>
      </c>
      <c r="N25" s="731">
        <v>2</v>
      </c>
      <c r="O25" s="731">
        <v>3650</v>
      </c>
      <c r="P25" s="745">
        <v>0.4</v>
      </c>
      <c r="Q25" s="732">
        <v>1825</v>
      </c>
    </row>
    <row r="26" spans="1:17" ht="14.4" customHeight="1" x14ac:dyDescent="0.3">
      <c r="A26" s="726" t="s">
        <v>7564</v>
      </c>
      <c r="B26" s="727" t="s">
        <v>7565</v>
      </c>
      <c r="C26" s="727" t="s">
        <v>5813</v>
      </c>
      <c r="D26" s="727" t="s">
        <v>7587</v>
      </c>
      <c r="E26" s="727" t="s">
        <v>7588</v>
      </c>
      <c r="F26" s="731">
        <v>2</v>
      </c>
      <c r="G26" s="731">
        <v>826</v>
      </c>
      <c r="H26" s="731">
        <v>1.9254079254079255</v>
      </c>
      <c r="I26" s="731">
        <v>413</v>
      </c>
      <c r="J26" s="731">
        <v>1</v>
      </c>
      <c r="K26" s="731">
        <v>429</v>
      </c>
      <c r="L26" s="731">
        <v>1</v>
      </c>
      <c r="M26" s="731">
        <v>429</v>
      </c>
      <c r="N26" s="731"/>
      <c r="O26" s="731"/>
      <c r="P26" s="745"/>
      <c r="Q26" s="732"/>
    </row>
    <row r="27" spans="1:17" ht="14.4" customHeight="1" x14ac:dyDescent="0.3">
      <c r="A27" s="726" t="s">
        <v>7564</v>
      </c>
      <c r="B27" s="727" t="s">
        <v>7565</v>
      </c>
      <c r="C27" s="727" t="s">
        <v>5813</v>
      </c>
      <c r="D27" s="727" t="s">
        <v>7589</v>
      </c>
      <c r="E27" s="727" t="s">
        <v>7590</v>
      </c>
      <c r="F27" s="731">
        <v>165</v>
      </c>
      <c r="G27" s="731">
        <v>570075</v>
      </c>
      <c r="H27" s="731">
        <v>1.9064140721666722</v>
      </c>
      <c r="I27" s="731">
        <v>3455</v>
      </c>
      <c r="J27" s="731">
        <v>85</v>
      </c>
      <c r="K27" s="731">
        <v>299030</v>
      </c>
      <c r="L27" s="731">
        <v>1</v>
      </c>
      <c r="M27" s="731">
        <v>3518</v>
      </c>
      <c r="N27" s="731">
        <v>56</v>
      </c>
      <c r="O27" s="731">
        <v>197120</v>
      </c>
      <c r="P27" s="745">
        <v>0.65919807377186235</v>
      </c>
      <c r="Q27" s="732">
        <v>3520</v>
      </c>
    </row>
    <row r="28" spans="1:17" ht="14.4" customHeight="1" x14ac:dyDescent="0.3">
      <c r="A28" s="726" t="s">
        <v>7564</v>
      </c>
      <c r="B28" s="727" t="s">
        <v>7565</v>
      </c>
      <c r="C28" s="727" t="s">
        <v>5813</v>
      </c>
      <c r="D28" s="727" t="s">
        <v>7591</v>
      </c>
      <c r="E28" s="727" t="s">
        <v>7592</v>
      </c>
      <c r="F28" s="731">
        <v>9</v>
      </c>
      <c r="G28" s="731">
        <v>129060</v>
      </c>
      <c r="H28" s="731">
        <v>1.112126016820626</v>
      </c>
      <c r="I28" s="731">
        <v>14340</v>
      </c>
      <c r="J28" s="731">
        <v>8</v>
      </c>
      <c r="K28" s="731">
        <v>116048</v>
      </c>
      <c r="L28" s="731">
        <v>1</v>
      </c>
      <c r="M28" s="731">
        <v>14506</v>
      </c>
      <c r="N28" s="731">
        <v>6</v>
      </c>
      <c r="O28" s="731">
        <v>87042</v>
      </c>
      <c r="P28" s="745">
        <v>0.75005170274369226</v>
      </c>
      <c r="Q28" s="732">
        <v>14507</v>
      </c>
    </row>
    <row r="29" spans="1:17" ht="14.4" customHeight="1" x14ac:dyDescent="0.3">
      <c r="A29" s="726" t="s">
        <v>7564</v>
      </c>
      <c r="B29" s="727" t="s">
        <v>7565</v>
      </c>
      <c r="C29" s="727" t="s">
        <v>5813</v>
      </c>
      <c r="D29" s="727" t="s">
        <v>7593</v>
      </c>
      <c r="E29" s="727" t="s">
        <v>7594</v>
      </c>
      <c r="F29" s="731"/>
      <c r="G29" s="731"/>
      <c r="H29" s="731"/>
      <c r="I29" s="731"/>
      <c r="J29" s="731">
        <v>1</v>
      </c>
      <c r="K29" s="731">
        <v>1342</v>
      </c>
      <c r="L29" s="731">
        <v>1</v>
      </c>
      <c r="M29" s="731">
        <v>1342</v>
      </c>
      <c r="N29" s="731">
        <v>1</v>
      </c>
      <c r="O29" s="731">
        <v>1342</v>
      </c>
      <c r="P29" s="745">
        <v>1</v>
      </c>
      <c r="Q29" s="732">
        <v>1342</v>
      </c>
    </row>
    <row r="30" spans="1:17" ht="14.4" customHeight="1" x14ac:dyDescent="0.3">
      <c r="A30" s="726" t="s">
        <v>7564</v>
      </c>
      <c r="B30" s="727" t="s">
        <v>7565</v>
      </c>
      <c r="C30" s="727" t="s">
        <v>5813</v>
      </c>
      <c r="D30" s="727" t="s">
        <v>7595</v>
      </c>
      <c r="E30" s="727" t="s">
        <v>7596</v>
      </c>
      <c r="F30" s="731">
        <v>1</v>
      </c>
      <c r="G30" s="731">
        <v>2258</v>
      </c>
      <c r="H30" s="731"/>
      <c r="I30" s="731">
        <v>2258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7108</v>
      </c>
      <c r="B31" s="727" t="s">
        <v>7597</v>
      </c>
      <c r="C31" s="727" t="s">
        <v>5813</v>
      </c>
      <c r="D31" s="727" t="s">
        <v>7598</v>
      </c>
      <c r="E31" s="727" t="s">
        <v>7599</v>
      </c>
      <c r="F31" s="731"/>
      <c r="G31" s="731"/>
      <c r="H31" s="731"/>
      <c r="I31" s="731"/>
      <c r="J31" s="731"/>
      <c r="K31" s="731"/>
      <c r="L31" s="731"/>
      <c r="M31" s="731"/>
      <c r="N31" s="731">
        <v>1</v>
      </c>
      <c r="O31" s="731">
        <v>49</v>
      </c>
      <c r="P31" s="745"/>
      <c r="Q31" s="732">
        <v>49</v>
      </c>
    </row>
    <row r="32" spans="1:17" ht="14.4" customHeight="1" x14ac:dyDescent="0.3">
      <c r="A32" s="726" t="s">
        <v>7108</v>
      </c>
      <c r="B32" s="727" t="s">
        <v>7600</v>
      </c>
      <c r="C32" s="727" t="s">
        <v>5813</v>
      </c>
      <c r="D32" s="727" t="s">
        <v>7601</v>
      </c>
      <c r="E32" s="727" t="s">
        <v>7602</v>
      </c>
      <c r="F32" s="731"/>
      <c r="G32" s="731"/>
      <c r="H32" s="731"/>
      <c r="I32" s="731"/>
      <c r="J32" s="731"/>
      <c r="K32" s="731"/>
      <c r="L32" s="731"/>
      <c r="M32" s="731"/>
      <c r="N32" s="731">
        <v>2</v>
      </c>
      <c r="O32" s="731">
        <v>1866</v>
      </c>
      <c r="P32" s="745"/>
      <c r="Q32" s="732">
        <v>933</v>
      </c>
    </row>
    <row r="33" spans="1:17" ht="14.4" customHeight="1" x14ac:dyDescent="0.3">
      <c r="A33" s="726" t="s">
        <v>7108</v>
      </c>
      <c r="B33" s="727" t="s">
        <v>7600</v>
      </c>
      <c r="C33" s="727" t="s">
        <v>5813</v>
      </c>
      <c r="D33" s="727" t="s">
        <v>7603</v>
      </c>
      <c r="E33" s="727" t="s">
        <v>7604</v>
      </c>
      <c r="F33" s="731">
        <v>1</v>
      </c>
      <c r="G33" s="731">
        <v>303</v>
      </c>
      <c r="H33" s="731">
        <v>0.96496815286624205</v>
      </c>
      <c r="I33" s="731">
        <v>303</v>
      </c>
      <c r="J33" s="731">
        <v>1</v>
      </c>
      <c r="K33" s="731">
        <v>314</v>
      </c>
      <c r="L33" s="731">
        <v>1</v>
      </c>
      <c r="M33" s="731">
        <v>314</v>
      </c>
      <c r="N33" s="731">
        <v>3</v>
      </c>
      <c r="O33" s="731">
        <v>945</v>
      </c>
      <c r="P33" s="745">
        <v>3.0095541401273884</v>
      </c>
      <c r="Q33" s="732">
        <v>315</v>
      </c>
    </row>
    <row r="34" spans="1:17" ht="14.4" customHeight="1" x14ac:dyDescent="0.3">
      <c r="A34" s="726" t="s">
        <v>7108</v>
      </c>
      <c r="B34" s="727" t="s">
        <v>7600</v>
      </c>
      <c r="C34" s="727" t="s">
        <v>5813</v>
      </c>
      <c r="D34" s="727" t="s">
        <v>7605</v>
      </c>
      <c r="E34" s="727" t="s">
        <v>7606</v>
      </c>
      <c r="F34" s="731"/>
      <c r="G34" s="731"/>
      <c r="H34" s="731"/>
      <c r="I34" s="731"/>
      <c r="J34" s="731">
        <v>1</v>
      </c>
      <c r="K34" s="731">
        <v>23</v>
      </c>
      <c r="L34" s="731">
        <v>1</v>
      </c>
      <c r="M34" s="731">
        <v>23</v>
      </c>
      <c r="N34" s="731"/>
      <c r="O34" s="731"/>
      <c r="P34" s="745"/>
      <c r="Q34" s="732"/>
    </row>
    <row r="35" spans="1:17" ht="14.4" customHeight="1" x14ac:dyDescent="0.3">
      <c r="A35" s="726" t="s">
        <v>7108</v>
      </c>
      <c r="B35" s="727" t="s">
        <v>7600</v>
      </c>
      <c r="C35" s="727" t="s">
        <v>5813</v>
      </c>
      <c r="D35" s="727" t="s">
        <v>7607</v>
      </c>
      <c r="E35" s="727" t="s">
        <v>7608</v>
      </c>
      <c r="F35" s="731"/>
      <c r="G35" s="731"/>
      <c r="H35" s="731"/>
      <c r="I35" s="731"/>
      <c r="J35" s="731"/>
      <c r="K35" s="731"/>
      <c r="L35" s="731"/>
      <c r="M35" s="731"/>
      <c r="N35" s="731">
        <v>1</v>
      </c>
      <c r="O35" s="731">
        <v>12794</v>
      </c>
      <c r="P35" s="745"/>
      <c r="Q35" s="732">
        <v>12794</v>
      </c>
    </row>
    <row r="36" spans="1:17" ht="14.4" customHeight="1" x14ac:dyDescent="0.3">
      <c r="A36" s="726" t="s">
        <v>7108</v>
      </c>
      <c r="B36" s="727" t="s">
        <v>7600</v>
      </c>
      <c r="C36" s="727" t="s">
        <v>5813</v>
      </c>
      <c r="D36" s="727" t="s">
        <v>7609</v>
      </c>
      <c r="E36" s="727" t="s">
        <v>7610</v>
      </c>
      <c r="F36" s="731">
        <v>10</v>
      </c>
      <c r="G36" s="731">
        <v>12680</v>
      </c>
      <c r="H36" s="731">
        <v>9.8830865159781762</v>
      </c>
      <c r="I36" s="731">
        <v>1268</v>
      </c>
      <c r="J36" s="731">
        <v>1</v>
      </c>
      <c r="K36" s="731">
        <v>1283</v>
      </c>
      <c r="L36" s="731">
        <v>1</v>
      </c>
      <c r="M36" s="731">
        <v>1283</v>
      </c>
      <c r="N36" s="731">
        <v>10</v>
      </c>
      <c r="O36" s="731">
        <v>12850</v>
      </c>
      <c r="P36" s="745">
        <v>10.015588464536243</v>
      </c>
      <c r="Q36" s="732">
        <v>1285</v>
      </c>
    </row>
    <row r="37" spans="1:17" ht="14.4" customHeight="1" x14ac:dyDescent="0.3">
      <c r="A37" s="726" t="s">
        <v>7108</v>
      </c>
      <c r="B37" s="727" t="s">
        <v>7600</v>
      </c>
      <c r="C37" s="727" t="s">
        <v>5813</v>
      </c>
      <c r="D37" s="727" t="s">
        <v>7611</v>
      </c>
      <c r="E37" s="727" t="s">
        <v>7612</v>
      </c>
      <c r="F37" s="731">
        <v>30</v>
      </c>
      <c r="G37" s="731">
        <v>283380</v>
      </c>
      <c r="H37" s="731">
        <v>1.5292460619404555</v>
      </c>
      <c r="I37" s="731">
        <v>9446</v>
      </c>
      <c r="J37" s="731">
        <v>19</v>
      </c>
      <c r="K37" s="731">
        <v>185307</v>
      </c>
      <c r="L37" s="731">
        <v>1</v>
      </c>
      <c r="M37" s="731">
        <v>9753</v>
      </c>
      <c r="N37" s="731">
        <v>22</v>
      </c>
      <c r="O37" s="731">
        <v>214764</v>
      </c>
      <c r="P37" s="745">
        <v>1.1589632339846849</v>
      </c>
      <c r="Q37" s="732">
        <v>9762</v>
      </c>
    </row>
    <row r="38" spans="1:17" ht="14.4" customHeight="1" x14ac:dyDescent="0.3">
      <c r="A38" s="726" t="s">
        <v>7108</v>
      </c>
      <c r="B38" s="727" t="s">
        <v>7600</v>
      </c>
      <c r="C38" s="727" t="s">
        <v>5813</v>
      </c>
      <c r="D38" s="727" t="s">
        <v>7613</v>
      </c>
      <c r="E38" s="727" t="s">
        <v>7614</v>
      </c>
      <c r="F38" s="731">
        <v>2</v>
      </c>
      <c r="G38" s="731">
        <v>19728</v>
      </c>
      <c r="H38" s="731">
        <v>1.9020439645198612</v>
      </c>
      <c r="I38" s="731">
        <v>9864</v>
      </c>
      <c r="J38" s="731">
        <v>1</v>
      </c>
      <c r="K38" s="731">
        <v>10372</v>
      </c>
      <c r="L38" s="731">
        <v>1</v>
      </c>
      <c r="M38" s="731">
        <v>10372</v>
      </c>
      <c r="N38" s="731">
        <v>4</v>
      </c>
      <c r="O38" s="731">
        <v>41524</v>
      </c>
      <c r="P38" s="745">
        <v>4.0034708831469343</v>
      </c>
      <c r="Q38" s="732">
        <v>10381</v>
      </c>
    </row>
    <row r="39" spans="1:17" ht="14.4" customHeight="1" x14ac:dyDescent="0.3">
      <c r="A39" s="726" t="s">
        <v>7108</v>
      </c>
      <c r="B39" s="727" t="s">
        <v>7600</v>
      </c>
      <c r="C39" s="727" t="s">
        <v>5813</v>
      </c>
      <c r="D39" s="727" t="s">
        <v>7615</v>
      </c>
      <c r="E39" s="727" t="s">
        <v>7616</v>
      </c>
      <c r="F39" s="731"/>
      <c r="G39" s="731"/>
      <c r="H39" s="731"/>
      <c r="I39" s="731"/>
      <c r="J39" s="731">
        <v>3</v>
      </c>
      <c r="K39" s="731">
        <v>1305</v>
      </c>
      <c r="L39" s="731">
        <v>1</v>
      </c>
      <c r="M39" s="731">
        <v>435</v>
      </c>
      <c r="N39" s="731"/>
      <c r="O39" s="731"/>
      <c r="P39" s="745"/>
      <c r="Q39" s="732"/>
    </row>
    <row r="40" spans="1:17" ht="14.4" customHeight="1" x14ac:dyDescent="0.3">
      <c r="A40" s="726" t="s">
        <v>7108</v>
      </c>
      <c r="B40" s="727" t="s">
        <v>7600</v>
      </c>
      <c r="C40" s="727" t="s">
        <v>5813</v>
      </c>
      <c r="D40" s="727" t="s">
        <v>7617</v>
      </c>
      <c r="E40" s="727" t="s">
        <v>7618</v>
      </c>
      <c r="F40" s="731">
        <v>11</v>
      </c>
      <c r="G40" s="731">
        <v>11088</v>
      </c>
      <c r="H40" s="731">
        <v>10.967359050445104</v>
      </c>
      <c r="I40" s="731">
        <v>1008</v>
      </c>
      <c r="J40" s="731">
        <v>1</v>
      </c>
      <c r="K40" s="731">
        <v>1011</v>
      </c>
      <c r="L40" s="731">
        <v>1</v>
      </c>
      <c r="M40" s="731">
        <v>1011</v>
      </c>
      <c r="N40" s="731">
        <v>6</v>
      </c>
      <c r="O40" s="731">
        <v>6072</v>
      </c>
      <c r="P40" s="745">
        <v>6.0059347181008906</v>
      </c>
      <c r="Q40" s="732">
        <v>1012</v>
      </c>
    </row>
    <row r="41" spans="1:17" ht="14.4" customHeight="1" x14ac:dyDescent="0.3">
      <c r="A41" s="726" t="s">
        <v>7108</v>
      </c>
      <c r="B41" s="727" t="s">
        <v>7600</v>
      </c>
      <c r="C41" s="727" t="s">
        <v>5813</v>
      </c>
      <c r="D41" s="727" t="s">
        <v>7619</v>
      </c>
      <c r="E41" s="727" t="s">
        <v>7620</v>
      </c>
      <c r="F41" s="731">
        <v>32</v>
      </c>
      <c r="G41" s="731">
        <v>72448</v>
      </c>
      <c r="H41" s="731"/>
      <c r="I41" s="731">
        <v>2264</v>
      </c>
      <c r="J41" s="731"/>
      <c r="K41" s="731"/>
      <c r="L41" s="731"/>
      <c r="M41" s="731"/>
      <c r="N41" s="731">
        <v>22</v>
      </c>
      <c r="O41" s="731">
        <v>50534</v>
      </c>
      <c r="P41" s="745"/>
      <c r="Q41" s="732">
        <v>2297</v>
      </c>
    </row>
    <row r="42" spans="1:17" ht="14.4" customHeight="1" x14ac:dyDescent="0.3">
      <c r="A42" s="726" t="s">
        <v>7108</v>
      </c>
      <c r="B42" s="727" t="s">
        <v>7600</v>
      </c>
      <c r="C42" s="727" t="s">
        <v>5813</v>
      </c>
      <c r="D42" s="727" t="s">
        <v>7621</v>
      </c>
      <c r="E42" s="727" t="s">
        <v>7622</v>
      </c>
      <c r="F42" s="731"/>
      <c r="G42" s="731"/>
      <c r="H42" s="731"/>
      <c r="I42" s="731"/>
      <c r="J42" s="731"/>
      <c r="K42" s="731"/>
      <c r="L42" s="731"/>
      <c r="M42" s="731"/>
      <c r="N42" s="731">
        <v>2</v>
      </c>
      <c r="O42" s="731">
        <v>748</v>
      </c>
      <c r="P42" s="745"/>
      <c r="Q42" s="732">
        <v>374</v>
      </c>
    </row>
    <row r="43" spans="1:17" ht="14.4" customHeight="1" x14ac:dyDescent="0.3">
      <c r="A43" s="726" t="s">
        <v>7108</v>
      </c>
      <c r="B43" s="727" t="s">
        <v>7600</v>
      </c>
      <c r="C43" s="727" t="s">
        <v>5813</v>
      </c>
      <c r="D43" s="727" t="s">
        <v>7623</v>
      </c>
      <c r="E43" s="727" t="s">
        <v>7624</v>
      </c>
      <c r="F43" s="731"/>
      <c r="G43" s="731"/>
      <c r="H43" s="731"/>
      <c r="I43" s="731"/>
      <c r="J43" s="731">
        <v>1</v>
      </c>
      <c r="K43" s="731">
        <v>6930</v>
      </c>
      <c r="L43" s="731">
        <v>1</v>
      </c>
      <c r="M43" s="731">
        <v>6930</v>
      </c>
      <c r="N43" s="731"/>
      <c r="O43" s="731"/>
      <c r="P43" s="745"/>
      <c r="Q43" s="732"/>
    </row>
    <row r="44" spans="1:17" ht="14.4" customHeight="1" x14ac:dyDescent="0.3">
      <c r="A44" s="726" t="s">
        <v>7108</v>
      </c>
      <c r="B44" s="727" t="s">
        <v>7600</v>
      </c>
      <c r="C44" s="727" t="s">
        <v>5813</v>
      </c>
      <c r="D44" s="727" t="s">
        <v>7625</v>
      </c>
      <c r="E44" s="727" t="s">
        <v>7626</v>
      </c>
      <c r="F44" s="731"/>
      <c r="G44" s="731"/>
      <c r="H44" s="731"/>
      <c r="I44" s="731"/>
      <c r="J44" s="731">
        <v>1</v>
      </c>
      <c r="K44" s="731">
        <v>391</v>
      </c>
      <c r="L44" s="731">
        <v>1</v>
      </c>
      <c r="M44" s="731">
        <v>391</v>
      </c>
      <c r="N44" s="731"/>
      <c r="O44" s="731"/>
      <c r="P44" s="745"/>
      <c r="Q44" s="732"/>
    </row>
    <row r="45" spans="1:17" ht="14.4" customHeight="1" x14ac:dyDescent="0.3">
      <c r="A45" s="726" t="s">
        <v>7108</v>
      </c>
      <c r="B45" s="727" t="s">
        <v>7600</v>
      </c>
      <c r="C45" s="727" t="s">
        <v>5813</v>
      </c>
      <c r="D45" s="727" t="s">
        <v>7627</v>
      </c>
      <c r="E45" s="727" t="s">
        <v>7628</v>
      </c>
      <c r="F45" s="731"/>
      <c r="G45" s="731"/>
      <c r="H45" s="731"/>
      <c r="I45" s="731"/>
      <c r="J45" s="731">
        <v>2</v>
      </c>
      <c r="K45" s="731">
        <v>1966</v>
      </c>
      <c r="L45" s="731">
        <v>1</v>
      </c>
      <c r="M45" s="731">
        <v>983</v>
      </c>
      <c r="N45" s="731"/>
      <c r="O45" s="731"/>
      <c r="P45" s="745"/>
      <c r="Q45" s="732"/>
    </row>
    <row r="46" spans="1:17" ht="14.4" customHeight="1" x14ac:dyDescent="0.3">
      <c r="A46" s="726" t="s">
        <v>7108</v>
      </c>
      <c r="B46" s="727" t="s">
        <v>7600</v>
      </c>
      <c r="C46" s="727" t="s">
        <v>5813</v>
      </c>
      <c r="D46" s="727" t="s">
        <v>7629</v>
      </c>
      <c r="E46" s="727" t="s">
        <v>7630</v>
      </c>
      <c r="F46" s="731"/>
      <c r="G46" s="731"/>
      <c r="H46" s="731"/>
      <c r="I46" s="731"/>
      <c r="J46" s="731"/>
      <c r="K46" s="731"/>
      <c r="L46" s="731"/>
      <c r="M46" s="731"/>
      <c r="N46" s="731">
        <v>1</v>
      </c>
      <c r="O46" s="731">
        <v>5796</v>
      </c>
      <c r="P46" s="745"/>
      <c r="Q46" s="732">
        <v>5796</v>
      </c>
    </row>
    <row r="47" spans="1:17" ht="14.4" customHeight="1" x14ac:dyDescent="0.3">
      <c r="A47" s="726" t="s">
        <v>7108</v>
      </c>
      <c r="B47" s="727" t="s">
        <v>7631</v>
      </c>
      <c r="C47" s="727" t="s">
        <v>5813</v>
      </c>
      <c r="D47" s="727" t="s">
        <v>7632</v>
      </c>
      <c r="E47" s="727" t="s">
        <v>7633</v>
      </c>
      <c r="F47" s="731">
        <v>1</v>
      </c>
      <c r="G47" s="731">
        <v>219</v>
      </c>
      <c r="H47" s="731">
        <v>0.99095022624434392</v>
      </c>
      <c r="I47" s="731">
        <v>219</v>
      </c>
      <c r="J47" s="731">
        <v>1</v>
      </c>
      <c r="K47" s="731">
        <v>221</v>
      </c>
      <c r="L47" s="731">
        <v>1</v>
      </c>
      <c r="M47" s="731">
        <v>221</v>
      </c>
      <c r="N47" s="731"/>
      <c r="O47" s="731"/>
      <c r="P47" s="745"/>
      <c r="Q47" s="732"/>
    </row>
    <row r="48" spans="1:17" ht="14.4" customHeight="1" x14ac:dyDescent="0.3">
      <c r="A48" s="726" t="s">
        <v>7108</v>
      </c>
      <c r="B48" s="727" t="s">
        <v>7631</v>
      </c>
      <c r="C48" s="727" t="s">
        <v>5813</v>
      </c>
      <c r="D48" s="727" t="s">
        <v>7634</v>
      </c>
      <c r="E48" s="727" t="s">
        <v>7635</v>
      </c>
      <c r="F48" s="731">
        <v>1</v>
      </c>
      <c r="G48" s="731">
        <v>503</v>
      </c>
      <c r="H48" s="731">
        <v>0.99015748031496065</v>
      </c>
      <c r="I48" s="731">
        <v>503</v>
      </c>
      <c r="J48" s="731">
        <v>1</v>
      </c>
      <c r="K48" s="731">
        <v>508</v>
      </c>
      <c r="L48" s="731">
        <v>1</v>
      </c>
      <c r="M48" s="731">
        <v>508</v>
      </c>
      <c r="N48" s="731">
        <v>1</v>
      </c>
      <c r="O48" s="731">
        <v>508</v>
      </c>
      <c r="P48" s="745">
        <v>1</v>
      </c>
      <c r="Q48" s="732">
        <v>508</v>
      </c>
    </row>
    <row r="49" spans="1:17" ht="14.4" customHeight="1" x14ac:dyDescent="0.3">
      <c r="A49" s="726" t="s">
        <v>7108</v>
      </c>
      <c r="B49" s="727" t="s">
        <v>7631</v>
      </c>
      <c r="C49" s="727" t="s">
        <v>5813</v>
      </c>
      <c r="D49" s="727" t="s">
        <v>7636</v>
      </c>
      <c r="E49" s="727" t="s">
        <v>7637</v>
      </c>
      <c r="F49" s="731">
        <v>21</v>
      </c>
      <c r="G49" s="731">
        <v>7371</v>
      </c>
      <c r="H49" s="731">
        <v>0.65068855932203384</v>
      </c>
      <c r="I49" s="731">
        <v>351</v>
      </c>
      <c r="J49" s="731">
        <v>32</v>
      </c>
      <c r="K49" s="731">
        <v>11328</v>
      </c>
      <c r="L49" s="731">
        <v>1</v>
      </c>
      <c r="M49" s="731">
        <v>354</v>
      </c>
      <c r="N49" s="731">
        <v>34</v>
      </c>
      <c r="O49" s="731">
        <v>12036</v>
      </c>
      <c r="P49" s="745">
        <v>1.0625</v>
      </c>
      <c r="Q49" s="732">
        <v>354</v>
      </c>
    </row>
    <row r="50" spans="1:17" ht="14.4" customHeight="1" x14ac:dyDescent="0.3">
      <c r="A50" s="726" t="s">
        <v>7108</v>
      </c>
      <c r="B50" s="727" t="s">
        <v>7631</v>
      </c>
      <c r="C50" s="727" t="s">
        <v>5813</v>
      </c>
      <c r="D50" s="727" t="s">
        <v>7638</v>
      </c>
      <c r="E50" s="727" t="s">
        <v>7639</v>
      </c>
      <c r="F50" s="731">
        <v>376</v>
      </c>
      <c r="G50" s="731">
        <v>24440</v>
      </c>
      <c r="H50" s="731">
        <v>1.2287581699346406</v>
      </c>
      <c r="I50" s="731">
        <v>65</v>
      </c>
      <c r="J50" s="731">
        <v>306</v>
      </c>
      <c r="K50" s="731">
        <v>19890</v>
      </c>
      <c r="L50" s="731">
        <v>1</v>
      </c>
      <c r="M50" s="731">
        <v>65</v>
      </c>
      <c r="N50" s="731">
        <v>442</v>
      </c>
      <c r="O50" s="731">
        <v>28730</v>
      </c>
      <c r="P50" s="745">
        <v>1.4444444444444444</v>
      </c>
      <c r="Q50" s="732">
        <v>65</v>
      </c>
    </row>
    <row r="51" spans="1:17" ht="14.4" customHeight="1" x14ac:dyDescent="0.3">
      <c r="A51" s="726" t="s">
        <v>7108</v>
      </c>
      <c r="B51" s="727" t="s">
        <v>7631</v>
      </c>
      <c r="C51" s="727" t="s">
        <v>5813</v>
      </c>
      <c r="D51" s="727" t="s">
        <v>7640</v>
      </c>
      <c r="E51" s="727" t="s">
        <v>7641</v>
      </c>
      <c r="F51" s="731">
        <v>17</v>
      </c>
      <c r="G51" s="731">
        <v>10047</v>
      </c>
      <c r="H51" s="731"/>
      <c r="I51" s="731">
        <v>591</v>
      </c>
      <c r="J51" s="731"/>
      <c r="K51" s="731"/>
      <c r="L51" s="731"/>
      <c r="M51" s="731"/>
      <c r="N51" s="731">
        <v>28</v>
      </c>
      <c r="O51" s="731">
        <v>16576</v>
      </c>
      <c r="P51" s="745"/>
      <c r="Q51" s="732">
        <v>592</v>
      </c>
    </row>
    <row r="52" spans="1:17" ht="14.4" customHeight="1" x14ac:dyDescent="0.3">
      <c r="A52" s="726" t="s">
        <v>7108</v>
      </c>
      <c r="B52" s="727" t="s">
        <v>7631</v>
      </c>
      <c r="C52" s="727" t="s">
        <v>5813</v>
      </c>
      <c r="D52" s="727" t="s">
        <v>7642</v>
      </c>
      <c r="E52" s="727" t="s">
        <v>7643</v>
      </c>
      <c r="F52" s="731"/>
      <c r="G52" s="731"/>
      <c r="H52" s="731"/>
      <c r="I52" s="731"/>
      <c r="J52" s="731"/>
      <c r="K52" s="731"/>
      <c r="L52" s="731"/>
      <c r="M52" s="731"/>
      <c r="N52" s="731">
        <v>1</v>
      </c>
      <c r="O52" s="731">
        <v>617</v>
      </c>
      <c r="P52" s="745"/>
      <c r="Q52" s="732">
        <v>617</v>
      </c>
    </row>
    <row r="53" spans="1:17" ht="14.4" customHeight="1" x14ac:dyDescent="0.3">
      <c r="A53" s="726" t="s">
        <v>7108</v>
      </c>
      <c r="B53" s="727" t="s">
        <v>7631</v>
      </c>
      <c r="C53" s="727" t="s">
        <v>5813</v>
      </c>
      <c r="D53" s="727" t="s">
        <v>7644</v>
      </c>
      <c r="E53" s="727" t="s">
        <v>7645</v>
      </c>
      <c r="F53" s="731">
        <v>16</v>
      </c>
      <c r="G53" s="731">
        <v>384</v>
      </c>
      <c r="H53" s="731">
        <v>0.84210526315789469</v>
      </c>
      <c r="I53" s="731">
        <v>24</v>
      </c>
      <c r="J53" s="731">
        <v>19</v>
      </c>
      <c r="K53" s="731">
        <v>456</v>
      </c>
      <c r="L53" s="731">
        <v>1</v>
      </c>
      <c r="M53" s="731">
        <v>24</v>
      </c>
      <c r="N53" s="731">
        <v>14</v>
      </c>
      <c r="O53" s="731">
        <v>336</v>
      </c>
      <c r="P53" s="745">
        <v>0.73684210526315785</v>
      </c>
      <c r="Q53" s="732">
        <v>24</v>
      </c>
    </row>
    <row r="54" spans="1:17" ht="14.4" customHeight="1" x14ac:dyDescent="0.3">
      <c r="A54" s="726" t="s">
        <v>7108</v>
      </c>
      <c r="B54" s="727" t="s">
        <v>7631</v>
      </c>
      <c r="C54" s="727" t="s">
        <v>5813</v>
      </c>
      <c r="D54" s="727" t="s">
        <v>7646</v>
      </c>
      <c r="E54" s="727" t="s">
        <v>7647</v>
      </c>
      <c r="F54" s="731">
        <v>35</v>
      </c>
      <c r="G54" s="731">
        <v>1890</v>
      </c>
      <c r="H54" s="731">
        <v>4.9090909090909092</v>
      </c>
      <c r="I54" s="731">
        <v>54</v>
      </c>
      <c r="J54" s="731">
        <v>7</v>
      </c>
      <c r="K54" s="731">
        <v>385</v>
      </c>
      <c r="L54" s="731">
        <v>1</v>
      </c>
      <c r="M54" s="731">
        <v>55</v>
      </c>
      <c r="N54" s="731">
        <v>17</v>
      </c>
      <c r="O54" s="731">
        <v>935</v>
      </c>
      <c r="P54" s="745">
        <v>2.4285714285714284</v>
      </c>
      <c r="Q54" s="732">
        <v>55</v>
      </c>
    </row>
    <row r="55" spans="1:17" ht="14.4" customHeight="1" x14ac:dyDescent="0.3">
      <c r="A55" s="726" t="s">
        <v>7108</v>
      </c>
      <c r="B55" s="727" t="s">
        <v>7631</v>
      </c>
      <c r="C55" s="727" t="s">
        <v>5813</v>
      </c>
      <c r="D55" s="727" t="s">
        <v>7648</v>
      </c>
      <c r="E55" s="727" t="s">
        <v>7649</v>
      </c>
      <c r="F55" s="731">
        <v>966</v>
      </c>
      <c r="G55" s="731">
        <v>74382</v>
      </c>
      <c r="H55" s="731">
        <v>0.97674418604651159</v>
      </c>
      <c r="I55" s="731">
        <v>77</v>
      </c>
      <c r="J55" s="731">
        <v>989</v>
      </c>
      <c r="K55" s="731">
        <v>76153</v>
      </c>
      <c r="L55" s="731">
        <v>1</v>
      </c>
      <c r="M55" s="731">
        <v>77</v>
      </c>
      <c r="N55" s="731">
        <v>1163</v>
      </c>
      <c r="O55" s="731">
        <v>89551</v>
      </c>
      <c r="P55" s="745">
        <v>1.1759352881698686</v>
      </c>
      <c r="Q55" s="732">
        <v>77</v>
      </c>
    </row>
    <row r="56" spans="1:17" ht="14.4" customHeight="1" x14ac:dyDescent="0.3">
      <c r="A56" s="726" t="s">
        <v>7108</v>
      </c>
      <c r="B56" s="727" t="s">
        <v>7631</v>
      </c>
      <c r="C56" s="727" t="s">
        <v>5813</v>
      </c>
      <c r="D56" s="727" t="s">
        <v>7650</v>
      </c>
      <c r="E56" s="727" t="s">
        <v>7651</v>
      </c>
      <c r="F56" s="731">
        <v>53</v>
      </c>
      <c r="G56" s="731">
        <v>1219</v>
      </c>
      <c r="H56" s="731">
        <v>1.0158333333333334</v>
      </c>
      <c r="I56" s="731">
        <v>23</v>
      </c>
      <c r="J56" s="731">
        <v>50</v>
      </c>
      <c r="K56" s="731">
        <v>1200</v>
      </c>
      <c r="L56" s="731">
        <v>1</v>
      </c>
      <c r="M56" s="731">
        <v>24</v>
      </c>
      <c r="N56" s="731">
        <v>40</v>
      </c>
      <c r="O56" s="731">
        <v>960</v>
      </c>
      <c r="P56" s="745">
        <v>0.8</v>
      </c>
      <c r="Q56" s="732">
        <v>24</v>
      </c>
    </row>
    <row r="57" spans="1:17" ht="14.4" customHeight="1" x14ac:dyDescent="0.3">
      <c r="A57" s="726" t="s">
        <v>7108</v>
      </c>
      <c r="B57" s="727" t="s">
        <v>7631</v>
      </c>
      <c r="C57" s="727" t="s">
        <v>5813</v>
      </c>
      <c r="D57" s="727" t="s">
        <v>7652</v>
      </c>
      <c r="E57" s="727" t="s">
        <v>7653</v>
      </c>
      <c r="F57" s="731"/>
      <c r="G57" s="731"/>
      <c r="H57" s="731"/>
      <c r="I57" s="731"/>
      <c r="J57" s="731"/>
      <c r="K57" s="731"/>
      <c r="L57" s="731"/>
      <c r="M57" s="731"/>
      <c r="N57" s="731">
        <v>1</v>
      </c>
      <c r="O57" s="731">
        <v>410</v>
      </c>
      <c r="P57" s="745"/>
      <c r="Q57" s="732">
        <v>410</v>
      </c>
    </row>
    <row r="58" spans="1:17" ht="14.4" customHeight="1" x14ac:dyDescent="0.3">
      <c r="A58" s="726" t="s">
        <v>7108</v>
      </c>
      <c r="B58" s="727" t="s">
        <v>7631</v>
      </c>
      <c r="C58" s="727" t="s">
        <v>5813</v>
      </c>
      <c r="D58" s="727" t="s">
        <v>7654</v>
      </c>
      <c r="E58" s="727" t="s">
        <v>7655</v>
      </c>
      <c r="F58" s="731"/>
      <c r="G58" s="731"/>
      <c r="H58" s="731"/>
      <c r="I58" s="731"/>
      <c r="J58" s="731"/>
      <c r="K58" s="731"/>
      <c r="L58" s="731"/>
      <c r="M58" s="731"/>
      <c r="N58" s="731">
        <v>1</v>
      </c>
      <c r="O58" s="731">
        <v>631</v>
      </c>
      <c r="P58" s="745"/>
      <c r="Q58" s="732">
        <v>631</v>
      </c>
    </row>
    <row r="59" spans="1:17" ht="14.4" customHeight="1" x14ac:dyDescent="0.3">
      <c r="A59" s="726" t="s">
        <v>7108</v>
      </c>
      <c r="B59" s="727" t="s">
        <v>7631</v>
      </c>
      <c r="C59" s="727" t="s">
        <v>5813</v>
      </c>
      <c r="D59" s="727" t="s">
        <v>7656</v>
      </c>
      <c r="E59" s="727" t="s">
        <v>7657</v>
      </c>
      <c r="F59" s="731">
        <v>27</v>
      </c>
      <c r="G59" s="731">
        <v>1782</v>
      </c>
      <c r="H59" s="731">
        <v>1.5</v>
      </c>
      <c r="I59" s="731">
        <v>66</v>
      </c>
      <c r="J59" s="731">
        <v>18</v>
      </c>
      <c r="K59" s="731">
        <v>1188</v>
      </c>
      <c r="L59" s="731">
        <v>1</v>
      </c>
      <c r="M59" s="731">
        <v>66</v>
      </c>
      <c r="N59" s="731">
        <v>27</v>
      </c>
      <c r="O59" s="731">
        <v>1782</v>
      </c>
      <c r="P59" s="745">
        <v>1.5</v>
      </c>
      <c r="Q59" s="732">
        <v>66</v>
      </c>
    </row>
    <row r="60" spans="1:17" ht="14.4" customHeight="1" x14ac:dyDescent="0.3">
      <c r="A60" s="726" t="s">
        <v>7108</v>
      </c>
      <c r="B60" s="727" t="s">
        <v>7631</v>
      </c>
      <c r="C60" s="727" t="s">
        <v>5813</v>
      </c>
      <c r="D60" s="727" t="s">
        <v>7658</v>
      </c>
      <c r="E60" s="727" t="s">
        <v>7659</v>
      </c>
      <c r="F60" s="731">
        <v>23</v>
      </c>
      <c r="G60" s="731">
        <v>8027</v>
      </c>
      <c r="H60" s="731">
        <v>1.9111904761904761</v>
      </c>
      <c r="I60" s="731">
        <v>349</v>
      </c>
      <c r="J60" s="731">
        <v>12</v>
      </c>
      <c r="K60" s="731">
        <v>4200</v>
      </c>
      <c r="L60" s="731">
        <v>1</v>
      </c>
      <c r="M60" s="731">
        <v>350</v>
      </c>
      <c r="N60" s="731">
        <v>41</v>
      </c>
      <c r="O60" s="731">
        <v>14350</v>
      </c>
      <c r="P60" s="745">
        <v>3.4166666666666665</v>
      </c>
      <c r="Q60" s="732">
        <v>350</v>
      </c>
    </row>
    <row r="61" spans="1:17" ht="14.4" customHeight="1" x14ac:dyDescent="0.3">
      <c r="A61" s="726" t="s">
        <v>7108</v>
      </c>
      <c r="B61" s="727" t="s">
        <v>7631</v>
      </c>
      <c r="C61" s="727" t="s">
        <v>5813</v>
      </c>
      <c r="D61" s="727" t="s">
        <v>7660</v>
      </c>
      <c r="E61" s="727" t="s">
        <v>7661</v>
      </c>
      <c r="F61" s="731">
        <v>30</v>
      </c>
      <c r="G61" s="731">
        <v>720</v>
      </c>
      <c r="H61" s="731">
        <v>0.99310344827586206</v>
      </c>
      <c r="I61" s="731">
        <v>24</v>
      </c>
      <c r="J61" s="731">
        <v>29</v>
      </c>
      <c r="K61" s="731">
        <v>725</v>
      </c>
      <c r="L61" s="731">
        <v>1</v>
      </c>
      <c r="M61" s="731">
        <v>25</v>
      </c>
      <c r="N61" s="731">
        <v>24</v>
      </c>
      <c r="O61" s="731">
        <v>600</v>
      </c>
      <c r="P61" s="745">
        <v>0.82758620689655171</v>
      </c>
      <c r="Q61" s="732">
        <v>25</v>
      </c>
    </row>
    <row r="62" spans="1:17" ht="14.4" customHeight="1" x14ac:dyDescent="0.3">
      <c r="A62" s="726" t="s">
        <v>7108</v>
      </c>
      <c r="B62" s="727" t="s">
        <v>7631</v>
      </c>
      <c r="C62" s="727" t="s">
        <v>5813</v>
      </c>
      <c r="D62" s="727" t="s">
        <v>7662</v>
      </c>
      <c r="E62" s="727" t="s">
        <v>7663</v>
      </c>
      <c r="F62" s="731"/>
      <c r="G62" s="731"/>
      <c r="H62" s="731"/>
      <c r="I62" s="731"/>
      <c r="J62" s="731"/>
      <c r="K62" s="731"/>
      <c r="L62" s="731"/>
      <c r="M62" s="731"/>
      <c r="N62" s="731">
        <v>1</v>
      </c>
      <c r="O62" s="731">
        <v>742</v>
      </c>
      <c r="P62" s="745"/>
      <c r="Q62" s="732">
        <v>742</v>
      </c>
    </row>
    <row r="63" spans="1:17" ht="14.4" customHeight="1" x14ac:dyDescent="0.3">
      <c r="A63" s="726" t="s">
        <v>7108</v>
      </c>
      <c r="B63" s="727" t="s">
        <v>7631</v>
      </c>
      <c r="C63" s="727" t="s">
        <v>5813</v>
      </c>
      <c r="D63" s="727" t="s">
        <v>7664</v>
      </c>
      <c r="E63" s="727" t="s">
        <v>7665</v>
      </c>
      <c r="F63" s="731">
        <v>34</v>
      </c>
      <c r="G63" s="731">
        <v>6120</v>
      </c>
      <c r="H63" s="731">
        <v>5.6353591160220997</v>
      </c>
      <c r="I63" s="731">
        <v>180</v>
      </c>
      <c r="J63" s="731">
        <v>6</v>
      </c>
      <c r="K63" s="731">
        <v>1086</v>
      </c>
      <c r="L63" s="731">
        <v>1</v>
      </c>
      <c r="M63" s="731">
        <v>181</v>
      </c>
      <c r="N63" s="731">
        <v>30</v>
      </c>
      <c r="O63" s="731">
        <v>5430</v>
      </c>
      <c r="P63" s="745">
        <v>5</v>
      </c>
      <c r="Q63" s="732">
        <v>181</v>
      </c>
    </row>
    <row r="64" spans="1:17" ht="14.4" customHeight="1" x14ac:dyDescent="0.3">
      <c r="A64" s="726" t="s">
        <v>7108</v>
      </c>
      <c r="B64" s="727" t="s">
        <v>7631</v>
      </c>
      <c r="C64" s="727" t="s">
        <v>5813</v>
      </c>
      <c r="D64" s="727" t="s">
        <v>7666</v>
      </c>
      <c r="E64" s="727" t="s">
        <v>7667</v>
      </c>
      <c r="F64" s="731">
        <v>86</v>
      </c>
      <c r="G64" s="731">
        <v>21758</v>
      </c>
      <c r="H64" s="731">
        <v>1.7132283464566929</v>
      </c>
      <c r="I64" s="731">
        <v>253</v>
      </c>
      <c r="J64" s="731">
        <v>50</v>
      </c>
      <c r="K64" s="731">
        <v>12700</v>
      </c>
      <c r="L64" s="731">
        <v>1</v>
      </c>
      <c r="M64" s="731">
        <v>254</v>
      </c>
      <c r="N64" s="731">
        <v>54</v>
      </c>
      <c r="O64" s="731">
        <v>13716</v>
      </c>
      <c r="P64" s="745">
        <v>1.08</v>
      </c>
      <c r="Q64" s="732">
        <v>254</v>
      </c>
    </row>
    <row r="65" spans="1:17" ht="14.4" customHeight="1" x14ac:dyDescent="0.3">
      <c r="A65" s="726" t="s">
        <v>7108</v>
      </c>
      <c r="B65" s="727" t="s">
        <v>7631</v>
      </c>
      <c r="C65" s="727" t="s">
        <v>5813</v>
      </c>
      <c r="D65" s="727" t="s">
        <v>7668</v>
      </c>
      <c r="E65" s="727" t="s">
        <v>7669</v>
      </c>
      <c r="F65" s="731"/>
      <c r="G65" s="731"/>
      <c r="H65" s="731"/>
      <c r="I65" s="731"/>
      <c r="J65" s="731"/>
      <c r="K65" s="731"/>
      <c r="L65" s="731"/>
      <c r="M65" s="731"/>
      <c r="N65" s="731">
        <v>1</v>
      </c>
      <c r="O65" s="731">
        <v>268</v>
      </c>
      <c r="P65" s="745"/>
      <c r="Q65" s="732">
        <v>268</v>
      </c>
    </row>
    <row r="66" spans="1:17" ht="14.4" customHeight="1" x14ac:dyDescent="0.3">
      <c r="A66" s="726" t="s">
        <v>7108</v>
      </c>
      <c r="B66" s="727" t="s">
        <v>7631</v>
      </c>
      <c r="C66" s="727" t="s">
        <v>5813</v>
      </c>
      <c r="D66" s="727" t="s">
        <v>7670</v>
      </c>
      <c r="E66" s="727" t="s">
        <v>7671</v>
      </c>
      <c r="F66" s="731">
        <v>38</v>
      </c>
      <c r="G66" s="731">
        <v>8208</v>
      </c>
      <c r="H66" s="731">
        <v>4.2027649769585249</v>
      </c>
      <c r="I66" s="731">
        <v>216</v>
      </c>
      <c r="J66" s="731">
        <v>9</v>
      </c>
      <c r="K66" s="731">
        <v>1953</v>
      </c>
      <c r="L66" s="731">
        <v>1</v>
      </c>
      <c r="M66" s="731">
        <v>217</v>
      </c>
      <c r="N66" s="731">
        <v>31</v>
      </c>
      <c r="O66" s="731">
        <v>6727</v>
      </c>
      <c r="P66" s="745">
        <v>3.4444444444444446</v>
      </c>
      <c r="Q66" s="732">
        <v>217</v>
      </c>
    </row>
    <row r="67" spans="1:17" ht="14.4" customHeight="1" x14ac:dyDescent="0.3">
      <c r="A67" s="726" t="s">
        <v>7108</v>
      </c>
      <c r="B67" s="727" t="s">
        <v>7631</v>
      </c>
      <c r="C67" s="727" t="s">
        <v>5813</v>
      </c>
      <c r="D67" s="727" t="s">
        <v>7672</v>
      </c>
      <c r="E67" s="727" t="s">
        <v>7673</v>
      </c>
      <c r="F67" s="731">
        <v>3</v>
      </c>
      <c r="G67" s="731">
        <v>108</v>
      </c>
      <c r="H67" s="731">
        <v>1.4594594594594594</v>
      </c>
      <c r="I67" s="731">
        <v>36</v>
      </c>
      <c r="J67" s="731">
        <v>2</v>
      </c>
      <c r="K67" s="731">
        <v>74</v>
      </c>
      <c r="L67" s="731">
        <v>1</v>
      </c>
      <c r="M67" s="731">
        <v>37</v>
      </c>
      <c r="N67" s="731">
        <v>1</v>
      </c>
      <c r="O67" s="731">
        <v>37</v>
      </c>
      <c r="P67" s="745">
        <v>0.5</v>
      </c>
      <c r="Q67" s="732">
        <v>37</v>
      </c>
    </row>
    <row r="68" spans="1:17" ht="14.4" customHeight="1" x14ac:dyDescent="0.3">
      <c r="A68" s="726" t="s">
        <v>7108</v>
      </c>
      <c r="B68" s="727" t="s">
        <v>7631</v>
      </c>
      <c r="C68" s="727" t="s">
        <v>5813</v>
      </c>
      <c r="D68" s="727" t="s">
        <v>7674</v>
      </c>
      <c r="E68" s="727" t="s">
        <v>7675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592</v>
      </c>
      <c r="P68" s="745"/>
      <c r="Q68" s="732">
        <v>592</v>
      </c>
    </row>
    <row r="69" spans="1:17" ht="14.4" customHeight="1" x14ac:dyDescent="0.3">
      <c r="A69" s="726" t="s">
        <v>7108</v>
      </c>
      <c r="B69" s="727" t="s">
        <v>7631</v>
      </c>
      <c r="C69" s="727" t="s">
        <v>5813</v>
      </c>
      <c r="D69" s="727" t="s">
        <v>7676</v>
      </c>
      <c r="E69" s="727" t="s">
        <v>7677</v>
      </c>
      <c r="F69" s="731">
        <v>1</v>
      </c>
      <c r="G69" s="731">
        <v>50</v>
      </c>
      <c r="H69" s="731">
        <v>0.5</v>
      </c>
      <c r="I69" s="731">
        <v>50</v>
      </c>
      <c r="J69" s="731">
        <v>2</v>
      </c>
      <c r="K69" s="731">
        <v>100</v>
      </c>
      <c r="L69" s="731">
        <v>1</v>
      </c>
      <c r="M69" s="731">
        <v>50</v>
      </c>
      <c r="N69" s="731"/>
      <c r="O69" s="731"/>
      <c r="P69" s="745"/>
      <c r="Q69" s="732"/>
    </row>
    <row r="70" spans="1:17" ht="14.4" customHeight="1" x14ac:dyDescent="0.3">
      <c r="A70" s="726" t="s">
        <v>7108</v>
      </c>
      <c r="B70" s="727" t="s">
        <v>7631</v>
      </c>
      <c r="C70" s="727" t="s">
        <v>5813</v>
      </c>
      <c r="D70" s="727" t="s">
        <v>7678</v>
      </c>
      <c r="E70" s="727" t="s">
        <v>7679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547</v>
      </c>
      <c r="P70" s="745"/>
      <c r="Q70" s="732">
        <v>547</v>
      </c>
    </row>
    <row r="71" spans="1:17" ht="14.4" customHeight="1" x14ac:dyDescent="0.3">
      <c r="A71" s="726" t="s">
        <v>7108</v>
      </c>
      <c r="B71" s="727" t="s">
        <v>7631</v>
      </c>
      <c r="C71" s="727" t="s">
        <v>5813</v>
      </c>
      <c r="D71" s="727" t="s">
        <v>7680</v>
      </c>
      <c r="E71" s="727" t="s">
        <v>7681</v>
      </c>
      <c r="F71" s="731"/>
      <c r="G71" s="731"/>
      <c r="H71" s="731"/>
      <c r="I71" s="731"/>
      <c r="J71" s="731"/>
      <c r="K71" s="731"/>
      <c r="L71" s="731"/>
      <c r="M71" s="731"/>
      <c r="N71" s="731">
        <v>1</v>
      </c>
      <c r="O71" s="731">
        <v>517</v>
      </c>
      <c r="P71" s="745"/>
      <c r="Q71" s="732">
        <v>517</v>
      </c>
    </row>
    <row r="72" spans="1:17" ht="14.4" customHeight="1" x14ac:dyDescent="0.3">
      <c r="A72" s="726" t="s">
        <v>7108</v>
      </c>
      <c r="B72" s="727" t="s">
        <v>7631</v>
      </c>
      <c r="C72" s="727" t="s">
        <v>5813</v>
      </c>
      <c r="D72" s="727" t="s">
        <v>7682</v>
      </c>
      <c r="E72" s="727" t="s">
        <v>7683</v>
      </c>
      <c r="F72" s="731"/>
      <c r="G72" s="731"/>
      <c r="H72" s="731"/>
      <c r="I72" s="731"/>
      <c r="J72" s="731"/>
      <c r="K72" s="731"/>
      <c r="L72" s="731"/>
      <c r="M72" s="731"/>
      <c r="N72" s="731">
        <v>1</v>
      </c>
      <c r="O72" s="731">
        <v>736</v>
      </c>
      <c r="P72" s="745"/>
      <c r="Q72" s="732">
        <v>736</v>
      </c>
    </row>
    <row r="73" spans="1:17" ht="14.4" customHeight="1" x14ac:dyDescent="0.3">
      <c r="A73" s="726" t="s">
        <v>7108</v>
      </c>
      <c r="B73" s="727" t="s">
        <v>7631</v>
      </c>
      <c r="C73" s="727" t="s">
        <v>5813</v>
      </c>
      <c r="D73" s="727" t="s">
        <v>7684</v>
      </c>
      <c r="E73" s="727" t="s">
        <v>7685</v>
      </c>
      <c r="F73" s="731">
        <v>1</v>
      </c>
      <c r="G73" s="731">
        <v>327</v>
      </c>
      <c r="H73" s="731"/>
      <c r="I73" s="731">
        <v>327</v>
      </c>
      <c r="J73" s="731"/>
      <c r="K73" s="731"/>
      <c r="L73" s="731"/>
      <c r="M73" s="731"/>
      <c r="N73" s="731">
        <v>2</v>
      </c>
      <c r="O73" s="731">
        <v>658</v>
      </c>
      <c r="P73" s="745"/>
      <c r="Q73" s="732">
        <v>329</v>
      </c>
    </row>
    <row r="74" spans="1:17" ht="14.4" customHeight="1" x14ac:dyDescent="0.3">
      <c r="A74" s="726" t="s">
        <v>7108</v>
      </c>
      <c r="B74" s="727" t="s">
        <v>7631</v>
      </c>
      <c r="C74" s="727" t="s">
        <v>5813</v>
      </c>
      <c r="D74" s="727" t="s">
        <v>7686</v>
      </c>
      <c r="E74" s="727" t="s">
        <v>7687</v>
      </c>
      <c r="F74" s="731"/>
      <c r="G74" s="731"/>
      <c r="H74" s="731"/>
      <c r="I74" s="731"/>
      <c r="J74" s="731"/>
      <c r="K74" s="731"/>
      <c r="L74" s="731"/>
      <c r="M74" s="731"/>
      <c r="N74" s="731">
        <v>1</v>
      </c>
      <c r="O74" s="731">
        <v>346</v>
      </c>
      <c r="P74" s="745"/>
      <c r="Q74" s="732">
        <v>346</v>
      </c>
    </row>
    <row r="75" spans="1:17" ht="14.4" customHeight="1" x14ac:dyDescent="0.3">
      <c r="A75" s="726" t="s">
        <v>7108</v>
      </c>
      <c r="B75" s="727" t="s">
        <v>7631</v>
      </c>
      <c r="C75" s="727" t="s">
        <v>5813</v>
      </c>
      <c r="D75" s="727" t="s">
        <v>7688</v>
      </c>
      <c r="E75" s="727" t="s">
        <v>7689</v>
      </c>
      <c r="F75" s="731">
        <v>4</v>
      </c>
      <c r="G75" s="731">
        <v>924</v>
      </c>
      <c r="H75" s="731">
        <v>3.9827586206896552</v>
      </c>
      <c r="I75" s="731">
        <v>231</v>
      </c>
      <c r="J75" s="731">
        <v>1</v>
      </c>
      <c r="K75" s="731">
        <v>232</v>
      </c>
      <c r="L75" s="731">
        <v>1</v>
      </c>
      <c r="M75" s="731">
        <v>232</v>
      </c>
      <c r="N75" s="731">
        <v>3</v>
      </c>
      <c r="O75" s="731">
        <v>696</v>
      </c>
      <c r="P75" s="745">
        <v>3</v>
      </c>
      <c r="Q75" s="732">
        <v>232</v>
      </c>
    </row>
    <row r="76" spans="1:17" ht="14.4" customHeight="1" x14ac:dyDescent="0.3">
      <c r="A76" s="726" t="s">
        <v>7108</v>
      </c>
      <c r="B76" s="727" t="s">
        <v>7631</v>
      </c>
      <c r="C76" s="727" t="s">
        <v>5813</v>
      </c>
      <c r="D76" s="727" t="s">
        <v>7690</v>
      </c>
      <c r="E76" s="727" t="s">
        <v>7691</v>
      </c>
      <c r="F76" s="731">
        <v>1</v>
      </c>
      <c r="G76" s="731">
        <v>651</v>
      </c>
      <c r="H76" s="731">
        <v>0.99846625766871167</v>
      </c>
      <c r="I76" s="731">
        <v>651</v>
      </c>
      <c r="J76" s="731">
        <v>1</v>
      </c>
      <c r="K76" s="731">
        <v>652</v>
      </c>
      <c r="L76" s="731">
        <v>1</v>
      </c>
      <c r="M76" s="731">
        <v>652</v>
      </c>
      <c r="N76" s="731">
        <v>4</v>
      </c>
      <c r="O76" s="731">
        <v>2608</v>
      </c>
      <c r="P76" s="745">
        <v>4</v>
      </c>
      <c r="Q76" s="732">
        <v>652</v>
      </c>
    </row>
    <row r="77" spans="1:17" ht="14.4" customHeight="1" x14ac:dyDescent="0.3">
      <c r="A77" s="726" t="s">
        <v>7108</v>
      </c>
      <c r="B77" s="727" t="s">
        <v>7631</v>
      </c>
      <c r="C77" s="727" t="s">
        <v>5813</v>
      </c>
      <c r="D77" s="727" t="s">
        <v>7692</v>
      </c>
      <c r="E77" s="727" t="s">
        <v>7693</v>
      </c>
      <c r="F77" s="731"/>
      <c r="G77" s="731"/>
      <c r="H77" s="731"/>
      <c r="I77" s="731"/>
      <c r="J77" s="731"/>
      <c r="K77" s="731"/>
      <c r="L77" s="731"/>
      <c r="M77" s="731"/>
      <c r="N77" s="731">
        <v>1</v>
      </c>
      <c r="O77" s="731">
        <v>420</v>
      </c>
      <c r="P77" s="745"/>
      <c r="Q77" s="732">
        <v>420</v>
      </c>
    </row>
    <row r="78" spans="1:17" ht="14.4" customHeight="1" x14ac:dyDescent="0.3">
      <c r="A78" s="726" t="s">
        <v>7108</v>
      </c>
      <c r="B78" s="727" t="s">
        <v>7631</v>
      </c>
      <c r="C78" s="727" t="s">
        <v>5813</v>
      </c>
      <c r="D78" s="727" t="s">
        <v>7694</v>
      </c>
      <c r="E78" s="727" t="s">
        <v>7695</v>
      </c>
      <c r="F78" s="731"/>
      <c r="G78" s="731"/>
      <c r="H78" s="731"/>
      <c r="I78" s="731"/>
      <c r="J78" s="731"/>
      <c r="K78" s="731"/>
      <c r="L78" s="731"/>
      <c r="M78" s="731"/>
      <c r="N78" s="731">
        <v>1</v>
      </c>
      <c r="O78" s="731">
        <v>170</v>
      </c>
      <c r="P78" s="745"/>
      <c r="Q78" s="732">
        <v>170</v>
      </c>
    </row>
    <row r="79" spans="1:17" ht="14.4" customHeight="1" x14ac:dyDescent="0.3">
      <c r="A79" s="726" t="s">
        <v>7108</v>
      </c>
      <c r="B79" s="727" t="s">
        <v>7631</v>
      </c>
      <c r="C79" s="727" t="s">
        <v>5813</v>
      </c>
      <c r="D79" s="727" t="s">
        <v>7696</v>
      </c>
      <c r="E79" s="727" t="s">
        <v>7697</v>
      </c>
      <c r="F79" s="731"/>
      <c r="G79" s="731"/>
      <c r="H79" s="731"/>
      <c r="I79" s="731"/>
      <c r="J79" s="731"/>
      <c r="K79" s="731"/>
      <c r="L79" s="731"/>
      <c r="M79" s="731"/>
      <c r="N79" s="731">
        <v>3</v>
      </c>
      <c r="O79" s="731">
        <v>2367</v>
      </c>
      <c r="P79" s="745"/>
      <c r="Q79" s="732">
        <v>789</v>
      </c>
    </row>
    <row r="80" spans="1:17" ht="14.4" customHeight="1" x14ac:dyDescent="0.3">
      <c r="A80" s="726" t="s">
        <v>7108</v>
      </c>
      <c r="B80" s="727" t="s">
        <v>7631</v>
      </c>
      <c r="C80" s="727" t="s">
        <v>5813</v>
      </c>
      <c r="D80" s="727" t="s">
        <v>7698</v>
      </c>
      <c r="E80" s="727" t="s">
        <v>7699</v>
      </c>
      <c r="F80" s="731">
        <v>1</v>
      </c>
      <c r="G80" s="731">
        <v>222</v>
      </c>
      <c r="H80" s="731">
        <v>0.9910714285714286</v>
      </c>
      <c r="I80" s="731">
        <v>222</v>
      </c>
      <c r="J80" s="731">
        <v>1</v>
      </c>
      <c r="K80" s="731">
        <v>224</v>
      </c>
      <c r="L80" s="731">
        <v>1</v>
      </c>
      <c r="M80" s="731">
        <v>224</v>
      </c>
      <c r="N80" s="731">
        <v>2</v>
      </c>
      <c r="O80" s="731">
        <v>448</v>
      </c>
      <c r="P80" s="745">
        <v>2</v>
      </c>
      <c r="Q80" s="732">
        <v>224</v>
      </c>
    </row>
    <row r="81" spans="1:17" ht="14.4" customHeight="1" x14ac:dyDescent="0.3">
      <c r="A81" s="726" t="s">
        <v>7700</v>
      </c>
      <c r="B81" s="727" t="s">
        <v>7701</v>
      </c>
      <c r="C81" s="727" t="s">
        <v>5813</v>
      </c>
      <c r="D81" s="727" t="s">
        <v>7702</v>
      </c>
      <c r="E81" s="727" t="s">
        <v>7703</v>
      </c>
      <c r="F81" s="731">
        <v>709</v>
      </c>
      <c r="G81" s="731">
        <v>19143</v>
      </c>
      <c r="H81" s="731">
        <v>1.0056737588652482</v>
      </c>
      <c r="I81" s="731">
        <v>27</v>
      </c>
      <c r="J81" s="731">
        <v>705</v>
      </c>
      <c r="K81" s="731">
        <v>19035</v>
      </c>
      <c r="L81" s="731">
        <v>1</v>
      </c>
      <c r="M81" s="731">
        <v>27</v>
      </c>
      <c r="N81" s="731">
        <v>854</v>
      </c>
      <c r="O81" s="731">
        <v>23058</v>
      </c>
      <c r="P81" s="745">
        <v>1.2113475177304964</v>
      </c>
      <c r="Q81" s="732">
        <v>27</v>
      </c>
    </row>
    <row r="82" spans="1:17" ht="14.4" customHeight="1" x14ac:dyDescent="0.3">
      <c r="A82" s="726" t="s">
        <v>7700</v>
      </c>
      <c r="B82" s="727" t="s">
        <v>7701</v>
      </c>
      <c r="C82" s="727" t="s">
        <v>5813</v>
      </c>
      <c r="D82" s="727" t="s">
        <v>7704</v>
      </c>
      <c r="E82" s="727" t="s">
        <v>7705</v>
      </c>
      <c r="F82" s="731">
        <v>647</v>
      </c>
      <c r="G82" s="731">
        <v>34938</v>
      </c>
      <c r="H82" s="731">
        <v>0.9714714714714715</v>
      </c>
      <c r="I82" s="731">
        <v>54</v>
      </c>
      <c r="J82" s="731">
        <v>666</v>
      </c>
      <c r="K82" s="731">
        <v>35964</v>
      </c>
      <c r="L82" s="731">
        <v>1</v>
      </c>
      <c r="M82" s="731">
        <v>54</v>
      </c>
      <c r="N82" s="731">
        <v>780</v>
      </c>
      <c r="O82" s="731">
        <v>42120</v>
      </c>
      <c r="P82" s="745">
        <v>1.1711711711711712</v>
      </c>
      <c r="Q82" s="732">
        <v>54</v>
      </c>
    </row>
    <row r="83" spans="1:17" ht="14.4" customHeight="1" x14ac:dyDescent="0.3">
      <c r="A83" s="726" t="s">
        <v>7700</v>
      </c>
      <c r="B83" s="727" t="s">
        <v>7701</v>
      </c>
      <c r="C83" s="727" t="s">
        <v>5813</v>
      </c>
      <c r="D83" s="727" t="s">
        <v>7706</v>
      </c>
      <c r="E83" s="727" t="s">
        <v>7707</v>
      </c>
      <c r="F83" s="731">
        <v>705</v>
      </c>
      <c r="G83" s="731">
        <v>16920</v>
      </c>
      <c r="H83" s="731">
        <v>1</v>
      </c>
      <c r="I83" s="731">
        <v>24</v>
      </c>
      <c r="J83" s="731">
        <v>705</v>
      </c>
      <c r="K83" s="731">
        <v>16920</v>
      </c>
      <c r="L83" s="731">
        <v>1</v>
      </c>
      <c r="M83" s="731">
        <v>24</v>
      </c>
      <c r="N83" s="731">
        <v>844</v>
      </c>
      <c r="O83" s="731">
        <v>20256</v>
      </c>
      <c r="P83" s="745">
        <v>1.1971631205673758</v>
      </c>
      <c r="Q83" s="732">
        <v>24</v>
      </c>
    </row>
    <row r="84" spans="1:17" ht="14.4" customHeight="1" x14ac:dyDescent="0.3">
      <c r="A84" s="726" t="s">
        <v>7700</v>
      </c>
      <c r="B84" s="727" t="s">
        <v>7701</v>
      </c>
      <c r="C84" s="727" t="s">
        <v>5813</v>
      </c>
      <c r="D84" s="727" t="s">
        <v>7708</v>
      </c>
      <c r="E84" s="727" t="s">
        <v>7709</v>
      </c>
      <c r="F84" s="731">
        <v>860</v>
      </c>
      <c r="G84" s="731">
        <v>23220</v>
      </c>
      <c r="H84" s="731">
        <v>0.89490114464099901</v>
      </c>
      <c r="I84" s="731">
        <v>27</v>
      </c>
      <c r="J84" s="731">
        <v>961</v>
      </c>
      <c r="K84" s="731">
        <v>25947</v>
      </c>
      <c r="L84" s="731">
        <v>1</v>
      </c>
      <c r="M84" s="731">
        <v>27</v>
      </c>
      <c r="N84" s="731">
        <v>1146</v>
      </c>
      <c r="O84" s="731">
        <v>30942</v>
      </c>
      <c r="P84" s="745">
        <v>1.1925078043704473</v>
      </c>
      <c r="Q84" s="732">
        <v>27</v>
      </c>
    </row>
    <row r="85" spans="1:17" ht="14.4" customHeight="1" x14ac:dyDescent="0.3">
      <c r="A85" s="726" t="s">
        <v>7700</v>
      </c>
      <c r="B85" s="727" t="s">
        <v>7701</v>
      </c>
      <c r="C85" s="727" t="s">
        <v>5813</v>
      </c>
      <c r="D85" s="727" t="s">
        <v>7710</v>
      </c>
      <c r="E85" s="727" t="s">
        <v>7711</v>
      </c>
      <c r="F85" s="731"/>
      <c r="G85" s="731"/>
      <c r="H85" s="731"/>
      <c r="I85" s="731"/>
      <c r="J85" s="731"/>
      <c r="K85" s="731"/>
      <c r="L85" s="731"/>
      <c r="M85" s="731"/>
      <c r="N85" s="731">
        <v>1</v>
      </c>
      <c r="O85" s="731">
        <v>57</v>
      </c>
      <c r="P85" s="745"/>
      <c r="Q85" s="732">
        <v>57</v>
      </c>
    </row>
    <row r="86" spans="1:17" ht="14.4" customHeight="1" x14ac:dyDescent="0.3">
      <c r="A86" s="726" t="s">
        <v>7700</v>
      </c>
      <c r="B86" s="727" t="s">
        <v>7701</v>
      </c>
      <c r="C86" s="727" t="s">
        <v>5813</v>
      </c>
      <c r="D86" s="727" t="s">
        <v>7712</v>
      </c>
      <c r="E86" s="727" t="s">
        <v>7713</v>
      </c>
      <c r="F86" s="731">
        <v>660</v>
      </c>
      <c r="G86" s="731">
        <v>17820</v>
      </c>
      <c r="H86" s="731">
        <v>0.95930232558139539</v>
      </c>
      <c r="I86" s="731">
        <v>27</v>
      </c>
      <c r="J86" s="731">
        <v>688</v>
      </c>
      <c r="K86" s="731">
        <v>18576</v>
      </c>
      <c r="L86" s="731">
        <v>1</v>
      </c>
      <c r="M86" s="731">
        <v>27</v>
      </c>
      <c r="N86" s="731">
        <v>821</v>
      </c>
      <c r="O86" s="731">
        <v>22167</v>
      </c>
      <c r="P86" s="745">
        <v>1.1933139534883721</v>
      </c>
      <c r="Q86" s="732">
        <v>27</v>
      </c>
    </row>
    <row r="87" spans="1:17" ht="14.4" customHeight="1" x14ac:dyDescent="0.3">
      <c r="A87" s="726" t="s">
        <v>7700</v>
      </c>
      <c r="B87" s="727" t="s">
        <v>7701</v>
      </c>
      <c r="C87" s="727" t="s">
        <v>5813</v>
      </c>
      <c r="D87" s="727" t="s">
        <v>7714</v>
      </c>
      <c r="E87" s="727" t="s">
        <v>7715</v>
      </c>
      <c r="F87" s="731">
        <v>2078</v>
      </c>
      <c r="G87" s="731">
        <v>45716</v>
      </c>
      <c r="H87" s="731">
        <v>0.91825011047282368</v>
      </c>
      <c r="I87" s="731">
        <v>22</v>
      </c>
      <c r="J87" s="731">
        <v>2263</v>
      </c>
      <c r="K87" s="731">
        <v>49786</v>
      </c>
      <c r="L87" s="731">
        <v>1</v>
      </c>
      <c r="M87" s="731">
        <v>22</v>
      </c>
      <c r="N87" s="731">
        <v>2316</v>
      </c>
      <c r="O87" s="731">
        <v>50952</v>
      </c>
      <c r="P87" s="745">
        <v>1.0234202386212992</v>
      </c>
      <c r="Q87" s="732">
        <v>22</v>
      </c>
    </row>
    <row r="88" spans="1:17" ht="14.4" customHeight="1" x14ac:dyDescent="0.3">
      <c r="A88" s="726" t="s">
        <v>7700</v>
      </c>
      <c r="B88" s="727" t="s">
        <v>7701</v>
      </c>
      <c r="C88" s="727" t="s">
        <v>5813</v>
      </c>
      <c r="D88" s="727" t="s">
        <v>7716</v>
      </c>
      <c r="E88" s="727" t="s">
        <v>7717</v>
      </c>
      <c r="F88" s="731">
        <v>28</v>
      </c>
      <c r="G88" s="731">
        <v>1904</v>
      </c>
      <c r="H88" s="731">
        <v>1.2727272727272727</v>
      </c>
      <c r="I88" s="731">
        <v>68</v>
      </c>
      <c r="J88" s="731">
        <v>22</v>
      </c>
      <c r="K88" s="731">
        <v>1496</v>
      </c>
      <c r="L88" s="731">
        <v>1</v>
      </c>
      <c r="M88" s="731">
        <v>68</v>
      </c>
      <c r="N88" s="731">
        <v>20</v>
      </c>
      <c r="O88" s="731">
        <v>1360</v>
      </c>
      <c r="P88" s="745">
        <v>0.90909090909090906</v>
      </c>
      <c r="Q88" s="732">
        <v>68</v>
      </c>
    </row>
    <row r="89" spans="1:17" ht="14.4" customHeight="1" x14ac:dyDescent="0.3">
      <c r="A89" s="726" t="s">
        <v>7700</v>
      </c>
      <c r="B89" s="727" t="s">
        <v>7701</v>
      </c>
      <c r="C89" s="727" t="s">
        <v>5813</v>
      </c>
      <c r="D89" s="727" t="s">
        <v>7718</v>
      </c>
      <c r="E89" s="727" t="s">
        <v>7719</v>
      </c>
      <c r="F89" s="731">
        <v>22</v>
      </c>
      <c r="G89" s="731">
        <v>1364</v>
      </c>
      <c r="H89" s="731">
        <v>4.4000000000000004</v>
      </c>
      <c r="I89" s="731">
        <v>62</v>
      </c>
      <c r="J89" s="731">
        <v>5</v>
      </c>
      <c r="K89" s="731">
        <v>310</v>
      </c>
      <c r="L89" s="731">
        <v>1</v>
      </c>
      <c r="M89" s="731">
        <v>62</v>
      </c>
      <c r="N89" s="731"/>
      <c r="O89" s="731"/>
      <c r="P89" s="745"/>
      <c r="Q89" s="732"/>
    </row>
    <row r="90" spans="1:17" ht="14.4" customHeight="1" x14ac:dyDescent="0.3">
      <c r="A90" s="726" t="s">
        <v>7700</v>
      </c>
      <c r="B90" s="727" t="s">
        <v>7701</v>
      </c>
      <c r="C90" s="727" t="s">
        <v>5813</v>
      </c>
      <c r="D90" s="727" t="s">
        <v>7720</v>
      </c>
      <c r="E90" s="727" t="s">
        <v>7721</v>
      </c>
      <c r="F90" s="731">
        <v>58</v>
      </c>
      <c r="G90" s="731">
        <v>3596</v>
      </c>
      <c r="H90" s="731">
        <v>0.67441860465116277</v>
      </c>
      <c r="I90" s="731">
        <v>62</v>
      </c>
      <c r="J90" s="731">
        <v>86</v>
      </c>
      <c r="K90" s="731">
        <v>5332</v>
      </c>
      <c r="L90" s="731">
        <v>1</v>
      </c>
      <c r="M90" s="731">
        <v>62</v>
      </c>
      <c r="N90" s="731">
        <v>113</v>
      </c>
      <c r="O90" s="731">
        <v>7006</v>
      </c>
      <c r="P90" s="745">
        <v>1.3139534883720929</v>
      </c>
      <c r="Q90" s="732">
        <v>62</v>
      </c>
    </row>
    <row r="91" spans="1:17" ht="14.4" customHeight="1" x14ac:dyDescent="0.3">
      <c r="A91" s="726" t="s">
        <v>7700</v>
      </c>
      <c r="B91" s="727" t="s">
        <v>7701</v>
      </c>
      <c r="C91" s="727" t="s">
        <v>5813</v>
      </c>
      <c r="D91" s="727" t="s">
        <v>7722</v>
      </c>
      <c r="E91" s="727" t="s">
        <v>7723</v>
      </c>
      <c r="F91" s="731">
        <v>1</v>
      </c>
      <c r="G91" s="731">
        <v>394</v>
      </c>
      <c r="H91" s="731"/>
      <c r="I91" s="731">
        <v>394</v>
      </c>
      <c r="J91" s="731"/>
      <c r="K91" s="731"/>
      <c r="L91" s="731"/>
      <c r="M91" s="731"/>
      <c r="N91" s="731">
        <v>1</v>
      </c>
      <c r="O91" s="731">
        <v>394</v>
      </c>
      <c r="P91" s="745"/>
      <c r="Q91" s="732">
        <v>394</v>
      </c>
    </row>
    <row r="92" spans="1:17" ht="14.4" customHeight="1" x14ac:dyDescent="0.3">
      <c r="A92" s="726" t="s">
        <v>7700</v>
      </c>
      <c r="B92" s="727" t="s">
        <v>7701</v>
      </c>
      <c r="C92" s="727" t="s">
        <v>5813</v>
      </c>
      <c r="D92" s="727" t="s">
        <v>7724</v>
      </c>
      <c r="E92" s="727" t="s">
        <v>7725</v>
      </c>
      <c r="F92" s="731">
        <v>15</v>
      </c>
      <c r="G92" s="731">
        <v>1230</v>
      </c>
      <c r="H92" s="731">
        <v>1.0714285714285714</v>
      </c>
      <c r="I92" s="731">
        <v>82</v>
      </c>
      <c r="J92" s="731">
        <v>14</v>
      </c>
      <c r="K92" s="731">
        <v>1148</v>
      </c>
      <c r="L92" s="731">
        <v>1</v>
      </c>
      <c r="M92" s="731">
        <v>82</v>
      </c>
      <c r="N92" s="731">
        <v>34</v>
      </c>
      <c r="O92" s="731">
        <v>2788</v>
      </c>
      <c r="P92" s="745">
        <v>2.4285714285714284</v>
      </c>
      <c r="Q92" s="732">
        <v>82</v>
      </c>
    </row>
    <row r="93" spans="1:17" ht="14.4" customHeight="1" x14ac:dyDescent="0.3">
      <c r="A93" s="726" t="s">
        <v>7700</v>
      </c>
      <c r="B93" s="727" t="s">
        <v>7701</v>
      </c>
      <c r="C93" s="727" t="s">
        <v>5813</v>
      </c>
      <c r="D93" s="727" t="s">
        <v>7726</v>
      </c>
      <c r="E93" s="727" t="s">
        <v>7727</v>
      </c>
      <c r="F93" s="731">
        <v>60</v>
      </c>
      <c r="G93" s="731">
        <v>59220</v>
      </c>
      <c r="H93" s="731">
        <v>0.75872495259570538</v>
      </c>
      <c r="I93" s="731">
        <v>987</v>
      </c>
      <c r="J93" s="731">
        <v>79</v>
      </c>
      <c r="K93" s="731">
        <v>78052</v>
      </c>
      <c r="L93" s="731">
        <v>1</v>
      </c>
      <c r="M93" s="731">
        <v>988</v>
      </c>
      <c r="N93" s="731">
        <v>47</v>
      </c>
      <c r="O93" s="731">
        <v>46436</v>
      </c>
      <c r="P93" s="745">
        <v>0.59493670886075944</v>
      </c>
      <c r="Q93" s="732">
        <v>988</v>
      </c>
    </row>
    <row r="94" spans="1:17" ht="14.4" customHeight="1" x14ac:dyDescent="0.3">
      <c r="A94" s="726" t="s">
        <v>7700</v>
      </c>
      <c r="B94" s="727" t="s">
        <v>7701</v>
      </c>
      <c r="C94" s="727" t="s">
        <v>5813</v>
      </c>
      <c r="D94" s="727" t="s">
        <v>7728</v>
      </c>
      <c r="E94" s="727" t="s">
        <v>7729</v>
      </c>
      <c r="F94" s="731"/>
      <c r="G94" s="731"/>
      <c r="H94" s="731"/>
      <c r="I94" s="731"/>
      <c r="J94" s="731">
        <v>2</v>
      </c>
      <c r="K94" s="731">
        <v>382</v>
      </c>
      <c r="L94" s="731">
        <v>1</v>
      </c>
      <c r="M94" s="731">
        <v>191</v>
      </c>
      <c r="N94" s="731"/>
      <c r="O94" s="731"/>
      <c r="P94" s="745"/>
      <c r="Q94" s="732"/>
    </row>
    <row r="95" spans="1:17" ht="14.4" customHeight="1" x14ac:dyDescent="0.3">
      <c r="A95" s="726" t="s">
        <v>7700</v>
      </c>
      <c r="B95" s="727" t="s">
        <v>7701</v>
      </c>
      <c r="C95" s="727" t="s">
        <v>5813</v>
      </c>
      <c r="D95" s="727" t="s">
        <v>7730</v>
      </c>
      <c r="E95" s="727" t="s">
        <v>7731</v>
      </c>
      <c r="F95" s="731"/>
      <c r="G95" s="731"/>
      <c r="H95" s="731"/>
      <c r="I95" s="731"/>
      <c r="J95" s="731"/>
      <c r="K95" s="731"/>
      <c r="L95" s="731"/>
      <c r="M95" s="731"/>
      <c r="N95" s="731">
        <v>1</v>
      </c>
      <c r="O95" s="731">
        <v>82</v>
      </c>
      <c r="P95" s="745"/>
      <c r="Q95" s="732">
        <v>82</v>
      </c>
    </row>
    <row r="96" spans="1:17" ht="14.4" customHeight="1" x14ac:dyDescent="0.3">
      <c r="A96" s="726" t="s">
        <v>7700</v>
      </c>
      <c r="B96" s="727" t="s">
        <v>7701</v>
      </c>
      <c r="C96" s="727" t="s">
        <v>5813</v>
      </c>
      <c r="D96" s="727" t="s">
        <v>7732</v>
      </c>
      <c r="E96" s="727" t="s">
        <v>7733</v>
      </c>
      <c r="F96" s="731">
        <v>1</v>
      </c>
      <c r="G96" s="731">
        <v>63</v>
      </c>
      <c r="H96" s="731">
        <v>0.16666666666666666</v>
      </c>
      <c r="I96" s="731">
        <v>63</v>
      </c>
      <c r="J96" s="731">
        <v>6</v>
      </c>
      <c r="K96" s="731">
        <v>378</v>
      </c>
      <c r="L96" s="731">
        <v>1</v>
      </c>
      <c r="M96" s="731">
        <v>63</v>
      </c>
      <c r="N96" s="731">
        <v>1</v>
      </c>
      <c r="O96" s="731">
        <v>63</v>
      </c>
      <c r="P96" s="745">
        <v>0.16666666666666666</v>
      </c>
      <c r="Q96" s="732">
        <v>63</v>
      </c>
    </row>
    <row r="97" spans="1:17" ht="14.4" customHeight="1" x14ac:dyDescent="0.3">
      <c r="A97" s="726" t="s">
        <v>7700</v>
      </c>
      <c r="B97" s="727" t="s">
        <v>7701</v>
      </c>
      <c r="C97" s="727" t="s">
        <v>5813</v>
      </c>
      <c r="D97" s="727" t="s">
        <v>7734</v>
      </c>
      <c r="E97" s="727" t="s">
        <v>7735</v>
      </c>
      <c r="F97" s="731">
        <v>9</v>
      </c>
      <c r="G97" s="731">
        <v>153</v>
      </c>
      <c r="H97" s="731">
        <v>0.10975609756097561</v>
      </c>
      <c r="I97" s="731">
        <v>17</v>
      </c>
      <c r="J97" s="731">
        <v>82</v>
      </c>
      <c r="K97" s="731">
        <v>1394</v>
      </c>
      <c r="L97" s="731">
        <v>1</v>
      </c>
      <c r="M97" s="731">
        <v>17</v>
      </c>
      <c r="N97" s="731">
        <v>108</v>
      </c>
      <c r="O97" s="731">
        <v>1836</v>
      </c>
      <c r="P97" s="745">
        <v>1.3170731707317074</v>
      </c>
      <c r="Q97" s="732">
        <v>17</v>
      </c>
    </row>
    <row r="98" spans="1:17" ht="14.4" customHeight="1" x14ac:dyDescent="0.3">
      <c r="A98" s="726" t="s">
        <v>7700</v>
      </c>
      <c r="B98" s="727" t="s">
        <v>7701</v>
      </c>
      <c r="C98" s="727" t="s">
        <v>5813</v>
      </c>
      <c r="D98" s="727" t="s">
        <v>7736</v>
      </c>
      <c r="E98" s="727" t="s">
        <v>7737</v>
      </c>
      <c r="F98" s="731">
        <v>4</v>
      </c>
      <c r="G98" s="731">
        <v>256</v>
      </c>
      <c r="H98" s="731">
        <v>4</v>
      </c>
      <c r="I98" s="731">
        <v>64</v>
      </c>
      <c r="J98" s="731">
        <v>1</v>
      </c>
      <c r="K98" s="731">
        <v>64</v>
      </c>
      <c r="L98" s="731">
        <v>1</v>
      </c>
      <c r="M98" s="731">
        <v>64</v>
      </c>
      <c r="N98" s="731"/>
      <c r="O98" s="731"/>
      <c r="P98" s="745"/>
      <c r="Q98" s="732"/>
    </row>
    <row r="99" spans="1:17" ht="14.4" customHeight="1" x14ac:dyDescent="0.3">
      <c r="A99" s="726" t="s">
        <v>7700</v>
      </c>
      <c r="B99" s="727" t="s">
        <v>7701</v>
      </c>
      <c r="C99" s="727" t="s">
        <v>5813</v>
      </c>
      <c r="D99" s="727" t="s">
        <v>7738</v>
      </c>
      <c r="E99" s="727" t="s">
        <v>7739</v>
      </c>
      <c r="F99" s="731"/>
      <c r="G99" s="731"/>
      <c r="H99" s="731"/>
      <c r="I99" s="731"/>
      <c r="J99" s="731"/>
      <c r="K99" s="731"/>
      <c r="L99" s="731"/>
      <c r="M99" s="731"/>
      <c r="N99" s="731">
        <v>1</v>
      </c>
      <c r="O99" s="731">
        <v>483</v>
      </c>
      <c r="P99" s="745"/>
      <c r="Q99" s="732">
        <v>483</v>
      </c>
    </row>
    <row r="100" spans="1:17" ht="14.4" customHeight="1" x14ac:dyDescent="0.3">
      <c r="A100" s="726" t="s">
        <v>7700</v>
      </c>
      <c r="B100" s="727" t="s">
        <v>7701</v>
      </c>
      <c r="C100" s="727" t="s">
        <v>5813</v>
      </c>
      <c r="D100" s="727" t="s">
        <v>7740</v>
      </c>
      <c r="E100" s="727" t="s">
        <v>7741</v>
      </c>
      <c r="F100" s="731">
        <v>8</v>
      </c>
      <c r="G100" s="731">
        <v>376</v>
      </c>
      <c r="H100" s="731">
        <v>2</v>
      </c>
      <c r="I100" s="731">
        <v>47</v>
      </c>
      <c r="J100" s="731">
        <v>4</v>
      </c>
      <c r="K100" s="731">
        <v>188</v>
      </c>
      <c r="L100" s="731">
        <v>1</v>
      </c>
      <c r="M100" s="731">
        <v>47</v>
      </c>
      <c r="N100" s="731">
        <v>4</v>
      </c>
      <c r="O100" s="731">
        <v>188</v>
      </c>
      <c r="P100" s="745">
        <v>1</v>
      </c>
      <c r="Q100" s="732">
        <v>47</v>
      </c>
    </row>
    <row r="101" spans="1:17" ht="14.4" customHeight="1" x14ac:dyDescent="0.3">
      <c r="A101" s="726" t="s">
        <v>7700</v>
      </c>
      <c r="B101" s="727" t="s">
        <v>7701</v>
      </c>
      <c r="C101" s="727" t="s">
        <v>5813</v>
      </c>
      <c r="D101" s="727" t="s">
        <v>7742</v>
      </c>
      <c r="E101" s="727" t="s">
        <v>7743</v>
      </c>
      <c r="F101" s="731"/>
      <c r="G101" s="731"/>
      <c r="H101" s="731"/>
      <c r="I101" s="731"/>
      <c r="J101" s="731">
        <v>1</v>
      </c>
      <c r="K101" s="731">
        <v>53</v>
      </c>
      <c r="L101" s="731">
        <v>1</v>
      </c>
      <c r="M101" s="731">
        <v>53</v>
      </c>
      <c r="N101" s="731"/>
      <c r="O101" s="731"/>
      <c r="P101" s="745"/>
      <c r="Q101" s="732"/>
    </row>
    <row r="102" spans="1:17" ht="14.4" customHeight="1" x14ac:dyDescent="0.3">
      <c r="A102" s="726" t="s">
        <v>7700</v>
      </c>
      <c r="B102" s="727" t="s">
        <v>7701</v>
      </c>
      <c r="C102" s="727" t="s">
        <v>5813</v>
      </c>
      <c r="D102" s="727" t="s">
        <v>7744</v>
      </c>
      <c r="E102" s="727" t="s">
        <v>7745</v>
      </c>
      <c r="F102" s="731">
        <v>4</v>
      </c>
      <c r="G102" s="731">
        <v>240</v>
      </c>
      <c r="H102" s="731">
        <v>0.33333333333333331</v>
      </c>
      <c r="I102" s="731">
        <v>60</v>
      </c>
      <c r="J102" s="731">
        <v>12</v>
      </c>
      <c r="K102" s="731">
        <v>720</v>
      </c>
      <c r="L102" s="731">
        <v>1</v>
      </c>
      <c r="M102" s="731">
        <v>60</v>
      </c>
      <c r="N102" s="731">
        <v>9</v>
      </c>
      <c r="O102" s="731">
        <v>540</v>
      </c>
      <c r="P102" s="745">
        <v>0.75</v>
      </c>
      <c r="Q102" s="732">
        <v>60</v>
      </c>
    </row>
    <row r="103" spans="1:17" ht="14.4" customHeight="1" x14ac:dyDescent="0.3">
      <c r="A103" s="726" t="s">
        <v>7700</v>
      </c>
      <c r="B103" s="727" t="s">
        <v>7701</v>
      </c>
      <c r="C103" s="727" t="s">
        <v>5813</v>
      </c>
      <c r="D103" s="727" t="s">
        <v>7746</v>
      </c>
      <c r="E103" s="727" t="s">
        <v>7747</v>
      </c>
      <c r="F103" s="731"/>
      <c r="G103" s="731"/>
      <c r="H103" s="731"/>
      <c r="I103" s="731"/>
      <c r="J103" s="731">
        <v>1</v>
      </c>
      <c r="K103" s="731">
        <v>61</v>
      </c>
      <c r="L103" s="731">
        <v>1</v>
      </c>
      <c r="M103" s="731">
        <v>61</v>
      </c>
      <c r="N103" s="731"/>
      <c r="O103" s="731"/>
      <c r="P103" s="745"/>
      <c r="Q103" s="732"/>
    </row>
    <row r="104" spans="1:17" ht="14.4" customHeight="1" x14ac:dyDescent="0.3">
      <c r="A104" s="726" t="s">
        <v>7700</v>
      </c>
      <c r="B104" s="727" t="s">
        <v>7701</v>
      </c>
      <c r="C104" s="727" t="s">
        <v>5813</v>
      </c>
      <c r="D104" s="727" t="s">
        <v>7748</v>
      </c>
      <c r="E104" s="727" t="s">
        <v>7749</v>
      </c>
      <c r="F104" s="731">
        <v>4</v>
      </c>
      <c r="G104" s="731">
        <v>76</v>
      </c>
      <c r="H104" s="731">
        <v>1</v>
      </c>
      <c r="I104" s="731">
        <v>19</v>
      </c>
      <c r="J104" s="731">
        <v>4</v>
      </c>
      <c r="K104" s="731">
        <v>76</v>
      </c>
      <c r="L104" s="731">
        <v>1</v>
      </c>
      <c r="M104" s="731">
        <v>19</v>
      </c>
      <c r="N104" s="731">
        <v>4</v>
      </c>
      <c r="O104" s="731">
        <v>76</v>
      </c>
      <c r="P104" s="745">
        <v>1</v>
      </c>
      <c r="Q104" s="732">
        <v>19</v>
      </c>
    </row>
    <row r="105" spans="1:17" ht="14.4" customHeight="1" x14ac:dyDescent="0.3">
      <c r="A105" s="726" t="s">
        <v>7700</v>
      </c>
      <c r="B105" s="727" t="s">
        <v>7701</v>
      </c>
      <c r="C105" s="727" t="s">
        <v>5813</v>
      </c>
      <c r="D105" s="727" t="s">
        <v>2847</v>
      </c>
      <c r="E105" s="727" t="s">
        <v>7750</v>
      </c>
      <c r="F105" s="731">
        <v>1</v>
      </c>
      <c r="G105" s="731">
        <v>1455</v>
      </c>
      <c r="H105" s="731"/>
      <c r="I105" s="731">
        <v>1455</v>
      </c>
      <c r="J105" s="731"/>
      <c r="K105" s="731"/>
      <c r="L105" s="731"/>
      <c r="M105" s="731"/>
      <c r="N105" s="731">
        <v>1</v>
      </c>
      <c r="O105" s="731">
        <v>1463</v>
      </c>
      <c r="P105" s="745"/>
      <c r="Q105" s="732">
        <v>1463</v>
      </c>
    </row>
    <row r="106" spans="1:17" ht="14.4" customHeight="1" x14ac:dyDescent="0.3">
      <c r="A106" s="726" t="s">
        <v>7700</v>
      </c>
      <c r="B106" s="727" t="s">
        <v>7701</v>
      </c>
      <c r="C106" s="727" t="s">
        <v>5813</v>
      </c>
      <c r="D106" s="727" t="s">
        <v>7751</v>
      </c>
      <c r="E106" s="727" t="s">
        <v>7752</v>
      </c>
      <c r="F106" s="731"/>
      <c r="G106" s="731"/>
      <c r="H106" s="731"/>
      <c r="I106" s="731"/>
      <c r="J106" s="731">
        <v>2</v>
      </c>
      <c r="K106" s="731">
        <v>784</v>
      </c>
      <c r="L106" s="731">
        <v>1</v>
      </c>
      <c r="M106" s="731">
        <v>392</v>
      </c>
      <c r="N106" s="731">
        <v>1</v>
      </c>
      <c r="O106" s="731">
        <v>392</v>
      </c>
      <c r="P106" s="745">
        <v>0.5</v>
      </c>
      <c r="Q106" s="732">
        <v>392</v>
      </c>
    </row>
    <row r="107" spans="1:17" ht="14.4" customHeight="1" x14ac:dyDescent="0.3">
      <c r="A107" s="726" t="s">
        <v>7700</v>
      </c>
      <c r="B107" s="727" t="s">
        <v>7701</v>
      </c>
      <c r="C107" s="727" t="s">
        <v>5813</v>
      </c>
      <c r="D107" s="727" t="s">
        <v>7753</v>
      </c>
      <c r="E107" s="727" t="s">
        <v>7754</v>
      </c>
      <c r="F107" s="731">
        <v>1</v>
      </c>
      <c r="G107" s="731">
        <v>462</v>
      </c>
      <c r="H107" s="731"/>
      <c r="I107" s="731">
        <v>462</v>
      </c>
      <c r="J107" s="731"/>
      <c r="K107" s="731"/>
      <c r="L107" s="731"/>
      <c r="M107" s="731"/>
      <c r="N107" s="731"/>
      <c r="O107" s="731"/>
      <c r="P107" s="745"/>
      <c r="Q107" s="732"/>
    </row>
    <row r="108" spans="1:17" ht="14.4" customHeight="1" x14ac:dyDescent="0.3">
      <c r="A108" s="726" t="s">
        <v>7700</v>
      </c>
      <c r="B108" s="727" t="s">
        <v>7701</v>
      </c>
      <c r="C108" s="727" t="s">
        <v>5813</v>
      </c>
      <c r="D108" s="727" t="s">
        <v>7755</v>
      </c>
      <c r="E108" s="727" t="s">
        <v>7756</v>
      </c>
      <c r="F108" s="731">
        <v>1</v>
      </c>
      <c r="G108" s="731">
        <v>312</v>
      </c>
      <c r="H108" s="731">
        <v>0.99680511182108622</v>
      </c>
      <c r="I108" s="731">
        <v>312</v>
      </c>
      <c r="J108" s="731">
        <v>1</v>
      </c>
      <c r="K108" s="731">
        <v>313</v>
      </c>
      <c r="L108" s="731">
        <v>1</v>
      </c>
      <c r="M108" s="731">
        <v>313</v>
      </c>
      <c r="N108" s="731">
        <v>2</v>
      </c>
      <c r="O108" s="731">
        <v>626</v>
      </c>
      <c r="P108" s="745">
        <v>2</v>
      </c>
      <c r="Q108" s="732">
        <v>313</v>
      </c>
    </row>
    <row r="109" spans="1:17" ht="14.4" customHeight="1" x14ac:dyDescent="0.3">
      <c r="A109" s="726" t="s">
        <v>7700</v>
      </c>
      <c r="B109" s="727" t="s">
        <v>7701</v>
      </c>
      <c r="C109" s="727" t="s">
        <v>5813</v>
      </c>
      <c r="D109" s="727" t="s">
        <v>7757</v>
      </c>
      <c r="E109" s="727" t="s">
        <v>7758</v>
      </c>
      <c r="F109" s="731">
        <v>43</v>
      </c>
      <c r="G109" s="731">
        <v>36636</v>
      </c>
      <c r="H109" s="731">
        <v>0.75350157339421242</v>
      </c>
      <c r="I109" s="731">
        <v>852</v>
      </c>
      <c r="J109" s="731">
        <v>57</v>
      </c>
      <c r="K109" s="731">
        <v>48621</v>
      </c>
      <c r="L109" s="731">
        <v>1</v>
      </c>
      <c r="M109" s="731">
        <v>853</v>
      </c>
      <c r="N109" s="731">
        <v>42</v>
      </c>
      <c r="O109" s="731">
        <v>35826</v>
      </c>
      <c r="P109" s="745">
        <v>0.73684210526315785</v>
      </c>
      <c r="Q109" s="732">
        <v>853</v>
      </c>
    </row>
    <row r="110" spans="1:17" ht="14.4" customHeight="1" x14ac:dyDescent="0.3">
      <c r="A110" s="726" t="s">
        <v>7700</v>
      </c>
      <c r="B110" s="727" t="s">
        <v>7701</v>
      </c>
      <c r="C110" s="727" t="s">
        <v>5813</v>
      </c>
      <c r="D110" s="727" t="s">
        <v>7759</v>
      </c>
      <c r="E110" s="727" t="s">
        <v>7760</v>
      </c>
      <c r="F110" s="731"/>
      <c r="G110" s="731"/>
      <c r="H110" s="731"/>
      <c r="I110" s="731"/>
      <c r="J110" s="731">
        <v>9</v>
      </c>
      <c r="K110" s="731">
        <v>1683</v>
      </c>
      <c r="L110" s="731">
        <v>1</v>
      </c>
      <c r="M110" s="731">
        <v>187</v>
      </c>
      <c r="N110" s="731">
        <v>33</v>
      </c>
      <c r="O110" s="731">
        <v>6171</v>
      </c>
      <c r="P110" s="745">
        <v>3.6666666666666665</v>
      </c>
      <c r="Q110" s="732">
        <v>187</v>
      </c>
    </row>
    <row r="111" spans="1:17" ht="14.4" customHeight="1" x14ac:dyDescent="0.3">
      <c r="A111" s="726" t="s">
        <v>7700</v>
      </c>
      <c r="B111" s="727" t="s">
        <v>7701</v>
      </c>
      <c r="C111" s="727" t="s">
        <v>5813</v>
      </c>
      <c r="D111" s="727" t="s">
        <v>7761</v>
      </c>
      <c r="E111" s="727" t="s">
        <v>7762</v>
      </c>
      <c r="F111" s="731"/>
      <c r="G111" s="731"/>
      <c r="H111" s="731"/>
      <c r="I111" s="731"/>
      <c r="J111" s="731">
        <v>3</v>
      </c>
      <c r="K111" s="731">
        <v>504</v>
      </c>
      <c r="L111" s="731">
        <v>1</v>
      </c>
      <c r="M111" s="731">
        <v>168</v>
      </c>
      <c r="N111" s="731"/>
      <c r="O111" s="731"/>
      <c r="P111" s="745"/>
      <c r="Q111" s="732"/>
    </row>
    <row r="112" spans="1:17" ht="14.4" customHeight="1" x14ac:dyDescent="0.3">
      <c r="A112" s="726" t="s">
        <v>7700</v>
      </c>
      <c r="B112" s="727" t="s">
        <v>7701</v>
      </c>
      <c r="C112" s="727" t="s">
        <v>5813</v>
      </c>
      <c r="D112" s="727" t="s">
        <v>7763</v>
      </c>
      <c r="E112" s="727" t="s">
        <v>7764</v>
      </c>
      <c r="F112" s="731"/>
      <c r="G112" s="731"/>
      <c r="H112" s="731"/>
      <c r="I112" s="731"/>
      <c r="J112" s="731">
        <v>2</v>
      </c>
      <c r="K112" s="731">
        <v>334</v>
      </c>
      <c r="L112" s="731">
        <v>1</v>
      </c>
      <c r="M112" s="731">
        <v>167</v>
      </c>
      <c r="N112" s="731">
        <v>1</v>
      </c>
      <c r="O112" s="731">
        <v>167</v>
      </c>
      <c r="P112" s="745">
        <v>0.5</v>
      </c>
      <c r="Q112" s="732">
        <v>167</v>
      </c>
    </row>
    <row r="113" spans="1:17" ht="14.4" customHeight="1" x14ac:dyDescent="0.3">
      <c r="A113" s="726" t="s">
        <v>7700</v>
      </c>
      <c r="B113" s="727" t="s">
        <v>7701</v>
      </c>
      <c r="C113" s="727" t="s">
        <v>5813</v>
      </c>
      <c r="D113" s="727" t="s">
        <v>7765</v>
      </c>
      <c r="E113" s="727" t="s">
        <v>7766</v>
      </c>
      <c r="F113" s="731"/>
      <c r="G113" s="731"/>
      <c r="H113" s="731"/>
      <c r="I113" s="731"/>
      <c r="J113" s="731">
        <v>1</v>
      </c>
      <c r="K113" s="731">
        <v>238</v>
      </c>
      <c r="L113" s="731">
        <v>1</v>
      </c>
      <c r="M113" s="731">
        <v>238</v>
      </c>
      <c r="N113" s="731"/>
      <c r="O113" s="731"/>
      <c r="P113" s="745"/>
      <c r="Q113" s="732"/>
    </row>
    <row r="114" spans="1:17" ht="14.4" customHeight="1" x14ac:dyDescent="0.3">
      <c r="A114" s="726" t="s">
        <v>7700</v>
      </c>
      <c r="B114" s="727" t="s">
        <v>7701</v>
      </c>
      <c r="C114" s="727" t="s">
        <v>5813</v>
      </c>
      <c r="D114" s="727" t="s">
        <v>7767</v>
      </c>
      <c r="E114" s="727" t="s">
        <v>7768</v>
      </c>
      <c r="F114" s="731"/>
      <c r="G114" s="731"/>
      <c r="H114" s="731"/>
      <c r="I114" s="731"/>
      <c r="J114" s="731">
        <v>2</v>
      </c>
      <c r="K114" s="731">
        <v>348</v>
      </c>
      <c r="L114" s="731">
        <v>1</v>
      </c>
      <c r="M114" s="731">
        <v>174</v>
      </c>
      <c r="N114" s="731"/>
      <c r="O114" s="731"/>
      <c r="P114" s="745"/>
      <c r="Q114" s="732"/>
    </row>
    <row r="115" spans="1:17" ht="14.4" customHeight="1" x14ac:dyDescent="0.3">
      <c r="A115" s="726" t="s">
        <v>7700</v>
      </c>
      <c r="B115" s="727" t="s">
        <v>7701</v>
      </c>
      <c r="C115" s="727" t="s">
        <v>5813</v>
      </c>
      <c r="D115" s="727" t="s">
        <v>7769</v>
      </c>
      <c r="E115" s="727" t="s">
        <v>7770</v>
      </c>
      <c r="F115" s="731"/>
      <c r="G115" s="731"/>
      <c r="H115" s="731"/>
      <c r="I115" s="731"/>
      <c r="J115" s="731">
        <v>1</v>
      </c>
      <c r="K115" s="731">
        <v>310</v>
      </c>
      <c r="L115" s="731">
        <v>1</v>
      </c>
      <c r="M115" s="731">
        <v>310</v>
      </c>
      <c r="N115" s="731"/>
      <c r="O115" s="731"/>
      <c r="P115" s="745"/>
      <c r="Q115" s="732"/>
    </row>
    <row r="116" spans="1:17" ht="14.4" customHeight="1" x14ac:dyDescent="0.3">
      <c r="A116" s="726" t="s">
        <v>7700</v>
      </c>
      <c r="B116" s="727" t="s">
        <v>7701</v>
      </c>
      <c r="C116" s="727" t="s">
        <v>5813</v>
      </c>
      <c r="D116" s="727" t="s">
        <v>7771</v>
      </c>
      <c r="E116" s="727" t="s">
        <v>7772</v>
      </c>
      <c r="F116" s="731"/>
      <c r="G116" s="731"/>
      <c r="H116" s="731"/>
      <c r="I116" s="731"/>
      <c r="J116" s="731">
        <v>2</v>
      </c>
      <c r="K116" s="731">
        <v>704</v>
      </c>
      <c r="L116" s="731">
        <v>1</v>
      </c>
      <c r="M116" s="731">
        <v>352</v>
      </c>
      <c r="N116" s="731"/>
      <c r="O116" s="731"/>
      <c r="P116" s="745"/>
      <c r="Q116" s="732"/>
    </row>
    <row r="117" spans="1:17" ht="14.4" customHeight="1" x14ac:dyDescent="0.3">
      <c r="A117" s="726" t="s">
        <v>7700</v>
      </c>
      <c r="B117" s="727" t="s">
        <v>7701</v>
      </c>
      <c r="C117" s="727" t="s">
        <v>5813</v>
      </c>
      <c r="D117" s="727" t="s">
        <v>7773</v>
      </c>
      <c r="E117" s="727" t="s">
        <v>7774</v>
      </c>
      <c r="F117" s="731"/>
      <c r="G117" s="731"/>
      <c r="H117" s="731"/>
      <c r="I117" s="731"/>
      <c r="J117" s="731">
        <v>2</v>
      </c>
      <c r="K117" s="731">
        <v>704</v>
      </c>
      <c r="L117" s="731">
        <v>1</v>
      </c>
      <c r="M117" s="731">
        <v>352</v>
      </c>
      <c r="N117" s="731"/>
      <c r="O117" s="731"/>
      <c r="P117" s="745"/>
      <c r="Q117" s="732"/>
    </row>
    <row r="118" spans="1:17" ht="14.4" customHeight="1" x14ac:dyDescent="0.3">
      <c r="A118" s="726" t="s">
        <v>7700</v>
      </c>
      <c r="B118" s="727" t="s">
        <v>7701</v>
      </c>
      <c r="C118" s="727" t="s">
        <v>5813</v>
      </c>
      <c r="D118" s="727" t="s">
        <v>7775</v>
      </c>
      <c r="E118" s="727" t="s">
        <v>7776</v>
      </c>
      <c r="F118" s="731">
        <v>202</v>
      </c>
      <c r="G118" s="731">
        <v>158772</v>
      </c>
      <c r="H118" s="731">
        <v>1.6269623314341928</v>
      </c>
      <c r="I118" s="731">
        <v>786</v>
      </c>
      <c r="J118" s="731">
        <v>124</v>
      </c>
      <c r="K118" s="731">
        <v>97588</v>
      </c>
      <c r="L118" s="731">
        <v>1</v>
      </c>
      <c r="M118" s="731">
        <v>787</v>
      </c>
      <c r="N118" s="731">
        <v>77</v>
      </c>
      <c r="O118" s="731">
        <v>60676</v>
      </c>
      <c r="P118" s="745">
        <v>0.62175677337377544</v>
      </c>
      <c r="Q118" s="732">
        <v>788</v>
      </c>
    </row>
    <row r="119" spans="1:17" ht="14.4" customHeight="1" x14ac:dyDescent="0.3">
      <c r="A119" s="726" t="s">
        <v>7700</v>
      </c>
      <c r="B119" s="727" t="s">
        <v>7701</v>
      </c>
      <c r="C119" s="727" t="s">
        <v>5813</v>
      </c>
      <c r="D119" s="727" t="s">
        <v>7777</v>
      </c>
      <c r="E119" s="727" t="s">
        <v>7778</v>
      </c>
      <c r="F119" s="731"/>
      <c r="G119" s="731"/>
      <c r="H119" s="731"/>
      <c r="I119" s="731"/>
      <c r="J119" s="731">
        <v>1</v>
      </c>
      <c r="K119" s="731">
        <v>179</v>
      </c>
      <c r="L119" s="731">
        <v>1</v>
      </c>
      <c r="M119" s="731">
        <v>179</v>
      </c>
      <c r="N119" s="731"/>
      <c r="O119" s="731"/>
      <c r="P119" s="745"/>
      <c r="Q119" s="732"/>
    </row>
    <row r="120" spans="1:17" ht="14.4" customHeight="1" x14ac:dyDescent="0.3">
      <c r="A120" s="726" t="s">
        <v>7700</v>
      </c>
      <c r="B120" s="727" t="s">
        <v>7701</v>
      </c>
      <c r="C120" s="727" t="s">
        <v>5813</v>
      </c>
      <c r="D120" s="727" t="s">
        <v>7779</v>
      </c>
      <c r="E120" s="727" t="s">
        <v>7780</v>
      </c>
      <c r="F120" s="731"/>
      <c r="G120" s="731"/>
      <c r="H120" s="731"/>
      <c r="I120" s="731"/>
      <c r="J120" s="731"/>
      <c r="K120" s="731"/>
      <c r="L120" s="731"/>
      <c r="M120" s="731"/>
      <c r="N120" s="731">
        <v>1</v>
      </c>
      <c r="O120" s="731">
        <v>364</v>
      </c>
      <c r="P120" s="745"/>
      <c r="Q120" s="732">
        <v>364</v>
      </c>
    </row>
    <row r="121" spans="1:17" ht="14.4" customHeight="1" x14ac:dyDescent="0.3">
      <c r="A121" s="726" t="s">
        <v>7700</v>
      </c>
      <c r="B121" s="727" t="s">
        <v>7701</v>
      </c>
      <c r="C121" s="727" t="s">
        <v>5813</v>
      </c>
      <c r="D121" s="727" t="s">
        <v>7781</v>
      </c>
      <c r="E121" s="727" t="s">
        <v>7782</v>
      </c>
      <c r="F121" s="731">
        <v>4</v>
      </c>
      <c r="G121" s="731">
        <v>912</v>
      </c>
      <c r="H121" s="731">
        <v>0.99563318777292575</v>
      </c>
      <c r="I121" s="731">
        <v>228</v>
      </c>
      <c r="J121" s="731">
        <v>4</v>
      </c>
      <c r="K121" s="731">
        <v>916</v>
      </c>
      <c r="L121" s="731">
        <v>1</v>
      </c>
      <c r="M121" s="731">
        <v>229</v>
      </c>
      <c r="N121" s="731">
        <v>4</v>
      </c>
      <c r="O121" s="731">
        <v>916</v>
      </c>
      <c r="P121" s="745">
        <v>1</v>
      </c>
      <c r="Q121" s="732">
        <v>229</v>
      </c>
    </row>
    <row r="122" spans="1:17" ht="14.4" customHeight="1" x14ac:dyDescent="0.3">
      <c r="A122" s="726" t="s">
        <v>7700</v>
      </c>
      <c r="B122" s="727" t="s">
        <v>7701</v>
      </c>
      <c r="C122" s="727" t="s">
        <v>5813</v>
      </c>
      <c r="D122" s="727" t="s">
        <v>7783</v>
      </c>
      <c r="E122" s="727" t="s">
        <v>7784</v>
      </c>
      <c r="F122" s="731">
        <v>2</v>
      </c>
      <c r="G122" s="731">
        <v>922</v>
      </c>
      <c r="H122" s="731">
        <v>0.66522366522366527</v>
      </c>
      <c r="I122" s="731">
        <v>461</v>
      </c>
      <c r="J122" s="731">
        <v>3</v>
      </c>
      <c r="K122" s="731">
        <v>1386</v>
      </c>
      <c r="L122" s="731">
        <v>1</v>
      </c>
      <c r="M122" s="731">
        <v>462</v>
      </c>
      <c r="N122" s="731"/>
      <c r="O122" s="731"/>
      <c r="P122" s="745"/>
      <c r="Q122" s="732"/>
    </row>
    <row r="123" spans="1:17" ht="14.4" customHeight="1" x14ac:dyDescent="0.3">
      <c r="A123" s="726" t="s">
        <v>7700</v>
      </c>
      <c r="B123" s="727" t="s">
        <v>7701</v>
      </c>
      <c r="C123" s="727" t="s">
        <v>5813</v>
      </c>
      <c r="D123" s="727" t="s">
        <v>7785</v>
      </c>
      <c r="E123" s="727" t="s">
        <v>7786</v>
      </c>
      <c r="F123" s="731">
        <v>1</v>
      </c>
      <c r="G123" s="731">
        <v>561</v>
      </c>
      <c r="H123" s="731">
        <v>0.49911032028469748</v>
      </c>
      <c r="I123" s="731">
        <v>561</v>
      </c>
      <c r="J123" s="731">
        <v>2</v>
      </c>
      <c r="K123" s="731">
        <v>1124</v>
      </c>
      <c r="L123" s="731">
        <v>1</v>
      </c>
      <c r="M123" s="731">
        <v>562</v>
      </c>
      <c r="N123" s="731">
        <v>1</v>
      </c>
      <c r="O123" s="731">
        <v>562</v>
      </c>
      <c r="P123" s="745">
        <v>0.5</v>
      </c>
      <c r="Q123" s="732">
        <v>562</v>
      </c>
    </row>
    <row r="124" spans="1:17" ht="14.4" customHeight="1" x14ac:dyDescent="0.3">
      <c r="A124" s="726" t="s">
        <v>7700</v>
      </c>
      <c r="B124" s="727" t="s">
        <v>7701</v>
      </c>
      <c r="C124" s="727" t="s">
        <v>5813</v>
      </c>
      <c r="D124" s="727" t="s">
        <v>7787</v>
      </c>
      <c r="E124" s="727" t="s">
        <v>7788</v>
      </c>
      <c r="F124" s="731"/>
      <c r="G124" s="731"/>
      <c r="H124" s="731"/>
      <c r="I124" s="731"/>
      <c r="J124" s="731">
        <v>1</v>
      </c>
      <c r="K124" s="731">
        <v>133</v>
      </c>
      <c r="L124" s="731">
        <v>1</v>
      </c>
      <c r="M124" s="731">
        <v>133</v>
      </c>
      <c r="N124" s="731">
        <v>1</v>
      </c>
      <c r="O124" s="731">
        <v>133</v>
      </c>
      <c r="P124" s="745">
        <v>1</v>
      </c>
      <c r="Q124" s="732">
        <v>133</v>
      </c>
    </row>
    <row r="125" spans="1:17" ht="14.4" customHeight="1" x14ac:dyDescent="0.3">
      <c r="A125" s="726" t="s">
        <v>7700</v>
      </c>
      <c r="B125" s="727" t="s">
        <v>7701</v>
      </c>
      <c r="C125" s="727" t="s">
        <v>5813</v>
      </c>
      <c r="D125" s="727" t="s">
        <v>7789</v>
      </c>
      <c r="E125" s="727" t="s">
        <v>7790</v>
      </c>
      <c r="F125" s="731"/>
      <c r="G125" s="731"/>
      <c r="H125" s="731"/>
      <c r="I125" s="731"/>
      <c r="J125" s="731">
        <v>1</v>
      </c>
      <c r="K125" s="731">
        <v>414</v>
      </c>
      <c r="L125" s="731">
        <v>1</v>
      </c>
      <c r="M125" s="731">
        <v>414</v>
      </c>
      <c r="N125" s="731"/>
      <c r="O125" s="731"/>
      <c r="P125" s="745"/>
      <c r="Q125" s="732"/>
    </row>
    <row r="126" spans="1:17" ht="14.4" customHeight="1" x14ac:dyDescent="0.3">
      <c r="A126" s="726" t="s">
        <v>7700</v>
      </c>
      <c r="B126" s="727" t="s">
        <v>7701</v>
      </c>
      <c r="C126" s="727" t="s">
        <v>5813</v>
      </c>
      <c r="D126" s="727" t="s">
        <v>7791</v>
      </c>
      <c r="E126" s="727" t="s">
        <v>7792</v>
      </c>
      <c r="F126" s="731">
        <v>1</v>
      </c>
      <c r="G126" s="731">
        <v>940</v>
      </c>
      <c r="H126" s="731">
        <v>0.33297910024796318</v>
      </c>
      <c r="I126" s="731">
        <v>940</v>
      </c>
      <c r="J126" s="731">
        <v>3</v>
      </c>
      <c r="K126" s="731">
        <v>2823</v>
      </c>
      <c r="L126" s="731">
        <v>1</v>
      </c>
      <c r="M126" s="731">
        <v>941</v>
      </c>
      <c r="N126" s="731">
        <v>2</v>
      </c>
      <c r="O126" s="731">
        <v>1882</v>
      </c>
      <c r="P126" s="745">
        <v>0.66666666666666663</v>
      </c>
      <c r="Q126" s="732">
        <v>941</v>
      </c>
    </row>
    <row r="127" spans="1:17" ht="14.4" customHeight="1" x14ac:dyDescent="0.3">
      <c r="A127" s="726" t="s">
        <v>7700</v>
      </c>
      <c r="B127" s="727" t="s">
        <v>7701</v>
      </c>
      <c r="C127" s="727" t="s">
        <v>5813</v>
      </c>
      <c r="D127" s="727" t="s">
        <v>7793</v>
      </c>
      <c r="E127" s="727" t="s">
        <v>7794</v>
      </c>
      <c r="F127" s="731"/>
      <c r="G127" s="731"/>
      <c r="H127" s="731"/>
      <c r="I127" s="731"/>
      <c r="J127" s="731">
        <v>5</v>
      </c>
      <c r="K127" s="731">
        <v>445</v>
      </c>
      <c r="L127" s="731">
        <v>1</v>
      </c>
      <c r="M127" s="731">
        <v>89</v>
      </c>
      <c r="N127" s="731">
        <v>3</v>
      </c>
      <c r="O127" s="731">
        <v>267</v>
      </c>
      <c r="P127" s="745">
        <v>0.6</v>
      </c>
      <c r="Q127" s="732">
        <v>89</v>
      </c>
    </row>
    <row r="128" spans="1:17" ht="14.4" customHeight="1" x14ac:dyDescent="0.3">
      <c r="A128" s="726" t="s">
        <v>7700</v>
      </c>
      <c r="B128" s="727" t="s">
        <v>7701</v>
      </c>
      <c r="C128" s="727" t="s">
        <v>5813</v>
      </c>
      <c r="D128" s="727" t="s">
        <v>7795</v>
      </c>
      <c r="E128" s="727" t="s">
        <v>7796</v>
      </c>
      <c r="F128" s="731">
        <v>2089</v>
      </c>
      <c r="G128" s="731">
        <v>62670</v>
      </c>
      <c r="H128" s="731">
        <v>0.92148213498014997</v>
      </c>
      <c r="I128" s="731">
        <v>30</v>
      </c>
      <c r="J128" s="731">
        <v>2267</v>
      </c>
      <c r="K128" s="731">
        <v>68010</v>
      </c>
      <c r="L128" s="731">
        <v>1</v>
      </c>
      <c r="M128" s="731">
        <v>30</v>
      </c>
      <c r="N128" s="731">
        <v>2319</v>
      </c>
      <c r="O128" s="731">
        <v>69570</v>
      </c>
      <c r="P128" s="745">
        <v>1.0229378032642258</v>
      </c>
      <c r="Q128" s="732">
        <v>30</v>
      </c>
    </row>
    <row r="129" spans="1:17" ht="14.4" customHeight="1" x14ac:dyDescent="0.3">
      <c r="A129" s="726" t="s">
        <v>7700</v>
      </c>
      <c r="B129" s="727" t="s">
        <v>7701</v>
      </c>
      <c r="C129" s="727" t="s">
        <v>5813</v>
      </c>
      <c r="D129" s="727" t="s">
        <v>7797</v>
      </c>
      <c r="E129" s="727" t="s">
        <v>7798</v>
      </c>
      <c r="F129" s="731">
        <v>4</v>
      </c>
      <c r="G129" s="731">
        <v>200</v>
      </c>
      <c r="H129" s="731">
        <v>0.33333333333333331</v>
      </c>
      <c r="I129" s="731">
        <v>50</v>
      </c>
      <c r="J129" s="731">
        <v>12</v>
      </c>
      <c r="K129" s="731">
        <v>600</v>
      </c>
      <c r="L129" s="731">
        <v>1</v>
      </c>
      <c r="M129" s="731">
        <v>50</v>
      </c>
      <c r="N129" s="731">
        <v>9</v>
      </c>
      <c r="O129" s="731">
        <v>450</v>
      </c>
      <c r="P129" s="745">
        <v>0.75</v>
      </c>
      <c r="Q129" s="732">
        <v>50</v>
      </c>
    </row>
    <row r="130" spans="1:17" ht="14.4" customHeight="1" x14ac:dyDescent="0.3">
      <c r="A130" s="726" t="s">
        <v>7700</v>
      </c>
      <c r="B130" s="727" t="s">
        <v>7701</v>
      </c>
      <c r="C130" s="727" t="s">
        <v>5813</v>
      </c>
      <c r="D130" s="727" t="s">
        <v>7799</v>
      </c>
      <c r="E130" s="727" t="s">
        <v>7800</v>
      </c>
      <c r="F130" s="731">
        <v>53</v>
      </c>
      <c r="G130" s="731">
        <v>636</v>
      </c>
      <c r="H130" s="731">
        <v>0.86885245901639341</v>
      </c>
      <c r="I130" s="731">
        <v>12</v>
      </c>
      <c r="J130" s="731">
        <v>61</v>
      </c>
      <c r="K130" s="731">
        <v>732</v>
      </c>
      <c r="L130" s="731">
        <v>1</v>
      </c>
      <c r="M130" s="731">
        <v>12</v>
      </c>
      <c r="N130" s="731">
        <v>77</v>
      </c>
      <c r="O130" s="731">
        <v>924</v>
      </c>
      <c r="P130" s="745">
        <v>1.2622950819672132</v>
      </c>
      <c r="Q130" s="732">
        <v>12</v>
      </c>
    </row>
    <row r="131" spans="1:17" ht="14.4" customHeight="1" x14ac:dyDescent="0.3">
      <c r="A131" s="726" t="s">
        <v>7700</v>
      </c>
      <c r="B131" s="727" t="s">
        <v>7701</v>
      </c>
      <c r="C131" s="727" t="s">
        <v>5813</v>
      </c>
      <c r="D131" s="727" t="s">
        <v>7801</v>
      </c>
      <c r="E131" s="727" t="s">
        <v>7802</v>
      </c>
      <c r="F131" s="731">
        <v>6</v>
      </c>
      <c r="G131" s="731">
        <v>1092</v>
      </c>
      <c r="H131" s="731">
        <v>0.85245901639344257</v>
      </c>
      <c r="I131" s="731">
        <v>182</v>
      </c>
      <c r="J131" s="731">
        <v>7</v>
      </c>
      <c r="K131" s="731">
        <v>1281</v>
      </c>
      <c r="L131" s="731">
        <v>1</v>
      </c>
      <c r="M131" s="731">
        <v>183</v>
      </c>
      <c r="N131" s="731">
        <v>4</v>
      </c>
      <c r="O131" s="731">
        <v>732</v>
      </c>
      <c r="P131" s="745">
        <v>0.5714285714285714</v>
      </c>
      <c r="Q131" s="732">
        <v>183</v>
      </c>
    </row>
    <row r="132" spans="1:17" ht="14.4" customHeight="1" x14ac:dyDescent="0.3">
      <c r="A132" s="726" t="s">
        <v>7700</v>
      </c>
      <c r="B132" s="727" t="s">
        <v>7701</v>
      </c>
      <c r="C132" s="727" t="s">
        <v>5813</v>
      </c>
      <c r="D132" s="727" t="s">
        <v>7803</v>
      </c>
      <c r="E132" s="727" t="s">
        <v>7804</v>
      </c>
      <c r="F132" s="731">
        <v>27</v>
      </c>
      <c r="G132" s="731">
        <v>1944</v>
      </c>
      <c r="H132" s="731">
        <v>1.0652054794520549</v>
      </c>
      <c r="I132" s="731">
        <v>72</v>
      </c>
      <c r="J132" s="731">
        <v>25</v>
      </c>
      <c r="K132" s="731">
        <v>1825</v>
      </c>
      <c r="L132" s="731">
        <v>1</v>
      </c>
      <c r="M132" s="731">
        <v>73</v>
      </c>
      <c r="N132" s="731">
        <v>43</v>
      </c>
      <c r="O132" s="731">
        <v>3139</v>
      </c>
      <c r="P132" s="745">
        <v>1.72</v>
      </c>
      <c r="Q132" s="732">
        <v>73</v>
      </c>
    </row>
    <row r="133" spans="1:17" ht="14.4" customHeight="1" x14ac:dyDescent="0.3">
      <c r="A133" s="726" t="s">
        <v>7700</v>
      </c>
      <c r="B133" s="727" t="s">
        <v>7701</v>
      </c>
      <c r="C133" s="727" t="s">
        <v>5813</v>
      </c>
      <c r="D133" s="727" t="s">
        <v>7805</v>
      </c>
      <c r="E133" s="727" t="s">
        <v>7806</v>
      </c>
      <c r="F133" s="731">
        <v>4</v>
      </c>
      <c r="G133" s="731">
        <v>732</v>
      </c>
      <c r="H133" s="731">
        <v>0.56832298136645965</v>
      </c>
      <c r="I133" s="731">
        <v>183</v>
      </c>
      <c r="J133" s="731">
        <v>7</v>
      </c>
      <c r="K133" s="731">
        <v>1288</v>
      </c>
      <c r="L133" s="731">
        <v>1</v>
      </c>
      <c r="M133" s="731">
        <v>184</v>
      </c>
      <c r="N133" s="731">
        <v>1</v>
      </c>
      <c r="O133" s="731">
        <v>184</v>
      </c>
      <c r="P133" s="745">
        <v>0.14285714285714285</v>
      </c>
      <c r="Q133" s="732">
        <v>184</v>
      </c>
    </row>
    <row r="134" spans="1:17" ht="14.4" customHeight="1" x14ac:dyDescent="0.3">
      <c r="A134" s="726" t="s">
        <v>7700</v>
      </c>
      <c r="B134" s="727" t="s">
        <v>7701</v>
      </c>
      <c r="C134" s="727" t="s">
        <v>5813</v>
      </c>
      <c r="D134" s="727" t="s">
        <v>7609</v>
      </c>
      <c r="E134" s="727" t="s">
        <v>7610</v>
      </c>
      <c r="F134" s="731"/>
      <c r="G134" s="731"/>
      <c r="H134" s="731"/>
      <c r="I134" s="731"/>
      <c r="J134" s="731">
        <v>2</v>
      </c>
      <c r="K134" s="731">
        <v>2566</v>
      </c>
      <c r="L134" s="731">
        <v>1</v>
      </c>
      <c r="M134" s="731">
        <v>1283</v>
      </c>
      <c r="N134" s="731"/>
      <c r="O134" s="731"/>
      <c r="P134" s="745"/>
      <c r="Q134" s="732"/>
    </row>
    <row r="135" spans="1:17" ht="14.4" customHeight="1" x14ac:dyDescent="0.3">
      <c r="A135" s="726" t="s">
        <v>7700</v>
      </c>
      <c r="B135" s="727" t="s">
        <v>7701</v>
      </c>
      <c r="C135" s="727" t="s">
        <v>5813</v>
      </c>
      <c r="D135" s="727" t="s">
        <v>7807</v>
      </c>
      <c r="E135" s="727" t="s">
        <v>7808</v>
      </c>
      <c r="F135" s="731">
        <v>2198</v>
      </c>
      <c r="G135" s="731">
        <v>325304</v>
      </c>
      <c r="H135" s="731">
        <v>0.82046160170900073</v>
      </c>
      <c r="I135" s="731">
        <v>148</v>
      </c>
      <c r="J135" s="731">
        <v>2661</v>
      </c>
      <c r="K135" s="731">
        <v>396489</v>
      </c>
      <c r="L135" s="731">
        <v>1</v>
      </c>
      <c r="M135" s="731">
        <v>149</v>
      </c>
      <c r="N135" s="731">
        <v>2954</v>
      </c>
      <c r="O135" s="731">
        <v>440146</v>
      </c>
      <c r="P135" s="745">
        <v>1.11010898158587</v>
      </c>
      <c r="Q135" s="732">
        <v>149</v>
      </c>
    </row>
    <row r="136" spans="1:17" ht="14.4" customHeight="1" x14ac:dyDescent="0.3">
      <c r="A136" s="726" t="s">
        <v>7700</v>
      </c>
      <c r="B136" s="727" t="s">
        <v>7701</v>
      </c>
      <c r="C136" s="727" t="s">
        <v>5813</v>
      </c>
      <c r="D136" s="727" t="s">
        <v>7809</v>
      </c>
      <c r="E136" s="727" t="s">
        <v>7810</v>
      </c>
      <c r="F136" s="731">
        <v>2170</v>
      </c>
      <c r="G136" s="731">
        <v>65100</v>
      </c>
      <c r="H136" s="731">
        <v>0.91949152542372881</v>
      </c>
      <c r="I136" s="731">
        <v>30</v>
      </c>
      <c r="J136" s="731">
        <v>2360</v>
      </c>
      <c r="K136" s="731">
        <v>70800</v>
      </c>
      <c r="L136" s="731">
        <v>1</v>
      </c>
      <c r="M136" s="731">
        <v>30</v>
      </c>
      <c r="N136" s="731">
        <v>2425</v>
      </c>
      <c r="O136" s="731">
        <v>72750</v>
      </c>
      <c r="P136" s="745">
        <v>1.027542372881356</v>
      </c>
      <c r="Q136" s="732">
        <v>30</v>
      </c>
    </row>
    <row r="137" spans="1:17" ht="14.4" customHeight="1" x14ac:dyDescent="0.3">
      <c r="A137" s="726" t="s">
        <v>7700</v>
      </c>
      <c r="B137" s="727" t="s">
        <v>7701</v>
      </c>
      <c r="C137" s="727" t="s">
        <v>5813</v>
      </c>
      <c r="D137" s="727" t="s">
        <v>7811</v>
      </c>
      <c r="E137" s="727" t="s">
        <v>7812</v>
      </c>
      <c r="F137" s="731">
        <v>649</v>
      </c>
      <c r="G137" s="731">
        <v>20119</v>
      </c>
      <c r="H137" s="731">
        <v>0.9629080118694362</v>
      </c>
      <c r="I137" s="731">
        <v>31</v>
      </c>
      <c r="J137" s="731">
        <v>674</v>
      </c>
      <c r="K137" s="731">
        <v>20894</v>
      </c>
      <c r="L137" s="731">
        <v>1</v>
      </c>
      <c r="M137" s="731">
        <v>31</v>
      </c>
      <c r="N137" s="731">
        <v>816</v>
      </c>
      <c r="O137" s="731">
        <v>25296</v>
      </c>
      <c r="P137" s="745">
        <v>1.2106824925816024</v>
      </c>
      <c r="Q137" s="732">
        <v>31</v>
      </c>
    </row>
    <row r="138" spans="1:17" ht="14.4" customHeight="1" x14ac:dyDescent="0.3">
      <c r="A138" s="726" t="s">
        <v>7700</v>
      </c>
      <c r="B138" s="727" t="s">
        <v>7701</v>
      </c>
      <c r="C138" s="727" t="s">
        <v>5813</v>
      </c>
      <c r="D138" s="727" t="s">
        <v>7813</v>
      </c>
      <c r="E138" s="727" t="s">
        <v>7814</v>
      </c>
      <c r="F138" s="731">
        <v>694</v>
      </c>
      <c r="G138" s="731">
        <v>18738</v>
      </c>
      <c r="H138" s="731">
        <v>0.98161244695898164</v>
      </c>
      <c r="I138" s="731">
        <v>27</v>
      </c>
      <c r="J138" s="731">
        <v>707</v>
      </c>
      <c r="K138" s="731">
        <v>19089</v>
      </c>
      <c r="L138" s="731">
        <v>1</v>
      </c>
      <c r="M138" s="731">
        <v>27</v>
      </c>
      <c r="N138" s="731">
        <v>849</v>
      </c>
      <c r="O138" s="731">
        <v>22923</v>
      </c>
      <c r="P138" s="745">
        <v>1.2008486562942009</v>
      </c>
      <c r="Q138" s="732">
        <v>27</v>
      </c>
    </row>
    <row r="139" spans="1:17" ht="14.4" customHeight="1" x14ac:dyDescent="0.3">
      <c r="A139" s="726" t="s">
        <v>7700</v>
      </c>
      <c r="B139" s="727" t="s">
        <v>7701</v>
      </c>
      <c r="C139" s="727" t="s">
        <v>5813</v>
      </c>
      <c r="D139" s="727" t="s">
        <v>7815</v>
      </c>
      <c r="E139" s="727" t="s">
        <v>7816</v>
      </c>
      <c r="F139" s="731">
        <v>5</v>
      </c>
      <c r="G139" s="731">
        <v>1275</v>
      </c>
      <c r="H139" s="731">
        <v>4.98046875</v>
      </c>
      <c r="I139" s="731">
        <v>255</v>
      </c>
      <c r="J139" s="731">
        <v>1</v>
      </c>
      <c r="K139" s="731">
        <v>256</v>
      </c>
      <c r="L139" s="731">
        <v>1</v>
      </c>
      <c r="M139" s="731">
        <v>256</v>
      </c>
      <c r="N139" s="731">
        <v>2</v>
      </c>
      <c r="O139" s="731">
        <v>512</v>
      </c>
      <c r="P139" s="745">
        <v>2</v>
      </c>
      <c r="Q139" s="732">
        <v>256</v>
      </c>
    </row>
    <row r="140" spans="1:17" ht="14.4" customHeight="1" x14ac:dyDescent="0.3">
      <c r="A140" s="726" t="s">
        <v>7700</v>
      </c>
      <c r="B140" s="727" t="s">
        <v>7701</v>
      </c>
      <c r="C140" s="727" t="s">
        <v>5813</v>
      </c>
      <c r="D140" s="727" t="s">
        <v>7817</v>
      </c>
      <c r="E140" s="727" t="s">
        <v>7818</v>
      </c>
      <c r="F140" s="731">
        <v>10</v>
      </c>
      <c r="G140" s="731">
        <v>220</v>
      </c>
      <c r="H140" s="731">
        <v>0.625</v>
      </c>
      <c r="I140" s="731">
        <v>22</v>
      </c>
      <c r="J140" s="731">
        <v>16</v>
      </c>
      <c r="K140" s="731">
        <v>352</v>
      </c>
      <c r="L140" s="731">
        <v>1</v>
      </c>
      <c r="M140" s="731">
        <v>22</v>
      </c>
      <c r="N140" s="731">
        <v>19</v>
      </c>
      <c r="O140" s="731">
        <v>418</v>
      </c>
      <c r="P140" s="745">
        <v>1.1875</v>
      </c>
      <c r="Q140" s="732">
        <v>22</v>
      </c>
    </row>
    <row r="141" spans="1:17" ht="14.4" customHeight="1" x14ac:dyDescent="0.3">
      <c r="A141" s="726" t="s">
        <v>7700</v>
      </c>
      <c r="B141" s="727" t="s">
        <v>7701</v>
      </c>
      <c r="C141" s="727" t="s">
        <v>5813</v>
      </c>
      <c r="D141" s="727" t="s">
        <v>7819</v>
      </c>
      <c r="E141" s="727" t="s">
        <v>7820</v>
      </c>
      <c r="F141" s="731">
        <v>848</v>
      </c>
      <c r="G141" s="731">
        <v>21200</v>
      </c>
      <c r="H141" s="731">
        <v>0.89451476793248941</v>
      </c>
      <c r="I141" s="731">
        <v>25</v>
      </c>
      <c r="J141" s="731">
        <v>948</v>
      </c>
      <c r="K141" s="731">
        <v>23700</v>
      </c>
      <c r="L141" s="731">
        <v>1</v>
      </c>
      <c r="M141" s="731">
        <v>25</v>
      </c>
      <c r="N141" s="731">
        <v>1136</v>
      </c>
      <c r="O141" s="731">
        <v>28400</v>
      </c>
      <c r="P141" s="745">
        <v>1.1983122362869199</v>
      </c>
      <c r="Q141" s="732">
        <v>25</v>
      </c>
    </row>
    <row r="142" spans="1:17" ht="14.4" customHeight="1" x14ac:dyDescent="0.3">
      <c r="A142" s="726" t="s">
        <v>7700</v>
      </c>
      <c r="B142" s="727" t="s">
        <v>7701</v>
      </c>
      <c r="C142" s="727" t="s">
        <v>5813</v>
      </c>
      <c r="D142" s="727" t="s">
        <v>7821</v>
      </c>
      <c r="E142" s="727" t="s">
        <v>7822</v>
      </c>
      <c r="F142" s="731">
        <v>23</v>
      </c>
      <c r="G142" s="731">
        <v>759</v>
      </c>
      <c r="H142" s="731">
        <v>1.3529411764705883</v>
      </c>
      <c r="I142" s="731">
        <v>33</v>
      </c>
      <c r="J142" s="731">
        <v>17</v>
      </c>
      <c r="K142" s="731">
        <v>561</v>
      </c>
      <c r="L142" s="731">
        <v>1</v>
      </c>
      <c r="M142" s="731">
        <v>33</v>
      </c>
      <c r="N142" s="731">
        <v>20</v>
      </c>
      <c r="O142" s="731">
        <v>660</v>
      </c>
      <c r="P142" s="745">
        <v>1.1764705882352942</v>
      </c>
      <c r="Q142" s="732">
        <v>33</v>
      </c>
    </row>
    <row r="143" spans="1:17" ht="14.4" customHeight="1" x14ac:dyDescent="0.3">
      <c r="A143" s="726" t="s">
        <v>7700</v>
      </c>
      <c r="B143" s="727" t="s">
        <v>7701</v>
      </c>
      <c r="C143" s="727" t="s">
        <v>5813</v>
      </c>
      <c r="D143" s="727" t="s">
        <v>7823</v>
      </c>
      <c r="E143" s="727" t="s">
        <v>7824</v>
      </c>
      <c r="F143" s="731"/>
      <c r="G143" s="731"/>
      <c r="H143" s="731"/>
      <c r="I143" s="731"/>
      <c r="J143" s="731">
        <v>2</v>
      </c>
      <c r="K143" s="731">
        <v>60</v>
      </c>
      <c r="L143" s="731">
        <v>1</v>
      </c>
      <c r="M143" s="731">
        <v>30</v>
      </c>
      <c r="N143" s="731">
        <v>2</v>
      </c>
      <c r="O143" s="731">
        <v>60</v>
      </c>
      <c r="P143" s="745">
        <v>1</v>
      </c>
      <c r="Q143" s="732">
        <v>30</v>
      </c>
    </row>
    <row r="144" spans="1:17" ht="14.4" customHeight="1" x14ac:dyDescent="0.3">
      <c r="A144" s="726" t="s">
        <v>7700</v>
      </c>
      <c r="B144" s="727" t="s">
        <v>7701</v>
      </c>
      <c r="C144" s="727" t="s">
        <v>5813</v>
      </c>
      <c r="D144" s="727" t="s">
        <v>7825</v>
      </c>
      <c r="E144" s="727" t="s">
        <v>7826</v>
      </c>
      <c r="F144" s="731">
        <v>2</v>
      </c>
      <c r="G144" s="731">
        <v>408</v>
      </c>
      <c r="H144" s="731">
        <v>0.4975609756097561</v>
      </c>
      <c r="I144" s="731">
        <v>204</v>
      </c>
      <c r="J144" s="731">
        <v>4</v>
      </c>
      <c r="K144" s="731">
        <v>820</v>
      </c>
      <c r="L144" s="731">
        <v>1</v>
      </c>
      <c r="M144" s="731">
        <v>205</v>
      </c>
      <c r="N144" s="731">
        <v>1</v>
      </c>
      <c r="O144" s="731">
        <v>205</v>
      </c>
      <c r="P144" s="745">
        <v>0.25</v>
      </c>
      <c r="Q144" s="732">
        <v>205</v>
      </c>
    </row>
    <row r="145" spans="1:17" ht="14.4" customHeight="1" x14ac:dyDescent="0.3">
      <c r="A145" s="726" t="s">
        <v>7700</v>
      </c>
      <c r="B145" s="727" t="s">
        <v>7701</v>
      </c>
      <c r="C145" s="727" t="s">
        <v>5813</v>
      </c>
      <c r="D145" s="727" t="s">
        <v>7827</v>
      </c>
      <c r="E145" s="727" t="s">
        <v>7828</v>
      </c>
      <c r="F145" s="731">
        <v>15</v>
      </c>
      <c r="G145" s="731">
        <v>390</v>
      </c>
      <c r="H145" s="731">
        <v>0.65217391304347827</v>
      </c>
      <c r="I145" s="731">
        <v>26</v>
      </c>
      <c r="J145" s="731">
        <v>23</v>
      </c>
      <c r="K145" s="731">
        <v>598</v>
      </c>
      <c r="L145" s="731">
        <v>1</v>
      </c>
      <c r="M145" s="731">
        <v>26</v>
      </c>
      <c r="N145" s="731">
        <v>41</v>
      </c>
      <c r="O145" s="731">
        <v>1066</v>
      </c>
      <c r="P145" s="745">
        <v>1.7826086956521738</v>
      </c>
      <c r="Q145" s="732">
        <v>26</v>
      </c>
    </row>
    <row r="146" spans="1:17" ht="14.4" customHeight="1" x14ac:dyDescent="0.3">
      <c r="A146" s="726" t="s">
        <v>7700</v>
      </c>
      <c r="B146" s="727" t="s">
        <v>7701</v>
      </c>
      <c r="C146" s="727" t="s">
        <v>5813</v>
      </c>
      <c r="D146" s="727" t="s">
        <v>7829</v>
      </c>
      <c r="E146" s="727" t="s">
        <v>7830</v>
      </c>
      <c r="F146" s="731">
        <v>332</v>
      </c>
      <c r="G146" s="731">
        <v>27888</v>
      </c>
      <c r="H146" s="731">
        <v>0.88533333333333331</v>
      </c>
      <c r="I146" s="731">
        <v>84</v>
      </c>
      <c r="J146" s="731">
        <v>375</v>
      </c>
      <c r="K146" s="731">
        <v>31500</v>
      </c>
      <c r="L146" s="731">
        <v>1</v>
      </c>
      <c r="M146" s="731">
        <v>84</v>
      </c>
      <c r="N146" s="731">
        <v>439</v>
      </c>
      <c r="O146" s="731">
        <v>36876</v>
      </c>
      <c r="P146" s="745">
        <v>1.1706666666666667</v>
      </c>
      <c r="Q146" s="732">
        <v>84</v>
      </c>
    </row>
    <row r="147" spans="1:17" ht="14.4" customHeight="1" x14ac:dyDescent="0.3">
      <c r="A147" s="726" t="s">
        <v>7700</v>
      </c>
      <c r="B147" s="727" t="s">
        <v>7701</v>
      </c>
      <c r="C147" s="727" t="s">
        <v>5813</v>
      </c>
      <c r="D147" s="727" t="s">
        <v>7831</v>
      </c>
      <c r="E147" s="727" t="s">
        <v>7832</v>
      </c>
      <c r="F147" s="731">
        <v>9</v>
      </c>
      <c r="G147" s="731">
        <v>1575</v>
      </c>
      <c r="H147" s="731">
        <v>0.59659090909090906</v>
      </c>
      <c r="I147" s="731">
        <v>175</v>
      </c>
      <c r="J147" s="731">
        <v>15</v>
      </c>
      <c r="K147" s="731">
        <v>2640</v>
      </c>
      <c r="L147" s="731">
        <v>1</v>
      </c>
      <c r="M147" s="731">
        <v>176</v>
      </c>
      <c r="N147" s="731">
        <v>8</v>
      </c>
      <c r="O147" s="731">
        <v>1408</v>
      </c>
      <c r="P147" s="745">
        <v>0.53333333333333333</v>
      </c>
      <c r="Q147" s="732">
        <v>176</v>
      </c>
    </row>
    <row r="148" spans="1:17" ht="14.4" customHeight="1" x14ac:dyDescent="0.3">
      <c r="A148" s="726" t="s">
        <v>7700</v>
      </c>
      <c r="B148" s="727" t="s">
        <v>7701</v>
      </c>
      <c r="C148" s="727" t="s">
        <v>5813</v>
      </c>
      <c r="D148" s="727" t="s">
        <v>7833</v>
      </c>
      <c r="E148" s="727" t="s">
        <v>7834</v>
      </c>
      <c r="F148" s="731">
        <v>3</v>
      </c>
      <c r="G148" s="731">
        <v>756</v>
      </c>
      <c r="H148" s="731">
        <v>0.99604743083003955</v>
      </c>
      <c r="I148" s="731">
        <v>252</v>
      </c>
      <c r="J148" s="731">
        <v>3</v>
      </c>
      <c r="K148" s="731">
        <v>759</v>
      </c>
      <c r="L148" s="731">
        <v>1</v>
      </c>
      <c r="M148" s="731">
        <v>253</v>
      </c>
      <c r="N148" s="731">
        <v>3</v>
      </c>
      <c r="O148" s="731">
        <v>759</v>
      </c>
      <c r="P148" s="745">
        <v>1</v>
      </c>
      <c r="Q148" s="732">
        <v>253</v>
      </c>
    </row>
    <row r="149" spans="1:17" ht="14.4" customHeight="1" x14ac:dyDescent="0.3">
      <c r="A149" s="726" t="s">
        <v>7700</v>
      </c>
      <c r="B149" s="727" t="s">
        <v>7701</v>
      </c>
      <c r="C149" s="727" t="s">
        <v>5813</v>
      </c>
      <c r="D149" s="727" t="s">
        <v>7835</v>
      </c>
      <c r="E149" s="727" t="s">
        <v>7836</v>
      </c>
      <c r="F149" s="731">
        <v>124</v>
      </c>
      <c r="G149" s="731">
        <v>1860</v>
      </c>
      <c r="H149" s="731">
        <v>0.72514619883040932</v>
      </c>
      <c r="I149" s="731">
        <v>15</v>
      </c>
      <c r="J149" s="731">
        <v>171</v>
      </c>
      <c r="K149" s="731">
        <v>2565</v>
      </c>
      <c r="L149" s="731">
        <v>1</v>
      </c>
      <c r="M149" s="731">
        <v>15</v>
      </c>
      <c r="N149" s="731">
        <v>158</v>
      </c>
      <c r="O149" s="731">
        <v>2370</v>
      </c>
      <c r="P149" s="745">
        <v>0.92397660818713445</v>
      </c>
      <c r="Q149" s="732">
        <v>15</v>
      </c>
    </row>
    <row r="150" spans="1:17" ht="14.4" customHeight="1" x14ac:dyDescent="0.3">
      <c r="A150" s="726" t="s">
        <v>7700</v>
      </c>
      <c r="B150" s="727" t="s">
        <v>7701</v>
      </c>
      <c r="C150" s="727" t="s">
        <v>5813</v>
      </c>
      <c r="D150" s="727" t="s">
        <v>7837</v>
      </c>
      <c r="E150" s="727" t="s">
        <v>7838</v>
      </c>
      <c r="F150" s="731">
        <v>276</v>
      </c>
      <c r="G150" s="731">
        <v>6348</v>
      </c>
      <c r="H150" s="731">
        <v>1.3463414634146342</v>
      </c>
      <c r="I150" s="731">
        <v>23</v>
      </c>
      <c r="J150" s="731">
        <v>205</v>
      </c>
      <c r="K150" s="731">
        <v>4715</v>
      </c>
      <c r="L150" s="731">
        <v>1</v>
      </c>
      <c r="M150" s="731">
        <v>23</v>
      </c>
      <c r="N150" s="731">
        <v>142</v>
      </c>
      <c r="O150" s="731">
        <v>3266</v>
      </c>
      <c r="P150" s="745">
        <v>0.69268292682926824</v>
      </c>
      <c r="Q150" s="732">
        <v>23</v>
      </c>
    </row>
    <row r="151" spans="1:17" ht="14.4" customHeight="1" x14ac:dyDescent="0.3">
      <c r="A151" s="726" t="s">
        <v>7700</v>
      </c>
      <c r="B151" s="727" t="s">
        <v>7701</v>
      </c>
      <c r="C151" s="727" t="s">
        <v>5813</v>
      </c>
      <c r="D151" s="727" t="s">
        <v>7839</v>
      </c>
      <c r="E151" s="727" t="s">
        <v>7840</v>
      </c>
      <c r="F151" s="731">
        <v>2</v>
      </c>
      <c r="G151" s="731">
        <v>502</v>
      </c>
      <c r="H151" s="731">
        <v>0.66402116402116407</v>
      </c>
      <c r="I151" s="731">
        <v>251</v>
      </c>
      <c r="J151" s="731">
        <v>3</v>
      </c>
      <c r="K151" s="731">
        <v>756</v>
      </c>
      <c r="L151" s="731">
        <v>1</v>
      </c>
      <c r="M151" s="731">
        <v>252</v>
      </c>
      <c r="N151" s="731">
        <v>3</v>
      </c>
      <c r="O151" s="731">
        <v>756</v>
      </c>
      <c r="P151" s="745">
        <v>1</v>
      </c>
      <c r="Q151" s="732">
        <v>252</v>
      </c>
    </row>
    <row r="152" spans="1:17" ht="14.4" customHeight="1" x14ac:dyDescent="0.3">
      <c r="A152" s="726" t="s">
        <v>7700</v>
      </c>
      <c r="B152" s="727" t="s">
        <v>7701</v>
      </c>
      <c r="C152" s="727" t="s">
        <v>5813</v>
      </c>
      <c r="D152" s="727" t="s">
        <v>7841</v>
      </c>
      <c r="E152" s="727" t="s">
        <v>7842</v>
      </c>
      <c r="F152" s="731">
        <v>344</v>
      </c>
      <c r="G152" s="731">
        <v>12728</v>
      </c>
      <c r="H152" s="731">
        <v>0.72727272727272729</v>
      </c>
      <c r="I152" s="731">
        <v>37</v>
      </c>
      <c r="J152" s="731">
        <v>473</v>
      </c>
      <c r="K152" s="731">
        <v>17501</v>
      </c>
      <c r="L152" s="731">
        <v>1</v>
      </c>
      <c r="M152" s="731">
        <v>37</v>
      </c>
      <c r="N152" s="731">
        <v>538</v>
      </c>
      <c r="O152" s="731">
        <v>19906</v>
      </c>
      <c r="P152" s="745">
        <v>1.1374207188160677</v>
      </c>
      <c r="Q152" s="732">
        <v>37</v>
      </c>
    </row>
    <row r="153" spans="1:17" ht="14.4" customHeight="1" x14ac:dyDescent="0.3">
      <c r="A153" s="726" t="s">
        <v>7700</v>
      </c>
      <c r="B153" s="727" t="s">
        <v>7701</v>
      </c>
      <c r="C153" s="727" t="s">
        <v>5813</v>
      </c>
      <c r="D153" s="727" t="s">
        <v>7843</v>
      </c>
      <c r="E153" s="727" t="s">
        <v>7844</v>
      </c>
      <c r="F153" s="731">
        <v>314</v>
      </c>
      <c r="G153" s="731">
        <v>7222</v>
      </c>
      <c r="H153" s="731">
        <v>0.96913580246913578</v>
      </c>
      <c r="I153" s="731">
        <v>23</v>
      </c>
      <c r="J153" s="731">
        <v>324</v>
      </c>
      <c r="K153" s="731">
        <v>7452</v>
      </c>
      <c r="L153" s="731">
        <v>1</v>
      </c>
      <c r="M153" s="731">
        <v>23</v>
      </c>
      <c r="N153" s="731">
        <v>413</v>
      </c>
      <c r="O153" s="731">
        <v>9499</v>
      </c>
      <c r="P153" s="745">
        <v>1.2746913580246915</v>
      </c>
      <c r="Q153" s="732">
        <v>23</v>
      </c>
    </row>
    <row r="154" spans="1:17" ht="14.4" customHeight="1" x14ac:dyDescent="0.3">
      <c r="A154" s="726" t="s">
        <v>7700</v>
      </c>
      <c r="B154" s="727" t="s">
        <v>7701</v>
      </c>
      <c r="C154" s="727" t="s">
        <v>5813</v>
      </c>
      <c r="D154" s="727" t="s">
        <v>7845</v>
      </c>
      <c r="E154" s="727" t="s">
        <v>7846</v>
      </c>
      <c r="F154" s="731"/>
      <c r="G154" s="731"/>
      <c r="H154" s="731"/>
      <c r="I154" s="731"/>
      <c r="J154" s="731">
        <v>1</v>
      </c>
      <c r="K154" s="731">
        <v>400</v>
      </c>
      <c r="L154" s="731">
        <v>1</v>
      </c>
      <c r="M154" s="731">
        <v>400</v>
      </c>
      <c r="N154" s="731"/>
      <c r="O154" s="731"/>
      <c r="P154" s="745"/>
      <c r="Q154" s="732"/>
    </row>
    <row r="155" spans="1:17" ht="14.4" customHeight="1" x14ac:dyDescent="0.3">
      <c r="A155" s="726" t="s">
        <v>7700</v>
      </c>
      <c r="B155" s="727" t="s">
        <v>7701</v>
      </c>
      <c r="C155" s="727" t="s">
        <v>5813</v>
      </c>
      <c r="D155" s="727" t="s">
        <v>7847</v>
      </c>
      <c r="E155" s="727" t="s">
        <v>7848</v>
      </c>
      <c r="F155" s="731"/>
      <c r="G155" s="731"/>
      <c r="H155" s="731"/>
      <c r="I155" s="731"/>
      <c r="J155" s="731">
        <v>5</v>
      </c>
      <c r="K155" s="731">
        <v>855</v>
      </c>
      <c r="L155" s="731">
        <v>1</v>
      </c>
      <c r="M155" s="731">
        <v>171</v>
      </c>
      <c r="N155" s="731"/>
      <c r="O155" s="731"/>
      <c r="P155" s="745"/>
      <c r="Q155" s="732"/>
    </row>
    <row r="156" spans="1:17" ht="14.4" customHeight="1" x14ac:dyDescent="0.3">
      <c r="A156" s="726" t="s">
        <v>7700</v>
      </c>
      <c r="B156" s="727" t="s">
        <v>7701</v>
      </c>
      <c r="C156" s="727" t="s">
        <v>5813</v>
      </c>
      <c r="D156" s="727" t="s">
        <v>7849</v>
      </c>
      <c r="E156" s="727" t="s">
        <v>7850</v>
      </c>
      <c r="F156" s="731"/>
      <c r="G156" s="731"/>
      <c r="H156" s="731"/>
      <c r="I156" s="731"/>
      <c r="J156" s="731">
        <v>1</v>
      </c>
      <c r="K156" s="731">
        <v>327</v>
      </c>
      <c r="L156" s="731">
        <v>1</v>
      </c>
      <c r="M156" s="731">
        <v>327</v>
      </c>
      <c r="N156" s="731"/>
      <c r="O156" s="731"/>
      <c r="P156" s="745"/>
      <c r="Q156" s="732"/>
    </row>
    <row r="157" spans="1:17" ht="14.4" customHeight="1" x14ac:dyDescent="0.3">
      <c r="A157" s="726" t="s">
        <v>7700</v>
      </c>
      <c r="B157" s="727" t="s">
        <v>7701</v>
      </c>
      <c r="C157" s="727" t="s">
        <v>5813</v>
      </c>
      <c r="D157" s="727" t="s">
        <v>7851</v>
      </c>
      <c r="E157" s="727" t="s">
        <v>7852</v>
      </c>
      <c r="F157" s="731">
        <v>21</v>
      </c>
      <c r="G157" s="731">
        <v>6951</v>
      </c>
      <c r="H157" s="731">
        <v>1</v>
      </c>
      <c r="I157" s="731">
        <v>331</v>
      </c>
      <c r="J157" s="731">
        <v>21</v>
      </c>
      <c r="K157" s="731">
        <v>6951</v>
      </c>
      <c r="L157" s="731">
        <v>1</v>
      </c>
      <c r="M157" s="731">
        <v>331</v>
      </c>
      <c r="N157" s="731">
        <v>9</v>
      </c>
      <c r="O157" s="731">
        <v>2979</v>
      </c>
      <c r="P157" s="745">
        <v>0.42857142857142855</v>
      </c>
      <c r="Q157" s="732">
        <v>331</v>
      </c>
    </row>
    <row r="158" spans="1:17" ht="14.4" customHeight="1" x14ac:dyDescent="0.3">
      <c r="A158" s="726" t="s">
        <v>7700</v>
      </c>
      <c r="B158" s="727" t="s">
        <v>7701</v>
      </c>
      <c r="C158" s="727" t="s">
        <v>5813</v>
      </c>
      <c r="D158" s="727" t="s">
        <v>7853</v>
      </c>
      <c r="E158" s="727" t="s">
        <v>7854</v>
      </c>
      <c r="F158" s="731">
        <v>59</v>
      </c>
      <c r="G158" s="731">
        <v>1711</v>
      </c>
      <c r="H158" s="731">
        <v>1.0727272727272728</v>
      </c>
      <c r="I158" s="731">
        <v>29</v>
      </c>
      <c r="J158" s="731">
        <v>55</v>
      </c>
      <c r="K158" s="731">
        <v>1595</v>
      </c>
      <c r="L158" s="731">
        <v>1</v>
      </c>
      <c r="M158" s="731">
        <v>29</v>
      </c>
      <c r="N158" s="731">
        <v>59</v>
      </c>
      <c r="O158" s="731">
        <v>1711</v>
      </c>
      <c r="P158" s="745">
        <v>1.0727272727272728</v>
      </c>
      <c r="Q158" s="732">
        <v>29</v>
      </c>
    </row>
    <row r="159" spans="1:17" ht="14.4" customHeight="1" x14ac:dyDescent="0.3">
      <c r="A159" s="726" t="s">
        <v>7700</v>
      </c>
      <c r="B159" s="727" t="s">
        <v>7701</v>
      </c>
      <c r="C159" s="727" t="s">
        <v>5813</v>
      </c>
      <c r="D159" s="727" t="s">
        <v>7855</v>
      </c>
      <c r="E159" s="727" t="s">
        <v>7856</v>
      </c>
      <c r="F159" s="731">
        <v>10</v>
      </c>
      <c r="G159" s="731">
        <v>1770</v>
      </c>
      <c r="H159" s="731">
        <v>0.18414481897627966</v>
      </c>
      <c r="I159" s="731">
        <v>177</v>
      </c>
      <c r="J159" s="731">
        <v>54</v>
      </c>
      <c r="K159" s="731">
        <v>9612</v>
      </c>
      <c r="L159" s="731">
        <v>1</v>
      </c>
      <c r="M159" s="731">
        <v>178</v>
      </c>
      <c r="N159" s="731">
        <v>63</v>
      </c>
      <c r="O159" s="731">
        <v>11214</v>
      </c>
      <c r="P159" s="745">
        <v>1.1666666666666667</v>
      </c>
      <c r="Q159" s="732">
        <v>178</v>
      </c>
    </row>
    <row r="160" spans="1:17" ht="14.4" customHeight="1" x14ac:dyDescent="0.3">
      <c r="A160" s="726" t="s">
        <v>7700</v>
      </c>
      <c r="B160" s="727" t="s">
        <v>7701</v>
      </c>
      <c r="C160" s="727" t="s">
        <v>5813</v>
      </c>
      <c r="D160" s="727" t="s">
        <v>7857</v>
      </c>
      <c r="E160" s="727" t="s">
        <v>7858</v>
      </c>
      <c r="F160" s="731"/>
      <c r="G160" s="731"/>
      <c r="H160" s="731"/>
      <c r="I160" s="731"/>
      <c r="J160" s="731">
        <v>1</v>
      </c>
      <c r="K160" s="731">
        <v>199</v>
      </c>
      <c r="L160" s="731">
        <v>1</v>
      </c>
      <c r="M160" s="731">
        <v>199</v>
      </c>
      <c r="N160" s="731"/>
      <c r="O160" s="731"/>
      <c r="P160" s="745"/>
      <c r="Q160" s="732"/>
    </row>
    <row r="161" spans="1:17" ht="14.4" customHeight="1" x14ac:dyDescent="0.3">
      <c r="A161" s="726" t="s">
        <v>7700</v>
      </c>
      <c r="B161" s="727" t="s">
        <v>7701</v>
      </c>
      <c r="C161" s="727" t="s">
        <v>5813</v>
      </c>
      <c r="D161" s="727" t="s">
        <v>7859</v>
      </c>
      <c r="E161" s="727" t="s">
        <v>7860</v>
      </c>
      <c r="F161" s="731">
        <v>2</v>
      </c>
      <c r="G161" s="731">
        <v>30</v>
      </c>
      <c r="H161" s="731">
        <v>0.5</v>
      </c>
      <c r="I161" s="731">
        <v>15</v>
      </c>
      <c r="J161" s="731">
        <v>4</v>
      </c>
      <c r="K161" s="731">
        <v>60</v>
      </c>
      <c r="L161" s="731">
        <v>1</v>
      </c>
      <c r="M161" s="731">
        <v>15</v>
      </c>
      <c r="N161" s="731">
        <v>3</v>
      </c>
      <c r="O161" s="731">
        <v>45</v>
      </c>
      <c r="P161" s="745">
        <v>0.75</v>
      </c>
      <c r="Q161" s="732">
        <v>15</v>
      </c>
    </row>
    <row r="162" spans="1:17" ht="14.4" customHeight="1" x14ac:dyDescent="0.3">
      <c r="A162" s="726" t="s">
        <v>7700</v>
      </c>
      <c r="B162" s="727" t="s">
        <v>7701</v>
      </c>
      <c r="C162" s="727" t="s">
        <v>5813</v>
      </c>
      <c r="D162" s="727" t="s">
        <v>7861</v>
      </c>
      <c r="E162" s="727" t="s">
        <v>7862</v>
      </c>
      <c r="F162" s="731">
        <v>23</v>
      </c>
      <c r="G162" s="731">
        <v>437</v>
      </c>
      <c r="H162" s="731">
        <v>0.34328358208955223</v>
      </c>
      <c r="I162" s="731">
        <v>19</v>
      </c>
      <c r="J162" s="731">
        <v>67</v>
      </c>
      <c r="K162" s="731">
        <v>1273</v>
      </c>
      <c r="L162" s="731">
        <v>1</v>
      </c>
      <c r="M162" s="731">
        <v>19</v>
      </c>
      <c r="N162" s="731">
        <v>73</v>
      </c>
      <c r="O162" s="731">
        <v>1387</v>
      </c>
      <c r="P162" s="745">
        <v>1.0895522388059702</v>
      </c>
      <c r="Q162" s="732">
        <v>19</v>
      </c>
    </row>
    <row r="163" spans="1:17" ht="14.4" customHeight="1" x14ac:dyDescent="0.3">
      <c r="A163" s="726" t="s">
        <v>7700</v>
      </c>
      <c r="B163" s="727" t="s">
        <v>7701</v>
      </c>
      <c r="C163" s="727" t="s">
        <v>5813</v>
      </c>
      <c r="D163" s="727" t="s">
        <v>7863</v>
      </c>
      <c r="E163" s="727" t="s">
        <v>2593</v>
      </c>
      <c r="F163" s="731">
        <v>92</v>
      </c>
      <c r="G163" s="731">
        <v>1840</v>
      </c>
      <c r="H163" s="731">
        <v>0.52571428571428569</v>
      </c>
      <c r="I163" s="731">
        <v>20</v>
      </c>
      <c r="J163" s="731">
        <v>175</v>
      </c>
      <c r="K163" s="731">
        <v>3500</v>
      </c>
      <c r="L163" s="731">
        <v>1</v>
      </c>
      <c r="M163" s="731">
        <v>20</v>
      </c>
      <c r="N163" s="731">
        <v>222</v>
      </c>
      <c r="O163" s="731">
        <v>4440</v>
      </c>
      <c r="P163" s="745">
        <v>1.2685714285714285</v>
      </c>
      <c r="Q163" s="732">
        <v>20</v>
      </c>
    </row>
    <row r="164" spans="1:17" ht="14.4" customHeight="1" x14ac:dyDescent="0.3">
      <c r="A164" s="726" t="s">
        <v>7700</v>
      </c>
      <c r="B164" s="727" t="s">
        <v>7701</v>
      </c>
      <c r="C164" s="727" t="s">
        <v>5813</v>
      </c>
      <c r="D164" s="727" t="s">
        <v>7864</v>
      </c>
      <c r="E164" s="727" t="s">
        <v>7865</v>
      </c>
      <c r="F164" s="731">
        <v>1</v>
      </c>
      <c r="G164" s="731">
        <v>185</v>
      </c>
      <c r="H164" s="731">
        <v>0.24865591397849462</v>
      </c>
      <c r="I164" s="731">
        <v>185</v>
      </c>
      <c r="J164" s="731">
        <v>4</v>
      </c>
      <c r="K164" s="731">
        <v>744</v>
      </c>
      <c r="L164" s="731">
        <v>1</v>
      </c>
      <c r="M164" s="731">
        <v>186</v>
      </c>
      <c r="N164" s="731">
        <v>4</v>
      </c>
      <c r="O164" s="731">
        <v>744</v>
      </c>
      <c r="P164" s="745">
        <v>1</v>
      </c>
      <c r="Q164" s="732">
        <v>186</v>
      </c>
    </row>
    <row r="165" spans="1:17" ht="14.4" customHeight="1" x14ac:dyDescent="0.3">
      <c r="A165" s="726" t="s">
        <v>7700</v>
      </c>
      <c r="B165" s="727" t="s">
        <v>7701</v>
      </c>
      <c r="C165" s="727" t="s">
        <v>5813</v>
      </c>
      <c r="D165" s="727" t="s">
        <v>7866</v>
      </c>
      <c r="E165" s="727" t="s">
        <v>7867</v>
      </c>
      <c r="F165" s="731">
        <v>5</v>
      </c>
      <c r="G165" s="731">
        <v>935</v>
      </c>
      <c r="H165" s="731">
        <v>0.38256955810147297</v>
      </c>
      <c r="I165" s="731">
        <v>187</v>
      </c>
      <c r="J165" s="731">
        <v>13</v>
      </c>
      <c r="K165" s="731">
        <v>2444</v>
      </c>
      <c r="L165" s="731">
        <v>1</v>
      </c>
      <c r="M165" s="731">
        <v>188</v>
      </c>
      <c r="N165" s="731">
        <v>15</v>
      </c>
      <c r="O165" s="731">
        <v>2820</v>
      </c>
      <c r="P165" s="745">
        <v>1.1538461538461537</v>
      </c>
      <c r="Q165" s="732">
        <v>188</v>
      </c>
    </row>
    <row r="166" spans="1:17" ht="14.4" customHeight="1" x14ac:dyDescent="0.3">
      <c r="A166" s="726" t="s">
        <v>7700</v>
      </c>
      <c r="B166" s="727" t="s">
        <v>7701</v>
      </c>
      <c r="C166" s="727" t="s">
        <v>5813</v>
      </c>
      <c r="D166" s="727" t="s">
        <v>7868</v>
      </c>
      <c r="E166" s="727" t="s">
        <v>7869</v>
      </c>
      <c r="F166" s="731"/>
      <c r="G166" s="731"/>
      <c r="H166" s="731"/>
      <c r="I166" s="731"/>
      <c r="J166" s="731">
        <v>2</v>
      </c>
      <c r="K166" s="731">
        <v>536</v>
      </c>
      <c r="L166" s="731">
        <v>1</v>
      </c>
      <c r="M166" s="731">
        <v>268</v>
      </c>
      <c r="N166" s="731"/>
      <c r="O166" s="731"/>
      <c r="P166" s="745"/>
      <c r="Q166" s="732"/>
    </row>
    <row r="167" spans="1:17" ht="14.4" customHeight="1" x14ac:dyDescent="0.3">
      <c r="A167" s="726" t="s">
        <v>7700</v>
      </c>
      <c r="B167" s="727" t="s">
        <v>7701</v>
      </c>
      <c r="C167" s="727" t="s">
        <v>5813</v>
      </c>
      <c r="D167" s="727" t="s">
        <v>7870</v>
      </c>
      <c r="E167" s="727" t="s">
        <v>7871</v>
      </c>
      <c r="F167" s="731"/>
      <c r="G167" s="731"/>
      <c r="H167" s="731"/>
      <c r="I167" s="731"/>
      <c r="J167" s="731">
        <v>3</v>
      </c>
      <c r="K167" s="731">
        <v>522</v>
      </c>
      <c r="L167" s="731">
        <v>1</v>
      </c>
      <c r="M167" s="731">
        <v>174</v>
      </c>
      <c r="N167" s="731"/>
      <c r="O167" s="731"/>
      <c r="P167" s="745"/>
      <c r="Q167" s="732"/>
    </row>
    <row r="168" spans="1:17" ht="14.4" customHeight="1" x14ac:dyDescent="0.3">
      <c r="A168" s="726" t="s">
        <v>7700</v>
      </c>
      <c r="B168" s="727" t="s">
        <v>7701</v>
      </c>
      <c r="C168" s="727" t="s">
        <v>5813</v>
      </c>
      <c r="D168" s="727" t="s">
        <v>7872</v>
      </c>
      <c r="E168" s="727" t="s">
        <v>7873</v>
      </c>
      <c r="F168" s="731">
        <v>131</v>
      </c>
      <c r="G168" s="731">
        <v>11004</v>
      </c>
      <c r="H168" s="731">
        <v>0.54356846473029041</v>
      </c>
      <c r="I168" s="731">
        <v>84</v>
      </c>
      <c r="J168" s="731">
        <v>241</v>
      </c>
      <c r="K168" s="731">
        <v>20244</v>
      </c>
      <c r="L168" s="731">
        <v>1</v>
      </c>
      <c r="M168" s="731">
        <v>84</v>
      </c>
      <c r="N168" s="731">
        <v>279</v>
      </c>
      <c r="O168" s="731">
        <v>23436</v>
      </c>
      <c r="P168" s="745">
        <v>1.1576763485477179</v>
      </c>
      <c r="Q168" s="732">
        <v>84</v>
      </c>
    </row>
    <row r="169" spans="1:17" ht="14.4" customHeight="1" x14ac:dyDescent="0.3">
      <c r="A169" s="726" t="s">
        <v>7700</v>
      </c>
      <c r="B169" s="727" t="s">
        <v>7701</v>
      </c>
      <c r="C169" s="727" t="s">
        <v>5813</v>
      </c>
      <c r="D169" s="727" t="s">
        <v>7874</v>
      </c>
      <c r="E169" s="727" t="s">
        <v>7875</v>
      </c>
      <c r="F169" s="731"/>
      <c r="G169" s="731"/>
      <c r="H169" s="731"/>
      <c r="I169" s="731"/>
      <c r="J169" s="731">
        <v>2</v>
      </c>
      <c r="K169" s="731">
        <v>1306</v>
      </c>
      <c r="L169" s="731">
        <v>1</v>
      </c>
      <c r="M169" s="731">
        <v>653</v>
      </c>
      <c r="N169" s="731"/>
      <c r="O169" s="731"/>
      <c r="P169" s="745"/>
      <c r="Q169" s="732"/>
    </row>
    <row r="170" spans="1:17" ht="14.4" customHeight="1" x14ac:dyDescent="0.3">
      <c r="A170" s="726" t="s">
        <v>7700</v>
      </c>
      <c r="B170" s="727" t="s">
        <v>7701</v>
      </c>
      <c r="C170" s="727" t="s">
        <v>5813</v>
      </c>
      <c r="D170" s="727" t="s">
        <v>7876</v>
      </c>
      <c r="E170" s="727" t="s">
        <v>7877</v>
      </c>
      <c r="F170" s="731">
        <v>3</v>
      </c>
      <c r="G170" s="731">
        <v>234</v>
      </c>
      <c r="H170" s="731">
        <v>3</v>
      </c>
      <c r="I170" s="731">
        <v>78</v>
      </c>
      <c r="J170" s="731">
        <v>1</v>
      </c>
      <c r="K170" s="731">
        <v>78</v>
      </c>
      <c r="L170" s="731">
        <v>1</v>
      </c>
      <c r="M170" s="731">
        <v>78</v>
      </c>
      <c r="N170" s="731">
        <v>2</v>
      </c>
      <c r="O170" s="731">
        <v>156</v>
      </c>
      <c r="P170" s="745">
        <v>2</v>
      </c>
      <c r="Q170" s="732">
        <v>78</v>
      </c>
    </row>
    <row r="171" spans="1:17" ht="14.4" customHeight="1" x14ac:dyDescent="0.3">
      <c r="A171" s="726" t="s">
        <v>7700</v>
      </c>
      <c r="B171" s="727" t="s">
        <v>7701</v>
      </c>
      <c r="C171" s="727" t="s">
        <v>5813</v>
      </c>
      <c r="D171" s="727" t="s">
        <v>7878</v>
      </c>
      <c r="E171" s="727" t="s">
        <v>7879</v>
      </c>
      <c r="F171" s="731">
        <v>2</v>
      </c>
      <c r="G171" s="731">
        <v>600</v>
      </c>
      <c r="H171" s="731">
        <v>1.9933554817275747</v>
      </c>
      <c r="I171" s="731">
        <v>300</v>
      </c>
      <c r="J171" s="731">
        <v>1</v>
      </c>
      <c r="K171" s="731">
        <v>301</v>
      </c>
      <c r="L171" s="731">
        <v>1</v>
      </c>
      <c r="M171" s="731">
        <v>301</v>
      </c>
      <c r="N171" s="731">
        <v>7</v>
      </c>
      <c r="O171" s="731">
        <v>2107</v>
      </c>
      <c r="P171" s="745">
        <v>7</v>
      </c>
      <c r="Q171" s="732">
        <v>301</v>
      </c>
    </row>
    <row r="172" spans="1:17" ht="14.4" customHeight="1" x14ac:dyDescent="0.3">
      <c r="A172" s="726" t="s">
        <v>7700</v>
      </c>
      <c r="B172" s="727" t="s">
        <v>7701</v>
      </c>
      <c r="C172" s="727" t="s">
        <v>5813</v>
      </c>
      <c r="D172" s="727" t="s">
        <v>7880</v>
      </c>
      <c r="E172" s="727" t="s">
        <v>7881</v>
      </c>
      <c r="F172" s="731">
        <v>2</v>
      </c>
      <c r="G172" s="731">
        <v>42</v>
      </c>
      <c r="H172" s="731">
        <v>2</v>
      </c>
      <c r="I172" s="731">
        <v>21</v>
      </c>
      <c r="J172" s="731">
        <v>1</v>
      </c>
      <c r="K172" s="731">
        <v>21</v>
      </c>
      <c r="L172" s="731">
        <v>1</v>
      </c>
      <c r="M172" s="731">
        <v>21</v>
      </c>
      <c r="N172" s="731">
        <v>2</v>
      </c>
      <c r="O172" s="731">
        <v>42</v>
      </c>
      <c r="P172" s="745">
        <v>2</v>
      </c>
      <c r="Q172" s="732">
        <v>21</v>
      </c>
    </row>
    <row r="173" spans="1:17" ht="14.4" customHeight="1" x14ac:dyDescent="0.3">
      <c r="A173" s="726" t="s">
        <v>7700</v>
      </c>
      <c r="B173" s="727" t="s">
        <v>7701</v>
      </c>
      <c r="C173" s="727" t="s">
        <v>5813</v>
      </c>
      <c r="D173" s="727" t="s">
        <v>7882</v>
      </c>
      <c r="E173" s="727" t="s">
        <v>7883</v>
      </c>
      <c r="F173" s="731">
        <v>276</v>
      </c>
      <c r="G173" s="731">
        <v>6072</v>
      </c>
      <c r="H173" s="731">
        <v>1.3018867924528301</v>
      </c>
      <c r="I173" s="731">
        <v>22</v>
      </c>
      <c r="J173" s="731">
        <v>212</v>
      </c>
      <c r="K173" s="731">
        <v>4664</v>
      </c>
      <c r="L173" s="731">
        <v>1</v>
      </c>
      <c r="M173" s="731">
        <v>22</v>
      </c>
      <c r="N173" s="731">
        <v>143</v>
      </c>
      <c r="O173" s="731">
        <v>3146</v>
      </c>
      <c r="P173" s="745">
        <v>0.67452830188679247</v>
      </c>
      <c r="Q173" s="732">
        <v>22</v>
      </c>
    </row>
    <row r="174" spans="1:17" ht="14.4" customHeight="1" x14ac:dyDescent="0.3">
      <c r="A174" s="726" t="s">
        <v>7700</v>
      </c>
      <c r="B174" s="727" t="s">
        <v>7701</v>
      </c>
      <c r="C174" s="727" t="s">
        <v>5813</v>
      </c>
      <c r="D174" s="727" t="s">
        <v>7884</v>
      </c>
      <c r="E174" s="727" t="s">
        <v>7885</v>
      </c>
      <c r="F174" s="731">
        <v>30</v>
      </c>
      <c r="G174" s="731">
        <v>14850</v>
      </c>
      <c r="H174" s="731">
        <v>0.83333333333333337</v>
      </c>
      <c r="I174" s="731">
        <v>495</v>
      </c>
      <c r="J174" s="731">
        <v>36</v>
      </c>
      <c r="K174" s="731">
        <v>17820</v>
      </c>
      <c r="L174" s="731">
        <v>1</v>
      </c>
      <c r="M174" s="731">
        <v>495</v>
      </c>
      <c r="N174" s="731">
        <v>35</v>
      </c>
      <c r="O174" s="731">
        <v>17325</v>
      </c>
      <c r="P174" s="745">
        <v>0.97222222222222221</v>
      </c>
      <c r="Q174" s="732">
        <v>495</v>
      </c>
    </row>
    <row r="175" spans="1:17" ht="14.4" customHeight="1" x14ac:dyDescent="0.3">
      <c r="A175" s="726" t="s">
        <v>7700</v>
      </c>
      <c r="B175" s="727" t="s">
        <v>7701</v>
      </c>
      <c r="C175" s="727" t="s">
        <v>5813</v>
      </c>
      <c r="D175" s="727" t="s">
        <v>7886</v>
      </c>
      <c r="E175" s="727" t="s">
        <v>7887</v>
      </c>
      <c r="F175" s="731"/>
      <c r="G175" s="731"/>
      <c r="H175" s="731"/>
      <c r="I175" s="731"/>
      <c r="J175" s="731">
        <v>12</v>
      </c>
      <c r="K175" s="731">
        <v>6948</v>
      </c>
      <c r="L175" s="731">
        <v>1</v>
      </c>
      <c r="M175" s="731">
        <v>579</v>
      </c>
      <c r="N175" s="731"/>
      <c r="O175" s="731"/>
      <c r="P175" s="745"/>
      <c r="Q175" s="732"/>
    </row>
    <row r="176" spans="1:17" ht="14.4" customHeight="1" x14ac:dyDescent="0.3">
      <c r="A176" s="726" t="s">
        <v>7700</v>
      </c>
      <c r="B176" s="727" t="s">
        <v>7701</v>
      </c>
      <c r="C176" s="727" t="s">
        <v>5813</v>
      </c>
      <c r="D176" s="727" t="s">
        <v>7617</v>
      </c>
      <c r="E176" s="727" t="s">
        <v>7618</v>
      </c>
      <c r="F176" s="731"/>
      <c r="G176" s="731"/>
      <c r="H176" s="731"/>
      <c r="I176" s="731"/>
      <c r="J176" s="731">
        <v>12</v>
      </c>
      <c r="K176" s="731">
        <v>12132</v>
      </c>
      <c r="L176" s="731">
        <v>1</v>
      </c>
      <c r="M176" s="731">
        <v>1011</v>
      </c>
      <c r="N176" s="731"/>
      <c r="O176" s="731"/>
      <c r="P176" s="745"/>
      <c r="Q176" s="732"/>
    </row>
    <row r="177" spans="1:17" ht="14.4" customHeight="1" x14ac:dyDescent="0.3">
      <c r="A177" s="726" t="s">
        <v>7700</v>
      </c>
      <c r="B177" s="727" t="s">
        <v>7701</v>
      </c>
      <c r="C177" s="727" t="s">
        <v>5813</v>
      </c>
      <c r="D177" s="727" t="s">
        <v>7888</v>
      </c>
      <c r="E177" s="727" t="s">
        <v>7889</v>
      </c>
      <c r="F177" s="731"/>
      <c r="G177" s="731"/>
      <c r="H177" s="731"/>
      <c r="I177" s="731"/>
      <c r="J177" s="731">
        <v>1</v>
      </c>
      <c r="K177" s="731">
        <v>192</v>
      </c>
      <c r="L177" s="731">
        <v>1</v>
      </c>
      <c r="M177" s="731">
        <v>192</v>
      </c>
      <c r="N177" s="731"/>
      <c r="O177" s="731"/>
      <c r="P177" s="745"/>
      <c r="Q177" s="732"/>
    </row>
    <row r="178" spans="1:17" ht="14.4" customHeight="1" x14ac:dyDescent="0.3">
      <c r="A178" s="726" t="s">
        <v>7700</v>
      </c>
      <c r="B178" s="727" t="s">
        <v>7701</v>
      </c>
      <c r="C178" s="727" t="s">
        <v>5813</v>
      </c>
      <c r="D178" s="727" t="s">
        <v>7890</v>
      </c>
      <c r="E178" s="727" t="s">
        <v>7891</v>
      </c>
      <c r="F178" s="731"/>
      <c r="G178" s="731"/>
      <c r="H178" s="731"/>
      <c r="I178" s="731"/>
      <c r="J178" s="731">
        <v>12</v>
      </c>
      <c r="K178" s="731">
        <v>2460</v>
      </c>
      <c r="L178" s="731">
        <v>1</v>
      </c>
      <c r="M178" s="731">
        <v>205</v>
      </c>
      <c r="N178" s="731">
        <v>11</v>
      </c>
      <c r="O178" s="731">
        <v>2255</v>
      </c>
      <c r="P178" s="745">
        <v>0.91666666666666663</v>
      </c>
      <c r="Q178" s="732">
        <v>205</v>
      </c>
    </row>
    <row r="179" spans="1:17" ht="14.4" customHeight="1" x14ac:dyDescent="0.3">
      <c r="A179" s="726" t="s">
        <v>7700</v>
      </c>
      <c r="B179" s="727" t="s">
        <v>7701</v>
      </c>
      <c r="C179" s="727" t="s">
        <v>5813</v>
      </c>
      <c r="D179" s="727" t="s">
        <v>7892</v>
      </c>
      <c r="E179" s="727" t="s">
        <v>7893</v>
      </c>
      <c r="F179" s="731">
        <v>3</v>
      </c>
      <c r="G179" s="731">
        <v>501</v>
      </c>
      <c r="H179" s="731">
        <v>0.99404761904761907</v>
      </c>
      <c r="I179" s="731">
        <v>167</v>
      </c>
      <c r="J179" s="731">
        <v>3</v>
      </c>
      <c r="K179" s="731">
        <v>504</v>
      </c>
      <c r="L179" s="731">
        <v>1</v>
      </c>
      <c r="M179" s="731">
        <v>168</v>
      </c>
      <c r="N179" s="731"/>
      <c r="O179" s="731"/>
      <c r="P179" s="745"/>
      <c r="Q179" s="732"/>
    </row>
    <row r="180" spans="1:17" ht="14.4" customHeight="1" x14ac:dyDescent="0.3">
      <c r="A180" s="726" t="s">
        <v>7700</v>
      </c>
      <c r="B180" s="727" t="s">
        <v>7701</v>
      </c>
      <c r="C180" s="727" t="s">
        <v>5813</v>
      </c>
      <c r="D180" s="727" t="s">
        <v>7894</v>
      </c>
      <c r="E180" s="727" t="s">
        <v>7895</v>
      </c>
      <c r="F180" s="731">
        <v>1</v>
      </c>
      <c r="G180" s="731">
        <v>1657</v>
      </c>
      <c r="H180" s="731"/>
      <c r="I180" s="731">
        <v>1657</v>
      </c>
      <c r="J180" s="731"/>
      <c r="K180" s="731"/>
      <c r="L180" s="731"/>
      <c r="M180" s="731"/>
      <c r="N180" s="731"/>
      <c r="O180" s="731"/>
      <c r="P180" s="745"/>
      <c r="Q180" s="732"/>
    </row>
    <row r="181" spans="1:17" ht="14.4" customHeight="1" x14ac:dyDescent="0.3">
      <c r="A181" s="726" t="s">
        <v>7700</v>
      </c>
      <c r="B181" s="727" t="s">
        <v>7701</v>
      </c>
      <c r="C181" s="727" t="s">
        <v>5813</v>
      </c>
      <c r="D181" s="727" t="s">
        <v>7896</v>
      </c>
      <c r="E181" s="727" t="s">
        <v>7897</v>
      </c>
      <c r="F181" s="731"/>
      <c r="G181" s="731"/>
      <c r="H181" s="731"/>
      <c r="I181" s="731"/>
      <c r="J181" s="731">
        <v>1</v>
      </c>
      <c r="K181" s="731">
        <v>265</v>
      </c>
      <c r="L181" s="731">
        <v>1</v>
      </c>
      <c r="M181" s="731">
        <v>265</v>
      </c>
      <c r="N181" s="731"/>
      <c r="O181" s="731"/>
      <c r="P181" s="745"/>
      <c r="Q181" s="732"/>
    </row>
    <row r="182" spans="1:17" ht="14.4" customHeight="1" x14ac:dyDescent="0.3">
      <c r="A182" s="726" t="s">
        <v>7700</v>
      </c>
      <c r="B182" s="727" t="s">
        <v>7701</v>
      </c>
      <c r="C182" s="727" t="s">
        <v>5813</v>
      </c>
      <c r="D182" s="727" t="s">
        <v>7898</v>
      </c>
      <c r="E182" s="727" t="s">
        <v>7899</v>
      </c>
      <c r="F182" s="731"/>
      <c r="G182" s="731"/>
      <c r="H182" s="731"/>
      <c r="I182" s="731"/>
      <c r="J182" s="731"/>
      <c r="K182" s="731"/>
      <c r="L182" s="731"/>
      <c r="M182" s="731"/>
      <c r="N182" s="731">
        <v>1</v>
      </c>
      <c r="O182" s="731">
        <v>127</v>
      </c>
      <c r="P182" s="745"/>
      <c r="Q182" s="732">
        <v>127</v>
      </c>
    </row>
    <row r="183" spans="1:17" ht="14.4" customHeight="1" x14ac:dyDescent="0.3">
      <c r="A183" s="726" t="s">
        <v>7700</v>
      </c>
      <c r="B183" s="727" t="s">
        <v>7701</v>
      </c>
      <c r="C183" s="727" t="s">
        <v>5813</v>
      </c>
      <c r="D183" s="727" t="s">
        <v>7900</v>
      </c>
      <c r="E183" s="727" t="s">
        <v>7901</v>
      </c>
      <c r="F183" s="731">
        <v>1</v>
      </c>
      <c r="G183" s="731">
        <v>310</v>
      </c>
      <c r="H183" s="731"/>
      <c r="I183" s="731">
        <v>310</v>
      </c>
      <c r="J183" s="731"/>
      <c r="K183" s="731"/>
      <c r="L183" s="731"/>
      <c r="M183" s="731"/>
      <c r="N183" s="731"/>
      <c r="O183" s="731"/>
      <c r="P183" s="745"/>
      <c r="Q183" s="732"/>
    </row>
    <row r="184" spans="1:17" ht="14.4" customHeight="1" x14ac:dyDescent="0.3">
      <c r="A184" s="726" t="s">
        <v>7700</v>
      </c>
      <c r="B184" s="727" t="s">
        <v>7701</v>
      </c>
      <c r="C184" s="727" t="s">
        <v>5813</v>
      </c>
      <c r="D184" s="727" t="s">
        <v>7902</v>
      </c>
      <c r="E184" s="727" t="s">
        <v>7903</v>
      </c>
      <c r="F184" s="731">
        <v>15</v>
      </c>
      <c r="G184" s="731">
        <v>345</v>
      </c>
      <c r="H184" s="731">
        <v>2.5</v>
      </c>
      <c r="I184" s="731">
        <v>23</v>
      </c>
      <c r="J184" s="731">
        <v>6</v>
      </c>
      <c r="K184" s="731">
        <v>138</v>
      </c>
      <c r="L184" s="731">
        <v>1</v>
      </c>
      <c r="M184" s="731">
        <v>23</v>
      </c>
      <c r="N184" s="731">
        <v>6</v>
      </c>
      <c r="O184" s="731">
        <v>138</v>
      </c>
      <c r="P184" s="745">
        <v>1</v>
      </c>
      <c r="Q184" s="732">
        <v>23</v>
      </c>
    </row>
    <row r="185" spans="1:17" ht="14.4" customHeight="1" x14ac:dyDescent="0.3">
      <c r="A185" s="726" t="s">
        <v>7700</v>
      </c>
      <c r="B185" s="727" t="s">
        <v>7701</v>
      </c>
      <c r="C185" s="727" t="s">
        <v>5813</v>
      </c>
      <c r="D185" s="727" t="s">
        <v>7904</v>
      </c>
      <c r="E185" s="727" t="s">
        <v>7905</v>
      </c>
      <c r="F185" s="731">
        <v>5</v>
      </c>
      <c r="G185" s="731">
        <v>85</v>
      </c>
      <c r="H185" s="731"/>
      <c r="I185" s="731">
        <v>17</v>
      </c>
      <c r="J185" s="731"/>
      <c r="K185" s="731"/>
      <c r="L185" s="731"/>
      <c r="M185" s="731"/>
      <c r="N185" s="731">
        <v>3</v>
      </c>
      <c r="O185" s="731">
        <v>51</v>
      </c>
      <c r="P185" s="745"/>
      <c r="Q185" s="732">
        <v>17</v>
      </c>
    </row>
    <row r="186" spans="1:17" ht="14.4" customHeight="1" x14ac:dyDescent="0.3">
      <c r="A186" s="726" t="s">
        <v>7700</v>
      </c>
      <c r="B186" s="727" t="s">
        <v>7701</v>
      </c>
      <c r="C186" s="727" t="s">
        <v>5813</v>
      </c>
      <c r="D186" s="727" t="s">
        <v>7906</v>
      </c>
      <c r="E186" s="727" t="s">
        <v>7907</v>
      </c>
      <c r="F186" s="731"/>
      <c r="G186" s="731"/>
      <c r="H186" s="731"/>
      <c r="I186" s="731"/>
      <c r="J186" s="731">
        <v>2</v>
      </c>
      <c r="K186" s="731">
        <v>336</v>
      </c>
      <c r="L186" s="731">
        <v>1</v>
      </c>
      <c r="M186" s="731">
        <v>168</v>
      </c>
      <c r="N186" s="731"/>
      <c r="O186" s="731"/>
      <c r="P186" s="745"/>
      <c r="Q186" s="732"/>
    </row>
    <row r="187" spans="1:17" ht="14.4" customHeight="1" x14ac:dyDescent="0.3">
      <c r="A187" s="726" t="s">
        <v>7700</v>
      </c>
      <c r="B187" s="727" t="s">
        <v>7701</v>
      </c>
      <c r="C187" s="727" t="s">
        <v>5813</v>
      </c>
      <c r="D187" s="727" t="s">
        <v>7908</v>
      </c>
      <c r="E187" s="727" t="s">
        <v>7909</v>
      </c>
      <c r="F187" s="731"/>
      <c r="G187" s="731"/>
      <c r="H187" s="731"/>
      <c r="I187" s="731"/>
      <c r="J187" s="731">
        <v>1</v>
      </c>
      <c r="K187" s="731">
        <v>133</v>
      </c>
      <c r="L187" s="731">
        <v>1</v>
      </c>
      <c r="M187" s="731">
        <v>133</v>
      </c>
      <c r="N187" s="731"/>
      <c r="O187" s="731"/>
      <c r="P187" s="745"/>
      <c r="Q187" s="732"/>
    </row>
    <row r="188" spans="1:17" ht="14.4" customHeight="1" x14ac:dyDescent="0.3">
      <c r="A188" s="726" t="s">
        <v>7700</v>
      </c>
      <c r="B188" s="727" t="s">
        <v>7701</v>
      </c>
      <c r="C188" s="727" t="s">
        <v>5813</v>
      </c>
      <c r="D188" s="727" t="s">
        <v>7910</v>
      </c>
      <c r="E188" s="727" t="s">
        <v>7911</v>
      </c>
      <c r="F188" s="731">
        <v>6</v>
      </c>
      <c r="G188" s="731">
        <v>3900</v>
      </c>
      <c r="H188" s="731">
        <v>1.4976958525345623</v>
      </c>
      <c r="I188" s="731">
        <v>650</v>
      </c>
      <c r="J188" s="731">
        <v>4</v>
      </c>
      <c r="K188" s="731">
        <v>2604</v>
      </c>
      <c r="L188" s="731">
        <v>1</v>
      </c>
      <c r="M188" s="731">
        <v>651</v>
      </c>
      <c r="N188" s="731">
        <v>5</v>
      </c>
      <c r="O188" s="731">
        <v>3255</v>
      </c>
      <c r="P188" s="745">
        <v>1.25</v>
      </c>
      <c r="Q188" s="732">
        <v>651</v>
      </c>
    </row>
    <row r="189" spans="1:17" ht="14.4" customHeight="1" x14ac:dyDescent="0.3">
      <c r="A189" s="726" t="s">
        <v>7700</v>
      </c>
      <c r="B189" s="727" t="s">
        <v>7701</v>
      </c>
      <c r="C189" s="727" t="s">
        <v>5813</v>
      </c>
      <c r="D189" s="727" t="s">
        <v>7912</v>
      </c>
      <c r="E189" s="727" t="s">
        <v>7913</v>
      </c>
      <c r="F189" s="731">
        <v>25</v>
      </c>
      <c r="G189" s="731">
        <v>7325</v>
      </c>
      <c r="H189" s="731">
        <v>0.75499896928468357</v>
      </c>
      <c r="I189" s="731">
        <v>293</v>
      </c>
      <c r="J189" s="731">
        <v>33</v>
      </c>
      <c r="K189" s="731">
        <v>9702</v>
      </c>
      <c r="L189" s="731">
        <v>1</v>
      </c>
      <c r="M189" s="731">
        <v>294</v>
      </c>
      <c r="N189" s="731">
        <v>16</v>
      </c>
      <c r="O189" s="731">
        <v>4704</v>
      </c>
      <c r="P189" s="745">
        <v>0.48484848484848486</v>
      </c>
      <c r="Q189" s="732">
        <v>294</v>
      </c>
    </row>
    <row r="190" spans="1:17" ht="14.4" customHeight="1" x14ac:dyDescent="0.3">
      <c r="A190" s="726" t="s">
        <v>7700</v>
      </c>
      <c r="B190" s="727" t="s">
        <v>7701</v>
      </c>
      <c r="C190" s="727" t="s">
        <v>5813</v>
      </c>
      <c r="D190" s="727" t="s">
        <v>7914</v>
      </c>
      <c r="E190" s="727" t="s">
        <v>7915</v>
      </c>
      <c r="F190" s="731">
        <v>7</v>
      </c>
      <c r="G190" s="731">
        <v>315</v>
      </c>
      <c r="H190" s="731">
        <v>0.875</v>
      </c>
      <c r="I190" s="731">
        <v>45</v>
      </c>
      <c r="J190" s="731">
        <v>8</v>
      </c>
      <c r="K190" s="731">
        <v>360</v>
      </c>
      <c r="L190" s="731">
        <v>1</v>
      </c>
      <c r="M190" s="731">
        <v>45</v>
      </c>
      <c r="N190" s="731">
        <v>4</v>
      </c>
      <c r="O190" s="731">
        <v>180</v>
      </c>
      <c r="P190" s="745">
        <v>0.5</v>
      </c>
      <c r="Q190" s="732">
        <v>45</v>
      </c>
    </row>
    <row r="191" spans="1:17" ht="14.4" customHeight="1" x14ac:dyDescent="0.3">
      <c r="A191" s="726" t="s">
        <v>7700</v>
      </c>
      <c r="B191" s="727" t="s">
        <v>7701</v>
      </c>
      <c r="C191" s="727" t="s">
        <v>5813</v>
      </c>
      <c r="D191" s="727" t="s">
        <v>7916</v>
      </c>
      <c r="E191" s="727" t="s">
        <v>7917</v>
      </c>
      <c r="F191" s="731">
        <v>15</v>
      </c>
      <c r="G191" s="731">
        <v>690</v>
      </c>
      <c r="H191" s="731">
        <v>1.0714285714285714</v>
      </c>
      <c r="I191" s="731">
        <v>46</v>
      </c>
      <c r="J191" s="731">
        <v>14</v>
      </c>
      <c r="K191" s="731">
        <v>644</v>
      </c>
      <c r="L191" s="731">
        <v>1</v>
      </c>
      <c r="M191" s="731">
        <v>46</v>
      </c>
      <c r="N191" s="731">
        <v>37</v>
      </c>
      <c r="O191" s="731">
        <v>1702</v>
      </c>
      <c r="P191" s="745">
        <v>2.6428571428571428</v>
      </c>
      <c r="Q191" s="732">
        <v>46</v>
      </c>
    </row>
    <row r="192" spans="1:17" ht="14.4" customHeight="1" x14ac:dyDescent="0.3">
      <c r="A192" s="726" t="s">
        <v>7700</v>
      </c>
      <c r="B192" s="727" t="s">
        <v>7701</v>
      </c>
      <c r="C192" s="727" t="s">
        <v>5813</v>
      </c>
      <c r="D192" s="727" t="s">
        <v>7918</v>
      </c>
      <c r="E192" s="727" t="s">
        <v>7919</v>
      </c>
      <c r="F192" s="731"/>
      <c r="G192" s="731"/>
      <c r="H192" s="731"/>
      <c r="I192" s="731"/>
      <c r="J192" s="731">
        <v>1</v>
      </c>
      <c r="K192" s="731">
        <v>310</v>
      </c>
      <c r="L192" s="731">
        <v>1</v>
      </c>
      <c r="M192" s="731">
        <v>310</v>
      </c>
      <c r="N192" s="731"/>
      <c r="O192" s="731"/>
      <c r="P192" s="745"/>
      <c r="Q192" s="732"/>
    </row>
    <row r="193" spans="1:17" ht="14.4" customHeight="1" x14ac:dyDescent="0.3">
      <c r="A193" s="726" t="s">
        <v>7700</v>
      </c>
      <c r="B193" s="727" t="s">
        <v>7701</v>
      </c>
      <c r="C193" s="727" t="s">
        <v>5813</v>
      </c>
      <c r="D193" s="727" t="s">
        <v>7920</v>
      </c>
      <c r="E193" s="727" t="s">
        <v>7921</v>
      </c>
      <c r="F193" s="731">
        <v>3</v>
      </c>
      <c r="G193" s="731">
        <v>1581</v>
      </c>
      <c r="H193" s="731">
        <v>2.9943181818181817</v>
      </c>
      <c r="I193" s="731">
        <v>527</v>
      </c>
      <c r="J193" s="731">
        <v>1</v>
      </c>
      <c r="K193" s="731">
        <v>528</v>
      </c>
      <c r="L193" s="731">
        <v>1</v>
      </c>
      <c r="M193" s="731">
        <v>528</v>
      </c>
      <c r="N193" s="731">
        <v>2</v>
      </c>
      <c r="O193" s="731">
        <v>1056</v>
      </c>
      <c r="P193" s="745">
        <v>2</v>
      </c>
      <c r="Q193" s="732">
        <v>528</v>
      </c>
    </row>
    <row r="194" spans="1:17" ht="14.4" customHeight="1" x14ac:dyDescent="0.3">
      <c r="A194" s="726" t="s">
        <v>7700</v>
      </c>
      <c r="B194" s="727" t="s">
        <v>7701</v>
      </c>
      <c r="C194" s="727" t="s">
        <v>5813</v>
      </c>
      <c r="D194" s="727" t="s">
        <v>7922</v>
      </c>
      <c r="E194" s="727" t="s">
        <v>7923</v>
      </c>
      <c r="F194" s="731">
        <v>4</v>
      </c>
      <c r="G194" s="731">
        <v>104</v>
      </c>
      <c r="H194" s="731">
        <v>2</v>
      </c>
      <c r="I194" s="731">
        <v>26</v>
      </c>
      <c r="J194" s="731">
        <v>2</v>
      </c>
      <c r="K194" s="731">
        <v>52</v>
      </c>
      <c r="L194" s="731">
        <v>1</v>
      </c>
      <c r="M194" s="731">
        <v>26</v>
      </c>
      <c r="N194" s="731">
        <v>3</v>
      </c>
      <c r="O194" s="731">
        <v>78</v>
      </c>
      <c r="P194" s="745">
        <v>1.5</v>
      </c>
      <c r="Q194" s="732">
        <v>26</v>
      </c>
    </row>
    <row r="195" spans="1:17" ht="14.4" customHeight="1" x14ac:dyDescent="0.3">
      <c r="A195" s="726" t="s">
        <v>7700</v>
      </c>
      <c r="B195" s="727" t="s">
        <v>7701</v>
      </c>
      <c r="C195" s="727" t="s">
        <v>5813</v>
      </c>
      <c r="D195" s="727" t="s">
        <v>7924</v>
      </c>
      <c r="E195" s="727" t="s">
        <v>7925</v>
      </c>
      <c r="F195" s="731"/>
      <c r="G195" s="731"/>
      <c r="H195" s="731"/>
      <c r="I195" s="731"/>
      <c r="J195" s="731"/>
      <c r="K195" s="731"/>
      <c r="L195" s="731"/>
      <c r="M195" s="731"/>
      <c r="N195" s="731">
        <v>2</v>
      </c>
      <c r="O195" s="731">
        <v>1056</v>
      </c>
      <c r="P195" s="745"/>
      <c r="Q195" s="732">
        <v>528</v>
      </c>
    </row>
    <row r="196" spans="1:17" ht="14.4" customHeight="1" x14ac:dyDescent="0.3">
      <c r="A196" s="726" t="s">
        <v>7700</v>
      </c>
      <c r="B196" s="727" t="s">
        <v>7701</v>
      </c>
      <c r="C196" s="727" t="s">
        <v>5813</v>
      </c>
      <c r="D196" s="727" t="s">
        <v>7926</v>
      </c>
      <c r="E196" s="727" t="s">
        <v>7927</v>
      </c>
      <c r="F196" s="731">
        <v>1</v>
      </c>
      <c r="G196" s="731">
        <v>135</v>
      </c>
      <c r="H196" s="731">
        <v>1</v>
      </c>
      <c r="I196" s="731">
        <v>135</v>
      </c>
      <c r="J196" s="731">
        <v>1</v>
      </c>
      <c r="K196" s="731">
        <v>135</v>
      </c>
      <c r="L196" s="731">
        <v>1</v>
      </c>
      <c r="M196" s="731">
        <v>135</v>
      </c>
      <c r="N196" s="731"/>
      <c r="O196" s="731"/>
      <c r="P196" s="745"/>
      <c r="Q196" s="732"/>
    </row>
    <row r="197" spans="1:17" ht="14.4" customHeight="1" x14ac:dyDescent="0.3">
      <c r="A197" s="726" t="s">
        <v>7700</v>
      </c>
      <c r="B197" s="727" t="s">
        <v>7701</v>
      </c>
      <c r="C197" s="727" t="s">
        <v>5813</v>
      </c>
      <c r="D197" s="727" t="s">
        <v>7928</v>
      </c>
      <c r="E197" s="727" t="s">
        <v>7929</v>
      </c>
      <c r="F197" s="731"/>
      <c r="G197" s="731"/>
      <c r="H197" s="731"/>
      <c r="I197" s="731"/>
      <c r="J197" s="731">
        <v>1</v>
      </c>
      <c r="K197" s="731">
        <v>803</v>
      </c>
      <c r="L197" s="731">
        <v>1</v>
      </c>
      <c r="M197" s="731">
        <v>803</v>
      </c>
      <c r="N197" s="731"/>
      <c r="O197" s="731"/>
      <c r="P197" s="745"/>
      <c r="Q197" s="732"/>
    </row>
    <row r="198" spans="1:17" ht="14.4" customHeight="1" x14ac:dyDescent="0.3">
      <c r="A198" s="726" t="s">
        <v>7700</v>
      </c>
      <c r="B198" s="727" t="s">
        <v>7701</v>
      </c>
      <c r="C198" s="727" t="s">
        <v>5813</v>
      </c>
      <c r="D198" s="727" t="s">
        <v>7930</v>
      </c>
      <c r="E198" s="727" t="s">
        <v>7931</v>
      </c>
      <c r="F198" s="731">
        <v>1</v>
      </c>
      <c r="G198" s="731">
        <v>189</v>
      </c>
      <c r="H198" s="731">
        <v>0.49736842105263157</v>
      </c>
      <c r="I198" s="731">
        <v>189</v>
      </c>
      <c r="J198" s="731">
        <v>2</v>
      </c>
      <c r="K198" s="731">
        <v>380</v>
      </c>
      <c r="L198" s="731">
        <v>1</v>
      </c>
      <c r="M198" s="731">
        <v>190</v>
      </c>
      <c r="N198" s="731">
        <v>7</v>
      </c>
      <c r="O198" s="731">
        <v>1330</v>
      </c>
      <c r="P198" s="745">
        <v>3.5</v>
      </c>
      <c r="Q198" s="732">
        <v>190</v>
      </c>
    </row>
    <row r="199" spans="1:17" ht="14.4" customHeight="1" x14ac:dyDescent="0.3">
      <c r="A199" s="726" t="s">
        <v>7700</v>
      </c>
      <c r="B199" s="727" t="s">
        <v>7701</v>
      </c>
      <c r="C199" s="727" t="s">
        <v>5813</v>
      </c>
      <c r="D199" s="727" t="s">
        <v>7932</v>
      </c>
      <c r="E199" s="727" t="s">
        <v>7933</v>
      </c>
      <c r="F199" s="731"/>
      <c r="G199" s="731"/>
      <c r="H199" s="731"/>
      <c r="I199" s="731"/>
      <c r="J199" s="731">
        <v>1</v>
      </c>
      <c r="K199" s="731">
        <v>274</v>
      </c>
      <c r="L199" s="731">
        <v>1</v>
      </c>
      <c r="M199" s="731">
        <v>274</v>
      </c>
      <c r="N199" s="731"/>
      <c r="O199" s="731"/>
      <c r="P199" s="745"/>
      <c r="Q199" s="732"/>
    </row>
    <row r="200" spans="1:17" ht="14.4" customHeight="1" x14ac:dyDescent="0.3">
      <c r="A200" s="726" t="s">
        <v>7700</v>
      </c>
      <c r="B200" s="727" t="s">
        <v>7701</v>
      </c>
      <c r="C200" s="727" t="s">
        <v>5813</v>
      </c>
      <c r="D200" s="727" t="s">
        <v>7934</v>
      </c>
      <c r="E200" s="727" t="s">
        <v>7935</v>
      </c>
      <c r="F200" s="731"/>
      <c r="G200" s="731"/>
      <c r="H200" s="731"/>
      <c r="I200" s="731"/>
      <c r="J200" s="731">
        <v>21</v>
      </c>
      <c r="K200" s="731">
        <v>2793</v>
      </c>
      <c r="L200" s="731">
        <v>1</v>
      </c>
      <c r="M200" s="731">
        <v>133</v>
      </c>
      <c r="N200" s="731">
        <v>17</v>
      </c>
      <c r="O200" s="731">
        <v>2261</v>
      </c>
      <c r="P200" s="745">
        <v>0.80952380952380953</v>
      </c>
      <c r="Q200" s="732">
        <v>133</v>
      </c>
    </row>
    <row r="201" spans="1:17" ht="14.4" customHeight="1" x14ac:dyDescent="0.3">
      <c r="A201" s="726" t="s">
        <v>7700</v>
      </c>
      <c r="B201" s="727" t="s">
        <v>7701</v>
      </c>
      <c r="C201" s="727" t="s">
        <v>5813</v>
      </c>
      <c r="D201" s="727" t="s">
        <v>7936</v>
      </c>
      <c r="E201" s="727" t="s">
        <v>7937</v>
      </c>
      <c r="F201" s="731"/>
      <c r="G201" s="731"/>
      <c r="H201" s="731"/>
      <c r="I201" s="731"/>
      <c r="J201" s="731">
        <v>544</v>
      </c>
      <c r="K201" s="731">
        <v>20128</v>
      </c>
      <c r="L201" s="731">
        <v>1</v>
      </c>
      <c r="M201" s="731">
        <v>37</v>
      </c>
      <c r="N201" s="731">
        <v>714</v>
      </c>
      <c r="O201" s="731">
        <v>26418</v>
      </c>
      <c r="P201" s="745">
        <v>1.3125</v>
      </c>
      <c r="Q201" s="732">
        <v>37</v>
      </c>
    </row>
    <row r="202" spans="1:17" ht="14.4" customHeight="1" x14ac:dyDescent="0.3">
      <c r="A202" s="726" t="s">
        <v>7700</v>
      </c>
      <c r="B202" s="727" t="s">
        <v>7701</v>
      </c>
      <c r="C202" s="727" t="s">
        <v>5813</v>
      </c>
      <c r="D202" s="727" t="s">
        <v>7938</v>
      </c>
      <c r="E202" s="727" t="s">
        <v>7939</v>
      </c>
      <c r="F202" s="731"/>
      <c r="G202" s="731"/>
      <c r="H202" s="731"/>
      <c r="I202" s="731"/>
      <c r="J202" s="731">
        <v>1</v>
      </c>
      <c r="K202" s="731">
        <v>171</v>
      </c>
      <c r="L202" s="731">
        <v>1</v>
      </c>
      <c r="M202" s="731">
        <v>171</v>
      </c>
      <c r="N202" s="731"/>
      <c r="O202" s="731"/>
      <c r="P202" s="745"/>
      <c r="Q202" s="732"/>
    </row>
    <row r="203" spans="1:17" ht="14.4" customHeight="1" x14ac:dyDescent="0.3">
      <c r="A203" s="726" t="s">
        <v>7700</v>
      </c>
      <c r="B203" s="727" t="s">
        <v>7701</v>
      </c>
      <c r="C203" s="727" t="s">
        <v>5813</v>
      </c>
      <c r="D203" s="727" t="s">
        <v>7940</v>
      </c>
      <c r="E203" s="727" t="s">
        <v>7941</v>
      </c>
      <c r="F203" s="731"/>
      <c r="G203" s="731"/>
      <c r="H203" s="731"/>
      <c r="I203" s="731"/>
      <c r="J203" s="731">
        <v>2</v>
      </c>
      <c r="K203" s="731">
        <v>464</v>
      </c>
      <c r="L203" s="731">
        <v>1</v>
      </c>
      <c r="M203" s="731">
        <v>232</v>
      </c>
      <c r="N203" s="731"/>
      <c r="O203" s="731"/>
      <c r="P203" s="745"/>
      <c r="Q203" s="732"/>
    </row>
    <row r="204" spans="1:17" ht="14.4" customHeight="1" x14ac:dyDescent="0.3">
      <c r="A204" s="726" t="s">
        <v>7700</v>
      </c>
      <c r="B204" s="727" t="s">
        <v>7701</v>
      </c>
      <c r="C204" s="727" t="s">
        <v>5813</v>
      </c>
      <c r="D204" s="727" t="s">
        <v>7942</v>
      </c>
      <c r="E204" s="727" t="s">
        <v>7943</v>
      </c>
      <c r="F204" s="731"/>
      <c r="G204" s="731"/>
      <c r="H204" s="731"/>
      <c r="I204" s="731"/>
      <c r="J204" s="731">
        <v>4</v>
      </c>
      <c r="K204" s="731">
        <v>372</v>
      </c>
      <c r="L204" s="731">
        <v>1</v>
      </c>
      <c r="M204" s="731">
        <v>93</v>
      </c>
      <c r="N204" s="731">
        <v>35</v>
      </c>
      <c r="O204" s="731">
        <v>3255</v>
      </c>
      <c r="P204" s="745">
        <v>8.75</v>
      </c>
      <c r="Q204" s="732">
        <v>93</v>
      </c>
    </row>
    <row r="205" spans="1:17" ht="14.4" customHeight="1" x14ac:dyDescent="0.3">
      <c r="A205" s="726" t="s">
        <v>7700</v>
      </c>
      <c r="B205" s="727" t="s">
        <v>7944</v>
      </c>
      <c r="C205" s="727" t="s">
        <v>5813</v>
      </c>
      <c r="D205" s="727" t="s">
        <v>7945</v>
      </c>
      <c r="E205" s="727" t="s">
        <v>7946</v>
      </c>
      <c r="F205" s="731">
        <v>1</v>
      </c>
      <c r="G205" s="731">
        <v>1037</v>
      </c>
      <c r="H205" s="731">
        <v>0.49951830443159922</v>
      </c>
      <c r="I205" s="731">
        <v>1037</v>
      </c>
      <c r="J205" s="731">
        <v>2</v>
      </c>
      <c r="K205" s="731">
        <v>2076</v>
      </c>
      <c r="L205" s="731">
        <v>1</v>
      </c>
      <c r="M205" s="731">
        <v>1038</v>
      </c>
      <c r="N205" s="731">
        <v>1</v>
      </c>
      <c r="O205" s="731">
        <v>1038</v>
      </c>
      <c r="P205" s="745">
        <v>0.5</v>
      </c>
      <c r="Q205" s="732">
        <v>1038</v>
      </c>
    </row>
    <row r="206" spans="1:17" ht="14.4" customHeight="1" x14ac:dyDescent="0.3">
      <c r="A206" s="726" t="s">
        <v>7947</v>
      </c>
      <c r="B206" s="727" t="s">
        <v>7088</v>
      </c>
      <c r="C206" s="727" t="s">
        <v>5792</v>
      </c>
      <c r="D206" s="727" t="s">
        <v>7948</v>
      </c>
      <c r="E206" s="727" t="s">
        <v>7949</v>
      </c>
      <c r="F206" s="731">
        <v>0.67</v>
      </c>
      <c r="G206" s="731">
        <v>1712.05</v>
      </c>
      <c r="H206" s="731">
        <v>0.2107366705563187</v>
      </c>
      <c r="I206" s="731">
        <v>2555.2985074626863</v>
      </c>
      <c r="J206" s="731">
        <v>3</v>
      </c>
      <c r="K206" s="731">
        <v>8124.12</v>
      </c>
      <c r="L206" s="731">
        <v>1</v>
      </c>
      <c r="M206" s="731">
        <v>2708.04</v>
      </c>
      <c r="N206" s="731">
        <v>0.67</v>
      </c>
      <c r="O206" s="731">
        <v>1814.38</v>
      </c>
      <c r="P206" s="745">
        <v>0.22333249631960139</v>
      </c>
      <c r="Q206" s="732">
        <v>2708.0298507462685</v>
      </c>
    </row>
    <row r="207" spans="1:17" ht="14.4" customHeight="1" x14ac:dyDescent="0.3">
      <c r="A207" s="726" t="s">
        <v>7947</v>
      </c>
      <c r="B207" s="727" t="s">
        <v>7088</v>
      </c>
      <c r="C207" s="727" t="s">
        <v>5792</v>
      </c>
      <c r="D207" s="727" t="s">
        <v>7950</v>
      </c>
      <c r="E207" s="727" t="s">
        <v>7949</v>
      </c>
      <c r="F207" s="731"/>
      <c r="G207" s="731"/>
      <c r="H207" s="731"/>
      <c r="I207" s="731"/>
      <c r="J207" s="731">
        <v>0.2</v>
      </c>
      <c r="K207" s="731">
        <v>1354.02</v>
      </c>
      <c r="L207" s="731">
        <v>1</v>
      </c>
      <c r="M207" s="731">
        <v>6770.0999999999995</v>
      </c>
      <c r="N207" s="731"/>
      <c r="O207" s="731"/>
      <c r="P207" s="745"/>
      <c r="Q207" s="732"/>
    </row>
    <row r="208" spans="1:17" ht="14.4" customHeight="1" x14ac:dyDescent="0.3">
      <c r="A208" s="726" t="s">
        <v>7947</v>
      </c>
      <c r="B208" s="727" t="s">
        <v>7088</v>
      </c>
      <c r="C208" s="727" t="s">
        <v>5792</v>
      </c>
      <c r="D208" s="727" t="s">
        <v>7951</v>
      </c>
      <c r="E208" s="727" t="s">
        <v>7952</v>
      </c>
      <c r="F208" s="731">
        <v>0.52</v>
      </c>
      <c r="G208" s="731">
        <v>2546.06</v>
      </c>
      <c r="H208" s="731">
        <v>0.53091583951955956</v>
      </c>
      <c r="I208" s="731">
        <v>4896.2692307692305</v>
      </c>
      <c r="J208" s="731">
        <v>0.97</v>
      </c>
      <c r="K208" s="731">
        <v>4795.6000000000004</v>
      </c>
      <c r="L208" s="731">
        <v>1</v>
      </c>
      <c r="M208" s="731">
        <v>4943.9175257731968</v>
      </c>
      <c r="N208" s="731">
        <v>0.66999999999999993</v>
      </c>
      <c r="O208" s="731">
        <v>3312.38</v>
      </c>
      <c r="P208" s="745">
        <v>0.69071231962632407</v>
      </c>
      <c r="Q208" s="732">
        <v>4943.8507462686575</v>
      </c>
    </row>
    <row r="209" spans="1:17" ht="14.4" customHeight="1" x14ac:dyDescent="0.3">
      <c r="A209" s="726" t="s">
        <v>7947</v>
      </c>
      <c r="B209" s="727" t="s">
        <v>7088</v>
      </c>
      <c r="C209" s="727" t="s">
        <v>5792</v>
      </c>
      <c r="D209" s="727" t="s">
        <v>7953</v>
      </c>
      <c r="E209" s="727" t="s">
        <v>7954</v>
      </c>
      <c r="F209" s="731">
        <v>23.629999999999995</v>
      </c>
      <c r="G209" s="731">
        <v>22479.91</v>
      </c>
      <c r="H209" s="731">
        <v>1.4622154343701359</v>
      </c>
      <c r="I209" s="731">
        <v>951.32924248836241</v>
      </c>
      <c r="J209" s="731">
        <v>15.299999999999999</v>
      </c>
      <c r="K209" s="731">
        <v>15373.869999999999</v>
      </c>
      <c r="L209" s="731">
        <v>1</v>
      </c>
      <c r="M209" s="731">
        <v>1004.8281045751634</v>
      </c>
      <c r="N209" s="731">
        <v>23.049999999999994</v>
      </c>
      <c r="O209" s="731">
        <v>23161.24</v>
      </c>
      <c r="P209" s="745">
        <v>1.506532837860604</v>
      </c>
      <c r="Q209" s="732">
        <v>1004.8260303687639</v>
      </c>
    </row>
    <row r="210" spans="1:17" ht="14.4" customHeight="1" x14ac:dyDescent="0.3">
      <c r="A210" s="726" t="s">
        <v>7947</v>
      </c>
      <c r="B210" s="727" t="s">
        <v>7088</v>
      </c>
      <c r="C210" s="727" t="s">
        <v>5792</v>
      </c>
      <c r="D210" s="727" t="s">
        <v>7955</v>
      </c>
      <c r="E210" s="727" t="s">
        <v>7952</v>
      </c>
      <c r="F210" s="731">
        <v>5.38</v>
      </c>
      <c r="G210" s="731">
        <v>53196.47</v>
      </c>
      <c r="H210" s="731">
        <v>1.169566776471064</v>
      </c>
      <c r="I210" s="731">
        <v>9887.8197026022317</v>
      </c>
      <c r="J210" s="731">
        <v>4.5999999999999996</v>
      </c>
      <c r="K210" s="731">
        <v>45483.91</v>
      </c>
      <c r="L210" s="731">
        <v>1</v>
      </c>
      <c r="M210" s="731">
        <v>9887.8065217391322</v>
      </c>
      <c r="N210" s="731">
        <v>5.4099999999999993</v>
      </c>
      <c r="O210" s="731">
        <v>53443.69000000001</v>
      </c>
      <c r="P210" s="745">
        <v>1.1750021051400374</v>
      </c>
      <c r="Q210" s="732">
        <v>9878.6857670979698</v>
      </c>
    </row>
    <row r="211" spans="1:17" ht="14.4" customHeight="1" x14ac:dyDescent="0.3">
      <c r="A211" s="726" t="s">
        <v>7947</v>
      </c>
      <c r="B211" s="727" t="s">
        <v>7088</v>
      </c>
      <c r="C211" s="727" t="s">
        <v>5792</v>
      </c>
      <c r="D211" s="727" t="s">
        <v>7956</v>
      </c>
      <c r="E211" s="727" t="s">
        <v>7952</v>
      </c>
      <c r="F211" s="731">
        <v>0.2</v>
      </c>
      <c r="G211" s="731">
        <v>988.78</v>
      </c>
      <c r="H211" s="731"/>
      <c r="I211" s="731">
        <v>4943.8999999999996</v>
      </c>
      <c r="J211" s="731"/>
      <c r="K211" s="731"/>
      <c r="L211" s="731"/>
      <c r="M211" s="731"/>
      <c r="N211" s="731">
        <v>0.06</v>
      </c>
      <c r="O211" s="731">
        <v>296.63</v>
      </c>
      <c r="P211" s="745"/>
      <c r="Q211" s="732">
        <v>4943.833333333333</v>
      </c>
    </row>
    <row r="212" spans="1:17" ht="14.4" customHeight="1" x14ac:dyDescent="0.3">
      <c r="A212" s="726" t="s">
        <v>7947</v>
      </c>
      <c r="B212" s="727" t="s">
        <v>7088</v>
      </c>
      <c r="C212" s="727" t="s">
        <v>5792</v>
      </c>
      <c r="D212" s="727" t="s">
        <v>7957</v>
      </c>
      <c r="E212" s="727" t="s">
        <v>7958</v>
      </c>
      <c r="F212" s="731"/>
      <c r="G212" s="731"/>
      <c r="H212" s="731"/>
      <c r="I212" s="731"/>
      <c r="J212" s="731"/>
      <c r="K212" s="731"/>
      <c r="L212" s="731"/>
      <c r="M212" s="731"/>
      <c r="N212" s="731">
        <v>2</v>
      </c>
      <c r="O212" s="731">
        <v>10379.6</v>
      </c>
      <c r="P212" s="745"/>
      <c r="Q212" s="732">
        <v>5189.8</v>
      </c>
    </row>
    <row r="213" spans="1:17" ht="14.4" customHeight="1" x14ac:dyDescent="0.3">
      <c r="A213" s="726" t="s">
        <v>7947</v>
      </c>
      <c r="B213" s="727" t="s">
        <v>7088</v>
      </c>
      <c r="C213" s="727" t="s">
        <v>5792</v>
      </c>
      <c r="D213" s="727" t="s">
        <v>7959</v>
      </c>
      <c r="E213" s="727" t="s">
        <v>7960</v>
      </c>
      <c r="F213" s="731">
        <v>3.5</v>
      </c>
      <c r="G213" s="731">
        <v>3264.8700000000003</v>
      </c>
      <c r="H213" s="731"/>
      <c r="I213" s="731">
        <v>932.82</v>
      </c>
      <c r="J213" s="731"/>
      <c r="K213" s="731"/>
      <c r="L213" s="731"/>
      <c r="M213" s="731"/>
      <c r="N213" s="731">
        <v>1</v>
      </c>
      <c r="O213" s="731">
        <v>843.46</v>
      </c>
      <c r="P213" s="745"/>
      <c r="Q213" s="732">
        <v>843.46</v>
      </c>
    </row>
    <row r="214" spans="1:17" ht="14.4" customHeight="1" x14ac:dyDescent="0.3">
      <c r="A214" s="726" t="s">
        <v>7947</v>
      </c>
      <c r="B214" s="727" t="s">
        <v>7088</v>
      </c>
      <c r="C214" s="727" t="s">
        <v>5792</v>
      </c>
      <c r="D214" s="727" t="s">
        <v>6025</v>
      </c>
      <c r="E214" s="727" t="s">
        <v>6026</v>
      </c>
      <c r="F214" s="731">
        <v>4.3600000000000003</v>
      </c>
      <c r="G214" s="731">
        <v>19315</v>
      </c>
      <c r="H214" s="731">
        <v>0.49400973236258655</v>
      </c>
      <c r="I214" s="731">
        <v>4430.0458715596324</v>
      </c>
      <c r="J214" s="731">
        <v>8.74</v>
      </c>
      <c r="K214" s="731">
        <v>39098.42</v>
      </c>
      <c r="L214" s="731">
        <v>1</v>
      </c>
      <c r="M214" s="731">
        <v>4473.503432494279</v>
      </c>
      <c r="N214" s="731">
        <v>4.9300000000000006</v>
      </c>
      <c r="O214" s="731">
        <v>22396.839999999997</v>
      </c>
      <c r="P214" s="745">
        <v>0.57283235486242146</v>
      </c>
      <c r="Q214" s="732">
        <v>4542.9695740365096</v>
      </c>
    </row>
    <row r="215" spans="1:17" ht="14.4" customHeight="1" x14ac:dyDescent="0.3">
      <c r="A215" s="726" t="s">
        <v>7947</v>
      </c>
      <c r="B215" s="727" t="s">
        <v>7088</v>
      </c>
      <c r="C215" s="727" t="s">
        <v>5792</v>
      </c>
      <c r="D215" s="727" t="s">
        <v>7961</v>
      </c>
      <c r="E215" s="727" t="s">
        <v>6026</v>
      </c>
      <c r="F215" s="731">
        <v>2.15</v>
      </c>
      <c r="G215" s="731">
        <v>18859.02</v>
      </c>
      <c r="H215" s="731">
        <v>1.1751537406538957</v>
      </c>
      <c r="I215" s="731">
        <v>8771.6372093023256</v>
      </c>
      <c r="J215" s="731">
        <v>1.8000000000000007</v>
      </c>
      <c r="K215" s="731">
        <v>16048.129999999997</v>
      </c>
      <c r="L215" s="731">
        <v>1</v>
      </c>
      <c r="M215" s="731">
        <v>8915.6277777777723</v>
      </c>
      <c r="N215" s="731">
        <v>1.7100000000000004</v>
      </c>
      <c r="O215" s="731">
        <v>15552.720000000001</v>
      </c>
      <c r="P215" s="745">
        <v>0.96912973661105706</v>
      </c>
      <c r="Q215" s="732">
        <v>9095.1578947368398</v>
      </c>
    </row>
    <row r="216" spans="1:17" ht="14.4" customHeight="1" x14ac:dyDescent="0.3">
      <c r="A216" s="726" t="s">
        <v>7947</v>
      </c>
      <c r="B216" s="727" t="s">
        <v>7088</v>
      </c>
      <c r="C216" s="727" t="s">
        <v>5792</v>
      </c>
      <c r="D216" s="727" t="s">
        <v>7962</v>
      </c>
      <c r="E216" s="727" t="s">
        <v>7963</v>
      </c>
      <c r="F216" s="731">
        <v>10.599999999999998</v>
      </c>
      <c r="G216" s="731">
        <v>20648.93</v>
      </c>
      <c r="H216" s="731">
        <v>0.98999976507262843</v>
      </c>
      <c r="I216" s="731">
        <v>1948.0122641509438</v>
      </c>
      <c r="J216" s="731">
        <v>10.700000000000001</v>
      </c>
      <c r="K216" s="731">
        <v>20857.510000000002</v>
      </c>
      <c r="L216" s="731">
        <v>1</v>
      </c>
      <c r="M216" s="731">
        <v>1949.3</v>
      </c>
      <c r="N216" s="731">
        <v>9.8999999999999986</v>
      </c>
      <c r="O216" s="731">
        <v>19298.07</v>
      </c>
      <c r="P216" s="745">
        <v>0.92523364485981296</v>
      </c>
      <c r="Q216" s="732">
        <v>1949.3000000000002</v>
      </c>
    </row>
    <row r="217" spans="1:17" ht="14.4" customHeight="1" x14ac:dyDescent="0.3">
      <c r="A217" s="726" t="s">
        <v>7947</v>
      </c>
      <c r="B217" s="727" t="s">
        <v>7088</v>
      </c>
      <c r="C217" s="727" t="s">
        <v>5792</v>
      </c>
      <c r="D217" s="727" t="s">
        <v>7566</v>
      </c>
      <c r="E217" s="727" t="s">
        <v>6026</v>
      </c>
      <c r="F217" s="731">
        <v>25.05</v>
      </c>
      <c r="G217" s="731">
        <v>44358.54</v>
      </c>
      <c r="H217" s="731">
        <v>0.79493853360195366</v>
      </c>
      <c r="I217" s="731">
        <v>1770.8</v>
      </c>
      <c r="J217" s="731">
        <v>31.220000000000002</v>
      </c>
      <c r="K217" s="731">
        <v>55801.219999999994</v>
      </c>
      <c r="L217" s="731">
        <v>1</v>
      </c>
      <c r="M217" s="731">
        <v>1787.3549007046761</v>
      </c>
      <c r="N217" s="731">
        <v>29.83</v>
      </c>
      <c r="O217" s="731">
        <v>54252.58</v>
      </c>
      <c r="P217" s="745">
        <v>0.97224720176368917</v>
      </c>
      <c r="Q217" s="732">
        <v>1818.7254441837079</v>
      </c>
    </row>
    <row r="218" spans="1:17" ht="14.4" customHeight="1" x14ac:dyDescent="0.3">
      <c r="A218" s="726" t="s">
        <v>7947</v>
      </c>
      <c r="B218" s="727" t="s">
        <v>7088</v>
      </c>
      <c r="C218" s="727" t="s">
        <v>5792</v>
      </c>
      <c r="D218" s="727" t="s">
        <v>7964</v>
      </c>
      <c r="E218" s="727" t="s">
        <v>7965</v>
      </c>
      <c r="F218" s="731">
        <v>12.770000000000003</v>
      </c>
      <c r="G218" s="731">
        <v>6017.9599999999991</v>
      </c>
      <c r="H218" s="731">
        <v>1.3710773212552567</v>
      </c>
      <c r="I218" s="731">
        <v>471.25763508222377</v>
      </c>
      <c r="J218" s="731">
        <v>8.49</v>
      </c>
      <c r="K218" s="731">
        <v>4389.2200000000012</v>
      </c>
      <c r="L218" s="731">
        <v>1</v>
      </c>
      <c r="M218" s="731">
        <v>516.98704358068323</v>
      </c>
      <c r="N218" s="731">
        <v>6.8900000000000006</v>
      </c>
      <c r="O218" s="731">
        <v>3566.26</v>
      </c>
      <c r="P218" s="745">
        <v>0.81250427182961882</v>
      </c>
      <c r="Q218" s="732">
        <v>517.59941944847606</v>
      </c>
    </row>
    <row r="219" spans="1:17" ht="14.4" customHeight="1" x14ac:dyDescent="0.3">
      <c r="A219" s="726" t="s">
        <v>7947</v>
      </c>
      <c r="B219" s="727" t="s">
        <v>7088</v>
      </c>
      <c r="C219" s="727" t="s">
        <v>5792</v>
      </c>
      <c r="D219" s="727" t="s">
        <v>7567</v>
      </c>
      <c r="E219" s="727" t="s">
        <v>7568</v>
      </c>
      <c r="F219" s="731">
        <v>0.78000000000000014</v>
      </c>
      <c r="G219" s="731">
        <v>704.95999999999992</v>
      </c>
      <c r="H219" s="731">
        <v>0.77997831426611486</v>
      </c>
      <c r="I219" s="731">
        <v>903.79487179487148</v>
      </c>
      <c r="J219" s="731">
        <v>1</v>
      </c>
      <c r="K219" s="731">
        <v>903.81999999999994</v>
      </c>
      <c r="L219" s="731">
        <v>1</v>
      </c>
      <c r="M219" s="731">
        <v>903.81999999999994</v>
      </c>
      <c r="N219" s="731">
        <v>1.8800000000000001</v>
      </c>
      <c r="O219" s="731">
        <v>1699.1399999999999</v>
      </c>
      <c r="P219" s="745">
        <v>1.879953973136244</v>
      </c>
      <c r="Q219" s="732">
        <v>903.79787234042544</v>
      </c>
    </row>
    <row r="220" spans="1:17" ht="14.4" customHeight="1" x14ac:dyDescent="0.3">
      <c r="A220" s="726" t="s">
        <v>7947</v>
      </c>
      <c r="B220" s="727" t="s">
        <v>7088</v>
      </c>
      <c r="C220" s="727" t="s">
        <v>5792</v>
      </c>
      <c r="D220" s="727" t="s">
        <v>7966</v>
      </c>
      <c r="E220" s="727" t="s">
        <v>6026</v>
      </c>
      <c r="F220" s="731">
        <v>1.5700000000000003</v>
      </c>
      <c r="G220" s="731">
        <v>51211.67</v>
      </c>
      <c r="H220" s="731">
        <v>1.1031139929141076</v>
      </c>
      <c r="I220" s="731">
        <v>32618.898089171966</v>
      </c>
      <c r="J220" s="731">
        <v>1.4400000000000004</v>
      </c>
      <c r="K220" s="731">
        <v>46424.639999999999</v>
      </c>
      <c r="L220" s="731">
        <v>1</v>
      </c>
      <c r="M220" s="731">
        <v>32239.333333333325</v>
      </c>
      <c r="N220" s="731">
        <v>1.4800000000000004</v>
      </c>
      <c r="O220" s="731">
        <v>48349.759999999995</v>
      </c>
      <c r="P220" s="745">
        <v>1.0414676344286136</v>
      </c>
      <c r="Q220" s="732">
        <v>32668.756756756742</v>
      </c>
    </row>
    <row r="221" spans="1:17" ht="14.4" customHeight="1" x14ac:dyDescent="0.3">
      <c r="A221" s="726" t="s">
        <v>7947</v>
      </c>
      <c r="B221" s="727" t="s">
        <v>7088</v>
      </c>
      <c r="C221" s="727" t="s">
        <v>5810</v>
      </c>
      <c r="D221" s="727" t="s">
        <v>7967</v>
      </c>
      <c r="E221" s="727" t="s">
        <v>7968</v>
      </c>
      <c r="F221" s="731">
        <v>3</v>
      </c>
      <c r="G221" s="731">
        <v>1768.77</v>
      </c>
      <c r="H221" s="731">
        <v>1</v>
      </c>
      <c r="I221" s="731">
        <v>589.59</v>
      </c>
      <c r="J221" s="731">
        <v>3</v>
      </c>
      <c r="K221" s="731">
        <v>1768.77</v>
      </c>
      <c r="L221" s="731">
        <v>1</v>
      </c>
      <c r="M221" s="731">
        <v>589.59</v>
      </c>
      <c r="N221" s="731">
        <v>7</v>
      </c>
      <c r="O221" s="731">
        <v>4127.13</v>
      </c>
      <c r="P221" s="745">
        <v>2.3333333333333335</v>
      </c>
      <c r="Q221" s="732">
        <v>589.59</v>
      </c>
    </row>
    <row r="222" spans="1:17" ht="14.4" customHeight="1" x14ac:dyDescent="0.3">
      <c r="A222" s="726" t="s">
        <v>7947</v>
      </c>
      <c r="B222" s="727" t="s">
        <v>7088</v>
      </c>
      <c r="C222" s="727" t="s">
        <v>5810</v>
      </c>
      <c r="D222" s="727" t="s">
        <v>7969</v>
      </c>
      <c r="E222" s="727" t="s">
        <v>7970</v>
      </c>
      <c r="F222" s="731">
        <v>48</v>
      </c>
      <c r="G222" s="731">
        <v>81940.800000000003</v>
      </c>
      <c r="H222" s="731">
        <v>0.79734219269102991</v>
      </c>
      <c r="I222" s="731">
        <v>1707.1000000000001</v>
      </c>
      <c r="J222" s="731">
        <v>60.2</v>
      </c>
      <c r="K222" s="731">
        <v>102767.42</v>
      </c>
      <c r="L222" s="731">
        <v>1</v>
      </c>
      <c r="M222" s="731">
        <v>1707.1</v>
      </c>
      <c r="N222" s="731">
        <v>59</v>
      </c>
      <c r="O222" s="731">
        <v>100718.90000000001</v>
      </c>
      <c r="P222" s="745">
        <v>0.98006644518272434</v>
      </c>
      <c r="Q222" s="732">
        <v>1707.1000000000001</v>
      </c>
    </row>
    <row r="223" spans="1:17" ht="14.4" customHeight="1" x14ac:dyDescent="0.3">
      <c r="A223" s="726" t="s">
        <v>7947</v>
      </c>
      <c r="B223" s="727" t="s">
        <v>7088</v>
      </c>
      <c r="C223" s="727" t="s">
        <v>5810</v>
      </c>
      <c r="D223" s="727" t="s">
        <v>7971</v>
      </c>
      <c r="E223" s="727" t="s">
        <v>7972</v>
      </c>
      <c r="F223" s="731">
        <v>1</v>
      </c>
      <c r="G223" s="731">
        <v>1447.28</v>
      </c>
      <c r="H223" s="731">
        <v>0.2</v>
      </c>
      <c r="I223" s="731">
        <v>1447.28</v>
      </c>
      <c r="J223" s="731">
        <v>5</v>
      </c>
      <c r="K223" s="731">
        <v>7236.4</v>
      </c>
      <c r="L223" s="731">
        <v>1</v>
      </c>
      <c r="M223" s="731">
        <v>1447.28</v>
      </c>
      <c r="N223" s="731"/>
      <c r="O223" s="731"/>
      <c r="P223" s="745"/>
      <c r="Q223" s="732"/>
    </row>
    <row r="224" spans="1:17" ht="14.4" customHeight="1" x14ac:dyDescent="0.3">
      <c r="A224" s="726" t="s">
        <v>7947</v>
      </c>
      <c r="B224" s="727" t="s">
        <v>7088</v>
      </c>
      <c r="C224" s="727" t="s">
        <v>5810</v>
      </c>
      <c r="D224" s="727" t="s">
        <v>7973</v>
      </c>
      <c r="E224" s="727" t="s">
        <v>7974</v>
      </c>
      <c r="F224" s="731">
        <v>1</v>
      </c>
      <c r="G224" s="731">
        <v>972.32</v>
      </c>
      <c r="H224" s="731">
        <v>0.33333333333333337</v>
      </c>
      <c r="I224" s="731">
        <v>972.32</v>
      </c>
      <c r="J224" s="731">
        <v>3</v>
      </c>
      <c r="K224" s="731">
        <v>2916.96</v>
      </c>
      <c r="L224" s="731">
        <v>1</v>
      </c>
      <c r="M224" s="731">
        <v>972.32</v>
      </c>
      <c r="N224" s="731">
        <v>4</v>
      </c>
      <c r="O224" s="731">
        <v>3889.28</v>
      </c>
      <c r="P224" s="745">
        <v>1.3333333333333335</v>
      </c>
      <c r="Q224" s="732">
        <v>972.32</v>
      </c>
    </row>
    <row r="225" spans="1:17" ht="14.4" customHeight="1" x14ac:dyDescent="0.3">
      <c r="A225" s="726" t="s">
        <v>7947</v>
      </c>
      <c r="B225" s="727" t="s">
        <v>7088</v>
      </c>
      <c r="C225" s="727" t="s">
        <v>5810</v>
      </c>
      <c r="D225" s="727" t="s">
        <v>7975</v>
      </c>
      <c r="E225" s="727" t="s">
        <v>7974</v>
      </c>
      <c r="F225" s="731">
        <v>1</v>
      </c>
      <c r="G225" s="731">
        <v>1408.42</v>
      </c>
      <c r="H225" s="731"/>
      <c r="I225" s="731">
        <v>1408.42</v>
      </c>
      <c r="J225" s="731"/>
      <c r="K225" s="731"/>
      <c r="L225" s="731"/>
      <c r="M225" s="731"/>
      <c r="N225" s="731"/>
      <c r="O225" s="731"/>
      <c r="P225" s="745"/>
      <c r="Q225" s="732"/>
    </row>
    <row r="226" spans="1:17" ht="14.4" customHeight="1" x14ac:dyDescent="0.3">
      <c r="A226" s="726" t="s">
        <v>7947</v>
      </c>
      <c r="B226" s="727" t="s">
        <v>7088</v>
      </c>
      <c r="C226" s="727" t="s">
        <v>5810</v>
      </c>
      <c r="D226" s="727" t="s">
        <v>7976</v>
      </c>
      <c r="E226" s="727" t="s">
        <v>7974</v>
      </c>
      <c r="F226" s="731">
        <v>58</v>
      </c>
      <c r="G226" s="731">
        <v>99023.98</v>
      </c>
      <c r="H226" s="731">
        <v>1.4871794871794872</v>
      </c>
      <c r="I226" s="731">
        <v>1707.31</v>
      </c>
      <c r="J226" s="731">
        <v>39</v>
      </c>
      <c r="K226" s="731">
        <v>66585.09</v>
      </c>
      <c r="L226" s="731">
        <v>1</v>
      </c>
      <c r="M226" s="731">
        <v>1707.31</v>
      </c>
      <c r="N226" s="731">
        <v>49</v>
      </c>
      <c r="O226" s="731">
        <v>83658.19</v>
      </c>
      <c r="P226" s="745">
        <v>1.2564102564102566</v>
      </c>
      <c r="Q226" s="732">
        <v>1707.31</v>
      </c>
    </row>
    <row r="227" spans="1:17" ht="14.4" customHeight="1" x14ac:dyDescent="0.3">
      <c r="A227" s="726" t="s">
        <v>7947</v>
      </c>
      <c r="B227" s="727" t="s">
        <v>7088</v>
      </c>
      <c r="C227" s="727" t="s">
        <v>5810</v>
      </c>
      <c r="D227" s="727" t="s">
        <v>7977</v>
      </c>
      <c r="E227" s="727" t="s">
        <v>7974</v>
      </c>
      <c r="F227" s="731">
        <v>3</v>
      </c>
      <c r="G227" s="731">
        <v>6198.9000000000005</v>
      </c>
      <c r="H227" s="731">
        <v>1</v>
      </c>
      <c r="I227" s="731">
        <v>2066.3000000000002</v>
      </c>
      <c r="J227" s="731">
        <v>3</v>
      </c>
      <c r="K227" s="731">
        <v>6198.9000000000005</v>
      </c>
      <c r="L227" s="731">
        <v>1</v>
      </c>
      <c r="M227" s="731">
        <v>2066.3000000000002</v>
      </c>
      <c r="N227" s="731"/>
      <c r="O227" s="731"/>
      <c r="P227" s="745"/>
      <c r="Q227" s="732"/>
    </row>
    <row r="228" spans="1:17" ht="14.4" customHeight="1" x14ac:dyDescent="0.3">
      <c r="A228" s="726" t="s">
        <v>7947</v>
      </c>
      <c r="B228" s="727" t="s">
        <v>7088</v>
      </c>
      <c r="C228" s="727" t="s">
        <v>5810</v>
      </c>
      <c r="D228" s="727" t="s">
        <v>7978</v>
      </c>
      <c r="E228" s="727" t="s">
        <v>7979</v>
      </c>
      <c r="F228" s="731"/>
      <c r="G228" s="731"/>
      <c r="H228" s="731"/>
      <c r="I228" s="731"/>
      <c r="J228" s="731">
        <v>1</v>
      </c>
      <c r="K228" s="731">
        <v>1932.09</v>
      </c>
      <c r="L228" s="731">
        <v>1</v>
      </c>
      <c r="M228" s="731">
        <v>1932.09</v>
      </c>
      <c r="N228" s="731"/>
      <c r="O228" s="731"/>
      <c r="P228" s="745"/>
      <c r="Q228" s="732"/>
    </row>
    <row r="229" spans="1:17" ht="14.4" customHeight="1" x14ac:dyDescent="0.3">
      <c r="A229" s="726" t="s">
        <v>7947</v>
      </c>
      <c r="B229" s="727" t="s">
        <v>7088</v>
      </c>
      <c r="C229" s="727" t="s">
        <v>5810</v>
      </c>
      <c r="D229" s="727" t="s">
        <v>7980</v>
      </c>
      <c r="E229" s="727" t="s">
        <v>7981</v>
      </c>
      <c r="F229" s="731">
        <v>2</v>
      </c>
      <c r="G229" s="731">
        <v>2055.52</v>
      </c>
      <c r="H229" s="731">
        <v>0.66666666666666674</v>
      </c>
      <c r="I229" s="731">
        <v>1027.76</v>
      </c>
      <c r="J229" s="731">
        <v>3</v>
      </c>
      <c r="K229" s="731">
        <v>3083.2799999999997</v>
      </c>
      <c r="L229" s="731">
        <v>1</v>
      </c>
      <c r="M229" s="731">
        <v>1027.76</v>
      </c>
      <c r="N229" s="731">
        <v>1</v>
      </c>
      <c r="O229" s="731">
        <v>1027.76</v>
      </c>
      <c r="P229" s="745">
        <v>0.33333333333333337</v>
      </c>
      <c r="Q229" s="732">
        <v>1027.76</v>
      </c>
    </row>
    <row r="230" spans="1:17" ht="14.4" customHeight="1" x14ac:dyDescent="0.3">
      <c r="A230" s="726" t="s">
        <v>7947</v>
      </c>
      <c r="B230" s="727" t="s">
        <v>7088</v>
      </c>
      <c r="C230" s="727" t="s">
        <v>5810</v>
      </c>
      <c r="D230" s="727" t="s">
        <v>7982</v>
      </c>
      <c r="E230" s="727" t="s">
        <v>7981</v>
      </c>
      <c r="F230" s="731">
        <v>6</v>
      </c>
      <c r="G230" s="731">
        <v>12851.099999999999</v>
      </c>
      <c r="H230" s="731">
        <v>6</v>
      </c>
      <c r="I230" s="731">
        <v>2141.85</v>
      </c>
      <c r="J230" s="731">
        <v>1</v>
      </c>
      <c r="K230" s="731">
        <v>2141.85</v>
      </c>
      <c r="L230" s="731">
        <v>1</v>
      </c>
      <c r="M230" s="731">
        <v>2141.85</v>
      </c>
      <c r="N230" s="731">
        <v>15</v>
      </c>
      <c r="O230" s="731">
        <v>32127.75</v>
      </c>
      <c r="P230" s="745">
        <v>15</v>
      </c>
      <c r="Q230" s="732">
        <v>2141.85</v>
      </c>
    </row>
    <row r="231" spans="1:17" ht="14.4" customHeight="1" x14ac:dyDescent="0.3">
      <c r="A231" s="726" t="s">
        <v>7947</v>
      </c>
      <c r="B231" s="727" t="s">
        <v>7088</v>
      </c>
      <c r="C231" s="727" t="s">
        <v>5810</v>
      </c>
      <c r="D231" s="727" t="s">
        <v>7983</v>
      </c>
      <c r="E231" s="727" t="s">
        <v>7984</v>
      </c>
      <c r="F231" s="731">
        <v>1</v>
      </c>
      <c r="G231" s="731">
        <v>466.78</v>
      </c>
      <c r="H231" s="731"/>
      <c r="I231" s="731">
        <v>466.78</v>
      </c>
      <c r="J231" s="731"/>
      <c r="K231" s="731"/>
      <c r="L231" s="731"/>
      <c r="M231" s="731"/>
      <c r="N231" s="731"/>
      <c r="O231" s="731"/>
      <c r="P231" s="745"/>
      <c r="Q231" s="732"/>
    </row>
    <row r="232" spans="1:17" ht="14.4" customHeight="1" x14ac:dyDescent="0.3">
      <c r="A232" s="726" t="s">
        <v>7947</v>
      </c>
      <c r="B232" s="727" t="s">
        <v>7088</v>
      </c>
      <c r="C232" s="727" t="s">
        <v>5810</v>
      </c>
      <c r="D232" s="727" t="s">
        <v>7985</v>
      </c>
      <c r="E232" s="727" t="s">
        <v>7986</v>
      </c>
      <c r="F232" s="731"/>
      <c r="G232" s="731"/>
      <c r="H232" s="731"/>
      <c r="I232" s="731"/>
      <c r="J232" s="731">
        <v>1</v>
      </c>
      <c r="K232" s="731">
        <v>8536.5499999999993</v>
      </c>
      <c r="L232" s="731">
        <v>1</v>
      </c>
      <c r="M232" s="731">
        <v>8536.5499999999993</v>
      </c>
      <c r="N232" s="731"/>
      <c r="O232" s="731"/>
      <c r="P232" s="745"/>
      <c r="Q232" s="732"/>
    </row>
    <row r="233" spans="1:17" ht="14.4" customHeight="1" x14ac:dyDescent="0.3">
      <c r="A233" s="726" t="s">
        <v>7947</v>
      </c>
      <c r="B233" s="727" t="s">
        <v>7088</v>
      </c>
      <c r="C233" s="727" t="s">
        <v>5810</v>
      </c>
      <c r="D233" s="727" t="s">
        <v>7987</v>
      </c>
      <c r="E233" s="727" t="s">
        <v>7988</v>
      </c>
      <c r="F233" s="731">
        <v>7</v>
      </c>
      <c r="G233" s="731">
        <v>21023.660000000003</v>
      </c>
      <c r="H233" s="731">
        <v>1.7500000000000002</v>
      </c>
      <c r="I233" s="731">
        <v>3003.3800000000006</v>
      </c>
      <c r="J233" s="731">
        <v>4</v>
      </c>
      <c r="K233" s="731">
        <v>12013.52</v>
      </c>
      <c r="L233" s="731">
        <v>1</v>
      </c>
      <c r="M233" s="731">
        <v>3003.38</v>
      </c>
      <c r="N233" s="731">
        <v>12</v>
      </c>
      <c r="O233" s="731">
        <v>36040.559999999998</v>
      </c>
      <c r="P233" s="745">
        <v>2.9999999999999996</v>
      </c>
      <c r="Q233" s="732">
        <v>3003.3799999999997</v>
      </c>
    </row>
    <row r="234" spans="1:17" ht="14.4" customHeight="1" x14ac:dyDescent="0.3">
      <c r="A234" s="726" t="s">
        <v>7947</v>
      </c>
      <c r="B234" s="727" t="s">
        <v>7088</v>
      </c>
      <c r="C234" s="727" t="s">
        <v>5810</v>
      </c>
      <c r="D234" s="727" t="s">
        <v>7989</v>
      </c>
      <c r="E234" s="727" t="s">
        <v>7990</v>
      </c>
      <c r="F234" s="731"/>
      <c r="G234" s="731"/>
      <c r="H234" s="731"/>
      <c r="I234" s="731"/>
      <c r="J234" s="731">
        <v>1</v>
      </c>
      <c r="K234" s="731">
        <v>2236.5</v>
      </c>
      <c r="L234" s="731">
        <v>1</v>
      </c>
      <c r="M234" s="731">
        <v>2236.5</v>
      </c>
      <c r="N234" s="731">
        <v>2</v>
      </c>
      <c r="O234" s="731">
        <v>4473</v>
      </c>
      <c r="P234" s="745">
        <v>2</v>
      </c>
      <c r="Q234" s="732">
        <v>2236.5</v>
      </c>
    </row>
    <row r="235" spans="1:17" ht="14.4" customHeight="1" x14ac:dyDescent="0.3">
      <c r="A235" s="726" t="s">
        <v>7947</v>
      </c>
      <c r="B235" s="727" t="s">
        <v>7088</v>
      </c>
      <c r="C235" s="727" t="s">
        <v>5810</v>
      </c>
      <c r="D235" s="727" t="s">
        <v>7991</v>
      </c>
      <c r="E235" s="727" t="s">
        <v>7974</v>
      </c>
      <c r="F235" s="731"/>
      <c r="G235" s="731"/>
      <c r="H235" s="731"/>
      <c r="I235" s="731"/>
      <c r="J235" s="731"/>
      <c r="K235" s="731"/>
      <c r="L235" s="731"/>
      <c r="M235" s="731"/>
      <c r="N235" s="731">
        <v>2</v>
      </c>
      <c r="O235" s="731">
        <v>2893.94</v>
      </c>
      <c r="P235" s="745"/>
      <c r="Q235" s="732">
        <v>1446.97</v>
      </c>
    </row>
    <row r="236" spans="1:17" ht="14.4" customHeight="1" x14ac:dyDescent="0.3">
      <c r="A236" s="726" t="s">
        <v>7947</v>
      </c>
      <c r="B236" s="727" t="s">
        <v>7088</v>
      </c>
      <c r="C236" s="727" t="s">
        <v>5810</v>
      </c>
      <c r="D236" s="727" t="s">
        <v>7992</v>
      </c>
      <c r="E236" s="727" t="s">
        <v>7993</v>
      </c>
      <c r="F236" s="731"/>
      <c r="G236" s="731"/>
      <c r="H236" s="731"/>
      <c r="I236" s="731"/>
      <c r="J236" s="731">
        <v>2</v>
      </c>
      <c r="K236" s="731">
        <v>13781.56</v>
      </c>
      <c r="L236" s="731">
        <v>1</v>
      </c>
      <c r="M236" s="731">
        <v>6890.78</v>
      </c>
      <c r="N236" s="731">
        <v>1</v>
      </c>
      <c r="O236" s="731">
        <v>6890.78</v>
      </c>
      <c r="P236" s="745">
        <v>0.5</v>
      </c>
      <c r="Q236" s="732">
        <v>6890.78</v>
      </c>
    </row>
    <row r="237" spans="1:17" ht="14.4" customHeight="1" x14ac:dyDescent="0.3">
      <c r="A237" s="726" t="s">
        <v>7947</v>
      </c>
      <c r="B237" s="727" t="s">
        <v>7088</v>
      </c>
      <c r="C237" s="727" t="s">
        <v>5810</v>
      </c>
      <c r="D237" s="727" t="s">
        <v>7994</v>
      </c>
      <c r="E237" s="727" t="s">
        <v>7995</v>
      </c>
      <c r="F237" s="731"/>
      <c r="G237" s="731"/>
      <c r="H237" s="731"/>
      <c r="I237" s="731"/>
      <c r="J237" s="731">
        <v>1</v>
      </c>
      <c r="K237" s="731">
        <v>2298.9699999999998</v>
      </c>
      <c r="L237" s="731">
        <v>1</v>
      </c>
      <c r="M237" s="731">
        <v>2298.9699999999998</v>
      </c>
      <c r="N237" s="731"/>
      <c r="O237" s="731"/>
      <c r="P237" s="745"/>
      <c r="Q237" s="732"/>
    </row>
    <row r="238" spans="1:17" ht="14.4" customHeight="1" x14ac:dyDescent="0.3">
      <c r="A238" s="726" t="s">
        <v>7947</v>
      </c>
      <c r="B238" s="727" t="s">
        <v>7088</v>
      </c>
      <c r="C238" s="727" t="s">
        <v>5810</v>
      </c>
      <c r="D238" s="727" t="s">
        <v>7996</v>
      </c>
      <c r="E238" s="727" t="s">
        <v>7997</v>
      </c>
      <c r="F238" s="731">
        <v>19</v>
      </c>
      <c r="G238" s="731">
        <v>78619.91</v>
      </c>
      <c r="H238" s="731">
        <v>1.9</v>
      </c>
      <c r="I238" s="731">
        <v>4137.8900000000003</v>
      </c>
      <c r="J238" s="731">
        <v>10</v>
      </c>
      <c r="K238" s="731">
        <v>41378.9</v>
      </c>
      <c r="L238" s="731">
        <v>1</v>
      </c>
      <c r="M238" s="731">
        <v>4137.8900000000003</v>
      </c>
      <c r="N238" s="731">
        <v>12</v>
      </c>
      <c r="O238" s="731">
        <v>49654.680000000008</v>
      </c>
      <c r="P238" s="745">
        <v>1.2000000000000002</v>
      </c>
      <c r="Q238" s="732">
        <v>4137.8900000000003</v>
      </c>
    </row>
    <row r="239" spans="1:17" ht="14.4" customHeight="1" x14ac:dyDescent="0.3">
      <c r="A239" s="726" t="s">
        <v>7947</v>
      </c>
      <c r="B239" s="727" t="s">
        <v>7088</v>
      </c>
      <c r="C239" s="727" t="s">
        <v>5810</v>
      </c>
      <c r="D239" s="727" t="s">
        <v>7998</v>
      </c>
      <c r="E239" s="727" t="s">
        <v>7999</v>
      </c>
      <c r="F239" s="731">
        <v>1</v>
      </c>
      <c r="G239" s="731">
        <v>1123.73</v>
      </c>
      <c r="H239" s="731"/>
      <c r="I239" s="731">
        <v>1123.73</v>
      </c>
      <c r="J239" s="731"/>
      <c r="K239" s="731"/>
      <c r="L239" s="731"/>
      <c r="M239" s="731"/>
      <c r="N239" s="731">
        <v>1</v>
      </c>
      <c r="O239" s="731">
        <v>1123.73</v>
      </c>
      <c r="P239" s="745"/>
      <c r="Q239" s="732">
        <v>1123.73</v>
      </c>
    </row>
    <row r="240" spans="1:17" ht="14.4" customHeight="1" x14ac:dyDescent="0.3">
      <c r="A240" s="726" t="s">
        <v>7947</v>
      </c>
      <c r="B240" s="727" t="s">
        <v>7088</v>
      </c>
      <c r="C240" s="727" t="s">
        <v>5810</v>
      </c>
      <c r="D240" s="727" t="s">
        <v>8000</v>
      </c>
      <c r="E240" s="727" t="s">
        <v>8001</v>
      </c>
      <c r="F240" s="731">
        <v>47</v>
      </c>
      <c r="G240" s="731">
        <v>802433.35</v>
      </c>
      <c r="H240" s="731"/>
      <c r="I240" s="731">
        <v>17073.05</v>
      </c>
      <c r="J240" s="731"/>
      <c r="K240" s="731"/>
      <c r="L240" s="731"/>
      <c r="M240" s="731"/>
      <c r="N240" s="731"/>
      <c r="O240" s="731"/>
      <c r="P240" s="745"/>
      <c r="Q240" s="732"/>
    </row>
    <row r="241" spans="1:17" ht="14.4" customHeight="1" x14ac:dyDescent="0.3">
      <c r="A241" s="726" t="s">
        <v>7947</v>
      </c>
      <c r="B241" s="727" t="s">
        <v>7088</v>
      </c>
      <c r="C241" s="727" t="s">
        <v>5810</v>
      </c>
      <c r="D241" s="727" t="s">
        <v>8002</v>
      </c>
      <c r="E241" s="727" t="s">
        <v>8003</v>
      </c>
      <c r="F241" s="731">
        <v>49</v>
      </c>
      <c r="G241" s="731">
        <v>49137.2</v>
      </c>
      <c r="H241" s="731">
        <v>1.3243243243243243</v>
      </c>
      <c r="I241" s="731">
        <v>1002.8</v>
      </c>
      <c r="J241" s="731">
        <v>37</v>
      </c>
      <c r="K241" s="731">
        <v>37103.599999999999</v>
      </c>
      <c r="L241" s="731">
        <v>1</v>
      </c>
      <c r="M241" s="731">
        <v>1002.8</v>
      </c>
      <c r="N241" s="731">
        <v>50</v>
      </c>
      <c r="O241" s="731">
        <v>50139.999999999993</v>
      </c>
      <c r="P241" s="745">
        <v>1.3513513513513513</v>
      </c>
      <c r="Q241" s="732">
        <v>1002.7999999999998</v>
      </c>
    </row>
    <row r="242" spans="1:17" ht="14.4" customHeight="1" x14ac:dyDescent="0.3">
      <c r="A242" s="726" t="s">
        <v>7947</v>
      </c>
      <c r="B242" s="727" t="s">
        <v>7088</v>
      </c>
      <c r="C242" s="727" t="s">
        <v>5810</v>
      </c>
      <c r="D242" s="727" t="s">
        <v>8004</v>
      </c>
      <c r="E242" s="727" t="s">
        <v>8005</v>
      </c>
      <c r="F242" s="731">
        <v>5</v>
      </c>
      <c r="G242" s="731">
        <v>38250</v>
      </c>
      <c r="H242" s="731">
        <v>2.5</v>
      </c>
      <c r="I242" s="731">
        <v>7650</v>
      </c>
      <c r="J242" s="731">
        <v>2</v>
      </c>
      <c r="K242" s="731">
        <v>15300</v>
      </c>
      <c r="L242" s="731">
        <v>1</v>
      </c>
      <c r="M242" s="731">
        <v>7650</v>
      </c>
      <c r="N242" s="731">
        <v>5</v>
      </c>
      <c r="O242" s="731">
        <v>38250</v>
      </c>
      <c r="P242" s="745">
        <v>2.5</v>
      </c>
      <c r="Q242" s="732">
        <v>7650</v>
      </c>
    </row>
    <row r="243" spans="1:17" ht="14.4" customHeight="1" x14ac:dyDescent="0.3">
      <c r="A243" s="726" t="s">
        <v>7947</v>
      </c>
      <c r="B243" s="727" t="s">
        <v>7088</v>
      </c>
      <c r="C243" s="727" t="s">
        <v>5810</v>
      </c>
      <c r="D243" s="727" t="s">
        <v>8006</v>
      </c>
      <c r="E243" s="727" t="s">
        <v>8007</v>
      </c>
      <c r="F243" s="731">
        <v>1</v>
      </c>
      <c r="G243" s="731">
        <v>9370.39</v>
      </c>
      <c r="H243" s="731">
        <v>1</v>
      </c>
      <c r="I243" s="731">
        <v>9370.39</v>
      </c>
      <c r="J243" s="731">
        <v>1</v>
      </c>
      <c r="K243" s="731">
        <v>9370.39</v>
      </c>
      <c r="L243" s="731">
        <v>1</v>
      </c>
      <c r="M243" s="731">
        <v>9370.39</v>
      </c>
      <c r="N243" s="731">
        <v>9</v>
      </c>
      <c r="O243" s="731">
        <v>84333.51</v>
      </c>
      <c r="P243" s="745">
        <v>9</v>
      </c>
      <c r="Q243" s="732">
        <v>9370.39</v>
      </c>
    </row>
    <row r="244" spans="1:17" ht="14.4" customHeight="1" x14ac:dyDescent="0.3">
      <c r="A244" s="726" t="s">
        <v>7947</v>
      </c>
      <c r="B244" s="727" t="s">
        <v>7088</v>
      </c>
      <c r="C244" s="727" t="s">
        <v>5810</v>
      </c>
      <c r="D244" s="727" t="s">
        <v>8008</v>
      </c>
      <c r="E244" s="727" t="s">
        <v>8009</v>
      </c>
      <c r="F244" s="731">
        <v>1</v>
      </c>
      <c r="G244" s="731">
        <v>13284.52</v>
      </c>
      <c r="H244" s="731"/>
      <c r="I244" s="731">
        <v>13284.52</v>
      </c>
      <c r="J244" s="731"/>
      <c r="K244" s="731"/>
      <c r="L244" s="731"/>
      <c r="M244" s="731"/>
      <c r="N244" s="731">
        <v>3</v>
      </c>
      <c r="O244" s="731">
        <v>39853.56</v>
      </c>
      <c r="P244" s="745"/>
      <c r="Q244" s="732">
        <v>13284.519999999999</v>
      </c>
    </row>
    <row r="245" spans="1:17" ht="14.4" customHeight="1" x14ac:dyDescent="0.3">
      <c r="A245" s="726" t="s">
        <v>7947</v>
      </c>
      <c r="B245" s="727" t="s">
        <v>7088</v>
      </c>
      <c r="C245" s="727" t="s">
        <v>5810</v>
      </c>
      <c r="D245" s="727" t="s">
        <v>8010</v>
      </c>
      <c r="E245" s="727" t="s">
        <v>8011</v>
      </c>
      <c r="F245" s="731">
        <v>8</v>
      </c>
      <c r="G245" s="731">
        <v>17367.759999999998</v>
      </c>
      <c r="H245" s="731">
        <v>2</v>
      </c>
      <c r="I245" s="731">
        <v>2170.9699999999998</v>
      </c>
      <c r="J245" s="731">
        <v>4</v>
      </c>
      <c r="K245" s="731">
        <v>8683.8799999999992</v>
      </c>
      <c r="L245" s="731">
        <v>1</v>
      </c>
      <c r="M245" s="731">
        <v>2170.9699999999998</v>
      </c>
      <c r="N245" s="731">
        <v>11</v>
      </c>
      <c r="O245" s="731">
        <v>23880.67</v>
      </c>
      <c r="P245" s="745">
        <v>2.75</v>
      </c>
      <c r="Q245" s="732">
        <v>2170.9699999999998</v>
      </c>
    </row>
    <row r="246" spans="1:17" ht="14.4" customHeight="1" x14ac:dyDescent="0.3">
      <c r="A246" s="726" t="s">
        <v>7947</v>
      </c>
      <c r="B246" s="727" t="s">
        <v>7088</v>
      </c>
      <c r="C246" s="727" t="s">
        <v>5810</v>
      </c>
      <c r="D246" s="727" t="s">
        <v>8012</v>
      </c>
      <c r="E246" s="727" t="s">
        <v>8013</v>
      </c>
      <c r="F246" s="731"/>
      <c r="G246" s="731"/>
      <c r="H246" s="731"/>
      <c r="I246" s="731"/>
      <c r="J246" s="731"/>
      <c r="K246" s="731"/>
      <c r="L246" s="731"/>
      <c r="M246" s="731"/>
      <c r="N246" s="731">
        <v>1</v>
      </c>
      <c r="O246" s="731">
        <v>797</v>
      </c>
      <c r="P246" s="745"/>
      <c r="Q246" s="732">
        <v>797</v>
      </c>
    </row>
    <row r="247" spans="1:17" ht="14.4" customHeight="1" x14ac:dyDescent="0.3">
      <c r="A247" s="726" t="s">
        <v>7947</v>
      </c>
      <c r="B247" s="727" t="s">
        <v>7088</v>
      </c>
      <c r="C247" s="727" t="s">
        <v>5810</v>
      </c>
      <c r="D247" s="727" t="s">
        <v>8014</v>
      </c>
      <c r="E247" s="727" t="s">
        <v>8015</v>
      </c>
      <c r="F247" s="731"/>
      <c r="G247" s="731"/>
      <c r="H247" s="731"/>
      <c r="I247" s="731"/>
      <c r="J247" s="731">
        <v>2</v>
      </c>
      <c r="K247" s="731">
        <v>10518.46</v>
      </c>
      <c r="L247" s="731">
        <v>1</v>
      </c>
      <c r="M247" s="731">
        <v>5259.23</v>
      </c>
      <c r="N247" s="731">
        <v>1</v>
      </c>
      <c r="O247" s="731">
        <v>5259.23</v>
      </c>
      <c r="P247" s="745">
        <v>0.5</v>
      </c>
      <c r="Q247" s="732">
        <v>5259.23</v>
      </c>
    </row>
    <row r="248" spans="1:17" ht="14.4" customHeight="1" x14ac:dyDescent="0.3">
      <c r="A248" s="726" t="s">
        <v>7947</v>
      </c>
      <c r="B248" s="727" t="s">
        <v>7088</v>
      </c>
      <c r="C248" s="727" t="s">
        <v>5810</v>
      </c>
      <c r="D248" s="727" t="s">
        <v>8016</v>
      </c>
      <c r="E248" s="727" t="s">
        <v>8017</v>
      </c>
      <c r="F248" s="731"/>
      <c r="G248" s="731"/>
      <c r="H248" s="731"/>
      <c r="I248" s="731"/>
      <c r="J248" s="731"/>
      <c r="K248" s="731"/>
      <c r="L248" s="731"/>
      <c r="M248" s="731"/>
      <c r="N248" s="731">
        <v>1</v>
      </c>
      <c r="O248" s="731">
        <v>4041.82</v>
      </c>
      <c r="P248" s="745"/>
      <c r="Q248" s="732">
        <v>4041.82</v>
      </c>
    </row>
    <row r="249" spans="1:17" ht="14.4" customHeight="1" x14ac:dyDescent="0.3">
      <c r="A249" s="726" t="s">
        <v>7947</v>
      </c>
      <c r="B249" s="727" t="s">
        <v>7088</v>
      </c>
      <c r="C249" s="727" t="s">
        <v>5810</v>
      </c>
      <c r="D249" s="727" t="s">
        <v>8018</v>
      </c>
      <c r="E249" s="727" t="s">
        <v>8019</v>
      </c>
      <c r="F249" s="731">
        <v>6</v>
      </c>
      <c r="G249" s="731">
        <v>3633.9</v>
      </c>
      <c r="H249" s="731">
        <v>2.0000000000000004</v>
      </c>
      <c r="I249" s="731">
        <v>605.65</v>
      </c>
      <c r="J249" s="731">
        <v>3</v>
      </c>
      <c r="K249" s="731">
        <v>1816.9499999999998</v>
      </c>
      <c r="L249" s="731">
        <v>1</v>
      </c>
      <c r="M249" s="731">
        <v>605.65</v>
      </c>
      <c r="N249" s="731">
        <v>11</v>
      </c>
      <c r="O249" s="731">
        <v>6662.15</v>
      </c>
      <c r="P249" s="745">
        <v>3.666666666666667</v>
      </c>
      <c r="Q249" s="732">
        <v>605.65</v>
      </c>
    </row>
    <row r="250" spans="1:17" ht="14.4" customHeight="1" x14ac:dyDescent="0.3">
      <c r="A250" s="726" t="s">
        <v>7947</v>
      </c>
      <c r="B250" s="727" t="s">
        <v>7088</v>
      </c>
      <c r="C250" s="727" t="s">
        <v>5810</v>
      </c>
      <c r="D250" s="727" t="s">
        <v>8020</v>
      </c>
      <c r="E250" s="727" t="s">
        <v>8021</v>
      </c>
      <c r="F250" s="731"/>
      <c r="G250" s="731"/>
      <c r="H250" s="731"/>
      <c r="I250" s="731"/>
      <c r="J250" s="731">
        <v>3</v>
      </c>
      <c r="K250" s="731">
        <v>2493.48</v>
      </c>
      <c r="L250" s="731">
        <v>1</v>
      </c>
      <c r="M250" s="731">
        <v>831.16</v>
      </c>
      <c r="N250" s="731">
        <v>3</v>
      </c>
      <c r="O250" s="731">
        <v>2493.48</v>
      </c>
      <c r="P250" s="745">
        <v>1</v>
      </c>
      <c r="Q250" s="732">
        <v>831.16</v>
      </c>
    </row>
    <row r="251" spans="1:17" ht="14.4" customHeight="1" x14ac:dyDescent="0.3">
      <c r="A251" s="726" t="s">
        <v>7947</v>
      </c>
      <c r="B251" s="727" t="s">
        <v>7088</v>
      </c>
      <c r="C251" s="727" t="s">
        <v>5810</v>
      </c>
      <c r="D251" s="727" t="s">
        <v>8022</v>
      </c>
      <c r="E251" s="727" t="s">
        <v>8021</v>
      </c>
      <c r="F251" s="731">
        <v>8</v>
      </c>
      <c r="G251" s="731">
        <v>7104.48</v>
      </c>
      <c r="H251" s="731">
        <v>0.8</v>
      </c>
      <c r="I251" s="731">
        <v>888.06</v>
      </c>
      <c r="J251" s="731">
        <v>10</v>
      </c>
      <c r="K251" s="731">
        <v>8880.5999999999985</v>
      </c>
      <c r="L251" s="731">
        <v>1</v>
      </c>
      <c r="M251" s="731">
        <v>888.05999999999983</v>
      </c>
      <c r="N251" s="731">
        <v>6</v>
      </c>
      <c r="O251" s="731">
        <v>5328.3599999999988</v>
      </c>
      <c r="P251" s="745">
        <v>0.6</v>
      </c>
      <c r="Q251" s="732">
        <v>888.05999999999983</v>
      </c>
    </row>
    <row r="252" spans="1:17" ht="14.4" customHeight="1" x14ac:dyDescent="0.3">
      <c r="A252" s="726" t="s">
        <v>7947</v>
      </c>
      <c r="B252" s="727" t="s">
        <v>7088</v>
      </c>
      <c r="C252" s="727" t="s">
        <v>5810</v>
      </c>
      <c r="D252" s="727" t="s">
        <v>8023</v>
      </c>
      <c r="E252" s="727" t="s">
        <v>8024</v>
      </c>
      <c r="F252" s="731">
        <v>3</v>
      </c>
      <c r="G252" s="731">
        <v>2664.18</v>
      </c>
      <c r="H252" s="731"/>
      <c r="I252" s="731">
        <v>888.06</v>
      </c>
      <c r="J252" s="731"/>
      <c r="K252" s="731"/>
      <c r="L252" s="731"/>
      <c r="M252" s="731"/>
      <c r="N252" s="731"/>
      <c r="O252" s="731"/>
      <c r="P252" s="745"/>
      <c r="Q252" s="732"/>
    </row>
    <row r="253" spans="1:17" ht="14.4" customHeight="1" x14ac:dyDescent="0.3">
      <c r="A253" s="726" t="s">
        <v>7947</v>
      </c>
      <c r="B253" s="727" t="s">
        <v>7088</v>
      </c>
      <c r="C253" s="727" t="s">
        <v>5810</v>
      </c>
      <c r="D253" s="727" t="s">
        <v>8025</v>
      </c>
      <c r="E253" s="727" t="s">
        <v>8026</v>
      </c>
      <c r="F253" s="731">
        <v>2</v>
      </c>
      <c r="G253" s="731">
        <v>1662.32</v>
      </c>
      <c r="H253" s="731"/>
      <c r="I253" s="731">
        <v>831.16</v>
      </c>
      <c r="J253" s="731"/>
      <c r="K253" s="731"/>
      <c r="L253" s="731"/>
      <c r="M253" s="731"/>
      <c r="N253" s="731">
        <v>1</v>
      </c>
      <c r="O253" s="731">
        <v>831.16</v>
      </c>
      <c r="P253" s="745"/>
      <c r="Q253" s="732">
        <v>831.16</v>
      </c>
    </row>
    <row r="254" spans="1:17" ht="14.4" customHeight="1" x14ac:dyDescent="0.3">
      <c r="A254" s="726" t="s">
        <v>7947</v>
      </c>
      <c r="B254" s="727" t="s">
        <v>7088</v>
      </c>
      <c r="C254" s="727" t="s">
        <v>5810</v>
      </c>
      <c r="D254" s="727" t="s">
        <v>8027</v>
      </c>
      <c r="E254" s="727" t="s">
        <v>8028</v>
      </c>
      <c r="F254" s="731"/>
      <c r="G254" s="731"/>
      <c r="H254" s="731"/>
      <c r="I254" s="731"/>
      <c r="J254" s="731">
        <v>4</v>
      </c>
      <c r="K254" s="731">
        <v>88000</v>
      </c>
      <c r="L254" s="731">
        <v>1</v>
      </c>
      <c r="M254" s="731">
        <v>22000</v>
      </c>
      <c r="N254" s="731"/>
      <c r="O254" s="731"/>
      <c r="P254" s="745"/>
      <c r="Q254" s="732"/>
    </row>
    <row r="255" spans="1:17" ht="14.4" customHeight="1" x14ac:dyDescent="0.3">
      <c r="A255" s="726" t="s">
        <v>7947</v>
      </c>
      <c r="B255" s="727" t="s">
        <v>7088</v>
      </c>
      <c r="C255" s="727" t="s">
        <v>5810</v>
      </c>
      <c r="D255" s="727" t="s">
        <v>8029</v>
      </c>
      <c r="E255" s="727" t="s">
        <v>8030</v>
      </c>
      <c r="F255" s="731"/>
      <c r="G255" s="731"/>
      <c r="H255" s="731"/>
      <c r="I255" s="731"/>
      <c r="J255" s="731"/>
      <c r="K255" s="731"/>
      <c r="L255" s="731"/>
      <c r="M255" s="731"/>
      <c r="N255" s="731">
        <v>1</v>
      </c>
      <c r="O255" s="731">
        <v>2205</v>
      </c>
      <c r="P255" s="745"/>
      <c r="Q255" s="732">
        <v>2205</v>
      </c>
    </row>
    <row r="256" spans="1:17" ht="14.4" customHeight="1" x14ac:dyDescent="0.3">
      <c r="A256" s="726" t="s">
        <v>7947</v>
      </c>
      <c r="B256" s="727" t="s">
        <v>7088</v>
      </c>
      <c r="C256" s="727" t="s">
        <v>5810</v>
      </c>
      <c r="D256" s="727" t="s">
        <v>8031</v>
      </c>
      <c r="E256" s="727" t="s">
        <v>8032</v>
      </c>
      <c r="F256" s="731">
        <v>42</v>
      </c>
      <c r="G256" s="731">
        <v>55109.87999999999</v>
      </c>
      <c r="H256" s="731">
        <v>1.4482758620689653</v>
      </c>
      <c r="I256" s="731">
        <v>1312.1399999999999</v>
      </c>
      <c r="J256" s="731">
        <v>29</v>
      </c>
      <c r="K256" s="731">
        <v>38052.06</v>
      </c>
      <c r="L256" s="731">
        <v>1</v>
      </c>
      <c r="M256" s="731">
        <v>1312.1399999999999</v>
      </c>
      <c r="N256" s="731">
        <v>32</v>
      </c>
      <c r="O256" s="731">
        <v>41988.479999999996</v>
      </c>
      <c r="P256" s="745">
        <v>1.103448275862069</v>
      </c>
      <c r="Q256" s="732">
        <v>1312.1399999999999</v>
      </c>
    </row>
    <row r="257" spans="1:17" ht="14.4" customHeight="1" x14ac:dyDescent="0.3">
      <c r="A257" s="726" t="s">
        <v>7947</v>
      </c>
      <c r="B257" s="727" t="s">
        <v>7088</v>
      </c>
      <c r="C257" s="727" t="s">
        <v>5810</v>
      </c>
      <c r="D257" s="727" t="s">
        <v>8033</v>
      </c>
      <c r="E257" s="727" t="s">
        <v>8034</v>
      </c>
      <c r="F257" s="731">
        <v>7</v>
      </c>
      <c r="G257" s="731">
        <v>25512.06</v>
      </c>
      <c r="H257" s="731">
        <v>1.7500000000000002</v>
      </c>
      <c r="I257" s="731">
        <v>3644.5800000000004</v>
      </c>
      <c r="J257" s="731">
        <v>4</v>
      </c>
      <c r="K257" s="731">
        <v>14578.32</v>
      </c>
      <c r="L257" s="731">
        <v>1</v>
      </c>
      <c r="M257" s="731">
        <v>3644.58</v>
      </c>
      <c r="N257" s="731">
        <v>1</v>
      </c>
      <c r="O257" s="731">
        <v>3644.58</v>
      </c>
      <c r="P257" s="745">
        <v>0.25</v>
      </c>
      <c r="Q257" s="732">
        <v>3644.58</v>
      </c>
    </row>
    <row r="258" spans="1:17" ht="14.4" customHeight="1" x14ac:dyDescent="0.3">
      <c r="A258" s="726" t="s">
        <v>7947</v>
      </c>
      <c r="B258" s="727" t="s">
        <v>7088</v>
      </c>
      <c r="C258" s="727" t="s">
        <v>5810</v>
      </c>
      <c r="D258" s="727" t="s">
        <v>8035</v>
      </c>
      <c r="E258" s="727" t="s">
        <v>8036</v>
      </c>
      <c r="F258" s="731">
        <v>50</v>
      </c>
      <c r="G258" s="731">
        <v>57316.5</v>
      </c>
      <c r="H258" s="731">
        <v>1.5625</v>
      </c>
      <c r="I258" s="731">
        <v>1146.33</v>
      </c>
      <c r="J258" s="731">
        <v>32</v>
      </c>
      <c r="K258" s="731">
        <v>36682.559999999998</v>
      </c>
      <c r="L258" s="731">
        <v>1</v>
      </c>
      <c r="M258" s="731">
        <v>1146.33</v>
      </c>
      <c r="N258" s="731">
        <v>38</v>
      </c>
      <c r="O258" s="731">
        <v>43560.539999999994</v>
      </c>
      <c r="P258" s="745">
        <v>1.1875</v>
      </c>
      <c r="Q258" s="732">
        <v>1146.33</v>
      </c>
    </row>
    <row r="259" spans="1:17" ht="14.4" customHeight="1" x14ac:dyDescent="0.3">
      <c r="A259" s="726" t="s">
        <v>7947</v>
      </c>
      <c r="B259" s="727" t="s">
        <v>7088</v>
      </c>
      <c r="C259" s="727" t="s">
        <v>5810</v>
      </c>
      <c r="D259" s="727" t="s">
        <v>8037</v>
      </c>
      <c r="E259" s="727" t="s">
        <v>8038</v>
      </c>
      <c r="F259" s="731">
        <v>2</v>
      </c>
      <c r="G259" s="731">
        <v>718.2</v>
      </c>
      <c r="H259" s="731">
        <v>0.66666666666666663</v>
      </c>
      <c r="I259" s="731">
        <v>359.1</v>
      </c>
      <c r="J259" s="731">
        <v>3</v>
      </c>
      <c r="K259" s="731">
        <v>1077.3000000000002</v>
      </c>
      <c r="L259" s="731">
        <v>1</v>
      </c>
      <c r="M259" s="731">
        <v>359.10000000000008</v>
      </c>
      <c r="N259" s="731">
        <v>2</v>
      </c>
      <c r="O259" s="731">
        <v>718.2</v>
      </c>
      <c r="P259" s="745">
        <v>0.66666666666666663</v>
      </c>
      <c r="Q259" s="732">
        <v>359.1</v>
      </c>
    </row>
    <row r="260" spans="1:17" ht="14.4" customHeight="1" x14ac:dyDescent="0.3">
      <c r="A260" s="726" t="s">
        <v>7947</v>
      </c>
      <c r="B260" s="727" t="s">
        <v>7088</v>
      </c>
      <c r="C260" s="727" t="s">
        <v>5810</v>
      </c>
      <c r="D260" s="727" t="s">
        <v>8039</v>
      </c>
      <c r="E260" s="727" t="s">
        <v>8040</v>
      </c>
      <c r="F260" s="731">
        <v>6</v>
      </c>
      <c r="G260" s="731">
        <v>5363.4</v>
      </c>
      <c r="H260" s="731">
        <v>1.2</v>
      </c>
      <c r="I260" s="731">
        <v>893.9</v>
      </c>
      <c r="J260" s="731">
        <v>5</v>
      </c>
      <c r="K260" s="731">
        <v>4469.5</v>
      </c>
      <c r="L260" s="731">
        <v>1</v>
      </c>
      <c r="M260" s="731">
        <v>893.9</v>
      </c>
      <c r="N260" s="731">
        <v>8</v>
      </c>
      <c r="O260" s="731">
        <v>7151.1999999999989</v>
      </c>
      <c r="P260" s="745">
        <v>1.5999999999999999</v>
      </c>
      <c r="Q260" s="732">
        <v>893.89999999999986</v>
      </c>
    </row>
    <row r="261" spans="1:17" ht="14.4" customHeight="1" x14ac:dyDescent="0.3">
      <c r="A261" s="726" t="s">
        <v>7947</v>
      </c>
      <c r="B261" s="727" t="s">
        <v>7088</v>
      </c>
      <c r="C261" s="727" t="s">
        <v>5810</v>
      </c>
      <c r="D261" s="727" t="s">
        <v>8041</v>
      </c>
      <c r="E261" s="727" t="s">
        <v>8042</v>
      </c>
      <c r="F261" s="731">
        <v>1</v>
      </c>
      <c r="G261" s="731">
        <v>893.9</v>
      </c>
      <c r="H261" s="731">
        <v>0.5</v>
      </c>
      <c r="I261" s="731">
        <v>893.9</v>
      </c>
      <c r="J261" s="731">
        <v>2</v>
      </c>
      <c r="K261" s="731">
        <v>1787.8</v>
      </c>
      <c r="L261" s="731">
        <v>1</v>
      </c>
      <c r="M261" s="731">
        <v>893.9</v>
      </c>
      <c r="N261" s="731">
        <v>3</v>
      </c>
      <c r="O261" s="731">
        <v>2681.7</v>
      </c>
      <c r="P261" s="745">
        <v>1.5</v>
      </c>
      <c r="Q261" s="732">
        <v>893.9</v>
      </c>
    </row>
    <row r="262" spans="1:17" ht="14.4" customHeight="1" x14ac:dyDescent="0.3">
      <c r="A262" s="726" t="s">
        <v>7947</v>
      </c>
      <c r="B262" s="727" t="s">
        <v>7088</v>
      </c>
      <c r="C262" s="727" t="s">
        <v>5810</v>
      </c>
      <c r="D262" s="727" t="s">
        <v>8043</v>
      </c>
      <c r="E262" s="727" t="s">
        <v>8044</v>
      </c>
      <c r="F262" s="731">
        <v>1</v>
      </c>
      <c r="G262" s="731">
        <v>893.9</v>
      </c>
      <c r="H262" s="731"/>
      <c r="I262" s="731">
        <v>893.9</v>
      </c>
      <c r="J262" s="731"/>
      <c r="K262" s="731"/>
      <c r="L262" s="731"/>
      <c r="M262" s="731"/>
      <c r="N262" s="731"/>
      <c r="O262" s="731"/>
      <c r="P262" s="745"/>
      <c r="Q262" s="732"/>
    </row>
    <row r="263" spans="1:17" ht="14.4" customHeight="1" x14ac:dyDescent="0.3">
      <c r="A263" s="726" t="s">
        <v>7947</v>
      </c>
      <c r="B263" s="727" t="s">
        <v>7088</v>
      </c>
      <c r="C263" s="727" t="s">
        <v>5810</v>
      </c>
      <c r="D263" s="727" t="s">
        <v>8045</v>
      </c>
      <c r="E263" s="727" t="s">
        <v>8046</v>
      </c>
      <c r="F263" s="731">
        <v>1</v>
      </c>
      <c r="G263" s="731">
        <v>16831.689999999999</v>
      </c>
      <c r="H263" s="731">
        <v>0.5</v>
      </c>
      <c r="I263" s="731">
        <v>16831.689999999999</v>
      </c>
      <c r="J263" s="731">
        <v>2</v>
      </c>
      <c r="K263" s="731">
        <v>33663.379999999997</v>
      </c>
      <c r="L263" s="731">
        <v>1</v>
      </c>
      <c r="M263" s="731">
        <v>16831.689999999999</v>
      </c>
      <c r="N263" s="731">
        <v>2</v>
      </c>
      <c r="O263" s="731">
        <v>33663.379999999997</v>
      </c>
      <c r="P263" s="745">
        <v>1</v>
      </c>
      <c r="Q263" s="732">
        <v>16831.689999999999</v>
      </c>
    </row>
    <row r="264" spans="1:17" ht="14.4" customHeight="1" x14ac:dyDescent="0.3">
      <c r="A264" s="726" t="s">
        <v>7947</v>
      </c>
      <c r="B264" s="727" t="s">
        <v>7088</v>
      </c>
      <c r="C264" s="727" t="s">
        <v>5810</v>
      </c>
      <c r="D264" s="727" t="s">
        <v>8047</v>
      </c>
      <c r="E264" s="727" t="s">
        <v>8048</v>
      </c>
      <c r="F264" s="731">
        <v>1</v>
      </c>
      <c r="G264" s="731">
        <v>6587.13</v>
      </c>
      <c r="H264" s="731">
        <v>0.5</v>
      </c>
      <c r="I264" s="731">
        <v>6587.13</v>
      </c>
      <c r="J264" s="731">
        <v>2</v>
      </c>
      <c r="K264" s="731">
        <v>13174.26</v>
      </c>
      <c r="L264" s="731">
        <v>1</v>
      </c>
      <c r="M264" s="731">
        <v>6587.13</v>
      </c>
      <c r="N264" s="731">
        <v>1</v>
      </c>
      <c r="O264" s="731">
        <v>6587.13</v>
      </c>
      <c r="P264" s="745">
        <v>0.5</v>
      </c>
      <c r="Q264" s="732">
        <v>6587.13</v>
      </c>
    </row>
    <row r="265" spans="1:17" ht="14.4" customHeight="1" x14ac:dyDescent="0.3">
      <c r="A265" s="726" t="s">
        <v>7947</v>
      </c>
      <c r="B265" s="727" t="s">
        <v>7088</v>
      </c>
      <c r="C265" s="727" t="s">
        <v>5810</v>
      </c>
      <c r="D265" s="727" t="s">
        <v>8049</v>
      </c>
      <c r="E265" s="727" t="s">
        <v>8050</v>
      </c>
      <c r="F265" s="731">
        <v>17</v>
      </c>
      <c r="G265" s="731">
        <v>31307.539999999997</v>
      </c>
      <c r="H265" s="731">
        <v>0.84999999999999987</v>
      </c>
      <c r="I265" s="731">
        <v>1841.62</v>
      </c>
      <c r="J265" s="731">
        <v>20</v>
      </c>
      <c r="K265" s="731">
        <v>36832.400000000001</v>
      </c>
      <c r="L265" s="731">
        <v>1</v>
      </c>
      <c r="M265" s="731">
        <v>1841.6200000000001</v>
      </c>
      <c r="N265" s="731">
        <v>30</v>
      </c>
      <c r="O265" s="731">
        <v>55248.6</v>
      </c>
      <c r="P265" s="745">
        <v>1.5</v>
      </c>
      <c r="Q265" s="732">
        <v>1841.62</v>
      </c>
    </row>
    <row r="266" spans="1:17" ht="14.4" customHeight="1" x14ac:dyDescent="0.3">
      <c r="A266" s="726" t="s">
        <v>7947</v>
      </c>
      <c r="B266" s="727" t="s">
        <v>7088</v>
      </c>
      <c r="C266" s="727" t="s">
        <v>5810</v>
      </c>
      <c r="D266" s="727" t="s">
        <v>8051</v>
      </c>
      <c r="E266" s="727" t="s">
        <v>8052</v>
      </c>
      <c r="F266" s="731">
        <v>3</v>
      </c>
      <c r="G266" s="731">
        <v>58665.619999999995</v>
      </c>
      <c r="H266" s="731">
        <v>2.9081257125861297</v>
      </c>
      <c r="I266" s="731">
        <v>19555.206666666665</v>
      </c>
      <c r="J266" s="731">
        <v>1</v>
      </c>
      <c r="K266" s="731">
        <v>20173</v>
      </c>
      <c r="L266" s="731">
        <v>1</v>
      </c>
      <c r="M266" s="731">
        <v>20173</v>
      </c>
      <c r="N266" s="731">
        <v>1</v>
      </c>
      <c r="O266" s="731">
        <v>20173</v>
      </c>
      <c r="P266" s="745">
        <v>1</v>
      </c>
      <c r="Q266" s="732">
        <v>20173</v>
      </c>
    </row>
    <row r="267" spans="1:17" ht="14.4" customHeight="1" x14ac:dyDescent="0.3">
      <c r="A267" s="726" t="s">
        <v>7947</v>
      </c>
      <c r="B267" s="727" t="s">
        <v>7088</v>
      </c>
      <c r="C267" s="727" t="s">
        <v>5810</v>
      </c>
      <c r="D267" s="727" t="s">
        <v>8053</v>
      </c>
      <c r="E267" s="727" t="s">
        <v>8054</v>
      </c>
      <c r="F267" s="731"/>
      <c r="G267" s="731"/>
      <c r="H267" s="731"/>
      <c r="I267" s="731"/>
      <c r="J267" s="731">
        <v>1</v>
      </c>
      <c r="K267" s="731">
        <v>16719</v>
      </c>
      <c r="L267" s="731">
        <v>1</v>
      </c>
      <c r="M267" s="731">
        <v>16719</v>
      </c>
      <c r="N267" s="731">
        <v>5</v>
      </c>
      <c r="O267" s="731">
        <v>83595</v>
      </c>
      <c r="P267" s="745">
        <v>5</v>
      </c>
      <c r="Q267" s="732">
        <v>16719</v>
      </c>
    </row>
    <row r="268" spans="1:17" ht="14.4" customHeight="1" x14ac:dyDescent="0.3">
      <c r="A268" s="726" t="s">
        <v>7947</v>
      </c>
      <c r="B268" s="727" t="s">
        <v>7088</v>
      </c>
      <c r="C268" s="727" t="s">
        <v>5810</v>
      </c>
      <c r="D268" s="727" t="s">
        <v>8055</v>
      </c>
      <c r="E268" s="727" t="s">
        <v>8056</v>
      </c>
      <c r="F268" s="731"/>
      <c r="G268" s="731"/>
      <c r="H268" s="731"/>
      <c r="I268" s="731"/>
      <c r="J268" s="731">
        <v>1</v>
      </c>
      <c r="K268" s="731">
        <v>76433</v>
      </c>
      <c r="L268" s="731">
        <v>1</v>
      </c>
      <c r="M268" s="731">
        <v>76433</v>
      </c>
      <c r="N268" s="731"/>
      <c r="O268" s="731"/>
      <c r="P268" s="745"/>
      <c r="Q268" s="732"/>
    </row>
    <row r="269" spans="1:17" ht="14.4" customHeight="1" x14ac:dyDescent="0.3">
      <c r="A269" s="726" t="s">
        <v>7947</v>
      </c>
      <c r="B269" s="727" t="s">
        <v>7088</v>
      </c>
      <c r="C269" s="727" t="s">
        <v>5810</v>
      </c>
      <c r="D269" s="727" t="s">
        <v>8057</v>
      </c>
      <c r="E269" s="727" t="s">
        <v>8058</v>
      </c>
      <c r="F269" s="731">
        <v>4</v>
      </c>
      <c r="G269" s="731">
        <v>105999.28</v>
      </c>
      <c r="H269" s="731">
        <v>1.9055707762557077</v>
      </c>
      <c r="I269" s="731">
        <v>26499.82</v>
      </c>
      <c r="J269" s="731">
        <v>2</v>
      </c>
      <c r="K269" s="731">
        <v>55626</v>
      </c>
      <c r="L269" s="731">
        <v>1</v>
      </c>
      <c r="M269" s="731">
        <v>27813</v>
      </c>
      <c r="N269" s="731">
        <v>1</v>
      </c>
      <c r="O269" s="731">
        <v>27813</v>
      </c>
      <c r="P269" s="745">
        <v>0.5</v>
      </c>
      <c r="Q269" s="732">
        <v>27813</v>
      </c>
    </row>
    <row r="270" spans="1:17" ht="14.4" customHeight="1" x14ac:dyDescent="0.3">
      <c r="A270" s="726" t="s">
        <v>7947</v>
      </c>
      <c r="B270" s="727" t="s">
        <v>7088</v>
      </c>
      <c r="C270" s="727" t="s">
        <v>5810</v>
      </c>
      <c r="D270" s="727" t="s">
        <v>8059</v>
      </c>
      <c r="E270" s="727" t="s">
        <v>8060</v>
      </c>
      <c r="F270" s="731"/>
      <c r="G270" s="731"/>
      <c r="H270" s="731"/>
      <c r="I270" s="731"/>
      <c r="J270" s="731"/>
      <c r="K270" s="731"/>
      <c r="L270" s="731"/>
      <c r="M270" s="731"/>
      <c r="N270" s="731">
        <v>2</v>
      </c>
      <c r="O270" s="731">
        <v>8720</v>
      </c>
      <c r="P270" s="745"/>
      <c r="Q270" s="732">
        <v>4360</v>
      </c>
    </row>
    <row r="271" spans="1:17" ht="14.4" customHeight="1" x14ac:dyDescent="0.3">
      <c r="A271" s="726" t="s">
        <v>7947</v>
      </c>
      <c r="B271" s="727" t="s">
        <v>7088</v>
      </c>
      <c r="C271" s="727" t="s">
        <v>5810</v>
      </c>
      <c r="D271" s="727" t="s">
        <v>8061</v>
      </c>
      <c r="E271" s="727" t="s">
        <v>8062</v>
      </c>
      <c r="F271" s="731"/>
      <c r="G271" s="731"/>
      <c r="H271" s="731"/>
      <c r="I271" s="731"/>
      <c r="J271" s="731"/>
      <c r="K271" s="731"/>
      <c r="L271" s="731"/>
      <c r="M271" s="731"/>
      <c r="N271" s="731">
        <v>2</v>
      </c>
      <c r="O271" s="731">
        <v>6213</v>
      </c>
      <c r="P271" s="745"/>
      <c r="Q271" s="732">
        <v>3106.5</v>
      </c>
    </row>
    <row r="272" spans="1:17" ht="14.4" customHeight="1" x14ac:dyDescent="0.3">
      <c r="A272" s="726" t="s">
        <v>7947</v>
      </c>
      <c r="B272" s="727" t="s">
        <v>7088</v>
      </c>
      <c r="C272" s="727" t="s">
        <v>5810</v>
      </c>
      <c r="D272" s="727" t="s">
        <v>8063</v>
      </c>
      <c r="E272" s="727" t="s">
        <v>8064</v>
      </c>
      <c r="F272" s="731">
        <v>2</v>
      </c>
      <c r="G272" s="731">
        <v>761.72</v>
      </c>
      <c r="H272" s="731">
        <v>2</v>
      </c>
      <c r="I272" s="731">
        <v>380.86</v>
      </c>
      <c r="J272" s="731">
        <v>1</v>
      </c>
      <c r="K272" s="731">
        <v>380.86</v>
      </c>
      <c r="L272" s="731">
        <v>1</v>
      </c>
      <c r="M272" s="731">
        <v>380.86</v>
      </c>
      <c r="N272" s="731">
        <v>2</v>
      </c>
      <c r="O272" s="731">
        <v>761.72</v>
      </c>
      <c r="P272" s="745">
        <v>2</v>
      </c>
      <c r="Q272" s="732">
        <v>380.86</v>
      </c>
    </row>
    <row r="273" spans="1:17" ht="14.4" customHeight="1" x14ac:dyDescent="0.3">
      <c r="A273" s="726" t="s">
        <v>7947</v>
      </c>
      <c r="B273" s="727" t="s">
        <v>7088</v>
      </c>
      <c r="C273" s="727" t="s">
        <v>5810</v>
      </c>
      <c r="D273" s="727" t="s">
        <v>8065</v>
      </c>
      <c r="E273" s="727" t="s">
        <v>8066</v>
      </c>
      <c r="F273" s="731"/>
      <c r="G273" s="731"/>
      <c r="H273" s="731"/>
      <c r="I273" s="731"/>
      <c r="J273" s="731">
        <v>3</v>
      </c>
      <c r="K273" s="731">
        <v>3255.6000000000004</v>
      </c>
      <c r="L273" s="731">
        <v>1</v>
      </c>
      <c r="M273" s="731">
        <v>1085.2</v>
      </c>
      <c r="N273" s="731">
        <v>4</v>
      </c>
      <c r="O273" s="731">
        <v>4340.8</v>
      </c>
      <c r="P273" s="745">
        <v>1.3333333333333333</v>
      </c>
      <c r="Q273" s="732">
        <v>1085.2</v>
      </c>
    </row>
    <row r="274" spans="1:17" ht="14.4" customHeight="1" x14ac:dyDescent="0.3">
      <c r="A274" s="726" t="s">
        <v>7947</v>
      </c>
      <c r="B274" s="727" t="s">
        <v>7088</v>
      </c>
      <c r="C274" s="727" t="s">
        <v>5810</v>
      </c>
      <c r="D274" s="727" t="s">
        <v>8067</v>
      </c>
      <c r="E274" s="727" t="s">
        <v>8068</v>
      </c>
      <c r="F274" s="731">
        <v>2</v>
      </c>
      <c r="G274" s="731">
        <v>26930.94</v>
      </c>
      <c r="H274" s="731">
        <v>0.49999999999999994</v>
      </c>
      <c r="I274" s="731">
        <v>13465.47</v>
      </c>
      <c r="J274" s="731">
        <v>4</v>
      </c>
      <c r="K274" s="731">
        <v>53861.880000000005</v>
      </c>
      <c r="L274" s="731">
        <v>1</v>
      </c>
      <c r="M274" s="731">
        <v>13465.470000000001</v>
      </c>
      <c r="N274" s="731">
        <v>2</v>
      </c>
      <c r="O274" s="731">
        <v>26930.94</v>
      </c>
      <c r="P274" s="745">
        <v>0.49999999999999994</v>
      </c>
      <c r="Q274" s="732">
        <v>13465.47</v>
      </c>
    </row>
    <row r="275" spans="1:17" ht="14.4" customHeight="1" x14ac:dyDescent="0.3">
      <c r="A275" s="726" t="s">
        <v>7947</v>
      </c>
      <c r="B275" s="727" t="s">
        <v>7088</v>
      </c>
      <c r="C275" s="727" t="s">
        <v>5810</v>
      </c>
      <c r="D275" s="727" t="s">
        <v>8069</v>
      </c>
      <c r="E275" s="727" t="s">
        <v>8070</v>
      </c>
      <c r="F275" s="731">
        <v>1</v>
      </c>
      <c r="G275" s="731">
        <v>11015.5</v>
      </c>
      <c r="H275" s="731"/>
      <c r="I275" s="731">
        <v>11015.5</v>
      </c>
      <c r="J275" s="731"/>
      <c r="K275" s="731"/>
      <c r="L275" s="731"/>
      <c r="M275" s="731"/>
      <c r="N275" s="731"/>
      <c r="O275" s="731"/>
      <c r="P275" s="745"/>
      <c r="Q275" s="732"/>
    </row>
    <row r="276" spans="1:17" ht="14.4" customHeight="1" x14ac:dyDescent="0.3">
      <c r="A276" s="726" t="s">
        <v>7947</v>
      </c>
      <c r="B276" s="727" t="s">
        <v>7088</v>
      </c>
      <c r="C276" s="727" t="s">
        <v>5810</v>
      </c>
      <c r="D276" s="727" t="s">
        <v>8071</v>
      </c>
      <c r="E276" s="727" t="s">
        <v>8072</v>
      </c>
      <c r="F276" s="731">
        <v>1</v>
      </c>
      <c r="G276" s="731">
        <v>25888.05</v>
      </c>
      <c r="H276" s="731"/>
      <c r="I276" s="731">
        <v>25888.05</v>
      </c>
      <c r="J276" s="731"/>
      <c r="K276" s="731"/>
      <c r="L276" s="731"/>
      <c r="M276" s="731"/>
      <c r="N276" s="731"/>
      <c r="O276" s="731"/>
      <c r="P276" s="745"/>
      <c r="Q276" s="732"/>
    </row>
    <row r="277" spans="1:17" ht="14.4" customHeight="1" x14ac:dyDescent="0.3">
      <c r="A277" s="726" t="s">
        <v>7947</v>
      </c>
      <c r="B277" s="727" t="s">
        <v>7088</v>
      </c>
      <c r="C277" s="727" t="s">
        <v>5810</v>
      </c>
      <c r="D277" s="727" t="s">
        <v>8073</v>
      </c>
      <c r="E277" s="727" t="s">
        <v>8074</v>
      </c>
      <c r="F277" s="731"/>
      <c r="G277" s="731"/>
      <c r="H277" s="731"/>
      <c r="I277" s="731"/>
      <c r="J277" s="731"/>
      <c r="K277" s="731"/>
      <c r="L277" s="731"/>
      <c r="M277" s="731"/>
      <c r="N277" s="731">
        <v>1</v>
      </c>
      <c r="O277" s="731">
        <v>17527.810000000001</v>
      </c>
      <c r="P277" s="745"/>
      <c r="Q277" s="732">
        <v>17527.810000000001</v>
      </c>
    </row>
    <row r="278" spans="1:17" ht="14.4" customHeight="1" x14ac:dyDescent="0.3">
      <c r="A278" s="726" t="s">
        <v>7947</v>
      </c>
      <c r="B278" s="727" t="s">
        <v>7088</v>
      </c>
      <c r="C278" s="727" t="s">
        <v>5810</v>
      </c>
      <c r="D278" s="727" t="s">
        <v>8075</v>
      </c>
      <c r="E278" s="727" t="s">
        <v>8076</v>
      </c>
      <c r="F278" s="731"/>
      <c r="G278" s="731"/>
      <c r="H278" s="731"/>
      <c r="I278" s="731"/>
      <c r="J278" s="731">
        <v>1</v>
      </c>
      <c r="K278" s="731">
        <v>38997.620000000003</v>
      </c>
      <c r="L278" s="731">
        <v>1</v>
      </c>
      <c r="M278" s="731">
        <v>38997.620000000003</v>
      </c>
      <c r="N278" s="731"/>
      <c r="O278" s="731"/>
      <c r="P278" s="745"/>
      <c r="Q278" s="732"/>
    </row>
    <row r="279" spans="1:17" ht="14.4" customHeight="1" x14ac:dyDescent="0.3">
      <c r="A279" s="726" t="s">
        <v>7947</v>
      </c>
      <c r="B279" s="727" t="s">
        <v>7088</v>
      </c>
      <c r="C279" s="727" t="s">
        <v>5810</v>
      </c>
      <c r="D279" s="727" t="s">
        <v>8077</v>
      </c>
      <c r="E279" s="727" t="s">
        <v>8078</v>
      </c>
      <c r="F279" s="731"/>
      <c r="G279" s="731"/>
      <c r="H279" s="731"/>
      <c r="I279" s="731"/>
      <c r="J279" s="731"/>
      <c r="K279" s="731"/>
      <c r="L279" s="731"/>
      <c r="M279" s="731"/>
      <c r="N279" s="731">
        <v>2</v>
      </c>
      <c r="O279" s="731">
        <v>620</v>
      </c>
      <c r="P279" s="745"/>
      <c r="Q279" s="732">
        <v>310</v>
      </c>
    </row>
    <row r="280" spans="1:17" ht="14.4" customHeight="1" x14ac:dyDescent="0.3">
      <c r="A280" s="726" t="s">
        <v>7947</v>
      </c>
      <c r="B280" s="727" t="s">
        <v>7088</v>
      </c>
      <c r="C280" s="727" t="s">
        <v>5810</v>
      </c>
      <c r="D280" s="727" t="s">
        <v>8079</v>
      </c>
      <c r="E280" s="727" t="s">
        <v>8080</v>
      </c>
      <c r="F280" s="731"/>
      <c r="G280" s="731"/>
      <c r="H280" s="731"/>
      <c r="I280" s="731"/>
      <c r="J280" s="731">
        <v>30</v>
      </c>
      <c r="K280" s="731">
        <v>567000</v>
      </c>
      <c r="L280" s="731">
        <v>1</v>
      </c>
      <c r="M280" s="731">
        <v>18900</v>
      </c>
      <c r="N280" s="731">
        <v>8</v>
      </c>
      <c r="O280" s="731">
        <v>151200</v>
      </c>
      <c r="P280" s="745">
        <v>0.26666666666666666</v>
      </c>
      <c r="Q280" s="732">
        <v>18900</v>
      </c>
    </row>
    <row r="281" spans="1:17" ht="14.4" customHeight="1" x14ac:dyDescent="0.3">
      <c r="A281" s="726" t="s">
        <v>7947</v>
      </c>
      <c r="B281" s="727" t="s">
        <v>7088</v>
      </c>
      <c r="C281" s="727" t="s">
        <v>5810</v>
      </c>
      <c r="D281" s="727" t="s">
        <v>8081</v>
      </c>
      <c r="E281" s="727" t="s">
        <v>8082</v>
      </c>
      <c r="F281" s="731"/>
      <c r="G281" s="731"/>
      <c r="H281" s="731"/>
      <c r="I281" s="731"/>
      <c r="J281" s="731">
        <v>1</v>
      </c>
      <c r="K281" s="731">
        <v>3420</v>
      </c>
      <c r="L281" s="731">
        <v>1</v>
      </c>
      <c r="M281" s="731">
        <v>3420</v>
      </c>
      <c r="N281" s="731"/>
      <c r="O281" s="731"/>
      <c r="P281" s="745"/>
      <c r="Q281" s="732"/>
    </row>
    <row r="282" spans="1:17" ht="14.4" customHeight="1" x14ac:dyDescent="0.3">
      <c r="A282" s="726" t="s">
        <v>7947</v>
      </c>
      <c r="B282" s="727" t="s">
        <v>7088</v>
      </c>
      <c r="C282" s="727" t="s">
        <v>5810</v>
      </c>
      <c r="D282" s="727" t="s">
        <v>8083</v>
      </c>
      <c r="E282" s="727" t="s">
        <v>8084</v>
      </c>
      <c r="F282" s="731"/>
      <c r="G282" s="731"/>
      <c r="H282" s="731"/>
      <c r="I282" s="731"/>
      <c r="J282" s="731">
        <v>1</v>
      </c>
      <c r="K282" s="731">
        <v>1432.88</v>
      </c>
      <c r="L282" s="731">
        <v>1</v>
      </c>
      <c r="M282" s="731">
        <v>1432.88</v>
      </c>
      <c r="N282" s="731"/>
      <c r="O282" s="731"/>
      <c r="P282" s="745"/>
      <c r="Q282" s="732"/>
    </row>
    <row r="283" spans="1:17" ht="14.4" customHeight="1" x14ac:dyDescent="0.3">
      <c r="A283" s="726" t="s">
        <v>7947</v>
      </c>
      <c r="B283" s="727" t="s">
        <v>7088</v>
      </c>
      <c r="C283" s="727" t="s">
        <v>5810</v>
      </c>
      <c r="D283" s="727" t="s">
        <v>8085</v>
      </c>
      <c r="E283" s="727" t="s">
        <v>8086</v>
      </c>
      <c r="F283" s="731"/>
      <c r="G283" s="731"/>
      <c r="H283" s="731"/>
      <c r="I283" s="731"/>
      <c r="J283" s="731"/>
      <c r="K283" s="731"/>
      <c r="L283" s="731"/>
      <c r="M283" s="731"/>
      <c r="N283" s="731">
        <v>1</v>
      </c>
      <c r="O283" s="731">
        <v>952.21</v>
      </c>
      <c r="P283" s="745"/>
      <c r="Q283" s="732">
        <v>952.21</v>
      </c>
    </row>
    <row r="284" spans="1:17" ht="14.4" customHeight="1" x14ac:dyDescent="0.3">
      <c r="A284" s="726" t="s">
        <v>7947</v>
      </c>
      <c r="B284" s="727" t="s">
        <v>7088</v>
      </c>
      <c r="C284" s="727" t="s">
        <v>5810</v>
      </c>
      <c r="D284" s="727" t="s">
        <v>8087</v>
      </c>
      <c r="E284" s="727" t="s">
        <v>7979</v>
      </c>
      <c r="F284" s="731"/>
      <c r="G284" s="731"/>
      <c r="H284" s="731"/>
      <c r="I284" s="731"/>
      <c r="J284" s="731"/>
      <c r="K284" s="731"/>
      <c r="L284" s="731"/>
      <c r="M284" s="731"/>
      <c r="N284" s="731">
        <v>1</v>
      </c>
      <c r="O284" s="731">
        <v>1932.09</v>
      </c>
      <c r="P284" s="745"/>
      <c r="Q284" s="732">
        <v>1932.09</v>
      </c>
    </row>
    <row r="285" spans="1:17" ht="14.4" customHeight="1" x14ac:dyDescent="0.3">
      <c r="A285" s="726" t="s">
        <v>7947</v>
      </c>
      <c r="B285" s="727" t="s">
        <v>7088</v>
      </c>
      <c r="C285" s="727" t="s">
        <v>5810</v>
      </c>
      <c r="D285" s="727" t="s">
        <v>8088</v>
      </c>
      <c r="E285" s="727" t="s">
        <v>8089</v>
      </c>
      <c r="F285" s="731"/>
      <c r="G285" s="731"/>
      <c r="H285" s="731"/>
      <c r="I285" s="731"/>
      <c r="J285" s="731"/>
      <c r="K285" s="731"/>
      <c r="L285" s="731"/>
      <c r="M285" s="731"/>
      <c r="N285" s="731">
        <v>17</v>
      </c>
      <c r="O285" s="731">
        <v>150626.62999999998</v>
      </c>
      <c r="P285" s="745"/>
      <c r="Q285" s="732">
        <v>8860.39</v>
      </c>
    </row>
    <row r="286" spans="1:17" ht="14.4" customHeight="1" x14ac:dyDescent="0.3">
      <c r="A286" s="726" t="s">
        <v>7947</v>
      </c>
      <c r="B286" s="727" t="s">
        <v>7088</v>
      </c>
      <c r="C286" s="727" t="s">
        <v>5810</v>
      </c>
      <c r="D286" s="727" t="s">
        <v>8090</v>
      </c>
      <c r="E286" s="727" t="s">
        <v>8091</v>
      </c>
      <c r="F286" s="731"/>
      <c r="G286" s="731"/>
      <c r="H286" s="731"/>
      <c r="I286" s="731"/>
      <c r="J286" s="731"/>
      <c r="K286" s="731"/>
      <c r="L286" s="731"/>
      <c r="M286" s="731"/>
      <c r="N286" s="731">
        <v>1</v>
      </c>
      <c r="O286" s="731">
        <v>41454.550000000003</v>
      </c>
      <c r="P286" s="745"/>
      <c r="Q286" s="732">
        <v>41454.550000000003</v>
      </c>
    </row>
    <row r="287" spans="1:17" ht="14.4" customHeight="1" x14ac:dyDescent="0.3">
      <c r="A287" s="726" t="s">
        <v>7947</v>
      </c>
      <c r="B287" s="727" t="s">
        <v>7088</v>
      </c>
      <c r="C287" s="727" t="s">
        <v>5810</v>
      </c>
      <c r="D287" s="727" t="s">
        <v>8092</v>
      </c>
      <c r="E287" s="727" t="s">
        <v>8093</v>
      </c>
      <c r="F287" s="731">
        <v>1</v>
      </c>
      <c r="G287" s="731">
        <v>20319.98</v>
      </c>
      <c r="H287" s="731"/>
      <c r="I287" s="731">
        <v>20319.98</v>
      </c>
      <c r="J287" s="731"/>
      <c r="K287" s="731"/>
      <c r="L287" s="731"/>
      <c r="M287" s="731"/>
      <c r="N287" s="731"/>
      <c r="O287" s="731"/>
      <c r="P287" s="745"/>
      <c r="Q287" s="732"/>
    </row>
    <row r="288" spans="1:17" ht="14.4" customHeight="1" x14ac:dyDescent="0.3">
      <c r="A288" s="726" t="s">
        <v>7947</v>
      </c>
      <c r="B288" s="727" t="s">
        <v>7088</v>
      </c>
      <c r="C288" s="727" t="s">
        <v>5810</v>
      </c>
      <c r="D288" s="727" t="s">
        <v>8094</v>
      </c>
      <c r="E288" s="727" t="s">
        <v>8095</v>
      </c>
      <c r="F288" s="731">
        <v>1</v>
      </c>
      <c r="G288" s="731">
        <v>1547.39</v>
      </c>
      <c r="H288" s="731"/>
      <c r="I288" s="731">
        <v>1547.39</v>
      </c>
      <c r="J288" s="731"/>
      <c r="K288" s="731"/>
      <c r="L288" s="731"/>
      <c r="M288" s="731"/>
      <c r="N288" s="731"/>
      <c r="O288" s="731"/>
      <c r="P288" s="745"/>
      <c r="Q288" s="732"/>
    </row>
    <row r="289" spans="1:17" ht="14.4" customHeight="1" x14ac:dyDescent="0.3">
      <c r="A289" s="726" t="s">
        <v>7947</v>
      </c>
      <c r="B289" s="727" t="s">
        <v>7088</v>
      </c>
      <c r="C289" s="727" t="s">
        <v>5813</v>
      </c>
      <c r="D289" s="727" t="s">
        <v>8096</v>
      </c>
      <c r="E289" s="727" t="s">
        <v>8097</v>
      </c>
      <c r="F289" s="731">
        <v>1</v>
      </c>
      <c r="G289" s="731">
        <v>207</v>
      </c>
      <c r="H289" s="731"/>
      <c r="I289" s="731">
        <v>207</v>
      </c>
      <c r="J289" s="731"/>
      <c r="K289" s="731"/>
      <c r="L289" s="731"/>
      <c r="M289" s="731"/>
      <c r="N289" s="731"/>
      <c r="O289" s="731"/>
      <c r="P289" s="745"/>
      <c r="Q289" s="732"/>
    </row>
    <row r="290" spans="1:17" ht="14.4" customHeight="1" x14ac:dyDescent="0.3">
      <c r="A290" s="726" t="s">
        <v>7947</v>
      </c>
      <c r="B290" s="727" t="s">
        <v>7088</v>
      </c>
      <c r="C290" s="727" t="s">
        <v>5813</v>
      </c>
      <c r="D290" s="727" t="s">
        <v>8098</v>
      </c>
      <c r="E290" s="727" t="s">
        <v>8099</v>
      </c>
      <c r="F290" s="731"/>
      <c r="G290" s="731"/>
      <c r="H290" s="731"/>
      <c r="I290" s="731"/>
      <c r="J290" s="731">
        <v>1</v>
      </c>
      <c r="K290" s="731">
        <v>155</v>
      </c>
      <c r="L290" s="731">
        <v>1</v>
      </c>
      <c r="M290" s="731">
        <v>155</v>
      </c>
      <c r="N290" s="731">
        <v>2</v>
      </c>
      <c r="O290" s="731">
        <v>310</v>
      </c>
      <c r="P290" s="745">
        <v>2</v>
      </c>
      <c r="Q290" s="732">
        <v>155</v>
      </c>
    </row>
    <row r="291" spans="1:17" ht="14.4" customHeight="1" x14ac:dyDescent="0.3">
      <c r="A291" s="726" t="s">
        <v>7947</v>
      </c>
      <c r="B291" s="727" t="s">
        <v>7088</v>
      </c>
      <c r="C291" s="727" t="s">
        <v>5813</v>
      </c>
      <c r="D291" s="727" t="s">
        <v>8100</v>
      </c>
      <c r="E291" s="727" t="s">
        <v>8101</v>
      </c>
      <c r="F291" s="731">
        <v>4</v>
      </c>
      <c r="G291" s="731">
        <v>732</v>
      </c>
      <c r="H291" s="731"/>
      <c r="I291" s="731">
        <v>183</v>
      </c>
      <c r="J291" s="731"/>
      <c r="K291" s="731"/>
      <c r="L291" s="731"/>
      <c r="M291" s="731"/>
      <c r="N291" s="731">
        <v>4</v>
      </c>
      <c r="O291" s="731">
        <v>748</v>
      </c>
      <c r="P291" s="745"/>
      <c r="Q291" s="732">
        <v>187</v>
      </c>
    </row>
    <row r="292" spans="1:17" ht="14.4" customHeight="1" x14ac:dyDescent="0.3">
      <c r="A292" s="726" t="s">
        <v>7947</v>
      </c>
      <c r="B292" s="727" t="s">
        <v>7088</v>
      </c>
      <c r="C292" s="727" t="s">
        <v>5813</v>
      </c>
      <c r="D292" s="727" t="s">
        <v>8102</v>
      </c>
      <c r="E292" s="727" t="s">
        <v>8103</v>
      </c>
      <c r="F292" s="731">
        <v>8</v>
      </c>
      <c r="G292" s="731">
        <v>1000</v>
      </c>
      <c r="H292" s="731">
        <v>7.8125</v>
      </c>
      <c r="I292" s="731">
        <v>125</v>
      </c>
      <c r="J292" s="731">
        <v>1</v>
      </c>
      <c r="K292" s="731">
        <v>128</v>
      </c>
      <c r="L292" s="731">
        <v>1</v>
      </c>
      <c r="M292" s="731">
        <v>128</v>
      </c>
      <c r="N292" s="731">
        <v>3</v>
      </c>
      <c r="O292" s="731">
        <v>384</v>
      </c>
      <c r="P292" s="745">
        <v>3</v>
      </c>
      <c r="Q292" s="732">
        <v>128</v>
      </c>
    </row>
    <row r="293" spans="1:17" ht="14.4" customHeight="1" x14ac:dyDescent="0.3">
      <c r="A293" s="726" t="s">
        <v>7947</v>
      </c>
      <c r="B293" s="727" t="s">
        <v>7088</v>
      </c>
      <c r="C293" s="727" t="s">
        <v>5813</v>
      </c>
      <c r="D293" s="727" t="s">
        <v>8104</v>
      </c>
      <c r="E293" s="727" t="s">
        <v>8105</v>
      </c>
      <c r="F293" s="731">
        <v>10</v>
      </c>
      <c r="G293" s="731">
        <v>2190</v>
      </c>
      <c r="H293" s="731">
        <v>0.89278434569914389</v>
      </c>
      <c r="I293" s="731">
        <v>219</v>
      </c>
      <c r="J293" s="731">
        <v>11</v>
      </c>
      <c r="K293" s="731">
        <v>2453</v>
      </c>
      <c r="L293" s="731">
        <v>1</v>
      </c>
      <c r="M293" s="731">
        <v>223</v>
      </c>
      <c r="N293" s="731">
        <v>18</v>
      </c>
      <c r="O293" s="731">
        <v>4014</v>
      </c>
      <c r="P293" s="745">
        <v>1.6363636363636365</v>
      </c>
      <c r="Q293" s="732">
        <v>223</v>
      </c>
    </row>
    <row r="294" spans="1:17" ht="14.4" customHeight="1" x14ac:dyDescent="0.3">
      <c r="A294" s="726" t="s">
        <v>7947</v>
      </c>
      <c r="B294" s="727" t="s">
        <v>7088</v>
      </c>
      <c r="C294" s="727" t="s">
        <v>5813</v>
      </c>
      <c r="D294" s="727" t="s">
        <v>8106</v>
      </c>
      <c r="E294" s="727" t="s">
        <v>8107</v>
      </c>
      <c r="F294" s="731"/>
      <c r="G294" s="731"/>
      <c r="H294" s="731"/>
      <c r="I294" s="731"/>
      <c r="J294" s="731"/>
      <c r="K294" s="731"/>
      <c r="L294" s="731"/>
      <c r="M294" s="731"/>
      <c r="N294" s="731">
        <v>1</v>
      </c>
      <c r="O294" s="731">
        <v>223</v>
      </c>
      <c r="P294" s="745"/>
      <c r="Q294" s="732">
        <v>223</v>
      </c>
    </row>
    <row r="295" spans="1:17" ht="14.4" customHeight="1" x14ac:dyDescent="0.3">
      <c r="A295" s="726" t="s">
        <v>7947</v>
      </c>
      <c r="B295" s="727" t="s">
        <v>7088</v>
      </c>
      <c r="C295" s="727" t="s">
        <v>5813</v>
      </c>
      <c r="D295" s="727" t="s">
        <v>8108</v>
      </c>
      <c r="E295" s="727" t="s">
        <v>8109</v>
      </c>
      <c r="F295" s="731">
        <v>207</v>
      </c>
      <c r="G295" s="731">
        <v>45747</v>
      </c>
      <c r="H295" s="731">
        <v>1.1618285714285714</v>
      </c>
      <c r="I295" s="731">
        <v>221</v>
      </c>
      <c r="J295" s="731">
        <v>175</v>
      </c>
      <c r="K295" s="731">
        <v>39375</v>
      </c>
      <c r="L295" s="731">
        <v>1</v>
      </c>
      <c r="M295" s="731">
        <v>225</v>
      </c>
      <c r="N295" s="731">
        <v>213</v>
      </c>
      <c r="O295" s="731">
        <v>47925</v>
      </c>
      <c r="P295" s="745">
        <v>1.2171428571428571</v>
      </c>
      <c r="Q295" s="732">
        <v>225</v>
      </c>
    </row>
    <row r="296" spans="1:17" ht="14.4" customHeight="1" x14ac:dyDescent="0.3">
      <c r="A296" s="726" t="s">
        <v>7947</v>
      </c>
      <c r="B296" s="727" t="s">
        <v>7088</v>
      </c>
      <c r="C296" s="727" t="s">
        <v>5813</v>
      </c>
      <c r="D296" s="727" t="s">
        <v>8110</v>
      </c>
      <c r="E296" s="727" t="s">
        <v>8111</v>
      </c>
      <c r="F296" s="731">
        <v>96</v>
      </c>
      <c r="G296" s="731">
        <v>58848</v>
      </c>
      <c r="H296" s="731">
        <v>1.7119418181818182</v>
      </c>
      <c r="I296" s="731">
        <v>613</v>
      </c>
      <c r="J296" s="731">
        <v>55</v>
      </c>
      <c r="K296" s="731">
        <v>34375</v>
      </c>
      <c r="L296" s="731">
        <v>1</v>
      </c>
      <c r="M296" s="731">
        <v>625</v>
      </c>
      <c r="N296" s="731">
        <v>28</v>
      </c>
      <c r="O296" s="731">
        <v>17528</v>
      </c>
      <c r="P296" s="745">
        <v>0.50990545454545455</v>
      </c>
      <c r="Q296" s="732">
        <v>626</v>
      </c>
    </row>
    <row r="297" spans="1:17" ht="14.4" customHeight="1" x14ac:dyDescent="0.3">
      <c r="A297" s="726" t="s">
        <v>7947</v>
      </c>
      <c r="B297" s="727" t="s">
        <v>7088</v>
      </c>
      <c r="C297" s="727" t="s">
        <v>5813</v>
      </c>
      <c r="D297" s="727" t="s">
        <v>8112</v>
      </c>
      <c r="E297" s="727" t="s">
        <v>8113</v>
      </c>
      <c r="F297" s="731">
        <v>86</v>
      </c>
      <c r="G297" s="731">
        <v>28380</v>
      </c>
      <c r="H297" s="731">
        <v>0.9240687679083095</v>
      </c>
      <c r="I297" s="731">
        <v>330</v>
      </c>
      <c r="J297" s="731">
        <v>88</v>
      </c>
      <c r="K297" s="731">
        <v>30712</v>
      </c>
      <c r="L297" s="731">
        <v>1</v>
      </c>
      <c r="M297" s="731">
        <v>349</v>
      </c>
      <c r="N297" s="731">
        <v>94</v>
      </c>
      <c r="O297" s="731">
        <v>32900</v>
      </c>
      <c r="P297" s="745">
        <v>1.0712425110705912</v>
      </c>
      <c r="Q297" s="732">
        <v>350</v>
      </c>
    </row>
    <row r="298" spans="1:17" ht="14.4" customHeight="1" x14ac:dyDescent="0.3">
      <c r="A298" s="726" t="s">
        <v>7947</v>
      </c>
      <c r="B298" s="727" t="s">
        <v>7088</v>
      </c>
      <c r="C298" s="727" t="s">
        <v>5813</v>
      </c>
      <c r="D298" s="727" t="s">
        <v>8114</v>
      </c>
      <c r="E298" s="727" t="s">
        <v>8115</v>
      </c>
      <c r="F298" s="731">
        <v>2</v>
      </c>
      <c r="G298" s="731">
        <v>8278</v>
      </c>
      <c r="H298" s="731">
        <v>0.99399615754082615</v>
      </c>
      <c r="I298" s="731">
        <v>4139</v>
      </c>
      <c r="J298" s="731">
        <v>2</v>
      </c>
      <c r="K298" s="731">
        <v>8328</v>
      </c>
      <c r="L298" s="731">
        <v>1</v>
      </c>
      <c r="M298" s="731">
        <v>4164</v>
      </c>
      <c r="N298" s="731">
        <v>5</v>
      </c>
      <c r="O298" s="731">
        <v>20820</v>
      </c>
      <c r="P298" s="745">
        <v>2.5</v>
      </c>
      <c r="Q298" s="732">
        <v>4164</v>
      </c>
    </row>
    <row r="299" spans="1:17" ht="14.4" customHeight="1" x14ac:dyDescent="0.3">
      <c r="A299" s="726" t="s">
        <v>7947</v>
      </c>
      <c r="B299" s="727" t="s">
        <v>7088</v>
      </c>
      <c r="C299" s="727" t="s">
        <v>5813</v>
      </c>
      <c r="D299" s="727" t="s">
        <v>8116</v>
      </c>
      <c r="E299" s="727" t="s">
        <v>8117</v>
      </c>
      <c r="F299" s="731">
        <v>17</v>
      </c>
      <c r="G299" s="731">
        <v>4743</v>
      </c>
      <c r="H299" s="731">
        <v>0.64460451209567815</v>
      </c>
      <c r="I299" s="731">
        <v>279</v>
      </c>
      <c r="J299" s="731">
        <v>26</v>
      </c>
      <c r="K299" s="731">
        <v>7358</v>
      </c>
      <c r="L299" s="731">
        <v>1</v>
      </c>
      <c r="M299" s="731">
        <v>283</v>
      </c>
      <c r="N299" s="731">
        <v>24</v>
      </c>
      <c r="O299" s="731">
        <v>6792</v>
      </c>
      <c r="P299" s="745">
        <v>0.92307692307692313</v>
      </c>
      <c r="Q299" s="732">
        <v>283</v>
      </c>
    </row>
    <row r="300" spans="1:17" ht="14.4" customHeight="1" x14ac:dyDescent="0.3">
      <c r="A300" s="726" t="s">
        <v>7947</v>
      </c>
      <c r="B300" s="727" t="s">
        <v>7088</v>
      </c>
      <c r="C300" s="727" t="s">
        <v>5813</v>
      </c>
      <c r="D300" s="727" t="s">
        <v>8118</v>
      </c>
      <c r="E300" s="727" t="s">
        <v>8119</v>
      </c>
      <c r="F300" s="731">
        <v>21</v>
      </c>
      <c r="G300" s="731">
        <v>131544</v>
      </c>
      <c r="H300" s="731">
        <v>2.3130242126918814</v>
      </c>
      <c r="I300" s="731">
        <v>6264</v>
      </c>
      <c r="J300" s="731">
        <v>9</v>
      </c>
      <c r="K300" s="731">
        <v>56871</v>
      </c>
      <c r="L300" s="731">
        <v>1</v>
      </c>
      <c r="M300" s="731">
        <v>6319</v>
      </c>
      <c r="N300" s="731">
        <v>14</v>
      </c>
      <c r="O300" s="731">
        <v>88480</v>
      </c>
      <c r="P300" s="745">
        <v>1.5558017267148458</v>
      </c>
      <c r="Q300" s="732">
        <v>6320</v>
      </c>
    </row>
    <row r="301" spans="1:17" ht="14.4" customHeight="1" x14ac:dyDescent="0.3">
      <c r="A301" s="726" t="s">
        <v>7947</v>
      </c>
      <c r="B301" s="727" t="s">
        <v>7088</v>
      </c>
      <c r="C301" s="727" t="s">
        <v>5813</v>
      </c>
      <c r="D301" s="727" t="s">
        <v>8120</v>
      </c>
      <c r="E301" s="727" t="s">
        <v>8121</v>
      </c>
      <c r="F301" s="731">
        <v>48</v>
      </c>
      <c r="G301" s="731">
        <v>73296</v>
      </c>
      <c r="H301" s="731">
        <v>1.5011981566820276</v>
      </c>
      <c r="I301" s="731">
        <v>1527</v>
      </c>
      <c r="J301" s="731">
        <v>31</v>
      </c>
      <c r="K301" s="731">
        <v>48825</v>
      </c>
      <c r="L301" s="731">
        <v>1</v>
      </c>
      <c r="M301" s="731">
        <v>1575</v>
      </c>
      <c r="N301" s="731">
        <v>40</v>
      </c>
      <c r="O301" s="731">
        <v>63000</v>
      </c>
      <c r="P301" s="745">
        <v>1.2903225806451613</v>
      </c>
      <c r="Q301" s="732">
        <v>1575</v>
      </c>
    </row>
    <row r="302" spans="1:17" ht="14.4" customHeight="1" x14ac:dyDescent="0.3">
      <c r="A302" s="726" t="s">
        <v>7947</v>
      </c>
      <c r="B302" s="727" t="s">
        <v>7088</v>
      </c>
      <c r="C302" s="727" t="s">
        <v>5813</v>
      </c>
      <c r="D302" s="727" t="s">
        <v>8122</v>
      </c>
      <c r="E302" s="727" t="s">
        <v>8123</v>
      </c>
      <c r="F302" s="731">
        <v>52</v>
      </c>
      <c r="G302" s="731">
        <v>56992</v>
      </c>
      <c r="H302" s="731">
        <v>0.73262032085561501</v>
      </c>
      <c r="I302" s="731">
        <v>1096</v>
      </c>
      <c r="J302" s="731">
        <v>68</v>
      </c>
      <c r="K302" s="731">
        <v>77792</v>
      </c>
      <c r="L302" s="731">
        <v>1</v>
      </c>
      <c r="M302" s="731">
        <v>1144</v>
      </c>
      <c r="N302" s="731">
        <v>60</v>
      </c>
      <c r="O302" s="731">
        <v>68640</v>
      </c>
      <c r="P302" s="745">
        <v>0.88235294117647056</v>
      </c>
      <c r="Q302" s="732">
        <v>1144</v>
      </c>
    </row>
    <row r="303" spans="1:17" ht="14.4" customHeight="1" x14ac:dyDescent="0.3">
      <c r="A303" s="726" t="s">
        <v>7947</v>
      </c>
      <c r="B303" s="727" t="s">
        <v>7088</v>
      </c>
      <c r="C303" s="727" t="s">
        <v>5813</v>
      </c>
      <c r="D303" s="727" t="s">
        <v>8124</v>
      </c>
      <c r="E303" s="727" t="s">
        <v>8125</v>
      </c>
      <c r="F303" s="731"/>
      <c r="G303" s="731"/>
      <c r="H303" s="731"/>
      <c r="I303" s="731"/>
      <c r="J303" s="731">
        <v>1</v>
      </c>
      <c r="K303" s="731">
        <v>15260</v>
      </c>
      <c r="L303" s="731">
        <v>1</v>
      </c>
      <c r="M303" s="731">
        <v>15260</v>
      </c>
      <c r="N303" s="731"/>
      <c r="O303" s="731"/>
      <c r="P303" s="745"/>
      <c r="Q303" s="732"/>
    </row>
    <row r="304" spans="1:17" ht="14.4" customHeight="1" x14ac:dyDescent="0.3">
      <c r="A304" s="726" t="s">
        <v>7947</v>
      </c>
      <c r="B304" s="727" t="s">
        <v>7088</v>
      </c>
      <c r="C304" s="727" t="s">
        <v>5813</v>
      </c>
      <c r="D304" s="727" t="s">
        <v>8126</v>
      </c>
      <c r="E304" s="727" t="s">
        <v>8127</v>
      </c>
      <c r="F304" s="731">
        <v>10</v>
      </c>
      <c r="G304" s="731">
        <v>38240</v>
      </c>
      <c r="H304" s="731">
        <v>1.6511226252158895</v>
      </c>
      <c r="I304" s="731">
        <v>3824</v>
      </c>
      <c r="J304" s="731">
        <v>6</v>
      </c>
      <c r="K304" s="731">
        <v>23160</v>
      </c>
      <c r="L304" s="731">
        <v>1</v>
      </c>
      <c r="M304" s="731">
        <v>3860</v>
      </c>
      <c r="N304" s="731">
        <v>10</v>
      </c>
      <c r="O304" s="731">
        <v>38600</v>
      </c>
      <c r="P304" s="745">
        <v>1.6666666666666667</v>
      </c>
      <c r="Q304" s="732">
        <v>3860</v>
      </c>
    </row>
    <row r="305" spans="1:17" ht="14.4" customHeight="1" x14ac:dyDescent="0.3">
      <c r="A305" s="726" t="s">
        <v>7947</v>
      </c>
      <c r="B305" s="727" t="s">
        <v>7088</v>
      </c>
      <c r="C305" s="727" t="s">
        <v>5813</v>
      </c>
      <c r="D305" s="727" t="s">
        <v>8128</v>
      </c>
      <c r="E305" s="727" t="s">
        <v>8129</v>
      </c>
      <c r="F305" s="731">
        <v>9</v>
      </c>
      <c r="G305" s="731">
        <v>46458</v>
      </c>
      <c r="H305" s="731">
        <v>2.9723608445297507</v>
      </c>
      <c r="I305" s="731">
        <v>5162</v>
      </c>
      <c r="J305" s="731">
        <v>3</v>
      </c>
      <c r="K305" s="731">
        <v>15630</v>
      </c>
      <c r="L305" s="731">
        <v>1</v>
      </c>
      <c r="M305" s="731">
        <v>5210</v>
      </c>
      <c r="N305" s="731">
        <v>3</v>
      </c>
      <c r="O305" s="731">
        <v>15630</v>
      </c>
      <c r="P305" s="745">
        <v>1</v>
      </c>
      <c r="Q305" s="732">
        <v>5210</v>
      </c>
    </row>
    <row r="306" spans="1:17" ht="14.4" customHeight="1" x14ac:dyDescent="0.3">
      <c r="A306" s="726" t="s">
        <v>7947</v>
      </c>
      <c r="B306" s="727" t="s">
        <v>7088</v>
      </c>
      <c r="C306" s="727" t="s">
        <v>5813</v>
      </c>
      <c r="D306" s="727" t="s">
        <v>8130</v>
      </c>
      <c r="E306" s="727" t="s">
        <v>8131</v>
      </c>
      <c r="F306" s="731"/>
      <c r="G306" s="731"/>
      <c r="H306" s="731"/>
      <c r="I306" s="731"/>
      <c r="J306" s="731">
        <v>2</v>
      </c>
      <c r="K306" s="731">
        <v>15850</v>
      </c>
      <c r="L306" s="731">
        <v>1</v>
      </c>
      <c r="M306" s="731">
        <v>7925</v>
      </c>
      <c r="N306" s="731"/>
      <c r="O306" s="731"/>
      <c r="P306" s="745"/>
      <c r="Q306" s="732"/>
    </row>
    <row r="307" spans="1:17" ht="14.4" customHeight="1" x14ac:dyDescent="0.3">
      <c r="A307" s="726" t="s">
        <v>7947</v>
      </c>
      <c r="B307" s="727" t="s">
        <v>7088</v>
      </c>
      <c r="C307" s="727" t="s">
        <v>5813</v>
      </c>
      <c r="D307" s="727" t="s">
        <v>8132</v>
      </c>
      <c r="E307" s="727" t="s">
        <v>8133</v>
      </c>
      <c r="F307" s="731">
        <v>10</v>
      </c>
      <c r="G307" s="731">
        <v>16660</v>
      </c>
      <c r="H307" s="731">
        <v>1.9576968272620447</v>
      </c>
      <c r="I307" s="731">
        <v>1666</v>
      </c>
      <c r="J307" s="731">
        <v>5</v>
      </c>
      <c r="K307" s="731">
        <v>8510</v>
      </c>
      <c r="L307" s="731">
        <v>1</v>
      </c>
      <c r="M307" s="731">
        <v>1702</v>
      </c>
      <c r="N307" s="731">
        <v>5</v>
      </c>
      <c r="O307" s="731">
        <v>8510</v>
      </c>
      <c r="P307" s="745">
        <v>1</v>
      </c>
      <c r="Q307" s="732">
        <v>1702</v>
      </c>
    </row>
    <row r="308" spans="1:17" ht="14.4" customHeight="1" x14ac:dyDescent="0.3">
      <c r="A308" s="726" t="s">
        <v>7947</v>
      </c>
      <c r="B308" s="727" t="s">
        <v>7088</v>
      </c>
      <c r="C308" s="727" t="s">
        <v>5813</v>
      </c>
      <c r="D308" s="727" t="s">
        <v>8134</v>
      </c>
      <c r="E308" s="727" t="s">
        <v>8135</v>
      </c>
      <c r="F308" s="731">
        <v>165</v>
      </c>
      <c r="G308" s="731">
        <v>211365</v>
      </c>
      <c r="H308" s="731">
        <v>1.0546366289948357</v>
      </c>
      <c r="I308" s="731">
        <v>1281</v>
      </c>
      <c r="J308" s="731">
        <v>155</v>
      </c>
      <c r="K308" s="731">
        <v>200415</v>
      </c>
      <c r="L308" s="731">
        <v>1</v>
      </c>
      <c r="M308" s="731">
        <v>1293</v>
      </c>
      <c r="N308" s="731">
        <v>195</v>
      </c>
      <c r="O308" s="731">
        <v>252330</v>
      </c>
      <c r="P308" s="745">
        <v>1.2590374971933238</v>
      </c>
      <c r="Q308" s="732">
        <v>1294</v>
      </c>
    </row>
    <row r="309" spans="1:17" ht="14.4" customHeight="1" x14ac:dyDescent="0.3">
      <c r="A309" s="726" t="s">
        <v>7947</v>
      </c>
      <c r="B309" s="727" t="s">
        <v>7088</v>
      </c>
      <c r="C309" s="727" t="s">
        <v>5813</v>
      </c>
      <c r="D309" s="727" t="s">
        <v>8136</v>
      </c>
      <c r="E309" s="727" t="s">
        <v>8137</v>
      </c>
      <c r="F309" s="731">
        <v>142</v>
      </c>
      <c r="G309" s="731">
        <v>165714</v>
      </c>
      <c r="H309" s="731">
        <v>0.96433933497049618</v>
      </c>
      <c r="I309" s="731">
        <v>1167</v>
      </c>
      <c r="J309" s="731">
        <v>146</v>
      </c>
      <c r="K309" s="731">
        <v>171842</v>
      </c>
      <c r="L309" s="731">
        <v>1</v>
      </c>
      <c r="M309" s="731">
        <v>1177</v>
      </c>
      <c r="N309" s="731">
        <v>181</v>
      </c>
      <c r="O309" s="731">
        <v>213218</v>
      </c>
      <c r="P309" s="745">
        <v>1.2407793205386344</v>
      </c>
      <c r="Q309" s="732">
        <v>1178</v>
      </c>
    </row>
    <row r="310" spans="1:17" ht="14.4" customHeight="1" x14ac:dyDescent="0.3">
      <c r="A310" s="726" t="s">
        <v>7947</v>
      </c>
      <c r="B310" s="727" t="s">
        <v>7088</v>
      </c>
      <c r="C310" s="727" t="s">
        <v>5813</v>
      </c>
      <c r="D310" s="727" t="s">
        <v>8138</v>
      </c>
      <c r="E310" s="727" t="s">
        <v>8139</v>
      </c>
      <c r="F310" s="731">
        <v>1</v>
      </c>
      <c r="G310" s="731">
        <v>5076</v>
      </c>
      <c r="H310" s="731">
        <v>0.49214659685863876</v>
      </c>
      <c r="I310" s="731">
        <v>5076</v>
      </c>
      <c r="J310" s="731">
        <v>2</v>
      </c>
      <c r="K310" s="731">
        <v>10314</v>
      </c>
      <c r="L310" s="731">
        <v>1</v>
      </c>
      <c r="M310" s="731">
        <v>5157</v>
      </c>
      <c r="N310" s="731">
        <v>2</v>
      </c>
      <c r="O310" s="731">
        <v>10314</v>
      </c>
      <c r="P310" s="745">
        <v>1</v>
      </c>
      <c r="Q310" s="732">
        <v>5157</v>
      </c>
    </row>
    <row r="311" spans="1:17" ht="14.4" customHeight="1" x14ac:dyDescent="0.3">
      <c r="A311" s="726" t="s">
        <v>7947</v>
      </c>
      <c r="B311" s="727" t="s">
        <v>7088</v>
      </c>
      <c r="C311" s="727" t="s">
        <v>5813</v>
      </c>
      <c r="D311" s="727" t="s">
        <v>8140</v>
      </c>
      <c r="E311" s="727" t="s">
        <v>8141</v>
      </c>
      <c r="F311" s="731">
        <v>4</v>
      </c>
      <c r="G311" s="731">
        <v>3008</v>
      </c>
      <c r="H311" s="731">
        <v>1.2533333333333334</v>
      </c>
      <c r="I311" s="731">
        <v>752</v>
      </c>
      <c r="J311" s="731">
        <v>3</v>
      </c>
      <c r="K311" s="731">
        <v>2400</v>
      </c>
      <c r="L311" s="731">
        <v>1</v>
      </c>
      <c r="M311" s="731">
        <v>800</v>
      </c>
      <c r="N311" s="731">
        <v>5</v>
      </c>
      <c r="O311" s="731">
        <v>4005</v>
      </c>
      <c r="P311" s="745">
        <v>1.66875</v>
      </c>
      <c r="Q311" s="732">
        <v>801</v>
      </c>
    </row>
    <row r="312" spans="1:17" ht="14.4" customHeight="1" x14ac:dyDescent="0.3">
      <c r="A312" s="726" t="s">
        <v>7947</v>
      </c>
      <c r="B312" s="727" t="s">
        <v>7088</v>
      </c>
      <c r="C312" s="727" t="s">
        <v>5813</v>
      </c>
      <c r="D312" s="727" t="s">
        <v>8142</v>
      </c>
      <c r="E312" s="727" t="s">
        <v>8143</v>
      </c>
      <c r="F312" s="731">
        <v>1456</v>
      </c>
      <c r="G312" s="731">
        <v>254800</v>
      </c>
      <c r="H312" s="731">
        <v>0.87404251523914389</v>
      </c>
      <c r="I312" s="731">
        <v>175</v>
      </c>
      <c r="J312" s="731">
        <v>1647</v>
      </c>
      <c r="K312" s="731">
        <v>291519</v>
      </c>
      <c r="L312" s="731">
        <v>1</v>
      </c>
      <c r="M312" s="731">
        <v>177</v>
      </c>
      <c r="N312" s="731">
        <v>1514</v>
      </c>
      <c r="O312" s="731">
        <v>267978</v>
      </c>
      <c r="P312" s="745">
        <v>0.91924711596842745</v>
      </c>
      <c r="Q312" s="732">
        <v>177</v>
      </c>
    </row>
    <row r="313" spans="1:17" ht="14.4" customHeight="1" x14ac:dyDescent="0.3">
      <c r="A313" s="726" t="s">
        <v>7947</v>
      </c>
      <c r="B313" s="727" t="s">
        <v>7088</v>
      </c>
      <c r="C313" s="727" t="s">
        <v>5813</v>
      </c>
      <c r="D313" s="727" t="s">
        <v>8144</v>
      </c>
      <c r="E313" s="727" t="s">
        <v>8145</v>
      </c>
      <c r="F313" s="731">
        <v>70</v>
      </c>
      <c r="G313" s="731">
        <v>140070</v>
      </c>
      <c r="H313" s="731">
        <v>0.85491943359375</v>
      </c>
      <c r="I313" s="731">
        <v>2001</v>
      </c>
      <c r="J313" s="731">
        <v>80</v>
      </c>
      <c r="K313" s="731">
        <v>163840</v>
      </c>
      <c r="L313" s="731">
        <v>1</v>
      </c>
      <c r="M313" s="731">
        <v>2048</v>
      </c>
      <c r="N313" s="731">
        <v>86</v>
      </c>
      <c r="O313" s="731">
        <v>176214</v>
      </c>
      <c r="P313" s="745">
        <v>1.0755249023437501</v>
      </c>
      <c r="Q313" s="732">
        <v>2049</v>
      </c>
    </row>
    <row r="314" spans="1:17" ht="14.4" customHeight="1" x14ac:dyDescent="0.3">
      <c r="A314" s="726" t="s">
        <v>7947</v>
      </c>
      <c r="B314" s="727" t="s">
        <v>7088</v>
      </c>
      <c r="C314" s="727" t="s">
        <v>5813</v>
      </c>
      <c r="D314" s="727" t="s">
        <v>8146</v>
      </c>
      <c r="E314" s="727" t="s">
        <v>8147</v>
      </c>
      <c r="F314" s="731">
        <v>7</v>
      </c>
      <c r="G314" s="731">
        <v>18872</v>
      </c>
      <c r="H314" s="731">
        <v>0.7664067576348278</v>
      </c>
      <c r="I314" s="731">
        <v>2696</v>
      </c>
      <c r="J314" s="731">
        <v>9</v>
      </c>
      <c r="K314" s="731">
        <v>24624</v>
      </c>
      <c r="L314" s="731">
        <v>1</v>
      </c>
      <c r="M314" s="731">
        <v>2736</v>
      </c>
      <c r="N314" s="731">
        <v>6</v>
      </c>
      <c r="O314" s="731">
        <v>16422</v>
      </c>
      <c r="P314" s="745">
        <v>0.66691033138401556</v>
      </c>
      <c r="Q314" s="732">
        <v>2737</v>
      </c>
    </row>
    <row r="315" spans="1:17" ht="14.4" customHeight="1" x14ac:dyDescent="0.3">
      <c r="A315" s="726" t="s">
        <v>7947</v>
      </c>
      <c r="B315" s="727" t="s">
        <v>7088</v>
      </c>
      <c r="C315" s="727" t="s">
        <v>5813</v>
      </c>
      <c r="D315" s="727" t="s">
        <v>8148</v>
      </c>
      <c r="E315" s="727" t="s">
        <v>8149</v>
      </c>
      <c r="F315" s="731">
        <v>8</v>
      </c>
      <c r="G315" s="731">
        <v>41504</v>
      </c>
      <c r="H315" s="731">
        <v>0.98462706395900546</v>
      </c>
      <c r="I315" s="731">
        <v>5188</v>
      </c>
      <c r="J315" s="731">
        <v>8</v>
      </c>
      <c r="K315" s="731">
        <v>42152</v>
      </c>
      <c r="L315" s="731">
        <v>1</v>
      </c>
      <c r="M315" s="731">
        <v>5269</v>
      </c>
      <c r="N315" s="731">
        <v>5</v>
      </c>
      <c r="O315" s="731">
        <v>26345</v>
      </c>
      <c r="P315" s="745">
        <v>0.625</v>
      </c>
      <c r="Q315" s="732">
        <v>5269</v>
      </c>
    </row>
    <row r="316" spans="1:17" ht="14.4" customHeight="1" x14ac:dyDescent="0.3">
      <c r="A316" s="726" t="s">
        <v>7947</v>
      </c>
      <c r="B316" s="727" t="s">
        <v>7088</v>
      </c>
      <c r="C316" s="727" t="s">
        <v>5813</v>
      </c>
      <c r="D316" s="727" t="s">
        <v>8150</v>
      </c>
      <c r="E316" s="727" t="s">
        <v>8151</v>
      </c>
      <c r="F316" s="731">
        <v>58</v>
      </c>
      <c r="G316" s="731">
        <v>38396</v>
      </c>
      <c r="H316" s="731">
        <v>1.8989119683481701</v>
      </c>
      <c r="I316" s="731">
        <v>662</v>
      </c>
      <c r="J316" s="731">
        <v>30</v>
      </c>
      <c r="K316" s="731">
        <v>20220</v>
      </c>
      <c r="L316" s="731">
        <v>1</v>
      </c>
      <c r="M316" s="731">
        <v>674</v>
      </c>
      <c r="N316" s="731">
        <v>17</v>
      </c>
      <c r="O316" s="731">
        <v>11475</v>
      </c>
      <c r="P316" s="745">
        <v>0.56750741839762608</v>
      </c>
      <c r="Q316" s="732">
        <v>675</v>
      </c>
    </row>
    <row r="317" spans="1:17" ht="14.4" customHeight="1" x14ac:dyDescent="0.3">
      <c r="A317" s="726" t="s">
        <v>7947</v>
      </c>
      <c r="B317" s="727" t="s">
        <v>7088</v>
      </c>
      <c r="C317" s="727" t="s">
        <v>5813</v>
      </c>
      <c r="D317" s="727" t="s">
        <v>8152</v>
      </c>
      <c r="E317" s="727" t="s">
        <v>8153</v>
      </c>
      <c r="F317" s="731">
        <v>6</v>
      </c>
      <c r="G317" s="731">
        <v>12492</v>
      </c>
      <c r="H317" s="731"/>
      <c r="I317" s="731">
        <v>2082</v>
      </c>
      <c r="J317" s="731"/>
      <c r="K317" s="731"/>
      <c r="L317" s="731"/>
      <c r="M317" s="731"/>
      <c r="N317" s="731"/>
      <c r="O317" s="731"/>
      <c r="P317" s="745"/>
      <c r="Q317" s="732"/>
    </row>
    <row r="318" spans="1:17" ht="14.4" customHeight="1" x14ac:dyDescent="0.3">
      <c r="A318" s="726" t="s">
        <v>7947</v>
      </c>
      <c r="B318" s="727" t="s">
        <v>7088</v>
      </c>
      <c r="C318" s="727" t="s">
        <v>5813</v>
      </c>
      <c r="D318" s="727" t="s">
        <v>8154</v>
      </c>
      <c r="E318" s="727" t="s">
        <v>8155</v>
      </c>
      <c r="F318" s="731">
        <v>35</v>
      </c>
      <c r="G318" s="731">
        <v>5285</v>
      </c>
      <c r="H318" s="731">
        <v>0.79294823705926487</v>
      </c>
      <c r="I318" s="731">
        <v>151</v>
      </c>
      <c r="J318" s="731">
        <v>43</v>
      </c>
      <c r="K318" s="731">
        <v>6665</v>
      </c>
      <c r="L318" s="731">
        <v>1</v>
      </c>
      <c r="M318" s="731">
        <v>155</v>
      </c>
      <c r="N318" s="731">
        <v>30</v>
      </c>
      <c r="O318" s="731">
        <v>4650</v>
      </c>
      <c r="P318" s="745">
        <v>0.69767441860465118</v>
      </c>
      <c r="Q318" s="732">
        <v>155</v>
      </c>
    </row>
    <row r="319" spans="1:17" ht="14.4" customHeight="1" x14ac:dyDescent="0.3">
      <c r="A319" s="726" t="s">
        <v>7947</v>
      </c>
      <c r="B319" s="727" t="s">
        <v>7088</v>
      </c>
      <c r="C319" s="727" t="s">
        <v>5813</v>
      </c>
      <c r="D319" s="727" t="s">
        <v>8156</v>
      </c>
      <c r="E319" s="727" t="s">
        <v>8157</v>
      </c>
      <c r="F319" s="731">
        <v>2</v>
      </c>
      <c r="G319" s="731">
        <v>390</v>
      </c>
      <c r="H319" s="731">
        <v>1.9597989949748744</v>
      </c>
      <c r="I319" s="731">
        <v>195</v>
      </c>
      <c r="J319" s="731">
        <v>1</v>
      </c>
      <c r="K319" s="731">
        <v>199</v>
      </c>
      <c r="L319" s="731">
        <v>1</v>
      </c>
      <c r="M319" s="731">
        <v>199</v>
      </c>
      <c r="N319" s="731">
        <v>4</v>
      </c>
      <c r="O319" s="731">
        <v>796</v>
      </c>
      <c r="P319" s="745">
        <v>4</v>
      </c>
      <c r="Q319" s="732">
        <v>199</v>
      </c>
    </row>
    <row r="320" spans="1:17" ht="14.4" customHeight="1" x14ac:dyDescent="0.3">
      <c r="A320" s="726" t="s">
        <v>7947</v>
      </c>
      <c r="B320" s="727" t="s">
        <v>7088</v>
      </c>
      <c r="C320" s="727" t="s">
        <v>5813</v>
      </c>
      <c r="D320" s="727" t="s">
        <v>8158</v>
      </c>
      <c r="E320" s="727" t="s">
        <v>8159</v>
      </c>
      <c r="F320" s="731">
        <v>27</v>
      </c>
      <c r="G320" s="731">
        <v>5400</v>
      </c>
      <c r="H320" s="731">
        <v>0.64562410329985653</v>
      </c>
      <c r="I320" s="731">
        <v>200</v>
      </c>
      <c r="J320" s="731">
        <v>41</v>
      </c>
      <c r="K320" s="731">
        <v>8364</v>
      </c>
      <c r="L320" s="731">
        <v>1</v>
      </c>
      <c r="M320" s="731">
        <v>204</v>
      </c>
      <c r="N320" s="731">
        <v>15</v>
      </c>
      <c r="O320" s="731">
        <v>3060</v>
      </c>
      <c r="P320" s="745">
        <v>0.36585365853658536</v>
      </c>
      <c r="Q320" s="732">
        <v>204</v>
      </c>
    </row>
    <row r="321" spans="1:17" ht="14.4" customHeight="1" x14ac:dyDescent="0.3">
      <c r="A321" s="726" t="s">
        <v>7947</v>
      </c>
      <c r="B321" s="727" t="s">
        <v>7088</v>
      </c>
      <c r="C321" s="727" t="s">
        <v>5813</v>
      </c>
      <c r="D321" s="727" t="s">
        <v>8160</v>
      </c>
      <c r="E321" s="727" t="s">
        <v>8161</v>
      </c>
      <c r="F321" s="731">
        <v>187</v>
      </c>
      <c r="G321" s="731">
        <v>78166</v>
      </c>
      <c r="H321" s="731">
        <v>1.1326435982148033</v>
      </c>
      <c r="I321" s="731">
        <v>418</v>
      </c>
      <c r="J321" s="731">
        <v>162</v>
      </c>
      <c r="K321" s="731">
        <v>69012</v>
      </c>
      <c r="L321" s="731">
        <v>1</v>
      </c>
      <c r="M321" s="731">
        <v>426</v>
      </c>
      <c r="N321" s="731">
        <v>122</v>
      </c>
      <c r="O321" s="731">
        <v>51972</v>
      </c>
      <c r="P321" s="745">
        <v>0.75308641975308643</v>
      </c>
      <c r="Q321" s="732">
        <v>426</v>
      </c>
    </row>
    <row r="322" spans="1:17" ht="14.4" customHeight="1" x14ac:dyDescent="0.3">
      <c r="A322" s="726" t="s">
        <v>7947</v>
      </c>
      <c r="B322" s="727" t="s">
        <v>7088</v>
      </c>
      <c r="C322" s="727" t="s">
        <v>5813</v>
      </c>
      <c r="D322" s="727" t="s">
        <v>8162</v>
      </c>
      <c r="E322" s="727" t="s">
        <v>8163</v>
      </c>
      <c r="F322" s="731">
        <v>1</v>
      </c>
      <c r="G322" s="731">
        <v>159</v>
      </c>
      <c r="H322" s="731">
        <v>0.24386503067484663</v>
      </c>
      <c r="I322" s="731">
        <v>159</v>
      </c>
      <c r="J322" s="731">
        <v>4</v>
      </c>
      <c r="K322" s="731">
        <v>652</v>
      </c>
      <c r="L322" s="731">
        <v>1</v>
      </c>
      <c r="M322" s="731">
        <v>163</v>
      </c>
      <c r="N322" s="731">
        <v>3</v>
      </c>
      <c r="O322" s="731">
        <v>489</v>
      </c>
      <c r="P322" s="745">
        <v>0.75</v>
      </c>
      <c r="Q322" s="732">
        <v>163</v>
      </c>
    </row>
    <row r="323" spans="1:17" ht="14.4" customHeight="1" x14ac:dyDescent="0.3">
      <c r="A323" s="726" t="s">
        <v>7947</v>
      </c>
      <c r="B323" s="727" t="s">
        <v>7088</v>
      </c>
      <c r="C323" s="727" t="s">
        <v>5813</v>
      </c>
      <c r="D323" s="727" t="s">
        <v>8164</v>
      </c>
      <c r="E323" s="727" t="s">
        <v>8165</v>
      </c>
      <c r="F323" s="731">
        <v>11</v>
      </c>
      <c r="G323" s="731">
        <v>4708</v>
      </c>
      <c r="H323" s="731">
        <v>5.3990825688073398</v>
      </c>
      <c r="I323" s="731">
        <v>428</v>
      </c>
      <c r="J323" s="731">
        <v>2</v>
      </c>
      <c r="K323" s="731">
        <v>872</v>
      </c>
      <c r="L323" s="731">
        <v>1</v>
      </c>
      <c r="M323" s="731">
        <v>436</v>
      </c>
      <c r="N323" s="731">
        <v>5</v>
      </c>
      <c r="O323" s="731">
        <v>2180</v>
      </c>
      <c r="P323" s="745">
        <v>2.5</v>
      </c>
      <c r="Q323" s="732">
        <v>436</v>
      </c>
    </row>
    <row r="324" spans="1:17" ht="14.4" customHeight="1" x14ac:dyDescent="0.3">
      <c r="A324" s="726" t="s">
        <v>7947</v>
      </c>
      <c r="B324" s="727" t="s">
        <v>7088</v>
      </c>
      <c r="C324" s="727" t="s">
        <v>5813</v>
      </c>
      <c r="D324" s="727" t="s">
        <v>8166</v>
      </c>
      <c r="E324" s="727" t="s">
        <v>8167</v>
      </c>
      <c r="F324" s="731">
        <v>41</v>
      </c>
      <c r="G324" s="731">
        <v>87043</v>
      </c>
      <c r="H324" s="731">
        <v>1.0361521796062185</v>
      </c>
      <c r="I324" s="731">
        <v>2123</v>
      </c>
      <c r="J324" s="731">
        <v>39</v>
      </c>
      <c r="K324" s="731">
        <v>84006</v>
      </c>
      <c r="L324" s="731">
        <v>1</v>
      </c>
      <c r="M324" s="731">
        <v>2154</v>
      </c>
      <c r="N324" s="731">
        <v>40</v>
      </c>
      <c r="O324" s="731">
        <v>86200</v>
      </c>
      <c r="P324" s="745">
        <v>1.02611718210604</v>
      </c>
      <c r="Q324" s="732">
        <v>2155</v>
      </c>
    </row>
    <row r="325" spans="1:17" ht="14.4" customHeight="1" x14ac:dyDescent="0.3">
      <c r="A325" s="726" t="s">
        <v>7947</v>
      </c>
      <c r="B325" s="727" t="s">
        <v>7088</v>
      </c>
      <c r="C325" s="727" t="s">
        <v>5813</v>
      </c>
      <c r="D325" s="727" t="s">
        <v>8168</v>
      </c>
      <c r="E325" s="727" t="s">
        <v>8127</v>
      </c>
      <c r="F325" s="731">
        <v>12</v>
      </c>
      <c r="G325" s="731">
        <v>22428</v>
      </c>
      <c r="H325" s="731">
        <v>1.9798728813559323</v>
      </c>
      <c r="I325" s="731">
        <v>1869</v>
      </c>
      <c r="J325" s="731">
        <v>6</v>
      </c>
      <c r="K325" s="731">
        <v>11328</v>
      </c>
      <c r="L325" s="731">
        <v>1</v>
      </c>
      <c r="M325" s="731">
        <v>1888</v>
      </c>
      <c r="N325" s="731">
        <v>11</v>
      </c>
      <c r="O325" s="731">
        <v>20779</v>
      </c>
      <c r="P325" s="745">
        <v>1.8343043785310735</v>
      </c>
      <c r="Q325" s="732">
        <v>1889</v>
      </c>
    </row>
    <row r="326" spans="1:17" ht="14.4" customHeight="1" x14ac:dyDescent="0.3">
      <c r="A326" s="726" t="s">
        <v>7947</v>
      </c>
      <c r="B326" s="727" t="s">
        <v>7088</v>
      </c>
      <c r="C326" s="727" t="s">
        <v>5813</v>
      </c>
      <c r="D326" s="727" t="s">
        <v>8169</v>
      </c>
      <c r="E326" s="727" t="s">
        <v>8170</v>
      </c>
      <c r="F326" s="731"/>
      <c r="G326" s="731"/>
      <c r="H326" s="731"/>
      <c r="I326" s="731"/>
      <c r="J326" s="731"/>
      <c r="K326" s="731"/>
      <c r="L326" s="731"/>
      <c r="M326" s="731"/>
      <c r="N326" s="731">
        <v>1</v>
      </c>
      <c r="O326" s="731">
        <v>163</v>
      </c>
      <c r="P326" s="745"/>
      <c r="Q326" s="732">
        <v>163</v>
      </c>
    </row>
    <row r="327" spans="1:17" ht="14.4" customHeight="1" x14ac:dyDescent="0.3">
      <c r="A327" s="726" t="s">
        <v>7947</v>
      </c>
      <c r="B327" s="727" t="s">
        <v>7088</v>
      </c>
      <c r="C327" s="727" t="s">
        <v>5813</v>
      </c>
      <c r="D327" s="727" t="s">
        <v>8171</v>
      </c>
      <c r="E327" s="727" t="s">
        <v>8172</v>
      </c>
      <c r="F327" s="731">
        <v>13</v>
      </c>
      <c r="G327" s="731">
        <v>11921</v>
      </c>
      <c r="H327" s="731">
        <v>0.91264737406216501</v>
      </c>
      <c r="I327" s="731">
        <v>917</v>
      </c>
      <c r="J327" s="731">
        <v>14</v>
      </c>
      <c r="K327" s="731">
        <v>13062</v>
      </c>
      <c r="L327" s="731">
        <v>1</v>
      </c>
      <c r="M327" s="731">
        <v>933</v>
      </c>
      <c r="N327" s="731">
        <v>8</v>
      </c>
      <c r="O327" s="731">
        <v>7472</v>
      </c>
      <c r="P327" s="745">
        <v>0.57204103506354309</v>
      </c>
      <c r="Q327" s="732">
        <v>934</v>
      </c>
    </row>
    <row r="328" spans="1:17" ht="14.4" customHeight="1" x14ac:dyDescent="0.3">
      <c r="A328" s="726" t="s">
        <v>7947</v>
      </c>
      <c r="B328" s="727" t="s">
        <v>7088</v>
      </c>
      <c r="C328" s="727" t="s">
        <v>5813</v>
      </c>
      <c r="D328" s="727" t="s">
        <v>8173</v>
      </c>
      <c r="E328" s="727" t="s">
        <v>8174</v>
      </c>
      <c r="F328" s="731">
        <v>7</v>
      </c>
      <c r="G328" s="731">
        <v>58793</v>
      </c>
      <c r="H328" s="731">
        <v>1.737587185246483</v>
      </c>
      <c r="I328" s="731">
        <v>8399</v>
      </c>
      <c r="J328" s="731">
        <v>4</v>
      </c>
      <c r="K328" s="731">
        <v>33836</v>
      </c>
      <c r="L328" s="731">
        <v>1</v>
      </c>
      <c r="M328" s="731">
        <v>8459</v>
      </c>
      <c r="N328" s="731">
        <v>7</v>
      </c>
      <c r="O328" s="731">
        <v>59220</v>
      </c>
      <c r="P328" s="745">
        <v>1.7502068802458919</v>
      </c>
      <c r="Q328" s="732">
        <v>8460</v>
      </c>
    </row>
    <row r="329" spans="1:17" ht="14.4" customHeight="1" x14ac:dyDescent="0.3">
      <c r="A329" s="726" t="s">
        <v>7947</v>
      </c>
      <c r="B329" s="727" t="s">
        <v>7088</v>
      </c>
      <c r="C329" s="727" t="s">
        <v>5813</v>
      </c>
      <c r="D329" s="727" t="s">
        <v>8175</v>
      </c>
      <c r="E329" s="727" t="s">
        <v>8176</v>
      </c>
      <c r="F329" s="731">
        <v>124</v>
      </c>
      <c r="G329" s="731">
        <v>19096</v>
      </c>
      <c r="H329" s="731">
        <v>0.84645390070921989</v>
      </c>
      <c r="I329" s="731">
        <v>154</v>
      </c>
      <c r="J329" s="731">
        <v>141</v>
      </c>
      <c r="K329" s="731">
        <v>22560</v>
      </c>
      <c r="L329" s="731">
        <v>1</v>
      </c>
      <c r="M329" s="731">
        <v>160</v>
      </c>
      <c r="N329" s="731">
        <v>137</v>
      </c>
      <c r="O329" s="731">
        <v>21920</v>
      </c>
      <c r="P329" s="745">
        <v>0.97163120567375882</v>
      </c>
      <c r="Q329" s="732">
        <v>160</v>
      </c>
    </row>
    <row r="330" spans="1:17" ht="14.4" customHeight="1" x14ac:dyDescent="0.3">
      <c r="A330" s="726" t="s">
        <v>7947</v>
      </c>
      <c r="B330" s="727" t="s">
        <v>7088</v>
      </c>
      <c r="C330" s="727" t="s">
        <v>5813</v>
      </c>
      <c r="D330" s="727" t="s">
        <v>8177</v>
      </c>
      <c r="E330" s="727" t="s">
        <v>8178</v>
      </c>
      <c r="F330" s="731">
        <v>15</v>
      </c>
      <c r="G330" s="731">
        <v>30075</v>
      </c>
      <c r="H330" s="731">
        <v>0.69758541507201999</v>
      </c>
      <c r="I330" s="731">
        <v>2005</v>
      </c>
      <c r="J330" s="731">
        <v>21</v>
      </c>
      <c r="K330" s="731">
        <v>43113</v>
      </c>
      <c r="L330" s="731">
        <v>1</v>
      </c>
      <c r="M330" s="731">
        <v>2053</v>
      </c>
      <c r="N330" s="731">
        <v>30</v>
      </c>
      <c r="O330" s="731">
        <v>61590</v>
      </c>
      <c r="P330" s="745">
        <v>1.4285714285714286</v>
      </c>
      <c r="Q330" s="732">
        <v>2053</v>
      </c>
    </row>
    <row r="331" spans="1:17" ht="14.4" customHeight="1" x14ac:dyDescent="0.3">
      <c r="A331" s="726" t="s">
        <v>7947</v>
      </c>
      <c r="B331" s="727" t="s">
        <v>7088</v>
      </c>
      <c r="C331" s="727" t="s">
        <v>5813</v>
      </c>
      <c r="D331" s="727" t="s">
        <v>8179</v>
      </c>
      <c r="E331" s="727" t="s">
        <v>8180</v>
      </c>
      <c r="F331" s="731">
        <v>3</v>
      </c>
      <c r="G331" s="731">
        <v>1689</v>
      </c>
      <c r="H331" s="731">
        <v>1.4560344827586207</v>
      </c>
      <c r="I331" s="731">
        <v>563</v>
      </c>
      <c r="J331" s="731">
        <v>2</v>
      </c>
      <c r="K331" s="731">
        <v>1160</v>
      </c>
      <c r="L331" s="731">
        <v>1</v>
      </c>
      <c r="M331" s="731">
        <v>580</v>
      </c>
      <c r="N331" s="731"/>
      <c r="O331" s="731"/>
      <c r="P331" s="745"/>
      <c r="Q331" s="732"/>
    </row>
    <row r="332" spans="1:17" ht="14.4" customHeight="1" x14ac:dyDescent="0.3">
      <c r="A332" s="726" t="s">
        <v>7947</v>
      </c>
      <c r="B332" s="727" t="s">
        <v>7088</v>
      </c>
      <c r="C332" s="727" t="s">
        <v>5813</v>
      </c>
      <c r="D332" s="727" t="s">
        <v>8181</v>
      </c>
      <c r="E332" s="727" t="s">
        <v>8182</v>
      </c>
      <c r="F332" s="731">
        <v>2</v>
      </c>
      <c r="G332" s="731">
        <v>734</v>
      </c>
      <c r="H332" s="731">
        <v>1.967828418230563</v>
      </c>
      <c r="I332" s="731">
        <v>367</v>
      </c>
      <c r="J332" s="731">
        <v>1</v>
      </c>
      <c r="K332" s="731">
        <v>373</v>
      </c>
      <c r="L332" s="731">
        <v>1</v>
      </c>
      <c r="M332" s="731">
        <v>373</v>
      </c>
      <c r="N332" s="731">
        <v>2</v>
      </c>
      <c r="O332" s="731">
        <v>746</v>
      </c>
      <c r="P332" s="745">
        <v>2</v>
      </c>
      <c r="Q332" s="732">
        <v>373</v>
      </c>
    </row>
    <row r="333" spans="1:17" ht="14.4" customHeight="1" x14ac:dyDescent="0.3">
      <c r="A333" s="726" t="s">
        <v>7947</v>
      </c>
      <c r="B333" s="727" t="s">
        <v>7088</v>
      </c>
      <c r="C333" s="727" t="s">
        <v>5813</v>
      </c>
      <c r="D333" s="727" t="s">
        <v>8183</v>
      </c>
      <c r="E333" s="727" t="s">
        <v>8184</v>
      </c>
      <c r="F333" s="731">
        <v>163</v>
      </c>
      <c r="G333" s="731">
        <v>56072</v>
      </c>
      <c r="H333" s="731">
        <v>0.8211105904404874</v>
      </c>
      <c r="I333" s="731">
        <v>344</v>
      </c>
      <c r="J333" s="731">
        <v>194</v>
      </c>
      <c r="K333" s="731">
        <v>68288</v>
      </c>
      <c r="L333" s="731">
        <v>1</v>
      </c>
      <c r="M333" s="731">
        <v>352</v>
      </c>
      <c r="N333" s="731">
        <v>192</v>
      </c>
      <c r="O333" s="731">
        <v>67584</v>
      </c>
      <c r="P333" s="745">
        <v>0.98969072164948457</v>
      </c>
      <c r="Q333" s="732">
        <v>352</v>
      </c>
    </row>
    <row r="334" spans="1:17" ht="14.4" customHeight="1" x14ac:dyDescent="0.3">
      <c r="A334" s="726" t="s">
        <v>7947</v>
      </c>
      <c r="B334" s="727" t="s">
        <v>7088</v>
      </c>
      <c r="C334" s="727" t="s">
        <v>5813</v>
      </c>
      <c r="D334" s="727" t="s">
        <v>8185</v>
      </c>
      <c r="E334" s="727" t="s">
        <v>8186</v>
      </c>
      <c r="F334" s="731">
        <v>1</v>
      </c>
      <c r="G334" s="731">
        <v>4100</v>
      </c>
      <c r="H334" s="731"/>
      <c r="I334" s="731">
        <v>4100</v>
      </c>
      <c r="J334" s="731"/>
      <c r="K334" s="731"/>
      <c r="L334" s="731"/>
      <c r="M334" s="731"/>
      <c r="N334" s="731"/>
      <c r="O334" s="731"/>
      <c r="P334" s="745"/>
      <c r="Q334" s="732"/>
    </row>
    <row r="335" spans="1:17" ht="14.4" customHeight="1" x14ac:dyDescent="0.3">
      <c r="A335" s="726" t="s">
        <v>8187</v>
      </c>
      <c r="B335" s="727" t="s">
        <v>8188</v>
      </c>
      <c r="C335" s="727" t="s">
        <v>5813</v>
      </c>
      <c r="D335" s="727" t="s">
        <v>8189</v>
      </c>
      <c r="E335" s="727" t="s">
        <v>8190</v>
      </c>
      <c r="F335" s="731">
        <v>497</v>
      </c>
      <c r="G335" s="731">
        <v>102382</v>
      </c>
      <c r="H335" s="731">
        <v>0.90865683298720201</v>
      </c>
      <c r="I335" s="731">
        <v>206</v>
      </c>
      <c r="J335" s="731">
        <v>534</v>
      </c>
      <c r="K335" s="731">
        <v>112674</v>
      </c>
      <c r="L335" s="731">
        <v>1</v>
      </c>
      <c r="M335" s="731">
        <v>211</v>
      </c>
      <c r="N335" s="731">
        <v>383</v>
      </c>
      <c r="O335" s="731">
        <v>80813</v>
      </c>
      <c r="P335" s="745">
        <v>0.71722846441947563</v>
      </c>
      <c r="Q335" s="732">
        <v>211</v>
      </c>
    </row>
    <row r="336" spans="1:17" ht="14.4" customHeight="1" x14ac:dyDescent="0.3">
      <c r="A336" s="726" t="s">
        <v>8187</v>
      </c>
      <c r="B336" s="727" t="s">
        <v>8188</v>
      </c>
      <c r="C336" s="727" t="s">
        <v>5813</v>
      </c>
      <c r="D336" s="727" t="s">
        <v>8191</v>
      </c>
      <c r="E336" s="727" t="s">
        <v>8190</v>
      </c>
      <c r="F336" s="731">
        <v>1</v>
      </c>
      <c r="G336" s="731">
        <v>85</v>
      </c>
      <c r="H336" s="731"/>
      <c r="I336" s="731">
        <v>85</v>
      </c>
      <c r="J336" s="731"/>
      <c r="K336" s="731"/>
      <c r="L336" s="731"/>
      <c r="M336" s="731"/>
      <c r="N336" s="731"/>
      <c r="O336" s="731"/>
      <c r="P336" s="745"/>
      <c r="Q336" s="732"/>
    </row>
    <row r="337" spans="1:17" ht="14.4" customHeight="1" x14ac:dyDescent="0.3">
      <c r="A337" s="726" t="s">
        <v>8187</v>
      </c>
      <c r="B337" s="727" t="s">
        <v>8188</v>
      </c>
      <c r="C337" s="727" t="s">
        <v>5813</v>
      </c>
      <c r="D337" s="727" t="s">
        <v>8192</v>
      </c>
      <c r="E337" s="727" t="s">
        <v>8193</v>
      </c>
      <c r="F337" s="731">
        <v>456</v>
      </c>
      <c r="G337" s="731">
        <v>134520</v>
      </c>
      <c r="H337" s="731">
        <v>0.58803986710963452</v>
      </c>
      <c r="I337" s="731">
        <v>295</v>
      </c>
      <c r="J337" s="731">
        <v>760</v>
      </c>
      <c r="K337" s="731">
        <v>228760</v>
      </c>
      <c r="L337" s="731">
        <v>1</v>
      </c>
      <c r="M337" s="731">
        <v>301</v>
      </c>
      <c r="N337" s="731">
        <v>958</v>
      </c>
      <c r="O337" s="731">
        <v>288358</v>
      </c>
      <c r="P337" s="745">
        <v>1.2605263157894737</v>
      </c>
      <c r="Q337" s="732">
        <v>301</v>
      </c>
    </row>
    <row r="338" spans="1:17" ht="14.4" customHeight="1" x14ac:dyDescent="0.3">
      <c r="A338" s="726" t="s">
        <v>8187</v>
      </c>
      <c r="B338" s="727" t="s">
        <v>8188</v>
      </c>
      <c r="C338" s="727" t="s">
        <v>5813</v>
      </c>
      <c r="D338" s="727" t="s">
        <v>8194</v>
      </c>
      <c r="E338" s="727" t="s">
        <v>8195</v>
      </c>
      <c r="F338" s="731">
        <v>13</v>
      </c>
      <c r="G338" s="731">
        <v>1235</v>
      </c>
      <c r="H338" s="731">
        <v>2.0791245791245792</v>
      </c>
      <c r="I338" s="731">
        <v>95</v>
      </c>
      <c r="J338" s="731">
        <v>6</v>
      </c>
      <c r="K338" s="731">
        <v>594</v>
      </c>
      <c r="L338" s="731">
        <v>1</v>
      </c>
      <c r="M338" s="731">
        <v>99</v>
      </c>
      <c r="N338" s="731">
        <v>15</v>
      </c>
      <c r="O338" s="731">
        <v>1485</v>
      </c>
      <c r="P338" s="745">
        <v>2.5</v>
      </c>
      <c r="Q338" s="732">
        <v>99</v>
      </c>
    </row>
    <row r="339" spans="1:17" ht="14.4" customHeight="1" x14ac:dyDescent="0.3">
      <c r="A339" s="726" t="s">
        <v>8187</v>
      </c>
      <c r="B339" s="727" t="s">
        <v>8188</v>
      </c>
      <c r="C339" s="727" t="s">
        <v>5813</v>
      </c>
      <c r="D339" s="727" t="s">
        <v>8196</v>
      </c>
      <c r="E339" s="727" t="s">
        <v>8197</v>
      </c>
      <c r="F339" s="731"/>
      <c r="G339" s="731"/>
      <c r="H339" s="731"/>
      <c r="I339" s="731"/>
      <c r="J339" s="731">
        <v>1</v>
      </c>
      <c r="K339" s="731">
        <v>231</v>
      </c>
      <c r="L339" s="731">
        <v>1</v>
      </c>
      <c r="M339" s="731">
        <v>231</v>
      </c>
      <c r="N339" s="731"/>
      <c r="O339" s="731"/>
      <c r="P339" s="745"/>
      <c r="Q339" s="732"/>
    </row>
    <row r="340" spans="1:17" ht="14.4" customHeight="1" x14ac:dyDescent="0.3">
      <c r="A340" s="726" t="s">
        <v>8187</v>
      </c>
      <c r="B340" s="727" t="s">
        <v>8188</v>
      </c>
      <c r="C340" s="727" t="s">
        <v>5813</v>
      </c>
      <c r="D340" s="727" t="s">
        <v>8198</v>
      </c>
      <c r="E340" s="727" t="s">
        <v>8199</v>
      </c>
      <c r="F340" s="731">
        <v>469</v>
      </c>
      <c r="G340" s="731">
        <v>63315</v>
      </c>
      <c r="H340" s="731">
        <v>0.85425745780320306</v>
      </c>
      <c r="I340" s="731">
        <v>135</v>
      </c>
      <c r="J340" s="731">
        <v>541</v>
      </c>
      <c r="K340" s="731">
        <v>74117</v>
      </c>
      <c r="L340" s="731">
        <v>1</v>
      </c>
      <c r="M340" s="731">
        <v>137</v>
      </c>
      <c r="N340" s="731">
        <v>523</v>
      </c>
      <c r="O340" s="731">
        <v>71651</v>
      </c>
      <c r="P340" s="745">
        <v>0.96672828096118302</v>
      </c>
      <c r="Q340" s="732">
        <v>137</v>
      </c>
    </row>
    <row r="341" spans="1:17" ht="14.4" customHeight="1" x14ac:dyDescent="0.3">
      <c r="A341" s="726" t="s">
        <v>8187</v>
      </c>
      <c r="B341" s="727" t="s">
        <v>8188</v>
      </c>
      <c r="C341" s="727" t="s">
        <v>5813</v>
      </c>
      <c r="D341" s="727" t="s">
        <v>8200</v>
      </c>
      <c r="E341" s="727" t="s">
        <v>8199</v>
      </c>
      <c r="F341" s="731">
        <v>1</v>
      </c>
      <c r="G341" s="731">
        <v>178</v>
      </c>
      <c r="H341" s="731"/>
      <c r="I341" s="731">
        <v>178</v>
      </c>
      <c r="J341" s="731"/>
      <c r="K341" s="731"/>
      <c r="L341" s="731"/>
      <c r="M341" s="731"/>
      <c r="N341" s="731">
        <v>1</v>
      </c>
      <c r="O341" s="731">
        <v>183</v>
      </c>
      <c r="P341" s="745"/>
      <c r="Q341" s="732">
        <v>183</v>
      </c>
    </row>
    <row r="342" spans="1:17" ht="14.4" customHeight="1" x14ac:dyDescent="0.3">
      <c r="A342" s="726" t="s">
        <v>8187</v>
      </c>
      <c r="B342" s="727" t="s">
        <v>8188</v>
      </c>
      <c r="C342" s="727" t="s">
        <v>5813</v>
      </c>
      <c r="D342" s="727" t="s">
        <v>8201</v>
      </c>
      <c r="E342" s="727" t="s">
        <v>8202</v>
      </c>
      <c r="F342" s="731">
        <v>2</v>
      </c>
      <c r="G342" s="731">
        <v>1240</v>
      </c>
      <c r="H342" s="731">
        <v>0.64684402712571731</v>
      </c>
      <c r="I342" s="731">
        <v>620</v>
      </c>
      <c r="J342" s="731">
        <v>3</v>
      </c>
      <c r="K342" s="731">
        <v>1917</v>
      </c>
      <c r="L342" s="731">
        <v>1</v>
      </c>
      <c r="M342" s="731">
        <v>639</v>
      </c>
      <c r="N342" s="731">
        <v>3</v>
      </c>
      <c r="O342" s="731">
        <v>1917</v>
      </c>
      <c r="P342" s="745">
        <v>1</v>
      </c>
      <c r="Q342" s="732">
        <v>639</v>
      </c>
    </row>
    <row r="343" spans="1:17" ht="14.4" customHeight="1" x14ac:dyDescent="0.3">
      <c r="A343" s="726" t="s">
        <v>8187</v>
      </c>
      <c r="B343" s="727" t="s">
        <v>8188</v>
      </c>
      <c r="C343" s="727" t="s">
        <v>5813</v>
      </c>
      <c r="D343" s="727" t="s">
        <v>8203</v>
      </c>
      <c r="E343" s="727" t="s">
        <v>8204</v>
      </c>
      <c r="F343" s="731">
        <v>20</v>
      </c>
      <c r="G343" s="731">
        <v>3220</v>
      </c>
      <c r="H343" s="731">
        <v>0.62042389210019266</v>
      </c>
      <c r="I343" s="731">
        <v>161</v>
      </c>
      <c r="J343" s="731">
        <v>30</v>
      </c>
      <c r="K343" s="731">
        <v>5190</v>
      </c>
      <c r="L343" s="731">
        <v>1</v>
      </c>
      <c r="M343" s="731">
        <v>173</v>
      </c>
      <c r="N343" s="731">
        <v>38</v>
      </c>
      <c r="O343" s="731">
        <v>6574</v>
      </c>
      <c r="P343" s="745">
        <v>1.2666666666666666</v>
      </c>
      <c r="Q343" s="732">
        <v>173</v>
      </c>
    </row>
    <row r="344" spans="1:17" ht="14.4" customHeight="1" x14ac:dyDescent="0.3">
      <c r="A344" s="726" t="s">
        <v>8187</v>
      </c>
      <c r="B344" s="727" t="s">
        <v>8188</v>
      </c>
      <c r="C344" s="727" t="s">
        <v>5813</v>
      </c>
      <c r="D344" s="727" t="s">
        <v>8205</v>
      </c>
      <c r="E344" s="727" t="s">
        <v>8206</v>
      </c>
      <c r="F344" s="731"/>
      <c r="G344" s="731"/>
      <c r="H344" s="731"/>
      <c r="I344" s="731"/>
      <c r="J344" s="731"/>
      <c r="K344" s="731"/>
      <c r="L344" s="731"/>
      <c r="M344" s="731"/>
      <c r="N344" s="731">
        <v>1</v>
      </c>
      <c r="O344" s="731">
        <v>347</v>
      </c>
      <c r="P344" s="745"/>
      <c r="Q344" s="732">
        <v>347</v>
      </c>
    </row>
    <row r="345" spans="1:17" ht="14.4" customHeight="1" x14ac:dyDescent="0.3">
      <c r="A345" s="726" t="s">
        <v>8187</v>
      </c>
      <c r="B345" s="727" t="s">
        <v>8188</v>
      </c>
      <c r="C345" s="727" t="s">
        <v>5813</v>
      </c>
      <c r="D345" s="727" t="s">
        <v>8207</v>
      </c>
      <c r="E345" s="727" t="s">
        <v>8208</v>
      </c>
      <c r="F345" s="731">
        <v>74</v>
      </c>
      <c r="G345" s="731">
        <v>19684</v>
      </c>
      <c r="H345" s="731">
        <v>0.98770635756937131</v>
      </c>
      <c r="I345" s="731">
        <v>266</v>
      </c>
      <c r="J345" s="731">
        <v>73</v>
      </c>
      <c r="K345" s="731">
        <v>19929</v>
      </c>
      <c r="L345" s="731">
        <v>1</v>
      </c>
      <c r="M345" s="731">
        <v>273</v>
      </c>
      <c r="N345" s="731"/>
      <c r="O345" s="731"/>
      <c r="P345" s="745"/>
      <c r="Q345" s="732"/>
    </row>
    <row r="346" spans="1:17" ht="14.4" customHeight="1" x14ac:dyDescent="0.3">
      <c r="A346" s="726" t="s">
        <v>8187</v>
      </c>
      <c r="B346" s="727" t="s">
        <v>8188</v>
      </c>
      <c r="C346" s="727" t="s">
        <v>5813</v>
      </c>
      <c r="D346" s="727" t="s">
        <v>8209</v>
      </c>
      <c r="E346" s="727" t="s">
        <v>8210</v>
      </c>
      <c r="F346" s="731">
        <v>113</v>
      </c>
      <c r="G346" s="731">
        <v>15933</v>
      </c>
      <c r="H346" s="731">
        <v>0.83734496531427371</v>
      </c>
      <c r="I346" s="731">
        <v>141</v>
      </c>
      <c r="J346" s="731">
        <v>134</v>
      </c>
      <c r="K346" s="731">
        <v>19028</v>
      </c>
      <c r="L346" s="731">
        <v>1</v>
      </c>
      <c r="M346" s="731">
        <v>142</v>
      </c>
      <c r="N346" s="731">
        <v>97</v>
      </c>
      <c r="O346" s="731">
        <v>13774</v>
      </c>
      <c r="P346" s="745">
        <v>0.72388059701492535</v>
      </c>
      <c r="Q346" s="732">
        <v>142</v>
      </c>
    </row>
    <row r="347" spans="1:17" ht="14.4" customHeight="1" x14ac:dyDescent="0.3">
      <c r="A347" s="726" t="s">
        <v>8187</v>
      </c>
      <c r="B347" s="727" t="s">
        <v>8188</v>
      </c>
      <c r="C347" s="727" t="s">
        <v>5813</v>
      </c>
      <c r="D347" s="727" t="s">
        <v>8211</v>
      </c>
      <c r="E347" s="727" t="s">
        <v>8210</v>
      </c>
      <c r="F347" s="731">
        <v>469</v>
      </c>
      <c r="G347" s="731">
        <v>36582</v>
      </c>
      <c r="H347" s="731">
        <v>0.86691312384473196</v>
      </c>
      <c r="I347" s="731">
        <v>78</v>
      </c>
      <c r="J347" s="731">
        <v>541</v>
      </c>
      <c r="K347" s="731">
        <v>42198</v>
      </c>
      <c r="L347" s="731">
        <v>1</v>
      </c>
      <c r="M347" s="731">
        <v>78</v>
      </c>
      <c r="N347" s="731">
        <v>523</v>
      </c>
      <c r="O347" s="731">
        <v>40794</v>
      </c>
      <c r="P347" s="745">
        <v>0.96672828096118302</v>
      </c>
      <c r="Q347" s="732">
        <v>78</v>
      </c>
    </row>
    <row r="348" spans="1:17" ht="14.4" customHeight="1" x14ac:dyDescent="0.3">
      <c r="A348" s="726" t="s">
        <v>8187</v>
      </c>
      <c r="B348" s="727" t="s">
        <v>8188</v>
      </c>
      <c r="C348" s="727" t="s">
        <v>5813</v>
      </c>
      <c r="D348" s="727" t="s">
        <v>8212</v>
      </c>
      <c r="E348" s="727" t="s">
        <v>8213</v>
      </c>
      <c r="F348" s="731">
        <v>113</v>
      </c>
      <c r="G348" s="731">
        <v>34691</v>
      </c>
      <c r="H348" s="731">
        <v>0.82711840160221262</v>
      </c>
      <c r="I348" s="731">
        <v>307</v>
      </c>
      <c r="J348" s="731">
        <v>134</v>
      </c>
      <c r="K348" s="731">
        <v>41942</v>
      </c>
      <c r="L348" s="731">
        <v>1</v>
      </c>
      <c r="M348" s="731">
        <v>313</v>
      </c>
      <c r="N348" s="731">
        <v>97</v>
      </c>
      <c r="O348" s="731">
        <v>30458</v>
      </c>
      <c r="P348" s="745">
        <v>0.72619331457727343</v>
      </c>
      <c r="Q348" s="732">
        <v>314</v>
      </c>
    </row>
    <row r="349" spans="1:17" ht="14.4" customHeight="1" x14ac:dyDescent="0.3">
      <c r="A349" s="726" t="s">
        <v>8187</v>
      </c>
      <c r="B349" s="727" t="s">
        <v>8188</v>
      </c>
      <c r="C349" s="727" t="s">
        <v>5813</v>
      </c>
      <c r="D349" s="727" t="s">
        <v>8214</v>
      </c>
      <c r="E349" s="727" t="s">
        <v>8215</v>
      </c>
      <c r="F349" s="731"/>
      <c r="G349" s="731"/>
      <c r="H349" s="731"/>
      <c r="I349" s="731"/>
      <c r="J349" s="731"/>
      <c r="K349" s="731"/>
      <c r="L349" s="731"/>
      <c r="M349" s="731"/>
      <c r="N349" s="731">
        <v>2</v>
      </c>
      <c r="O349" s="731">
        <v>656</v>
      </c>
      <c r="P349" s="745"/>
      <c r="Q349" s="732">
        <v>328</v>
      </c>
    </row>
    <row r="350" spans="1:17" ht="14.4" customHeight="1" x14ac:dyDescent="0.3">
      <c r="A350" s="726" t="s">
        <v>8187</v>
      </c>
      <c r="B350" s="727" t="s">
        <v>8188</v>
      </c>
      <c r="C350" s="727" t="s">
        <v>5813</v>
      </c>
      <c r="D350" s="727" t="s">
        <v>8216</v>
      </c>
      <c r="E350" s="727" t="s">
        <v>8217</v>
      </c>
      <c r="F350" s="731">
        <v>387</v>
      </c>
      <c r="G350" s="731">
        <v>62307</v>
      </c>
      <c r="H350" s="731">
        <v>0.89102921618259046</v>
      </c>
      <c r="I350" s="731">
        <v>161</v>
      </c>
      <c r="J350" s="731">
        <v>429</v>
      </c>
      <c r="K350" s="731">
        <v>69927</v>
      </c>
      <c r="L350" s="731">
        <v>1</v>
      </c>
      <c r="M350" s="731">
        <v>163</v>
      </c>
      <c r="N350" s="731">
        <v>598</v>
      </c>
      <c r="O350" s="731">
        <v>97474</v>
      </c>
      <c r="P350" s="745">
        <v>1.393939393939394</v>
      </c>
      <c r="Q350" s="732">
        <v>163</v>
      </c>
    </row>
    <row r="351" spans="1:17" ht="14.4" customHeight="1" x14ac:dyDescent="0.3">
      <c r="A351" s="726" t="s">
        <v>8187</v>
      </c>
      <c r="B351" s="727" t="s">
        <v>8188</v>
      </c>
      <c r="C351" s="727" t="s">
        <v>5813</v>
      </c>
      <c r="D351" s="727" t="s">
        <v>8218</v>
      </c>
      <c r="E351" s="727" t="s">
        <v>8190</v>
      </c>
      <c r="F351" s="731">
        <v>1213</v>
      </c>
      <c r="G351" s="731">
        <v>86123</v>
      </c>
      <c r="H351" s="731">
        <v>0.80063773612970401</v>
      </c>
      <c r="I351" s="731">
        <v>71</v>
      </c>
      <c r="J351" s="731">
        <v>1494</v>
      </c>
      <c r="K351" s="731">
        <v>107568</v>
      </c>
      <c r="L351" s="731">
        <v>1</v>
      </c>
      <c r="M351" s="731">
        <v>72</v>
      </c>
      <c r="N351" s="731">
        <v>1450</v>
      </c>
      <c r="O351" s="731">
        <v>104400</v>
      </c>
      <c r="P351" s="745">
        <v>0.97054886211512714</v>
      </c>
      <c r="Q351" s="732">
        <v>72</v>
      </c>
    </row>
    <row r="352" spans="1:17" ht="14.4" customHeight="1" x14ac:dyDescent="0.3">
      <c r="A352" s="726" t="s">
        <v>8187</v>
      </c>
      <c r="B352" s="727" t="s">
        <v>8188</v>
      </c>
      <c r="C352" s="727" t="s">
        <v>5813</v>
      </c>
      <c r="D352" s="727" t="s">
        <v>8219</v>
      </c>
      <c r="E352" s="727" t="s">
        <v>8220</v>
      </c>
      <c r="F352" s="731">
        <v>1</v>
      </c>
      <c r="G352" s="731">
        <v>220</v>
      </c>
      <c r="H352" s="731"/>
      <c r="I352" s="731">
        <v>220</v>
      </c>
      <c r="J352" s="731"/>
      <c r="K352" s="731"/>
      <c r="L352" s="731"/>
      <c r="M352" s="731"/>
      <c r="N352" s="731"/>
      <c r="O352" s="731"/>
      <c r="P352" s="745"/>
      <c r="Q352" s="732"/>
    </row>
    <row r="353" spans="1:17" ht="14.4" customHeight="1" x14ac:dyDescent="0.3">
      <c r="A353" s="726" t="s">
        <v>8187</v>
      </c>
      <c r="B353" s="727" t="s">
        <v>8188</v>
      </c>
      <c r="C353" s="727" t="s">
        <v>5813</v>
      </c>
      <c r="D353" s="727" t="s">
        <v>8221</v>
      </c>
      <c r="E353" s="727" t="s">
        <v>8222</v>
      </c>
      <c r="F353" s="731">
        <v>18</v>
      </c>
      <c r="G353" s="731">
        <v>21510</v>
      </c>
      <c r="H353" s="731">
        <v>0.84581809602453695</v>
      </c>
      <c r="I353" s="731">
        <v>1195</v>
      </c>
      <c r="J353" s="731">
        <v>21</v>
      </c>
      <c r="K353" s="731">
        <v>25431</v>
      </c>
      <c r="L353" s="731">
        <v>1</v>
      </c>
      <c r="M353" s="731">
        <v>1211</v>
      </c>
      <c r="N353" s="731">
        <v>45</v>
      </c>
      <c r="O353" s="731">
        <v>54495</v>
      </c>
      <c r="P353" s="745">
        <v>2.1428571428571428</v>
      </c>
      <c r="Q353" s="732">
        <v>1211</v>
      </c>
    </row>
    <row r="354" spans="1:17" ht="14.4" customHeight="1" x14ac:dyDescent="0.3">
      <c r="A354" s="726" t="s">
        <v>8187</v>
      </c>
      <c r="B354" s="727" t="s">
        <v>8188</v>
      </c>
      <c r="C354" s="727" t="s">
        <v>5813</v>
      </c>
      <c r="D354" s="727" t="s">
        <v>8223</v>
      </c>
      <c r="E354" s="727" t="s">
        <v>8224</v>
      </c>
      <c r="F354" s="731">
        <v>18</v>
      </c>
      <c r="G354" s="731">
        <v>1980</v>
      </c>
      <c r="H354" s="731">
        <v>1.021671826625387</v>
      </c>
      <c r="I354" s="731">
        <v>110</v>
      </c>
      <c r="J354" s="731">
        <v>17</v>
      </c>
      <c r="K354" s="731">
        <v>1938</v>
      </c>
      <c r="L354" s="731">
        <v>1</v>
      </c>
      <c r="M354" s="731">
        <v>114</v>
      </c>
      <c r="N354" s="731">
        <v>31</v>
      </c>
      <c r="O354" s="731">
        <v>3534</v>
      </c>
      <c r="P354" s="745">
        <v>1.8235294117647058</v>
      </c>
      <c r="Q354" s="732">
        <v>114</v>
      </c>
    </row>
    <row r="355" spans="1:17" ht="14.4" customHeight="1" x14ac:dyDescent="0.3">
      <c r="A355" s="726" t="s">
        <v>8187</v>
      </c>
      <c r="B355" s="727" t="s">
        <v>8188</v>
      </c>
      <c r="C355" s="727" t="s">
        <v>5813</v>
      </c>
      <c r="D355" s="727" t="s">
        <v>8225</v>
      </c>
      <c r="E355" s="727" t="s">
        <v>8226</v>
      </c>
      <c r="F355" s="731"/>
      <c r="G355" s="731"/>
      <c r="H355" s="731"/>
      <c r="I355" s="731"/>
      <c r="J355" s="731"/>
      <c r="K355" s="731"/>
      <c r="L355" s="731"/>
      <c r="M355" s="731"/>
      <c r="N355" s="731">
        <v>1</v>
      </c>
      <c r="O355" s="731">
        <v>1065</v>
      </c>
      <c r="P355" s="745"/>
      <c r="Q355" s="732">
        <v>1065</v>
      </c>
    </row>
    <row r="356" spans="1:17" ht="14.4" customHeight="1" x14ac:dyDescent="0.3">
      <c r="A356" s="726" t="s">
        <v>8187</v>
      </c>
      <c r="B356" s="727" t="s">
        <v>8188</v>
      </c>
      <c r="C356" s="727" t="s">
        <v>5813</v>
      </c>
      <c r="D356" s="727" t="s">
        <v>8227</v>
      </c>
      <c r="E356" s="727" t="s">
        <v>8228</v>
      </c>
      <c r="F356" s="731">
        <v>1</v>
      </c>
      <c r="G356" s="731">
        <v>294</v>
      </c>
      <c r="H356" s="731">
        <v>0.97674418604651159</v>
      </c>
      <c r="I356" s="731">
        <v>294</v>
      </c>
      <c r="J356" s="731">
        <v>1</v>
      </c>
      <c r="K356" s="731">
        <v>301</v>
      </c>
      <c r="L356" s="731">
        <v>1</v>
      </c>
      <c r="M356" s="731">
        <v>301</v>
      </c>
      <c r="N356" s="731"/>
      <c r="O356" s="731"/>
      <c r="P356" s="745"/>
      <c r="Q356" s="732"/>
    </row>
    <row r="357" spans="1:17" ht="14.4" customHeight="1" x14ac:dyDescent="0.3">
      <c r="A357" s="726" t="s">
        <v>8229</v>
      </c>
      <c r="B357" s="727" t="s">
        <v>8230</v>
      </c>
      <c r="C357" s="727" t="s">
        <v>5813</v>
      </c>
      <c r="D357" s="727" t="s">
        <v>8231</v>
      </c>
      <c r="E357" s="727" t="s">
        <v>8232</v>
      </c>
      <c r="F357" s="731">
        <v>3160</v>
      </c>
      <c r="G357" s="731">
        <v>170640</v>
      </c>
      <c r="H357" s="731">
        <v>0.82828518173345755</v>
      </c>
      <c r="I357" s="731">
        <v>54</v>
      </c>
      <c r="J357" s="731">
        <v>3552</v>
      </c>
      <c r="K357" s="731">
        <v>206016</v>
      </c>
      <c r="L357" s="731">
        <v>1</v>
      </c>
      <c r="M357" s="731">
        <v>58</v>
      </c>
      <c r="N357" s="731">
        <v>1919</v>
      </c>
      <c r="O357" s="731">
        <v>111302</v>
      </c>
      <c r="P357" s="745">
        <v>0.54025900900900903</v>
      </c>
      <c r="Q357" s="732">
        <v>58</v>
      </c>
    </row>
    <row r="358" spans="1:17" ht="14.4" customHeight="1" x14ac:dyDescent="0.3">
      <c r="A358" s="726" t="s">
        <v>8229</v>
      </c>
      <c r="B358" s="727" t="s">
        <v>8230</v>
      </c>
      <c r="C358" s="727" t="s">
        <v>5813</v>
      </c>
      <c r="D358" s="727" t="s">
        <v>8233</v>
      </c>
      <c r="E358" s="727" t="s">
        <v>8234</v>
      </c>
      <c r="F358" s="731">
        <v>2380</v>
      </c>
      <c r="G358" s="731">
        <v>292740</v>
      </c>
      <c r="H358" s="731">
        <v>0.99984630360161897</v>
      </c>
      <c r="I358" s="731">
        <v>123</v>
      </c>
      <c r="J358" s="731">
        <v>2235</v>
      </c>
      <c r="K358" s="731">
        <v>292785</v>
      </c>
      <c r="L358" s="731">
        <v>1</v>
      </c>
      <c r="M358" s="731">
        <v>131</v>
      </c>
      <c r="N358" s="731">
        <v>1443</v>
      </c>
      <c r="O358" s="731">
        <v>189033</v>
      </c>
      <c r="P358" s="745">
        <v>0.64563758389261749</v>
      </c>
      <c r="Q358" s="732">
        <v>131</v>
      </c>
    </row>
    <row r="359" spans="1:17" ht="14.4" customHeight="1" x14ac:dyDescent="0.3">
      <c r="A359" s="726" t="s">
        <v>8229</v>
      </c>
      <c r="B359" s="727" t="s">
        <v>8230</v>
      </c>
      <c r="C359" s="727" t="s">
        <v>5813</v>
      </c>
      <c r="D359" s="727" t="s">
        <v>8235</v>
      </c>
      <c r="E359" s="727" t="s">
        <v>8236</v>
      </c>
      <c r="F359" s="731">
        <v>50</v>
      </c>
      <c r="G359" s="731">
        <v>8850</v>
      </c>
      <c r="H359" s="731">
        <v>0.86713697824808933</v>
      </c>
      <c r="I359" s="731">
        <v>177</v>
      </c>
      <c r="J359" s="731">
        <v>54</v>
      </c>
      <c r="K359" s="731">
        <v>10206</v>
      </c>
      <c r="L359" s="731">
        <v>1</v>
      </c>
      <c r="M359" s="731">
        <v>189</v>
      </c>
      <c r="N359" s="731">
        <v>72</v>
      </c>
      <c r="O359" s="731">
        <v>13608</v>
      </c>
      <c r="P359" s="745">
        <v>1.3333333333333333</v>
      </c>
      <c r="Q359" s="732">
        <v>189</v>
      </c>
    </row>
    <row r="360" spans="1:17" ht="14.4" customHeight="1" x14ac:dyDescent="0.3">
      <c r="A360" s="726" t="s">
        <v>8229</v>
      </c>
      <c r="B360" s="727" t="s">
        <v>8230</v>
      </c>
      <c r="C360" s="727" t="s">
        <v>5813</v>
      </c>
      <c r="D360" s="727" t="s">
        <v>8237</v>
      </c>
      <c r="E360" s="727" t="s">
        <v>8238</v>
      </c>
      <c r="F360" s="731">
        <v>729</v>
      </c>
      <c r="G360" s="731">
        <v>279936</v>
      </c>
      <c r="H360" s="731">
        <v>0.8728470048267003</v>
      </c>
      <c r="I360" s="731">
        <v>384</v>
      </c>
      <c r="J360" s="731">
        <v>788</v>
      </c>
      <c r="K360" s="731">
        <v>320716</v>
      </c>
      <c r="L360" s="731">
        <v>1</v>
      </c>
      <c r="M360" s="731">
        <v>407</v>
      </c>
      <c r="N360" s="731">
        <v>683</v>
      </c>
      <c r="O360" s="731">
        <v>278664</v>
      </c>
      <c r="P360" s="745">
        <v>0.86888087903316324</v>
      </c>
      <c r="Q360" s="732">
        <v>408</v>
      </c>
    </row>
    <row r="361" spans="1:17" ht="14.4" customHeight="1" x14ac:dyDescent="0.3">
      <c r="A361" s="726" t="s">
        <v>8229</v>
      </c>
      <c r="B361" s="727" t="s">
        <v>8230</v>
      </c>
      <c r="C361" s="727" t="s">
        <v>5813</v>
      </c>
      <c r="D361" s="727" t="s">
        <v>8239</v>
      </c>
      <c r="E361" s="727" t="s">
        <v>8240</v>
      </c>
      <c r="F361" s="731">
        <v>605</v>
      </c>
      <c r="G361" s="731">
        <v>104060</v>
      </c>
      <c r="H361" s="731">
        <v>1.3152506382871154</v>
      </c>
      <c r="I361" s="731">
        <v>172</v>
      </c>
      <c r="J361" s="731">
        <v>442</v>
      </c>
      <c r="K361" s="731">
        <v>79118</v>
      </c>
      <c r="L361" s="731">
        <v>1</v>
      </c>
      <c r="M361" s="731">
        <v>179</v>
      </c>
      <c r="N361" s="731">
        <v>545</v>
      </c>
      <c r="O361" s="731">
        <v>98100</v>
      </c>
      <c r="P361" s="745">
        <v>1.2399201193154528</v>
      </c>
      <c r="Q361" s="732">
        <v>180</v>
      </c>
    </row>
    <row r="362" spans="1:17" ht="14.4" customHeight="1" x14ac:dyDescent="0.3">
      <c r="A362" s="726" t="s">
        <v>8229</v>
      </c>
      <c r="B362" s="727" t="s">
        <v>8230</v>
      </c>
      <c r="C362" s="727" t="s">
        <v>5813</v>
      </c>
      <c r="D362" s="727" t="s">
        <v>8241</v>
      </c>
      <c r="E362" s="727" t="s">
        <v>8242</v>
      </c>
      <c r="F362" s="731">
        <v>231</v>
      </c>
      <c r="G362" s="731">
        <v>74382</v>
      </c>
      <c r="H362" s="731">
        <v>2.3874819451131439</v>
      </c>
      <c r="I362" s="731">
        <v>322</v>
      </c>
      <c r="J362" s="731">
        <v>93</v>
      </c>
      <c r="K362" s="731">
        <v>31155</v>
      </c>
      <c r="L362" s="731">
        <v>1</v>
      </c>
      <c r="M362" s="731">
        <v>335</v>
      </c>
      <c r="N362" s="731">
        <v>161</v>
      </c>
      <c r="O362" s="731">
        <v>54096</v>
      </c>
      <c r="P362" s="745">
        <v>1.736350505536832</v>
      </c>
      <c r="Q362" s="732">
        <v>336</v>
      </c>
    </row>
    <row r="363" spans="1:17" ht="14.4" customHeight="1" x14ac:dyDescent="0.3">
      <c r="A363" s="726" t="s">
        <v>8229</v>
      </c>
      <c r="B363" s="727" t="s">
        <v>8230</v>
      </c>
      <c r="C363" s="727" t="s">
        <v>5813</v>
      </c>
      <c r="D363" s="727" t="s">
        <v>8243</v>
      </c>
      <c r="E363" s="727" t="s">
        <v>8244</v>
      </c>
      <c r="F363" s="731"/>
      <c r="G363" s="731"/>
      <c r="H363" s="731"/>
      <c r="I363" s="731"/>
      <c r="J363" s="731"/>
      <c r="K363" s="731"/>
      <c r="L363" s="731"/>
      <c r="M363" s="731"/>
      <c r="N363" s="731">
        <v>1</v>
      </c>
      <c r="O363" s="731">
        <v>459</v>
      </c>
      <c r="P363" s="745"/>
      <c r="Q363" s="732">
        <v>459</v>
      </c>
    </row>
    <row r="364" spans="1:17" ht="14.4" customHeight="1" x14ac:dyDescent="0.3">
      <c r="A364" s="726" t="s">
        <v>8229</v>
      </c>
      <c r="B364" s="727" t="s">
        <v>8230</v>
      </c>
      <c r="C364" s="727" t="s">
        <v>5813</v>
      </c>
      <c r="D364" s="727" t="s">
        <v>8245</v>
      </c>
      <c r="E364" s="727" t="s">
        <v>8246</v>
      </c>
      <c r="F364" s="731">
        <v>2385</v>
      </c>
      <c r="G364" s="731">
        <v>813285</v>
      </c>
      <c r="H364" s="731">
        <v>1.2329785782507845</v>
      </c>
      <c r="I364" s="731">
        <v>341</v>
      </c>
      <c r="J364" s="731">
        <v>1890</v>
      </c>
      <c r="K364" s="731">
        <v>659610</v>
      </c>
      <c r="L364" s="731">
        <v>1</v>
      </c>
      <c r="M364" s="731">
        <v>349</v>
      </c>
      <c r="N364" s="731">
        <v>2233</v>
      </c>
      <c r="O364" s="731">
        <v>779317</v>
      </c>
      <c r="P364" s="745">
        <v>1.1814814814814816</v>
      </c>
      <c r="Q364" s="732">
        <v>349</v>
      </c>
    </row>
    <row r="365" spans="1:17" ht="14.4" customHeight="1" x14ac:dyDescent="0.3">
      <c r="A365" s="726" t="s">
        <v>8229</v>
      </c>
      <c r="B365" s="727" t="s">
        <v>8230</v>
      </c>
      <c r="C365" s="727" t="s">
        <v>5813</v>
      </c>
      <c r="D365" s="727" t="s">
        <v>8247</v>
      </c>
      <c r="E365" s="727" t="s">
        <v>8248</v>
      </c>
      <c r="F365" s="731">
        <v>5</v>
      </c>
      <c r="G365" s="731">
        <v>7990</v>
      </c>
      <c r="H365" s="731"/>
      <c r="I365" s="731">
        <v>1598</v>
      </c>
      <c r="J365" s="731"/>
      <c r="K365" s="731"/>
      <c r="L365" s="731"/>
      <c r="M365" s="731"/>
      <c r="N365" s="731"/>
      <c r="O365" s="731"/>
      <c r="P365" s="745"/>
      <c r="Q365" s="732"/>
    </row>
    <row r="366" spans="1:17" ht="14.4" customHeight="1" x14ac:dyDescent="0.3">
      <c r="A366" s="726" t="s">
        <v>8229</v>
      </c>
      <c r="B366" s="727" t="s">
        <v>8230</v>
      </c>
      <c r="C366" s="727" t="s">
        <v>5813</v>
      </c>
      <c r="D366" s="727" t="s">
        <v>8249</v>
      </c>
      <c r="E366" s="727" t="s">
        <v>8250</v>
      </c>
      <c r="F366" s="731">
        <v>243</v>
      </c>
      <c r="G366" s="731">
        <v>26487</v>
      </c>
      <c r="H366" s="731">
        <v>0.79712892741061758</v>
      </c>
      <c r="I366" s="731">
        <v>109</v>
      </c>
      <c r="J366" s="731">
        <v>284</v>
      </c>
      <c r="K366" s="731">
        <v>33228</v>
      </c>
      <c r="L366" s="731">
        <v>1</v>
      </c>
      <c r="M366" s="731">
        <v>117</v>
      </c>
      <c r="N366" s="731">
        <v>216</v>
      </c>
      <c r="O366" s="731">
        <v>25272</v>
      </c>
      <c r="P366" s="745">
        <v>0.76056338028169013</v>
      </c>
      <c r="Q366" s="732">
        <v>117</v>
      </c>
    </row>
    <row r="367" spans="1:17" ht="14.4" customHeight="1" x14ac:dyDescent="0.3">
      <c r="A367" s="726" t="s">
        <v>8229</v>
      </c>
      <c r="B367" s="727" t="s">
        <v>8230</v>
      </c>
      <c r="C367" s="727" t="s">
        <v>5813</v>
      </c>
      <c r="D367" s="727" t="s">
        <v>8251</v>
      </c>
      <c r="E367" s="727" t="s">
        <v>8252</v>
      </c>
      <c r="F367" s="731">
        <v>14</v>
      </c>
      <c r="G367" s="731">
        <v>5264</v>
      </c>
      <c r="H367" s="731">
        <v>0.9715762273901809</v>
      </c>
      <c r="I367" s="731">
        <v>376</v>
      </c>
      <c r="J367" s="731">
        <v>14</v>
      </c>
      <c r="K367" s="731">
        <v>5418</v>
      </c>
      <c r="L367" s="731">
        <v>1</v>
      </c>
      <c r="M367" s="731">
        <v>387</v>
      </c>
      <c r="N367" s="731">
        <v>7</v>
      </c>
      <c r="O367" s="731">
        <v>2737</v>
      </c>
      <c r="P367" s="745">
        <v>0.5051679586563308</v>
      </c>
      <c r="Q367" s="732">
        <v>391</v>
      </c>
    </row>
    <row r="368" spans="1:17" ht="14.4" customHeight="1" x14ac:dyDescent="0.3">
      <c r="A368" s="726" t="s">
        <v>8229</v>
      </c>
      <c r="B368" s="727" t="s">
        <v>8230</v>
      </c>
      <c r="C368" s="727" t="s">
        <v>5813</v>
      </c>
      <c r="D368" s="727" t="s">
        <v>8253</v>
      </c>
      <c r="E368" s="727" t="s">
        <v>8254</v>
      </c>
      <c r="F368" s="731">
        <v>205</v>
      </c>
      <c r="G368" s="731">
        <v>7585</v>
      </c>
      <c r="H368" s="731">
        <v>0.86036751361161523</v>
      </c>
      <c r="I368" s="731">
        <v>37</v>
      </c>
      <c r="J368" s="731">
        <v>232</v>
      </c>
      <c r="K368" s="731">
        <v>8816</v>
      </c>
      <c r="L368" s="731">
        <v>1</v>
      </c>
      <c r="M368" s="731">
        <v>38</v>
      </c>
      <c r="N368" s="731">
        <v>205</v>
      </c>
      <c r="O368" s="731">
        <v>7790</v>
      </c>
      <c r="P368" s="745">
        <v>0.88362068965517238</v>
      </c>
      <c r="Q368" s="732">
        <v>38</v>
      </c>
    </row>
    <row r="369" spans="1:17" ht="14.4" customHeight="1" x14ac:dyDescent="0.3">
      <c r="A369" s="726" t="s">
        <v>8229</v>
      </c>
      <c r="B369" s="727" t="s">
        <v>8230</v>
      </c>
      <c r="C369" s="727" t="s">
        <v>5813</v>
      </c>
      <c r="D369" s="727" t="s">
        <v>8255</v>
      </c>
      <c r="E369" s="727" t="s">
        <v>8256</v>
      </c>
      <c r="F369" s="731"/>
      <c r="G369" s="731"/>
      <c r="H369" s="731"/>
      <c r="I369" s="731"/>
      <c r="J369" s="731">
        <v>1</v>
      </c>
      <c r="K369" s="731">
        <v>744</v>
      </c>
      <c r="L369" s="731">
        <v>1</v>
      </c>
      <c r="M369" s="731">
        <v>744</v>
      </c>
      <c r="N369" s="731"/>
      <c r="O369" s="731"/>
      <c r="P369" s="745"/>
      <c r="Q369" s="732"/>
    </row>
    <row r="370" spans="1:17" ht="14.4" customHeight="1" x14ac:dyDescent="0.3">
      <c r="A370" s="726" t="s">
        <v>8229</v>
      </c>
      <c r="B370" s="727" t="s">
        <v>8230</v>
      </c>
      <c r="C370" s="727" t="s">
        <v>5813</v>
      </c>
      <c r="D370" s="727" t="s">
        <v>7556</v>
      </c>
      <c r="E370" s="727" t="s">
        <v>7557</v>
      </c>
      <c r="F370" s="731">
        <v>13</v>
      </c>
      <c r="G370" s="731">
        <v>8788</v>
      </c>
      <c r="H370" s="731">
        <v>0.78018465909090906</v>
      </c>
      <c r="I370" s="731">
        <v>676</v>
      </c>
      <c r="J370" s="731">
        <v>16</v>
      </c>
      <c r="K370" s="731">
        <v>11264</v>
      </c>
      <c r="L370" s="731">
        <v>1</v>
      </c>
      <c r="M370" s="731">
        <v>704</v>
      </c>
      <c r="N370" s="731">
        <v>6</v>
      </c>
      <c r="O370" s="731">
        <v>4230</v>
      </c>
      <c r="P370" s="745">
        <v>0.37553267045454547</v>
      </c>
      <c r="Q370" s="732">
        <v>705</v>
      </c>
    </row>
    <row r="371" spans="1:17" ht="14.4" customHeight="1" x14ac:dyDescent="0.3">
      <c r="A371" s="726" t="s">
        <v>8229</v>
      </c>
      <c r="B371" s="727" t="s">
        <v>8230</v>
      </c>
      <c r="C371" s="727" t="s">
        <v>5813</v>
      </c>
      <c r="D371" s="727" t="s">
        <v>8257</v>
      </c>
      <c r="E371" s="727" t="s">
        <v>8258</v>
      </c>
      <c r="F371" s="731"/>
      <c r="G371" s="731"/>
      <c r="H371" s="731"/>
      <c r="I371" s="731"/>
      <c r="J371" s="731">
        <v>2</v>
      </c>
      <c r="K371" s="731">
        <v>294</v>
      </c>
      <c r="L371" s="731">
        <v>1</v>
      </c>
      <c r="M371" s="731">
        <v>147</v>
      </c>
      <c r="N371" s="731"/>
      <c r="O371" s="731"/>
      <c r="P371" s="745"/>
      <c r="Q371" s="732"/>
    </row>
    <row r="372" spans="1:17" ht="14.4" customHeight="1" x14ac:dyDescent="0.3">
      <c r="A372" s="726" t="s">
        <v>8229</v>
      </c>
      <c r="B372" s="727" t="s">
        <v>8230</v>
      </c>
      <c r="C372" s="727" t="s">
        <v>5813</v>
      </c>
      <c r="D372" s="727" t="s">
        <v>8259</v>
      </c>
      <c r="E372" s="727" t="s">
        <v>8260</v>
      </c>
      <c r="F372" s="731">
        <v>1280</v>
      </c>
      <c r="G372" s="731">
        <v>364800</v>
      </c>
      <c r="H372" s="731">
        <v>0.8708272859216255</v>
      </c>
      <c r="I372" s="731">
        <v>285</v>
      </c>
      <c r="J372" s="731">
        <v>1378</v>
      </c>
      <c r="K372" s="731">
        <v>418912</v>
      </c>
      <c r="L372" s="731">
        <v>1</v>
      </c>
      <c r="M372" s="731">
        <v>304</v>
      </c>
      <c r="N372" s="731">
        <v>1748</v>
      </c>
      <c r="O372" s="731">
        <v>533140</v>
      </c>
      <c r="P372" s="745">
        <v>1.2726777939042091</v>
      </c>
      <c r="Q372" s="732">
        <v>305</v>
      </c>
    </row>
    <row r="373" spans="1:17" ht="14.4" customHeight="1" x14ac:dyDescent="0.3">
      <c r="A373" s="726" t="s">
        <v>8229</v>
      </c>
      <c r="B373" s="727" t="s">
        <v>8230</v>
      </c>
      <c r="C373" s="727" t="s">
        <v>5813</v>
      </c>
      <c r="D373" s="727" t="s">
        <v>8261</v>
      </c>
      <c r="E373" s="727" t="s">
        <v>8262</v>
      </c>
      <c r="F373" s="731">
        <v>1300</v>
      </c>
      <c r="G373" s="731">
        <v>600600</v>
      </c>
      <c r="H373" s="731">
        <v>0.92596304164829435</v>
      </c>
      <c r="I373" s="731">
        <v>462</v>
      </c>
      <c r="J373" s="731">
        <v>1313</v>
      </c>
      <c r="K373" s="731">
        <v>648622</v>
      </c>
      <c r="L373" s="731">
        <v>1</v>
      </c>
      <c r="M373" s="731">
        <v>494</v>
      </c>
      <c r="N373" s="731">
        <v>1303</v>
      </c>
      <c r="O373" s="731">
        <v>643682</v>
      </c>
      <c r="P373" s="745">
        <v>0.99238385376999239</v>
      </c>
      <c r="Q373" s="732">
        <v>494</v>
      </c>
    </row>
    <row r="374" spans="1:17" ht="14.4" customHeight="1" x14ac:dyDescent="0.3">
      <c r="A374" s="726" t="s">
        <v>8229</v>
      </c>
      <c r="B374" s="727" t="s">
        <v>8230</v>
      </c>
      <c r="C374" s="727" t="s">
        <v>5813</v>
      </c>
      <c r="D374" s="727" t="s">
        <v>8263</v>
      </c>
      <c r="E374" s="727" t="s">
        <v>8264</v>
      </c>
      <c r="F374" s="731">
        <v>2147</v>
      </c>
      <c r="G374" s="731">
        <v>764332</v>
      </c>
      <c r="H374" s="731">
        <v>0.96395807847044435</v>
      </c>
      <c r="I374" s="731">
        <v>356</v>
      </c>
      <c r="J374" s="731">
        <v>2143</v>
      </c>
      <c r="K374" s="731">
        <v>792910</v>
      </c>
      <c r="L374" s="731">
        <v>1</v>
      </c>
      <c r="M374" s="731">
        <v>370</v>
      </c>
      <c r="N374" s="731">
        <v>2439</v>
      </c>
      <c r="O374" s="731">
        <v>902430</v>
      </c>
      <c r="P374" s="745">
        <v>1.1381241250583294</v>
      </c>
      <c r="Q374" s="732">
        <v>370</v>
      </c>
    </row>
    <row r="375" spans="1:17" ht="14.4" customHeight="1" x14ac:dyDescent="0.3">
      <c r="A375" s="726" t="s">
        <v>8229</v>
      </c>
      <c r="B375" s="727" t="s">
        <v>8230</v>
      </c>
      <c r="C375" s="727" t="s">
        <v>5813</v>
      </c>
      <c r="D375" s="727" t="s">
        <v>8265</v>
      </c>
      <c r="E375" s="727" t="s">
        <v>8266</v>
      </c>
      <c r="F375" s="731">
        <v>4</v>
      </c>
      <c r="G375" s="731">
        <v>11668</v>
      </c>
      <c r="H375" s="731"/>
      <c r="I375" s="731">
        <v>2917</v>
      </c>
      <c r="J375" s="731"/>
      <c r="K375" s="731"/>
      <c r="L375" s="731"/>
      <c r="M375" s="731"/>
      <c r="N375" s="731">
        <v>4</v>
      </c>
      <c r="O375" s="731">
        <v>12432</v>
      </c>
      <c r="P375" s="745"/>
      <c r="Q375" s="732">
        <v>3108</v>
      </c>
    </row>
    <row r="376" spans="1:17" ht="14.4" customHeight="1" x14ac:dyDescent="0.3">
      <c r="A376" s="726" t="s">
        <v>8229</v>
      </c>
      <c r="B376" s="727" t="s">
        <v>8230</v>
      </c>
      <c r="C376" s="727" t="s">
        <v>5813</v>
      </c>
      <c r="D376" s="727" t="s">
        <v>7607</v>
      </c>
      <c r="E376" s="727" t="s">
        <v>7608</v>
      </c>
      <c r="F376" s="731"/>
      <c r="G376" s="731"/>
      <c r="H376" s="731"/>
      <c r="I376" s="731"/>
      <c r="J376" s="731">
        <v>2</v>
      </c>
      <c r="K376" s="731">
        <v>25586</v>
      </c>
      <c r="L376" s="731">
        <v>1</v>
      </c>
      <c r="M376" s="731">
        <v>12793</v>
      </c>
      <c r="N376" s="731">
        <v>1</v>
      </c>
      <c r="O376" s="731">
        <v>12794</v>
      </c>
      <c r="P376" s="745">
        <v>0.50003908387399354</v>
      </c>
      <c r="Q376" s="732">
        <v>12794</v>
      </c>
    </row>
    <row r="377" spans="1:17" ht="14.4" customHeight="1" x14ac:dyDescent="0.3">
      <c r="A377" s="726" t="s">
        <v>8229</v>
      </c>
      <c r="B377" s="727" t="s">
        <v>8230</v>
      </c>
      <c r="C377" s="727" t="s">
        <v>5813</v>
      </c>
      <c r="D377" s="727" t="s">
        <v>8267</v>
      </c>
      <c r="E377" s="727" t="s">
        <v>8268</v>
      </c>
      <c r="F377" s="731">
        <v>39</v>
      </c>
      <c r="G377" s="731">
        <v>4095</v>
      </c>
      <c r="H377" s="731">
        <v>2.0495495495495497</v>
      </c>
      <c r="I377" s="731">
        <v>105</v>
      </c>
      <c r="J377" s="731">
        <v>18</v>
      </c>
      <c r="K377" s="731">
        <v>1998</v>
      </c>
      <c r="L377" s="731">
        <v>1</v>
      </c>
      <c r="M377" s="731">
        <v>111</v>
      </c>
      <c r="N377" s="731">
        <v>26</v>
      </c>
      <c r="O377" s="731">
        <v>2886</v>
      </c>
      <c r="P377" s="745">
        <v>1.4444444444444444</v>
      </c>
      <c r="Q377" s="732">
        <v>111</v>
      </c>
    </row>
    <row r="378" spans="1:17" ht="14.4" customHeight="1" x14ac:dyDescent="0.3">
      <c r="A378" s="726" t="s">
        <v>8229</v>
      </c>
      <c r="B378" s="727" t="s">
        <v>8230</v>
      </c>
      <c r="C378" s="727" t="s">
        <v>5813</v>
      </c>
      <c r="D378" s="727" t="s">
        <v>8269</v>
      </c>
      <c r="E378" s="727" t="s">
        <v>8270</v>
      </c>
      <c r="F378" s="731">
        <v>59</v>
      </c>
      <c r="G378" s="731">
        <v>6903</v>
      </c>
      <c r="H378" s="731">
        <v>0.56931958762886603</v>
      </c>
      <c r="I378" s="731">
        <v>117</v>
      </c>
      <c r="J378" s="731">
        <v>97</v>
      </c>
      <c r="K378" s="731">
        <v>12125</v>
      </c>
      <c r="L378" s="731">
        <v>1</v>
      </c>
      <c r="M378" s="731">
        <v>125</v>
      </c>
      <c r="N378" s="731">
        <v>40</v>
      </c>
      <c r="O378" s="731">
        <v>5000</v>
      </c>
      <c r="P378" s="745">
        <v>0.41237113402061853</v>
      </c>
      <c r="Q378" s="732">
        <v>125</v>
      </c>
    </row>
    <row r="379" spans="1:17" ht="14.4" customHeight="1" x14ac:dyDescent="0.3">
      <c r="A379" s="726" t="s">
        <v>8229</v>
      </c>
      <c r="B379" s="727" t="s">
        <v>8230</v>
      </c>
      <c r="C379" s="727" t="s">
        <v>5813</v>
      </c>
      <c r="D379" s="727" t="s">
        <v>7558</v>
      </c>
      <c r="E379" s="727" t="s">
        <v>7559</v>
      </c>
      <c r="F379" s="731">
        <v>492</v>
      </c>
      <c r="G379" s="731">
        <v>227796</v>
      </c>
      <c r="H379" s="731">
        <v>0.69306316173786053</v>
      </c>
      <c r="I379" s="731">
        <v>463</v>
      </c>
      <c r="J379" s="731">
        <v>664</v>
      </c>
      <c r="K379" s="731">
        <v>328680</v>
      </c>
      <c r="L379" s="731">
        <v>1</v>
      </c>
      <c r="M379" s="731">
        <v>495</v>
      </c>
      <c r="N379" s="731">
        <v>436</v>
      </c>
      <c r="O379" s="731">
        <v>215820</v>
      </c>
      <c r="P379" s="745">
        <v>0.65662650602409633</v>
      </c>
      <c r="Q379" s="732">
        <v>495</v>
      </c>
    </row>
    <row r="380" spans="1:17" ht="14.4" customHeight="1" x14ac:dyDescent="0.3">
      <c r="A380" s="726" t="s">
        <v>8229</v>
      </c>
      <c r="B380" s="727" t="s">
        <v>8230</v>
      </c>
      <c r="C380" s="727" t="s">
        <v>5813</v>
      </c>
      <c r="D380" s="727" t="s">
        <v>7609</v>
      </c>
      <c r="E380" s="727" t="s">
        <v>7610</v>
      </c>
      <c r="F380" s="731">
        <v>12</v>
      </c>
      <c r="G380" s="731">
        <v>15216</v>
      </c>
      <c r="H380" s="731">
        <v>1.694243402739116</v>
      </c>
      <c r="I380" s="731">
        <v>1268</v>
      </c>
      <c r="J380" s="731">
        <v>7</v>
      </c>
      <c r="K380" s="731">
        <v>8981</v>
      </c>
      <c r="L380" s="731">
        <v>1</v>
      </c>
      <c r="M380" s="731">
        <v>1283</v>
      </c>
      <c r="N380" s="731">
        <v>13</v>
      </c>
      <c r="O380" s="731">
        <v>16705</v>
      </c>
      <c r="P380" s="745">
        <v>1.860037857699588</v>
      </c>
      <c r="Q380" s="732">
        <v>1285</v>
      </c>
    </row>
    <row r="381" spans="1:17" ht="14.4" customHeight="1" x14ac:dyDescent="0.3">
      <c r="A381" s="726" t="s">
        <v>8229</v>
      </c>
      <c r="B381" s="727" t="s">
        <v>8230</v>
      </c>
      <c r="C381" s="727" t="s">
        <v>5813</v>
      </c>
      <c r="D381" s="727" t="s">
        <v>8271</v>
      </c>
      <c r="E381" s="727" t="s">
        <v>8272</v>
      </c>
      <c r="F381" s="731">
        <v>109</v>
      </c>
      <c r="G381" s="731">
        <v>47633</v>
      </c>
      <c r="H381" s="731">
        <v>1.7704802259887005</v>
      </c>
      <c r="I381" s="731">
        <v>437</v>
      </c>
      <c r="J381" s="731">
        <v>59</v>
      </c>
      <c r="K381" s="731">
        <v>26904</v>
      </c>
      <c r="L381" s="731">
        <v>1</v>
      </c>
      <c r="M381" s="731">
        <v>456</v>
      </c>
      <c r="N381" s="731">
        <v>59</v>
      </c>
      <c r="O381" s="731">
        <v>26904</v>
      </c>
      <c r="P381" s="745">
        <v>1</v>
      </c>
      <c r="Q381" s="732">
        <v>456</v>
      </c>
    </row>
    <row r="382" spans="1:17" ht="14.4" customHeight="1" x14ac:dyDescent="0.3">
      <c r="A382" s="726" t="s">
        <v>8229</v>
      </c>
      <c r="B382" s="727" t="s">
        <v>8230</v>
      </c>
      <c r="C382" s="727" t="s">
        <v>5813</v>
      </c>
      <c r="D382" s="727" t="s">
        <v>8273</v>
      </c>
      <c r="E382" s="727" t="s">
        <v>8274</v>
      </c>
      <c r="F382" s="731">
        <v>214</v>
      </c>
      <c r="G382" s="731">
        <v>11556</v>
      </c>
      <c r="H382" s="731">
        <v>1.2937751903269146</v>
      </c>
      <c r="I382" s="731">
        <v>54</v>
      </c>
      <c r="J382" s="731">
        <v>154</v>
      </c>
      <c r="K382" s="731">
        <v>8932</v>
      </c>
      <c r="L382" s="731">
        <v>1</v>
      </c>
      <c r="M382" s="731">
        <v>58</v>
      </c>
      <c r="N382" s="731">
        <v>165</v>
      </c>
      <c r="O382" s="731">
        <v>9570</v>
      </c>
      <c r="P382" s="745">
        <v>1.0714285714285714</v>
      </c>
      <c r="Q382" s="732">
        <v>58</v>
      </c>
    </row>
    <row r="383" spans="1:17" ht="14.4" customHeight="1" x14ac:dyDescent="0.3">
      <c r="A383" s="726" t="s">
        <v>8229</v>
      </c>
      <c r="B383" s="727" t="s">
        <v>8230</v>
      </c>
      <c r="C383" s="727" t="s">
        <v>5813</v>
      </c>
      <c r="D383" s="727" t="s">
        <v>8275</v>
      </c>
      <c r="E383" s="727" t="s">
        <v>8276</v>
      </c>
      <c r="F383" s="731">
        <v>11</v>
      </c>
      <c r="G383" s="731">
        <v>23892</v>
      </c>
      <c r="H383" s="731">
        <v>0.18324896456511736</v>
      </c>
      <c r="I383" s="731">
        <v>2172</v>
      </c>
      <c r="J383" s="731">
        <v>60</v>
      </c>
      <c r="K383" s="731">
        <v>130380</v>
      </c>
      <c r="L383" s="731">
        <v>1</v>
      </c>
      <c r="M383" s="731">
        <v>2173</v>
      </c>
      <c r="N383" s="731">
        <v>132</v>
      </c>
      <c r="O383" s="731">
        <v>286836</v>
      </c>
      <c r="P383" s="745">
        <v>2.2000000000000002</v>
      </c>
      <c r="Q383" s="732">
        <v>2173</v>
      </c>
    </row>
    <row r="384" spans="1:17" ht="14.4" customHeight="1" x14ac:dyDescent="0.3">
      <c r="A384" s="726" t="s">
        <v>8229</v>
      </c>
      <c r="B384" s="727" t="s">
        <v>8230</v>
      </c>
      <c r="C384" s="727" t="s">
        <v>5813</v>
      </c>
      <c r="D384" s="727" t="s">
        <v>8277</v>
      </c>
      <c r="E384" s="727" t="s">
        <v>8278</v>
      </c>
      <c r="F384" s="731">
        <v>9620</v>
      </c>
      <c r="G384" s="731">
        <v>1625780</v>
      </c>
      <c r="H384" s="731">
        <v>0.98267097827072436</v>
      </c>
      <c r="I384" s="731">
        <v>169</v>
      </c>
      <c r="J384" s="731">
        <v>9454</v>
      </c>
      <c r="K384" s="731">
        <v>1654450</v>
      </c>
      <c r="L384" s="731">
        <v>1</v>
      </c>
      <c r="M384" s="731">
        <v>175</v>
      </c>
      <c r="N384" s="731">
        <v>11606</v>
      </c>
      <c r="O384" s="731">
        <v>2042656</v>
      </c>
      <c r="P384" s="745">
        <v>1.234643537127142</v>
      </c>
      <c r="Q384" s="732">
        <v>176</v>
      </c>
    </row>
    <row r="385" spans="1:17" ht="14.4" customHeight="1" x14ac:dyDescent="0.3">
      <c r="A385" s="726" t="s">
        <v>8229</v>
      </c>
      <c r="B385" s="727" t="s">
        <v>8230</v>
      </c>
      <c r="C385" s="727" t="s">
        <v>5813</v>
      </c>
      <c r="D385" s="727" t="s">
        <v>8279</v>
      </c>
      <c r="E385" s="727" t="s">
        <v>8280</v>
      </c>
      <c r="F385" s="731">
        <v>31</v>
      </c>
      <c r="G385" s="731">
        <v>2511</v>
      </c>
      <c r="H385" s="731">
        <v>0.79841017488076316</v>
      </c>
      <c r="I385" s="731">
        <v>81</v>
      </c>
      <c r="J385" s="731">
        <v>37</v>
      </c>
      <c r="K385" s="731">
        <v>3145</v>
      </c>
      <c r="L385" s="731">
        <v>1</v>
      </c>
      <c r="M385" s="731">
        <v>85</v>
      </c>
      <c r="N385" s="731">
        <v>14</v>
      </c>
      <c r="O385" s="731">
        <v>1190</v>
      </c>
      <c r="P385" s="745">
        <v>0.3783783783783784</v>
      </c>
      <c r="Q385" s="732">
        <v>85</v>
      </c>
    </row>
    <row r="386" spans="1:17" ht="14.4" customHeight="1" x14ac:dyDescent="0.3">
      <c r="A386" s="726" t="s">
        <v>8229</v>
      </c>
      <c r="B386" s="727" t="s">
        <v>8230</v>
      </c>
      <c r="C386" s="727" t="s">
        <v>5813</v>
      </c>
      <c r="D386" s="727" t="s">
        <v>7560</v>
      </c>
      <c r="E386" s="727" t="s">
        <v>7561</v>
      </c>
      <c r="F386" s="731">
        <v>136</v>
      </c>
      <c r="G386" s="731">
        <v>22576</v>
      </c>
      <c r="H386" s="731">
        <v>1.2079186730872125</v>
      </c>
      <c r="I386" s="731">
        <v>166</v>
      </c>
      <c r="J386" s="731">
        <v>105</v>
      </c>
      <c r="K386" s="731">
        <v>18690</v>
      </c>
      <c r="L386" s="731">
        <v>1</v>
      </c>
      <c r="M386" s="731">
        <v>178</v>
      </c>
      <c r="N386" s="731">
        <v>92</v>
      </c>
      <c r="O386" s="731">
        <v>16376</v>
      </c>
      <c r="P386" s="745">
        <v>0.87619047619047619</v>
      </c>
      <c r="Q386" s="732">
        <v>178</v>
      </c>
    </row>
    <row r="387" spans="1:17" ht="14.4" customHeight="1" x14ac:dyDescent="0.3">
      <c r="A387" s="726" t="s">
        <v>8229</v>
      </c>
      <c r="B387" s="727" t="s">
        <v>8230</v>
      </c>
      <c r="C387" s="727" t="s">
        <v>5813</v>
      </c>
      <c r="D387" s="727" t="s">
        <v>8281</v>
      </c>
      <c r="E387" s="727" t="s">
        <v>8282</v>
      </c>
      <c r="F387" s="731">
        <v>27</v>
      </c>
      <c r="G387" s="731">
        <v>4401</v>
      </c>
      <c r="H387" s="731">
        <v>1.4467455621301775</v>
      </c>
      <c r="I387" s="731">
        <v>163</v>
      </c>
      <c r="J387" s="731">
        <v>18</v>
      </c>
      <c r="K387" s="731">
        <v>3042</v>
      </c>
      <c r="L387" s="731">
        <v>1</v>
      </c>
      <c r="M387" s="731">
        <v>169</v>
      </c>
      <c r="N387" s="731">
        <v>16</v>
      </c>
      <c r="O387" s="731">
        <v>2720</v>
      </c>
      <c r="P387" s="745">
        <v>0.89414858645627882</v>
      </c>
      <c r="Q387" s="732">
        <v>170</v>
      </c>
    </row>
    <row r="388" spans="1:17" ht="14.4" customHeight="1" x14ac:dyDescent="0.3">
      <c r="A388" s="726" t="s">
        <v>8229</v>
      </c>
      <c r="B388" s="727" t="s">
        <v>8230</v>
      </c>
      <c r="C388" s="727" t="s">
        <v>5813</v>
      </c>
      <c r="D388" s="727" t="s">
        <v>8283</v>
      </c>
      <c r="E388" s="727" t="s">
        <v>8284</v>
      </c>
      <c r="F388" s="731">
        <v>1</v>
      </c>
      <c r="G388" s="731">
        <v>28</v>
      </c>
      <c r="H388" s="731">
        <v>0.48275862068965519</v>
      </c>
      <c r="I388" s="731">
        <v>28</v>
      </c>
      <c r="J388" s="731">
        <v>2</v>
      </c>
      <c r="K388" s="731">
        <v>58</v>
      </c>
      <c r="L388" s="731">
        <v>1</v>
      </c>
      <c r="M388" s="731">
        <v>29</v>
      </c>
      <c r="N388" s="731">
        <v>3</v>
      </c>
      <c r="O388" s="731">
        <v>87</v>
      </c>
      <c r="P388" s="745">
        <v>1.5</v>
      </c>
      <c r="Q388" s="732">
        <v>29</v>
      </c>
    </row>
    <row r="389" spans="1:17" ht="14.4" customHeight="1" x14ac:dyDescent="0.3">
      <c r="A389" s="726" t="s">
        <v>8229</v>
      </c>
      <c r="B389" s="727" t="s">
        <v>8230</v>
      </c>
      <c r="C389" s="727" t="s">
        <v>5813</v>
      </c>
      <c r="D389" s="727" t="s">
        <v>7617</v>
      </c>
      <c r="E389" s="727" t="s">
        <v>7618</v>
      </c>
      <c r="F389" s="731">
        <v>35</v>
      </c>
      <c r="G389" s="731">
        <v>35280</v>
      </c>
      <c r="H389" s="731">
        <v>0.87240356083086057</v>
      </c>
      <c r="I389" s="731">
        <v>1008</v>
      </c>
      <c r="J389" s="731">
        <v>40</v>
      </c>
      <c r="K389" s="731">
        <v>40440</v>
      </c>
      <c r="L389" s="731">
        <v>1</v>
      </c>
      <c r="M389" s="731">
        <v>1011</v>
      </c>
      <c r="N389" s="731">
        <v>48</v>
      </c>
      <c r="O389" s="731">
        <v>48576</v>
      </c>
      <c r="P389" s="745">
        <v>1.2011869436201781</v>
      </c>
      <c r="Q389" s="732">
        <v>1012</v>
      </c>
    </row>
    <row r="390" spans="1:17" ht="14.4" customHeight="1" x14ac:dyDescent="0.3">
      <c r="A390" s="726" t="s">
        <v>8229</v>
      </c>
      <c r="B390" s="727" t="s">
        <v>8230</v>
      </c>
      <c r="C390" s="727" t="s">
        <v>5813</v>
      </c>
      <c r="D390" s="727" t="s">
        <v>7562</v>
      </c>
      <c r="E390" s="727" t="s">
        <v>7563</v>
      </c>
      <c r="F390" s="731">
        <v>111</v>
      </c>
      <c r="G390" s="731">
        <v>18870</v>
      </c>
      <c r="H390" s="731">
        <v>1.1912878787878789</v>
      </c>
      <c r="I390" s="731">
        <v>170</v>
      </c>
      <c r="J390" s="731">
        <v>90</v>
      </c>
      <c r="K390" s="731">
        <v>15840</v>
      </c>
      <c r="L390" s="731">
        <v>1</v>
      </c>
      <c r="M390" s="731">
        <v>176</v>
      </c>
      <c r="N390" s="731">
        <v>94</v>
      </c>
      <c r="O390" s="731">
        <v>16544</v>
      </c>
      <c r="P390" s="745">
        <v>1.0444444444444445</v>
      </c>
      <c r="Q390" s="732">
        <v>176</v>
      </c>
    </row>
    <row r="391" spans="1:17" ht="14.4" customHeight="1" x14ac:dyDescent="0.3">
      <c r="A391" s="726" t="s">
        <v>8229</v>
      </c>
      <c r="B391" s="727" t="s">
        <v>8230</v>
      </c>
      <c r="C391" s="727" t="s">
        <v>5813</v>
      </c>
      <c r="D391" s="727" t="s">
        <v>7619</v>
      </c>
      <c r="E391" s="727" t="s">
        <v>7620</v>
      </c>
      <c r="F391" s="731">
        <v>44</v>
      </c>
      <c r="G391" s="731">
        <v>99616</v>
      </c>
      <c r="H391" s="731">
        <v>1.1736374561134806</v>
      </c>
      <c r="I391" s="731">
        <v>2264</v>
      </c>
      <c r="J391" s="731">
        <v>37</v>
      </c>
      <c r="K391" s="731">
        <v>84878</v>
      </c>
      <c r="L391" s="731">
        <v>1</v>
      </c>
      <c r="M391" s="731">
        <v>2294</v>
      </c>
      <c r="N391" s="731">
        <v>77</v>
      </c>
      <c r="O391" s="731">
        <v>176869</v>
      </c>
      <c r="P391" s="745">
        <v>2.0838026343693299</v>
      </c>
      <c r="Q391" s="732">
        <v>2297</v>
      </c>
    </row>
    <row r="392" spans="1:17" ht="14.4" customHeight="1" x14ac:dyDescent="0.3">
      <c r="A392" s="726" t="s">
        <v>8229</v>
      </c>
      <c r="B392" s="727" t="s">
        <v>8230</v>
      </c>
      <c r="C392" s="727" t="s">
        <v>5813</v>
      </c>
      <c r="D392" s="727" t="s">
        <v>8285</v>
      </c>
      <c r="E392" s="727" t="s">
        <v>8286</v>
      </c>
      <c r="F392" s="731">
        <v>12</v>
      </c>
      <c r="G392" s="731">
        <v>2964</v>
      </c>
      <c r="H392" s="731">
        <v>0.80499728408473659</v>
      </c>
      <c r="I392" s="731">
        <v>247</v>
      </c>
      <c r="J392" s="731">
        <v>14</v>
      </c>
      <c r="K392" s="731">
        <v>3682</v>
      </c>
      <c r="L392" s="731">
        <v>1</v>
      </c>
      <c r="M392" s="731">
        <v>263</v>
      </c>
      <c r="N392" s="731">
        <v>8</v>
      </c>
      <c r="O392" s="731">
        <v>2112</v>
      </c>
      <c r="P392" s="745">
        <v>0.57360130363932649</v>
      </c>
      <c r="Q392" s="732">
        <v>264</v>
      </c>
    </row>
    <row r="393" spans="1:17" ht="14.4" customHeight="1" x14ac:dyDescent="0.3">
      <c r="A393" s="726" t="s">
        <v>8229</v>
      </c>
      <c r="B393" s="727" t="s">
        <v>8230</v>
      </c>
      <c r="C393" s="727" t="s">
        <v>5813</v>
      </c>
      <c r="D393" s="727" t="s">
        <v>8287</v>
      </c>
      <c r="E393" s="727" t="s">
        <v>8288</v>
      </c>
      <c r="F393" s="731">
        <v>629</v>
      </c>
      <c r="G393" s="731">
        <v>1265548</v>
      </c>
      <c r="H393" s="731">
        <v>1.2722783524846437</v>
      </c>
      <c r="I393" s="731">
        <v>2012</v>
      </c>
      <c r="J393" s="731">
        <v>467</v>
      </c>
      <c r="K393" s="731">
        <v>994710</v>
      </c>
      <c r="L393" s="731">
        <v>1</v>
      </c>
      <c r="M393" s="731">
        <v>2130</v>
      </c>
      <c r="N393" s="731">
        <v>489</v>
      </c>
      <c r="O393" s="731">
        <v>1042059</v>
      </c>
      <c r="P393" s="745">
        <v>1.0476008082757788</v>
      </c>
      <c r="Q393" s="732">
        <v>2131</v>
      </c>
    </row>
    <row r="394" spans="1:17" ht="14.4" customHeight="1" x14ac:dyDescent="0.3">
      <c r="A394" s="726" t="s">
        <v>8229</v>
      </c>
      <c r="B394" s="727" t="s">
        <v>8230</v>
      </c>
      <c r="C394" s="727" t="s">
        <v>5813</v>
      </c>
      <c r="D394" s="727" t="s">
        <v>8289</v>
      </c>
      <c r="E394" s="727" t="s">
        <v>8290</v>
      </c>
      <c r="F394" s="731">
        <v>682</v>
      </c>
      <c r="G394" s="731">
        <v>154132</v>
      </c>
      <c r="H394" s="731">
        <v>0.86419143949673127</v>
      </c>
      <c r="I394" s="731">
        <v>226</v>
      </c>
      <c r="J394" s="731">
        <v>737</v>
      </c>
      <c r="K394" s="731">
        <v>178354</v>
      </c>
      <c r="L394" s="731">
        <v>1</v>
      </c>
      <c r="M394" s="731">
        <v>242</v>
      </c>
      <c r="N394" s="731">
        <v>653</v>
      </c>
      <c r="O394" s="731">
        <v>158026</v>
      </c>
      <c r="P394" s="745">
        <v>0.88602442333785614</v>
      </c>
      <c r="Q394" s="732">
        <v>242</v>
      </c>
    </row>
    <row r="395" spans="1:17" ht="14.4" customHeight="1" x14ac:dyDescent="0.3">
      <c r="A395" s="726" t="s">
        <v>8229</v>
      </c>
      <c r="B395" s="727" t="s">
        <v>8230</v>
      </c>
      <c r="C395" s="727" t="s">
        <v>5813</v>
      </c>
      <c r="D395" s="727" t="s">
        <v>8291</v>
      </c>
      <c r="E395" s="727" t="s">
        <v>8292</v>
      </c>
      <c r="F395" s="731"/>
      <c r="G395" s="731"/>
      <c r="H395" s="731"/>
      <c r="I395" s="731"/>
      <c r="J395" s="731">
        <v>1</v>
      </c>
      <c r="K395" s="731">
        <v>423</v>
      </c>
      <c r="L395" s="731">
        <v>1</v>
      </c>
      <c r="M395" s="731">
        <v>423</v>
      </c>
      <c r="N395" s="731"/>
      <c r="O395" s="731"/>
      <c r="P395" s="745"/>
      <c r="Q395" s="732"/>
    </row>
    <row r="396" spans="1:17" ht="14.4" customHeight="1" x14ac:dyDescent="0.3">
      <c r="A396" s="726" t="s">
        <v>8229</v>
      </c>
      <c r="B396" s="727" t="s">
        <v>8230</v>
      </c>
      <c r="C396" s="727" t="s">
        <v>5813</v>
      </c>
      <c r="D396" s="727" t="s">
        <v>8293</v>
      </c>
      <c r="E396" s="727" t="s">
        <v>8294</v>
      </c>
      <c r="F396" s="731">
        <v>38</v>
      </c>
      <c r="G396" s="731">
        <v>39710</v>
      </c>
      <c r="H396" s="731">
        <v>0.7841627172195893</v>
      </c>
      <c r="I396" s="731">
        <v>1045</v>
      </c>
      <c r="J396" s="731">
        <v>48</v>
      </c>
      <c r="K396" s="731">
        <v>50640</v>
      </c>
      <c r="L396" s="731">
        <v>1</v>
      </c>
      <c r="M396" s="731">
        <v>1055</v>
      </c>
      <c r="N396" s="731">
        <v>123</v>
      </c>
      <c r="O396" s="731">
        <v>130011</v>
      </c>
      <c r="P396" s="745">
        <v>2.5673578199052134</v>
      </c>
      <c r="Q396" s="732">
        <v>1057</v>
      </c>
    </row>
    <row r="397" spans="1:17" ht="14.4" customHeight="1" x14ac:dyDescent="0.3">
      <c r="A397" s="726" t="s">
        <v>8229</v>
      </c>
      <c r="B397" s="727" t="s">
        <v>8230</v>
      </c>
      <c r="C397" s="727" t="s">
        <v>5813</v>
      </c>
      <c r="D397" s="727" t="s">
        <v>8295</v>
      </c>
      <c r="E397" s="727" t="s">
        <v>8296</v>
      </c>
      <c r="F397" s="731">
        <v>100</v>
      </c>
      <c r="G397" s="731">
        <v>26900</v>
      </c>
      <c r="H397" s="731">
        <v>1.2453703703703705</v>
      </c>
      <c r="I397" s="731">
        <v>269</v>
      </c>
      <c r="J397" s="731">
        <v>75</v>
      </c>
      <c r="K397" s="731">
        <v>21600</v>
      </c>
      <c r="L397" s="731">
        <v>1</v>
      </c>
      <c r="M397" s="731">
        <v>288</v>
      </c>
      <c r="N397" s="731">
        <v>102</v>
      </c>
      <c r="O397" s="731">
        <v>29478</v>
      </c>
      <c r="P397" s="745">
        <v>1.3647222222222222</v>
      </c>
      <c r="Q397" s="732">
        <v>289</v>
      </c>
    </row>
    <row r="398" spans="1:17" ht="14.4" customHeight="1" x14ac:dyDescent="0.3">
      <c r="A398" s="726" t="s">
        <v>8229</v>
      </c>
      <c r="B398" s="727" t="s">
        <v>8230</v>
      </c>
      <c r="C398" s="727" t="s">
        <v>5813</v>
      </c>
      <c r="D398" s="727" t="s">
        <v>8297</v>
      </c>
      <c r="E398" s="727" t="s">
        <v>8298</v>
      </c>
      <c r="F398" s="731"/>
      <c r="G398" s="731"/>
      <c r="H398" s="731"/>
      <c r="I398" s="731"/>
      <c r="J398" s="731">
        <v>1</v>
      </c>
      <c r="K398" s="731">
        <v>234</v>
      </c>
      <c r="L398" s="731">
        <v>1</v>
      </c>
      <c r="M398" s="731">
        <v>234</v>
      </c>
      <c r="N398" s="731"/>
      <c r="O398" s="731"/>
      <c r="P398" s="745"/>
      <c r="Q398" s="732"/>
    </row>
    <row r="399" spans="1:17" ht="14.4" customHeight="1" x14ac:dyDescent="0.3">
      <c r="A399" s="726" t="s">
        <v>8229</v>
      </c>
      <c r="B399" s="727" t="s">
        <v>8230</v>
      </c>
      <c r="C399" s="727" t="s">
        <v>5813</v>
      </c>
      <c r="D399" s="727" t="s">
        <v>8299</v>
      </c>
      <c r="E399" s="727" t="s">
        <v>8300</v>
      </c>
      <c r="F399" s="731">
        <v>2</v>
      </c>
      <c r="G399" s="731">
        <v>612</v>
      </c>
      <c r="H399" s="731">
        <v>1.9490445859872612</v>
      </c>
      <c r="I399" s="731">
        <v>306</v>
      </c>
      <c r="J399" s="731">
        <v>1</v>
      </c>
      <c r="K399" s="731">
        <v>314</v>
      </c>
      <c r="L399" s="731">
        <v>1</v>
      </c>
      <c r="M399" s="731">
        <v>314</v>
      </c>
      <c r="N399" s="731"/>
      <c r="O399" s="731"/>
      <c r="P399" s="745"/>
      <c r="Q399" s="732"/>
    </row>
    <row r="400" spans="1:17" ht="14.4" customHeight="1" x14ac:dyDescent="0.3">
      <c r="A400" s="726" t="s">
        <v>8229</v>
      </c>
      <c r="B400" s="727" t="s">
        <v>8230</v>
      </c>
      <c r="C400" s="727" t="s">
        <v>5813</v>
      </c>
      <c r="D400" s="727" t="s">
        <v>8301</v>
      </c>
      <c r="E400" s="727" t="s">
        <v>8302</v>
      </c>
      <c r="F400" s="731">
        <v>6</v>
      </c>
      <c r="G400" s="731">
        <v>0</v>
      </c>
      <c r="H400" s="731"/>
      <c r="I400" s="731">
        <v>0</v>
      </c>
      <c r="J400" s="731">
        <v>30</v>
      </c>
      <c r="K400" s="731">
        <v>0</v>
      </c>
      <c r="L400" s="731"/>
      <c r="M400" s="731">
        <v>0</v>
      </c>
      <c r="N400" s="731">
        <v>182</v>
      </c>
      <c r="O400" s="731">
        <v>0</v>
      </c>
      <c r="P400" s="745"/>
      <c r="Q400" s="732">
        <v>0</v>
      </c>
    </row>
    <row r="401" spans="1:17" ht="14.4" customHeight="1" x14ac:dyDescent="0.3">
      <c r="A401" s="726" t="s">
        <v>8229</v>
      </c>
      <c r="B401" s="727" t="s">
        <v>8230</v>
      </c>
      <c r="C401" s="727" t="s">
        <v>5813</v>
      </c>
      <c r="D401" s="727" t="s">
        <v>8303</v>
      </c>
      <c r="E401" s="727" t="s">
        <v>8304</v>
      </c>
      <c r="F401" s="731"/>
      <c r="G401" s="731"/>
      <c r="H401" s="731"/>
      <c r="I401" s="731"/>
      <c r="J401" s="731">
        <v>9</v>
      </c>
      <c r="K401" s="731">
        <v>0</v>
      </c>
      <c r="L401" s="731"/>
      <c r="M401" s="731">
        <v>0</v>
      </c>
      <c r="N401" s="731">
        <v>16</v>
      </c>
      <c r="O401" s="731">
        <v>0</v>
      </c>
      <c r="P401" s="745"/>
      <c r="Q401" s="732">
        <v>0</v>
      </c>
    </row>
    <row r="402" spans="1:17" ht="14.4" customHeight="1" x14ac:dyDescent="0.3">
      <c r="A402" s="726" t="s">
        <v>8305</v>
      </c>
      <c r="B402" s="727" t="s">
        <v>8306</v>
      </c>
      <c r="C402" s="727" t="s">
        <v>5813</v>
      </c>
      <c r="D402" s="727" t="s">
        <v>8307</v>
      </c>
      <c r="E402" s="727" t="s">
        <v>8308</v>
      </c>
      <c r="F402" s="731">
        <v>2075</v>
      </c>
      <c r="G402" s="731">
        <v>334075</v>
      </c>
      <c r="H402" s="731">
        <v>0.81479720006829104</v>
      </c>
      <c r="I402" s="731">
        <v>161</v>
      </c>
      <c r="J402" s="731">
        <v>2370</v>
      </c>
      <c r="K402" s="731">
        <v>410010</v>
      </c>
      <c r="L402" s="731">
        <v>1</v>
      </c>
      <c r="M402" s="731">
        <v>173</v>
      </c>
      <c r="N402" s="731">
        <v>2272</v>
      </c>
      <c r="O402" s="731">
        <v>393056</v>
      </c>
      <c r="P402" s="745">
        <v>0.9586497890295359</v>
      </c>
      <c r="Q402" s="732">
        <v>173</v>
      </c>
    </row>
    <row r="403" spans="1:17" ht="14.4" customHeight="1" x14ac:dyDescent="0.3">
      <c r="A403" s="726" t="s">
        <v>8305</v>
      </c>
      <c r="B403" s="727" t="s">
        <v>8306</v>
      </c>
      <c r="C403" s="727" t="s">
        <v>5813</v>
      </c>
      <c r="D403" s="727" t="s">
        <v>8309</v>
      </c>
      <c r="E403" s="727" t="s">
        <v>8310</v>
      </c>
      <c r="F403" s="731">
        <v>1</v>
      </c>
      <c r="G403" s="731">
        <v>1169</v>
      </c>
      <c r="H403" s="731">
        <v>0.99658994032395565</v>
      </c>
      <c r="I403" s="731">
        <v>1169</v>
      </c>
      <c r="J403" s="731">
        <v>1</v>
      </c>
      <c r="K403" s="731">
        <v>1173</v>
      </c>
      <c r="L403" s="731">
        <v>1</v>
      </c>
      <c r="M403" s="731">
        <v>1173</v>
      </c>
      <c r="N403" s="731">
        <v>4</v>
      </c>
      <c r="O403" s="731">
        <v>4280</v>
      </c>
      <c r="P403" s="745">
        <v>3.6487638533674338</v>
      </c>
      <c r="Q403" s="732">
        <v>1070</v>
      </c>
    </row>
    <row r="404" spans="1:17" ht="14.4" customHeight="1" x14ac:dyDescent="0.3">
      <c r="A404" s="726" t="s">
        <v>8305</v>
      </c>
      <c r="B404" s="727" t="s">
        <v>8306</v>
      </c>
      <c r="C404" s="727" t="s">
        <v>5813</v>
      </c>
      <c r="D404" s="727" t="s">
        <v>8311</v>
      </c>
      <c r="E404" s="727" t="s">
        <v>8312</v>
      </c>
      <c r="F404" s="731">
        <v>122</v>
      </c>
      <c r="G404" s="731">
        <v>4880</v>
      </c>
      <c r="H404" s="731">
        <v>1.3373526993696903</v>
      </c>
      <c r="I404" s="731">
        <v>40</v>
      </c>
      <c r="J404" s="731">
        <v>89</v>
      </c>
      <c r="K404" s="731">
        <v>3649</v>
      </c>
      <c r="L404" s="731">
        <v>1</v>
      </c>
      <c r="M404" s="731">
        <v>41</v>
      </c>
      <c r="N404" s="731">
        <v>89</v>
      </c>
      <c r="O404" s="731">
        <v>4094</v>
      </c>
      <c r="P404" s="745">
        <v>1.1219512195121952</v>
      </c>
      <c r="Q404" s="732">
        <v>46</v>
      </c>
    </row>
    <row r="405" spans="1:17" ht="14.4" customHeight="1" x14ac:dyDescent="0.3">
      <c r="A405" s="726" t="s">
        <v>8305</v>
      </c>
      <c r="B405" s="727" t="s">
        <v>8306</v>
      </c>
      <c r="C405" s="727" t="s">
        <v>5813</v>
      </c>
      <c r="D405" s="727" t="s">
        <v>8205</v>
      </c>
      <c r="E405" s="727" t="s">
        <v>8206</v>
      </c>
      <c r="F405" s="731"/>
      <c r="G405" s="731"/>
      <c r="H405" s="731"/>
      <c r="I405" s="731"/>
      <c r="J405" s="731">
        <v>8</v>
      </c>
      <c r="K405" s="731">
        <v>3072</v>
      </c>
      <c r="L405" s="731">
        <v>1</v>
      </c>
      <c r="M405" s="731">
        <v>384</v>
      </c>
      <c r="N405" s="731">
        <v>32</v>
      </c>
      <c r="O405" s="731">
        <v>11104</v>
      </c>
      <c r="P405" s="745">
        <v>3.6145833333333335</v>
      </c>
      <c r="Q405" s="732">
        <v>347</v>
      </c>
    </row>
    <row r="406" spans="1:17" ht="14.4" customHeight="1" x14ac:dyDescent="0.3">
      <c r="A406" s="726" t="s">
        <v>8305</v>
      </c>
      <c r="B406" s="727" t="s">
        <v>8306</v>
      </c>
      <c r="C406" s="727" t="s">
        <v>5813</v>
      </c>
      <c r="D406" s="727" t="s">
        <v>8313</v>
      </c>
      <c r="E406" s="727" t="s">
        <v>8314</v>
      </c>
      <c r="F406" s="731">
        <v>6</v>
      </c>
      <c r="G406" s="731">
        <v>222</v>
      </c>
      <c r="H406" s="731">
        <v>0.18181818181818182</v>
      </c>
      <c r="I406" s="731">
        <v>37</v>
      </c>
      <c r="J406" s="731">
        <v>33</v>
      </c>
      <c r="K406" s="731">
        <v>1221</v>
      </c>
      <c r="L406" s="731">
        <v>1</v>
      </c>
      <c r="M406" s="731">
        <v>37</v>
      </c>
      <c r="N406" s="731">
        <v>10</v>
      </c>
      <c r="O406" s="731">
        <v>510</v>
      </c>
      <c r="P406" s="745">
        <v>0.4176904176904177</v>
      </c>
      <c r="Q406" s="732">
        <v>51</v>
      </c>
    </row>
    <row r="407" spans="1:17" ht="14.4" customHeight="1" x14ac:dyDescent="0.3">
      <c r="A407" s="726" t="s">
        <v>8305</v>
      </c>
      <c r="B407" s="727" t="s">
        <v>8306</v>
      </c>
      <c r="C407" s="727" t="s">
        <v>5813</v>
      </c>
      <c r="D407" s="727" t="s">
        <v>8315</v>
      </c>
      <c r="E407" s="727" t="s">
        <v>8316</v>
      </c>
      <c r="F407" s="731"/>
      <c r="G407" s="731"/>
      <c r="H407" s="731"/>
      <c r="I407" s="731"/>
      <c r="J407" s="731">
        <v>11</v>
      </c>
      <c r="K407" s="731">
        <v>4906</v>
      </c>
      <c r="L407" s="731">
        <v>1</v>
      </c>
      <c r="M407" s="731">
        <v>446</v>
      </c>
      <c r="N407" s="731">
        <v>25</v>
      </c>
      <c r="O407" s="731">
        <v>9425</v>
      </c>
      <c r="P407" s="745">
        <v>1.9211169995923358</v>
      </c>
      <c r="Q407" s="732">
        <v>377</v>
      </c>
    </row>
    <row r="408" spans="1:17" ht="14.4" customHeight="1" x14ac:dyDescent="0.3">
      <c r="A408" s="726" t="s">
        <v>8305</v>
      </c>
      <c r="B408" s="727" t="s">
        <v>8306</v>
      </c>
      <c r="C408" s="727" t="s">
        <v>5813</v>
      </c>
      <c r="D408" s="727" t="s">
        <v>8317</v>
      </c>
      <c r="E408" s="727" t="s">
        <v>8318</v>
      </c>
      <c r="F408" s="731"/>
      <c r="G408" s="731"/>
      <c r="H408" s="731"/>
      <c r="I408" s="731"/>
      <c r="J408" s="731">
        <v>1</v>
      </c>
      <c r="K408" s="731">
        <v>42</v>
      </c>
      <c r="L408" s="731">
        <v>1</v>
      </c>
      <c r="M408" s="731">
        <v>42</v>
      </c>
      <c r="N408" s="731">
        <v>1</v>
      </c>
      <c r="O408" s="731">
        <v>34</v>
      </c>
      <c r="P408" s="745">
        <v>0.80952380952380953</v>
      </c>
      <c r="Q408" s="732">
        <v>34</v>
      </c>
    </row>
    <row r="409" spans="1:17" ht="14.4" customHeight="1" x14ac:dyDescent="0.3">
      <c r="A409" s="726" t="s">
        <v>8305</v>
      </c>
      <c r="B409" s="727" t="s">
        <v>8306</v>
      </c>
      <c r="C409" s="727" t="s">
        <v>5813</v>
      </c>
      <c r="D409" s="727" t="s">
        <v>8319</v>
      </c>
      <c r="E409" s="727" t="s">
        <v>8320</v>
      </c>
      <c r="F409" s="731">
        <v>10</v>
      </c>
      <c r="G409" s="731">
        <v>4910</v>
      </c>
      <c r="H409" s="731">
        <v>1.1088527551942187</v>
      </c>
      <c r="I409" s="731">
        <v>491</v>
      </c>
      <c r="J409" s="731">
        <v>9</v>
      </c>
      <c r="K409" s="731">
        <v>4428</v>
      </c>
      <c r="L409" s="731">
        <v>1</v>
      </c>
      <c r="M409" s="731">
        <v>492</v>
      </c>
      <c r="N409" s="731">
        <v>5</v>
      </c>
      <c r="O409" s="731">
        <v>2620</v>
      </c>
      <c r="P409" s="745">
        <v>0.59168925022583563</v>
      </c>
      <c r="Q409" s="732">
        <v>524</v>
      </c>
    </row>
    <row r="410" spans="1:17" ht="14.4" customHeight="1" x14ac:dyDescent="0.3">
      <c r="A410" s="726" t="s">
        <v>8305</v>
      </c>
      <c r="B410" s="727" t="s">
        <v>8306</v>
      </c>
      <c r="C410" s="727" t="s">
        <v>5813</v>
      </c>
      <c r="D410" s="727" t="s">
        <v>8321</v>
      </c>
      <c r="E410" s="727" t="s">
        <v>8322</v>
      </c>
      <c r="F410" s="731">
        <v>25</v>
      </c>
      <c r="G410" s="731">
        <v>775</v>
      </c>
      <c r="H410" s="731">
        <v>1.9230769230769231</v>
      </c>
      <c r="I410" s="731">
        <v>31</v>
      </c>
      <c r="J410" s="731">
        <v>13</v>
      </c>
      <c r="K410" s="731">
        <v>403</v>
      </c>
      <c r="L410" s="731">
        <v>1</v>
      </c>
      <c r="M410" s="731">
        <v>31</v>
      </c>
      <c r="N410" s="731">
        <v>18</v>
      </c>
      <c r="O410" s="731">
        <v>1026</v>
      </c>
      <c r="P410" s="745">
        <v>2.5459057071960296</v>
      </c>
      <c r="Q410" s="732">
        <v>57</v>
      </c>
    </row>
    <row r="411" spans="1:17" ht="14.4" customHeight="1" x14ac:dyDescent="0.3">
      <c r="A411" s="726" t="s">
        <v>8305</v>
      </c>
      <c r="B411" s="727" t="s">
        <v>8306</v>
      </c>
      <c r="C411" s="727" t="s">
        <v>5813</v>
      </c>
      <c r="D411" s="727" t="s">
        <v>8323</v>
      </c>
      <c r="E411" s="727" t="s">
        <v>8324</v>
      </c>
      <c r="F411" s="731">
        <v>5</v>
      </c>
      <c r="G411" s="731">
        <v>1035</v>
      </c>
      <c r="H411" s="731">
        <v>2.4879807692307692</v>
      </c>
      <c r="I411" s="731">
        <v>207</v>
      </c>
      <c r="J411" s="731">
        <v>2</v>
      </c>
      <c r="K411" s="731">
        <v>416</v>
      </c>
      <c r="L411" s="731">
        <v>1</v>
      </c>
      <c r="M411" s="731">
        <v>208</v>
      </c>
      <c r="N411" s="731">
        <v>3</v>
      </c>
      <c r="O411" s="731">
        <v>672</v>
      </c>
      <c r="P411" s="745">
        <v>1.6153846153846154</v>
      </c>
      <c r="Q411" s="732">
        <v>224</v>
      </c>
    </row>
    <row r="412" spans="1:17" ht="14.4" customHeight="1" x14ac:dyDescent="0.3">
      <c r="A412" s="726" t="s">
        <v>8305</v>
      </c>
      <c r="B412" s="727" t="s">
        <v>8306</v>
      </c>
      <c r="C412" s="727" t="s">
        <v>5813</v>
      </c>
      <c r="D412" s="727" t="s">
        <v>8325</v>
      </c>
      <c r="E412" s="727" t="s">
        <v>8326</v>
      </c>
      <c r="F412" s="731">
        <v>5</v>
      </c>
      <c r="G412" s="731">
        <v>1900</v>
      </c>
      <c r="H412" s="731">
        <v>2.4739583333333335</v>
      </c>
      <c r="I412" s="731">
        <v>380</v>
      </c>
      <c r="J412" s="731">
        <v>2</v>
      </c>
      <c r="K412" s="731">
        <v>768</v>
      </c>
      <c r="L412" s="731">
        <v>1</v>
      </c>
      <c r="M412" s="731">
        <v>384</v>
      </c>
      <c r="N412" s="731">
        <v>3</v>
      </c>
      <c r="O412" s="731">
        <v>1659</v>
      </c>
      <c r="P412" s="745">
        <v>2.16015625</v>
      </c>
      <c r="Q412" s="732">
        <v>553</v>
      </c>
    </row>
    <row r="413" spans="1:17" ht="14.4" customHeight="1" x14ac:dyDescent="0.3">
      <c r="A413" s="726" t="s">
        <v>8305</v>
      </c>
      <c r="B413" s="727" t="s">
        <v>8306</v>
      </c>
      <c r="C413" s="727" t="s">
        <v>5813</v>
      </c>
      <c r="D413" s="727" t="s">
        <v>8327</v>
      </c>
      <c r="E413" s="727" t="s">
        <v>8328</v>
      </c>
      <c r="F413" s="731">
        <v>1105</v>
      </c>
      <c r="G413" s="731">
        <v>128180</v>
      </c>
      <c r="H413" s="731">
        <v>0.93001320505564988</v>
      </c>
      <c r="I413" s="731">
        <v>116</v>
      </c>
      <c r="J413" s="731">
        <v>1178</v>
      </c>
      <c r="K413" s="731">
        <v>137826</v>
      </c>
      <c r="L413" s="731">
        <v>1</v>
      </c>
      <c r="M413" s="731">
        <v>117</v>
      </c>
      <c r="N413" s="731">
        <v>1199</v>
      </c>
      <c r="O413" s="731">
        <v>163064</v>
      </c>
      <c r="P413" s="745">
        <v>1.1831149420283547</v>
      </c>
      <c r="Q413" s="732">
        <v>136</v>
      </c>
    </row>
    <row r="414" spans="1:17" ht="14.4" customHeight="1" x14ac:dyDescent="0.3">
      <c r="A414" s="726" t="s">
        <v>8305</v>
      </c>
      <c r="B414" s="727" t="s">
        <v>8306</v>
      </c>
      <c r="C414" s="727" t="s">
        <v>5813</v>
      </c>
      <c r="D414" s="727" t="s">
        <v>8329</v>
      </c>
      <c r="E414" s="727" t="s">
        <v>8330</v>
      </c>
      <c r="F414" s="731">
        <v>292</v>
      </c>
      <c r="G414" s="731">
        <v>24820</v>
      </c>
      <c r="H414" s="731">
        <v>0.81417090372314249</v>
      </c>
      <c r="I414" s="731">
        <v>85</v>
      </c>
      <c r="J414" s="731">
        <v>335</v>
      </c>
      <c r="K414" s="731">
        <v>30485</v>
      </c>
      <c r="L414" s="731">
        <v>1</v>
      </c>
      <c r="M414" s="731">
        <v>91</v>
      </c>
      <c r="N414" s="731">
        <v>289</v>
      </c>
      <c r="O414" s="731">
        <v>26299</v>
      </c>
      <c r="P414" s="745">
        <v>0.86268656716417913</v>
      </c>
      <c r="Q414" s="732">
        <v>91</v>
      </c>
    </row>
    <row r="415" spans="1:17" ht="14.4" customHeight="1" x14ac:dyDescent="0.3">
      <c r="A415" s="726" t="s">
        <v>8305</v>
      </c>
      <c r="B415" s="727" t="s">
        <v>8306</v>
      </c>
      <c r="C415" s="727" t="s">
        <v>5813</v>
      </c>
      <c r="D415" s="727" t="s">
        <v>8331</v>
      </c>
      <c r="E415" s="727" t="s">
        <v>8332</v>
      </c>
      <c r="F415" s="731">
        <v>6</v>
      </c>
      <c r="G415" s="731">
        <v>588</v>
      </c>
      <c r="H415" s="731">
        <v>5.9393939393939394</v>
      </c>
      <c r="I415" s="731">
        <v>98</v>
      </c>
      <c r="J415" s="731">
        <v>1</v>
      </c>
      <c r="K415" s="731">
        <v>99</v>
      </c>
      <c r="L415" s="731">
        <v>1</v>
      </c>
      <c r="M415" s="731">
        <v>99</v>
      </c>
      <c r="N415" s="731">
        <v>3</v>
      </c>
      <c r="O415" s="731">
        <v>411</v>
      </c>
      <c r="P415" s="745">
        <v>4.1515151515151514</v>
      </c>
      <c r="Q415" s="732">
        <v>137</v>
      </c>
    </row>
    <row r="416" spans="1:17" ht="14.4" customHeight="1" x14ac:dyDescent="0.3">
      <c r="A416" s="726" t="s">
        <v>8305</v>
      </c>
      <c r="B416" s="727" t="s">
        <v>8306</v>
      </c>
      <c r="C416" s="727" t="s">
        <v>5813</v>
      </c>
      <c r="D416" s="727" t="s">
        <v>8333</v>
      </c>
      <c r="E416" s="727" t="s">
        <v>8334</v>
      </c>
      <c r="F416" s="731">
        <v>114</v>
      </c>
      <c r="G416" s="731">
        <v>2394</v>
      </c>
      <c r="H416" s="731">
        <v>0.91935483870967738</v>
      </c>
      <c r="I416" s="731">
        <v>21</v>
      </c>
      <c r="J416" s="731">
        <v>124</v>
      </c>
      <c r="K416" s="731">
        <v>2604</v>
      </c>
      <c r="L416" s="731">
        <v>1</v>
      </c>
      <c r="M416" s="731">
        <v>21</v>
      </c>
      <c r="N416" s="731">
        <v>76</v>
      </c>
      <c r="O416" s="731">
        <v>5016</v>
      </c>
      <c r="P416" s="745">
        <v>1.9262672811059909</v>
      </c>
      <c r="Q416" s="732">
        <v>66</v>
      </c>
    </row>
    <row r="417" spans="1:17" ht="14.4" customHeight="1" x14ac:dyDescent="0.3">
      <c r="A417" s="726" t="s">
        <v>8305</v>
      </c>
      <c r="B417" s="727" t="s">
        <v>8306</v>
      </c>
      <c r="C417" s="727" t="s">
        <v>5813</v>
      </c>
      <c r="D417" s="727" t="s">
        <v>8214</v>
      </c>
      <c r="E417" s="727" t="s">
        <v>8215</v>
      </c>
      <c r="F417" s="731">
        <v>15</v>
      </c>
      <c r="G417" s="731">
        <v>7305</v>
      </c>
      <c r="H417" s="731">
        <v>0.5161814584511023</v>
      </c>
      <c r="I417" s="731">
        <v>487</v>
      </c>
      <c r="J417" s="731">
        <v>29</v>
      </c>
      <c r="K417" s="731">
        <v>14152</v>
      </c>
      <c r="L417" s="731">
        <v>1</v>
      </c>
      <c r="M417" s="731">
        <v>488</v>
      </c>
      <c r="N417" s="731">
        <v>24</v>
      </c>
      <c r="O417" s="731">
        <v>7872</v>
      </c>
      <c r="P417" s="745">
        <v>0.5562464669304692</v>
      </c>
      <c r="Q417" s="732">
        <v>328</v>
      </c>
    </row>
    <row r="418" spans="1:17" ht="14.4" customHeight="1" x14ac:dyDescent="0.3">
      <c r="A418" s="726" t="s">
        <v>8305</v>
      </c>
      <c r="B418" s="727" t="s">
        <v>8306</v>
      </c>
      <c r="C418" s="727" t="s">
        <v>5813</v>
      </c>
      <c r="D418" s="727" t="s">
        <v>8335</v>
      </c>
      <c r="E418" s="727" t="s">
        <v>8336</v>
      </c>
      <c r="F418" s="731">
        <v>183</v>
      </c>
      <c r="G418" s="731">
        <v>7503</v>
      </c>
      <c r="H418" s="731">
        <v>1.4076923076923078</v>
      </c>
      <c r="I418" s="731">
        <v>41</v>
      </c>
      <c r="J418" s="731">
        <v>130</v>
      </c>
      <c r="K418" s="731">
        <v>5330</v>
      </c>
      <c r="L418" s="731">
        <v>1</v>
      </c>
      <c r="M418" s="731">
        <v>41</v>
      </c>
      <c r="N418" s="731">
        <v>141</v>
      </c>
      <c r="O418" s="731">
        <v>7191</v>
      </c>
      <c r="P418" s="745">
        <v>1.3491557223264541</v>
      </c>
      <c r="Q418" s="732">
        <v>51</v>
      </c>
    </row>
    <row r="419" spans="1:17" ht="14.4" customHeight="1" x14ac:dyDescent="0.3">
      <c r="A419" s="726" t="s">
        <v>8305</v>
      </c>
      <c r="B419" s="727" t="s">
        <v>8306</v>
      </c>
      <c r="C419" s="727" t="s">
        <v>5813</v>
      </c>
      <c r="D419" s="727" t="s">
        <v>8337</v>
      </c>
      <c r="E419" s="727" t="s">
        <v>8338</v>
      </c>
      <c r="F419" s="731"/>
      <c r="G419" s="731"/>
      <c r="H419" s="731"/>
      <c r="I419" s="731"/>
      <c r="J419" s="731">
        <v>2</v>
      </c>
      <c r="K419" s="731">
        <v>1526</v>
      </c>
      <c r="L419" s="731">
        <v>1</v>
      </c>
      <c r="M419" s="731">
        <v>763</v>
      </c>
      <c r="N419" s="731"/>
      <c r="O419" s="731"/>
      <c r="P419" s="745"/>
      <c r="Q419" s="732"/>
    </row>
    <row r="420" spans="1:17" ht="14.4" customHeight="1" x14ac:dyDescent="0.3">
      <c r="A420" s="726" t="s">
        <v>8305</v>
      </c>
      <c r="B420" s="727" t="s">
        <v>8306</v>
      </c>
      <c r="C420" s="727" t="s">
        <v>5813</v>
      </c>
      <c r="D420" s="727" t="s">
        <v>8339</v>
      </c>
      <c r="E420" s="727" t="s">
        <v>8340</v>
      </c>
      <c r="F420" s="731">
        <v>5</v>
      </c>
      <c r="G420" s="731">
        <v>3040</v>
      </c>
      <c r="H420" s="731">
        <v>0.82519001085776333</v>
      </c>
      <c r="I420" s="731">
        <v>608</v>
      </c>
      <c r="J420" s="731">
        <v>6</v>
      </c>
      <c r="K420" s="731">
        <v>3684</v>
      </c>
      <c r="L420" s="731">
        <v>1</v>
      </c>
      <c r="M420" s="731">
        <v>614</v>
      </c>
      <c r="N420" s="731">
        <v>3</v>
      </c>
      <c r="O420" s="731">
        <v>1836</v>
      </c>
      <c r="P420" s="745">
        <v>0.49837133550488599</v>
      </c>
      <c r="Q420" s="732">
        <v>612</v>
      </c>
    </row>
    <row r="421" spans="1:17" ht="14.4" customHeight="1" x14ac:dyDescent="0.3">
      <c r="A421" s="726" t="s">
        <v>8305</v>
      </c>
      <c r="B421" s="727" t="s">
        <v>8306</v>
      </c>
      <c r="C421" s="727" t="s">
        <v>5813</v>
      </c>
      <c r="D421" s="727" t="s">
        <v>8341</v>
      </c>
      <c r="E421" s="727" t="s">
        <v>8342</v>
      </c>
      <c r="F421" s="731">
        <v>2</v>
      </c>
      <c r="G421" s="731">
        <v>3484</v>
      </c>
      <c r="H421" s="731">
        <v>0.98977272727272725</v>
      </c>
      <c r="I421" s="731">
        <v>1742</v>
      </c>
      <c r="J421" s="731">
        <v>2</v>
      </c>
      <c r="K421" s="731">
        <v>3520</v>
      </c>
      <c r="L421" s="731">
        <v>1</v>
      </c>
      <c r="M421" s="731">
        <v>1760</v>
      </c>
      <c r="N421" s="731"/>
      <c r="O421" s="731"/>
      <c r="P421" s="745"/>
      <c r="Q421" s="732"/>
    </row>
    <row r="422" spans="1:17" ht="14.4" customHeight="1" x14ac:dyDescent="0.3">
      <c r="A422" s="726" t="s">
        <v>8305</v>
      </c>
      <c r="B422" s="727" t="s">
        <v>8306</v>
      </c>
      <c r="C422" s="727" t="s">
        <v>5813</v>
      </c>
      <c r="D422" s="727" t="s">
        <v>8343</v>
      </c>
      <c r="E422" s="727" t="s">
        <v>8344</v>
      </c>
      <c r="F422" s="731">
        <v>2</v>
      </c>
      <c r="G422" s="731">
        <v>54</v>
      </c>
      <c r="H422" s="731">
        <v>2</v>
      </c>
      <c r="I422" s="731">
        <v>27</v>
      </c>
      <c r="J422" s="731">
        <v>1</v>
      </c>
      <c r="K422" s="731">
        <v>27</v>
      </c>
      <c r="L422" s="731">
        <v>1</v>
      </c>
      <c r="M422" s="731">
        <v>27</v>
      </c>
      <c r="N422" s="731"/>
      <c r="O422" s="731"/>
      <c r="P422" s="745"/>
      <c r="Q422" s="732"/>
    </row>
    <row r="423" spans="1:17" ht="14.4" customHeight="1" x14ac:dyDescent="0.3">
      <c r="A423" s="726" t="s">
        <v>8345</v>
      </c>
      <c r="B423" s="727" t="s">
        <v>7944</v>
      </c>
      <c r="C423" s="727" t="s">
        <v>5813</v>
      </c>
      <c r="D423" s="727" t="s">
        <v>8346</v>
      </c>
      <c r="E423" s="727" t="s">
        <v>8347</v>
      </c>
      <c r="F423" s="731"/>
      <c r="G423" s="731"/>
      <c r="H423" s="731"/>
      <c r="I423" s="731"/>
      <c r="J423" s="731">
        <v>1</v>
      </c>
      <c r="K423" s="731">
        <v>657</v>
      </c>
      <c r="L423" s="731">
        <v>1</v>
      </c>
      <c r="M423" s="731">
        <v>657</v>
      </c>
      <c r="N423" s="731"/>
      <c r="O423" s="731"/>
      <c r="P423" s="745"/>
      <c r="Q423" s="732"/>
    </row>
    <row r="424" spans="1:17" ht="14.4" customHeight="1" x14ac:dyDescent="0.3">
      <c r="A424" s="726" t="s">
        <v>8345</v>
      </c>
      <c r="B424" s="727" t="s">
        <v>7944</v>
      </c>
      <c r="C424" s="727" t="s">
        <v>5813</v>
      </c>
      <c r="D424" s="727" t="s">
        <v>8348</v>
      </c>
      <c r="E424" s="727" t="s">
        <v>8349</v>
      </c>
      <c r="F424" s="731"/>
      <c r="G424" s="731"/>
      <c r="H424" s="731"/>
      <c r="I424" s="731"/>
      <c r="J424" s="731"/>
      <c r="K424" s="731"/>
      <c r="L424" s="731"/>
      <c r="M424" s="731"/>
      <c r="N424" s="731">
        <v>2</v>
      </c>
      <c r="O424" s="731">
        <v>1686</v>
      </c>
      <c r="P424" s="745"/>
      <c r="Q424" s="732">
        <v>843</v>
      </c>
    </row>
    <row r="425" spans="1:17" ht="14.4" customHeight="1" x14ac:dyDescent="0.3">
      <c r="A425" s="726" t="s">
        <v>8345</v>
      </c>
      <c r="B425" s="727" t="s">
        <v>7944</v>
      </c>
      <c r="C425" s="727" t="s">
        <v>5813</v>
      </c>
      <c r="D425" s="727" t="s">
        <v>8350</v>
      </c>
      <c r="E425" s="727" t="s">
        <v>8351</v>
      </c>
      <c r="F425" s="731"/>
      <c r="G425" s="731"/>
      <c r="H425" s="731"/>
      <c r="I425" s="731"/>
      <c r="J425" s="731"/>
      <c r="K425" s="731"/>
      <c r="L425" s="731"/>
      <c r="M425" s="731"/>
      <c r="N425" s="731">
        <v>1</v>
      </c>
      <c r="O425" s="731">
        <v>814</v>
      </c>
      <c r="P425" s="745"/>
      <c r="Q425" s="732">
        <v>814</v>
      </c>
    </row>
    <row r="426" spans="1:17" ht="14.4" customHeight="1" x14ac:dyDescent="0.3">
      <c r="A426" s="726" t="s">
        <v>8345</v>
      </c>
      <c r="B426" s="727" t="s">
        <v>7944</v>
      </c>
      <c r="C426" s="727" t="s">
        <v>5813</v>
      </c>
      <c r="D426" s="727" t="s">
        <v>8352</v>
      </c>
      <c r="E426" s="727" t="s">
        <v>8353</v>
      </c>
      <c r="F426" s="731"/>
      <c r="G426" s="731"/>
      <c r="H426" s="731"/>
      <c r="I426" s="731"/>
      <c r="J426" s="731"/>
      <c r="K426" s="731"/>
      <c r="L426" s="731"/>
      <c r="M426" s="731"/>
      <c r="N426" s="731">
        <v>1</v>
      </c>
      <c r="O426" s="731">
        <v>814</v>
      </c>
      <c r="P426" s="745"/>
      <c r="Q426" s="732">
        <v>814</v>
      </c>
    </row>
    <row r="427" spans="1:17" ht="14.4" customHeight="1" x14ac:dyDescent="0.3">
      <c r="A427" s="726" t="s">
        <v>8345</v>
      </c>
      <c r="B427" s="727" t="s">
        <v>7944</v>
      </c>
      <c r="C427" s="727" t="s">
        <v>5813</v>
      </c>
      <c r="D427" s="727" t="s">
        <v>7761</v>
      </c>
      <c r="E427" s="727" t="s">
        <v>7762</v>
      </c>
      <c r="F427" s="731">
        <v>4</v>
      </c>
      <c r="G427" s="731">
        <v>668</v>
      </c>
      <c r="H427" s="731">
        <v>0.66269841269841268</v>
      </c>
      <c r="I427" s="731">
        <v>167</v>
      </c>
      <c r="J427" s="731">
        <v>6</v>
      </c>
      <c r="K427" s="731">
        <v>1008</v>
      </c>
      <c r="L427" s="731">
        <v>1</v>
      </c>
      <c r="M427" s="731">
        <v>168</v>
      </c>
      <c r="N427" s="731"/>
      <c r="O427" s="731"/>
      <c r="P427" s="745"/>
      <c r="Q427" s="732"/>
    </row>
    <row r="428" spans="1:17" ht="14.4" customHeight="1" x14ac:dyDescent="0.3">
      <c r="A428" s="726" t="s">
        <v>8345</v>
      </c>
      <c r="B428" s="727" t="s">
        <v>7944</v>
      </c>
      <c r="C428" s="727" t="s">
        <v>5813</v>
      </c>
      <c r="D428" s="727" t="s">
        <v>7767</v>
      </c>
      <c r="E428" s="727" t="s">
        <v>7768</v>
      </c>
      <c r="F428" s="731">
        <v>4</v>
      </c>
      <c r="G428" s="731">
        <v>692</v>
      </c>
      <c r="H428" s="731">
        <v>0.56814449917898191</v>
      </c>
      <c r="I428" s="731">
        <v>173</v>
      </c>
      <c r="J428" s="731">
        <v>7</v>
      </c>
      <c r="K428" s="731">
        <v>1218</v>
      </c>
      <c r="L428" s="731">
        <v>1</v>
      </c>
      <c r="M428" s="731">
        <v>174</v>
      </c>
      <c r="N428" s="731"/>
      <c r="O428" s="731"/>
      <c r="P428" s="745"/>
      <c r="Q428" s="732"/>
    </row>
    <row r="429" spans="1:17" ht="14.4" customHeight="1" x14ac:dyDescent="0.3">
      <c r="A429" s="726" t="s">
        <v>8345</v>
      </c>
      <c r="B429" s="727" t="s">
        <v>7944</v>
      </c>
      <c r="C429" s="727" t="s">
        <v>5813</v>
      </c>
      <c r="D429" s="727" t="s">
        <v>7771</v>
      </c>
      <c r="E429" s="727" t="s">
        <v>7772</v>
      </c>
      <c r="F429" s="731">
        <v>2</v>
      </c>
      <c r="G429" s="731">
        <v>702</v>
      </c>
      <c r="H429" s="731">
        <v>1.9943181818181819</v>
      </c>
      <c r="I429" s="731">
        <v>351</v>
      </c>
      <c r="J429" s="731">
        <v>1</v>
      </c>
      <c r="K429" s="731">
        <v>352</v>
      </c>
      <c r="L429" s="731">
        <v>1</v>
      </c>
      <c r="M429" s="731">
        <v>352</v>
      </c>
      <c r="N429" s="731"/>
      <c r="O429" s="731"/>
      <c r="P429" s="745"/>
      <c r="Q429" s="732"/>
    </row>
    <row r="430" spans="1:17" ht="14.4" customHeight="1" x14ac:dyDescent="0.3">
      <c r="A430" s="726" t="s">
        <v>8345</v>
      </c>
      <c r="B430" s="727" t="s">
        <v>7944</v>
      </c>
      <c r="C430" s="727" t="s">
        <v>5813</v>
      </c>
      <c r="D430" s="727" t="s">
        <v>7945</v>
      </c>
      <c r="E430" s="727" t="s">
        <v>7946</v>
      </c>
      <c r="F430" s="731"/>
      <c r="G430" s="731"/>
      <c r="H430" s="731"/>
      <c r="I430" s="731"/>
      <c r="J430" s="731">
        <v>2</v>
      </c>
      <c r="K430" s="731">
        <v>2076</v>
      </c>
      <c r="L430" s="731">
        <v>1</v>
      </c>
      <c r="M430" s="731">
        <v>1038</v>
      </c>
      <c r="N430" s="731"/>
      <c r="O430" s="731"/>
      <c r="P430" s="745"/>
      <c r="Q430" s="732"/>
    </row>
    <row r="431" spans="1:17" ht="14.4" customHeight="1" x14ac:dyDescent="0.3">
      <c r="A431" s="726" t="s">
        <v>8345</v>
      </c>
      <c r="B431" s="727" t="s">
        <v>7944</v>
      </c>
      <c r="C431" s="727" t="s">
        <v>5813</v>
      </c>
      <c r="D431" s="727" t="s">
        <v>8354</v>
      </c>
      <c r="E431" s="727" t="s">
        <v>8355</v>
      </c>
      <c r="F431" s="731">
        <v>2</v>
      </c>
      <c r="G431" s="731">
        <v>378</v>
      </c>
      <c r="H431" s="731"/>
      <c r="I431" s="731">
        <v>189</v>
      </c>
      <c r="J431" s="731"/>
      <c r="K431" s="731"/>
      <c r="L431" s="731"/>
      <c r="M431" s="731"/>
      <c r="N431" s="731"/>
      <c r="O431" s="731"/>
      <c r="P431" s="745"/>
      <c r="Q431" s="732"/>
    </row>
    <row r="432" spans="1:17" ht="14.4" customHeight="1" x14ac:dyDescent="0.3">
      <c r="A432" s="726" t="s">
        <v>8345</v>
      </c>
      <c r="B432" s="727" t="s">
        <v>7944</v>
      </c>
      <c r="C432" s="727" t="s">
        <v>5813</v>
      </c>
      <c r="D432" s="727" t="s">
        <v>8356</v>
      </c>
      <c r="E432" s="727" t="s">
        <v>8357</v>
      </c>
      <c r="F432" s="731">
        <v>1</v>
      </c>
      <c r="G432" s="731">
        <v>547</v>
      </c>
      <c r="H432" s="731">
        <v>0.99635701275045541</v>
      </c>
      <c r="I432" s="731">
        <v>547</v>
      </c>
      <c r="J432" s="731">
        <v>1</v>
      </c>
      <c r="K432" s="731">
        <v>549</v>
      </c>
      <c r="L432" s="731">
        <v>1</v>
      </c>
      <c r="M432" s="731">
        <v>549</v>
      </c>
      <c r="N432" s="731"/>
      <c r="O432" s="731"/>
      <c r="P432" s="745"/>
      <c r="Q432" s="732"/>
    </row>
    <row r="433" spans="1:17" ht="14.4" customHeight="1" x14ac:dyDescent="0.3">
      <c r="A433" s="726" t="s">
        <v>8345</v>
      </c>
      <c r="B433" s="727" t="s">
        <v>7944</v>
      </c>
      <c r="C433" s="727" t="s">
        <v>5813</v>
      </c>
      <c r="D433" s="727" t="s">
        <v>8358</v>
      </c>
      <c r="E433" s="727" t="s">
        <v>8359</v>
      </c>
      <c r="F433" s="731">
        <v>1</v>
      </c>
      <c r="G433" s="731">
        <v>511</v>
      </c>
      <c r="H433" s="731">
        <v>0.99610136452241715</v>
      </c>
      <c r="I433" s="731">
        <v>511</v>
      </c>
      <c r="J433" s="731">
        <v>1</v>
      </c>
      <c r="K433" s="731">
        <v>513</v>
      </c>
      <c r="L433" s="731">
        <v>1</v>
      </c>
      <c r="M433" s="731">
        <v>513</v>
      </c>
      <c r="N433" s="731"/>
      <c r="O433" s="731"/>
      <c r="P433" s="745"/>
      <c r="Q433" s="732"/>
    </row>
    <row r="434" spans="1:17" ht="14.4" customHeight="1" x14ac:dyDescent="0.3">
      <c r="A434" s="726" t="s">
        <v>8345</v>
      </c>
      <c r="B434" s="727" t="s">
        <v>7944</v>
      </c>
      <c r="C434" s="727" t="s">
        <v>5813</v>
      </c>
      <c r="D434" s="727" t="s">
        <v>8360</v>
      </c>
      <c r="E434" s="727" t="s">
        <v>8361</v>
      </c>
      <c r="F434" s="731">
        <v>1</v>
      </c>
      <c r="G434" s="731">
        <v>421</v>
      </c>
      <c r="H434" s="731">
        <v>0.99527186761229314</v>
      </c>
      <c r="I434" s="731">
        <v>421</v>
      </c>
      <c r="J434" s="731">
        <v>1</v>
      </c>
      <c r="K434" s="731">
        <v>423</v>
      </c>
      <c r="L434" s="731">
        <v>1</v>
      </c>
      <c r="M434" s="731">
        <v>423</v>
      </c>
      <c r="N434" s="731"/>
      <c r="O434" s="731"/>
      <c r="P434" s="745"/>
      <c r="Q434" s="732"/>
    </row>
    <row r="435" spans="1:17" ht="14.4" customHeight="1" x14ac:dyDescent="0.3">
      <c r="A435" s="726" t="s">
        <v>8345</v>
      </c>
      <c r="B435" s="727" t="s">
        <v>7944</v>
      </c>
      <c r="C435" s="727" t="s">
        <v>5813</v>
      </c>
      <c r="D435" s="727" t="s">
        <v>8362</v>
      </c>
      <c r="E435" s="727" t="s">
        <v>8363</v>
      </c>
      <c r="F435" s="731">
        <v>1</v>
      </c>
      <c r="G435" s="731">
        <v>347</v>
      </c>
      <c r="H435" s="731"/>
      <c r="I435" s="731">
        <v>347</v>
      </c>
      <c r="J435" s="731"/>
      <c r="K435" s="731"/>
      <c r="L435" s="731"/>
      <c r="M435" s="731"/>
      <c r="N435" s="731"/>
      <c r="O435" s="731"/>
      <c r="P435" s="745"/>
      <c r="Q435" s="732"/>
    </row>
    <row r="436" spans="1:17" ht="14.4" customHeight="1" x14ac:dyDescent="0.3">
      <c r="A436" s="726" t="s">
        <v>8345</v>
      </c>
      <c r="B436" s="727" t="s">
        <v>7944</v>
      </c>
      <c r="C436" s="727" t="s">
        <v>5813</v>
      </c>
      <c r="D436" s="727" t="s">
        <v>7632</v>
      </c>
      <c r="E436" s="727" t="s">
        <v>7633</v>
      </c>
      <c r="F436" s="731"/>
      <c r="G436" s="731"/>
      <c r="H436" s="731"/>
      <c r="I436" s="731"/>
      <c r="J436" s="731">
        <v>2</v>
      </c>
      <c r="K436" s="731">
        <v>442</v>
      </c>
      <c r="L436" s="731">
        <v>1</v>
      </c>
      <c r="M436" s="731">
        <v>221</v>
      </c>
      <c r="N436" s="731"/>
      <c r="O436" s="731"/>
      <c r="P436" s="745"/>
      <c r="Q436" s="732"/>
    </row>
    <row r="437" spans="1:17" ht="14.4" customHeight="1" x14ac:dyDescent="0.3">
      <c r="A437" s="726" t="s">
        <v>8345</v>
      </c>
      <c r="B437" s="727" t="s">
        <v>7944</v>
      </c>
      <c r="C437" s="727" t="s">
        <v>5813</v>
      </c>
      <c r="D437" s="727" t="s">
        <v>8364</v>
      </c>
      <c r="E437" s="727" t="s">
        <v>8365</v>
      </c>
      <c r="F437" s="731">
        <v>4</v>
      </c>
      <c r="G437" s="731">
        <v>952</v>
      </c>
      <c r="H437" s="731"/>
      <c r="I437" s="731">
        <v>238</v>
      </c>
      <c r="J437" s="731"/>
      <c r="K437" s="731"/>
      <c r="L437" s="731"/>
      <c r="M437" s="731"/>
      <c r="N437" s="731"/>
      <c r="O437" s="731"/>
      <c r="P437" s="745"/>
      <c r="Q437" s="732"/>
    </row>
    <row r="438" spans="1:17" ht="14.4" customHeight="1" x14ac:dyDescent="0.3">
      <c r="A438" s="726" t="s">
        <v>8345</v>
      </c>
      <c r="B438" s="727" t="s">
        <v>7944</v>
      </c>
      <c r="C438" s="727" t="s">
        <v>5813</v>
      </c>
      <c r="D438" s="727" t="s">
        <v>8366</v>
      </c>
      <c r="E438" s="727" t="s">
        <v>8367</v>
      </c>
      <c r="F438" s="731">
        <v>2</v>
      </c>
      <c r="G438" s="731">
        <v>622</v>
      </c>
      <c r="H438" s="731"/>
      <c r="I438" s="731">
        <v>311</v>
      </c>
      <c r="J438" s="731"/>
      <c r="K438" s="731"/>
      <c r="L438" s="731"/>
      <c r="M438" s="731"/>
      <c r="N438" s="731">
        <v>2</v>
      </c>
      <c r="O438" s="731">
        <v>624</v>
      </c>
      <c r="P438" s="745"/>
      <c r="Q438" s="732">
        <v>312</v>
      </c>
    </row>
    <row r="439" spans="1:17" ht="14.4" customHeight="1" x14ac:dyDescent="0.3">
      <c r="A439" s="726" t="s">
        <v>8345</v>
      </c>
      <c r="B439" s="727" t="s">
        <v>7944</v>
      </c>
      <c r="C439" s="727" t="s">
        <v>5813</v>
      </c>
      <c r="D439" s="727" t="s">
        <v>7658</v>
      </c>
      <c r="E439" s="727" t="s">
        <v>7659</v>
      </c>
      <c r="F439" s="731">
        <v>14</v>
      </c>
      <c r="G439" s="731">
        <v>4886</v>
      </c>
      <c r="H439" s="731">
        <v>0.60695652173913039</v>
      </c>
      <c r="I439" s="731">
        <v>349</v>
      </c>
      <c r="J439" s="731">
        <v>23</v>
      </c>
      <c r="K439" s="731">
        <v>8050</v>
      </c>
      <c r="L439" s="731">
        <v>1</v>
      </c>
      <c r="M439" s="731">
        <v>350</v>
      </c>
      <c r="N439" s="731"/>
      <c r="O439" s="731"/>
      <c r="P439" s="745"/>
      <c r="Q439" s="732"/>
    </row>
    <row r="440" spans="1:17" ht="14.4" customHeight="1" x14ac:dyDescent="0.3">
      <c r="A440" s="726" t="s">
        <v>8345</v>
      </c>
      <c r="B440" s="727" t="s">
        <v>7944</v>
      </c>
      <c r="C440" s="727" t="s">
        <v>5813</v>
      </c>
      <c r="D440" s="727" t="s">
        <v>8368</v>
      </c>
      <c r="E440" s="727" t="s">
        <v>8369</v>
      </c>
      <c r="F440" s="731">
        <v>2</v>
      </c>
      <c r="G440" s="731">
        <v>588</v>
      </c>
      <c r="H440" s="731"/>
      <c r="I440" s="731">
        <v>294</v>
      </c>
      <c r="J440" s="731"/>
      <c r="K440" s="731"/>
      <c r="L440" s="731"/>
      <c r="M440" s="731"/>
      <c r="N440" s="731"/>
      <c r="O440" s="731"/>
      <c r="P440" s="745"/>
      <c r="Q440" s="732"/>
    </row>
    <row r="441" spans="1:17" ht="14.4" customHeight="1" x14ac:dyDescent="0.3">
      <c r="A441" s="726" t="s">
        <v>8345</v>
      </c>
      <c r="B441" s="727" t="s">
        <v>7944</v>
      </c>
      <c r="C441" s="727" t="s">
        <v>5813</v>
      </c>
      <c r="D441" s="727" t="s">
        <v>8370</v>
      </c>
      <c r="E441" s="727" t="s">
        <v>8371</v>
      </c>
      <c r="F441" s="731">
        <v>1</v>
      </c>
      <c r="G441" s="731">
        <v>207</v>
      </c>
      <c r="H441" s="731">
        <v>0.99043062200956933</v>
      </c>
      <c r="I441" s="731">
        <v>207</v>
      </c>
      <c r="J441" s="731">
        <v>1</v>
      </c>
      <c r="K441" s="731">
        <v>209</v>
      </c>
      <c r="L441" s="731">
        <v>1</v>
      </c>
      <c r="M441" s="731">
        <v>209</v>
      </c>
      <c r="N441" s="731"/>
      <c r="O441" s="731"/>
      <c r="P441" s="745"/>
      <c r="Q441" s="732"/>
    </row>
    <row r="442" spans="1:17" ht="14.4" customHeight="1" x14ac:dyDescent="0.3">
      <c r="A442" s="726" t="s">
        <v>8345</v>
      </c>
      <c r="B442" s="727" t="s">
        <v>7944</v>
      </c>
      <c r="C442" s="727" t="s">
        <v>5813</v>
      </c>
      <c r="D442" s="727" t="s">
        <v>8372</v>
      </c>
      <c r="E442" s="727" t="s">
        <v>8373</v>
      </c>
      <c r="F442" s="731">
        <v>3</v>
      </c>
      <c r="G442" s="731">
        <v>117</v>
      </c>
      <c r="H442" s="731">
        <v>0.58499999999999996</v>
      </c>
      <c r="I442" s="731">
        <v>39</v>
      </c>
      <c r="J442" s="731">
        <v>5</v>
      </c>
      <c r="K442" s="731">
        <v>200</v>
      </c>
      <c r="L442" s="731">
        <v>1</v>
      </c>
      <c r="M442" s="731">
        <v>40</v>
      </c>
      <c r="N442" s="731"/>
      <c r="O442" s="731"/>
      <c r="P442" s="745"/>
      <c r="Q442" s="732"/>
    </row>
    <row r="443" spans="1:17" ht="14.4" customHeight="1" x14ac:dyDescent="0.3">
      <c r="A443" s="726" t="s">
        <v>8345</v>
      </c>
      <c r="B443" s="727" t="s">
        <v>7944</v>
      </c>
      <c r="C443" s="727" t="s">
        <v>5813</v>
      </c>
      <c r="D443" s="727" t="s">
        <v>7847</v>
      </c>
      <c r="E443" s="727" t="s">
        <v>7848</v>
      </c>
      <c r="F443" s="731">
        <v>4</v>
      </c>
      <c r="G443" s="731">
        <v>680</v>
      </c>
      <c r="H443" s="731">
        <v>0.66276803118908378</v>
      </c>
      <c r="I443" s="731">
        <v>170</v>
      </c>
      <c r="J443" s="731">
        <v>6</v>
      </c>
      <c r="K443" s="731">
        <v>1026</v>
      </c>
      <c r="L443" s="731">
        <v>1</v>
      </c>
      <c r="M443" s="731">
        <v>171</v>
      </c>
      <c r="N443" s="731">
        <v>1</v>
      </c>
      <c r="O443" s="731">
        <v>171</v>
      </c>
      <c r="P443" s="745">
        <v>0.16666666666666666</v>
      </c>
      <c r="Q443" s="732">
        <v>171</v>
      </c>
    </row>
    <row r="444" spans="1:17" ht="14.4" customHeight="1" x14ac:dyDescent="0.3">
      <c r="A444" s="726" t="s">
        <v>8345</v>
      </c>
      <c r="B444" s="727" t="s">
        <v>7944</v>
      </c>
      <c r="C444" s="727" t="s">
        <v>5813</v>
      </c>
      <c r="D444" s="727" t="s">
        <v>7849</v>
      </c>
      <c r="E444" s="727" t="s">
        <v>7850</v>
      </c>
      <c r="F444" s="731">
        <v>1</v>
      </c>
      <c r="G444" s="731">
        <v>326</v>
      </c>
      <c r="H444" s="731"/>
      <c r="I444" s="731">
        <v>326</v>
      </c>
      <c r="J444" s="731"/>
      <c r="K444" s="731"/>
      <c r="L444" s="731"/>
      <c r="M444" s="731"/>
      <c r="N444" s="731"/>
      <c r="O444" s="731"/>
      <c r="P444" s="745"/>
      <c r="Q444" s="732"/>
    </row>
    <row r="445" spans="1:17" ht="14.4" customHeight="1" x14ac:dyDescent="0.3">
      <c r="A445" s="726" t="s">
        <v>8345</v>
      </c>
      <c r="B445" s="727" t="s">
        <v>7944</v>
      </c>
      <c r="C445" s="727" t="s">
        <v>5813</v>
      </c>
      <c r="D445" s="727" t="s">
        <v>8374</v>
      </c>
      <c r="E445" s="727" t="s">
        <v>8375</v>
      </c>
      <c r="F445" s="731">
        <v>4</v>
      </c>
      <c r="G445" s="731">
        <v>1392</v>
      </c>
      <c r="H445" s="731">
        <v>1.9885714285714287</v>
      </c>
      <c r="I445" s="731">
        <v>348</v>
      </c>
      <c r="J445" s="731">
        <v>2</v>
      </c>
      <c r="K445" s="731">
        <v>700</v>
      </c>
      <c r="L445" s="731">
        <v>1</v>
      </c>
      <c r="M445" s="731">
        <v>350</v>
      </c>
      <c r="N445" s="731">
        <v>1</v>
      </c>
      <c r="O445" s="731">
        <v>350</v>
      </c>
      <c r="P445" s="745">
        <v>0.5</v>
      </c>
      <c r="Q445" s="732">
        <v>350</v>
      </c>
    </row>
    <row r="446" spans="1:17" ht="14.4" customHeight="1" x14ac:dyDescent="0.3">
      <c r="A446" s="726" t="s">
        <v>8345</v>
      </c>
      <c r="B446" s="727" t="s">
        <v>7944</v>
      </c>
      <c r="C446" s="727" t="s">
        <v>5813</v>
      </c>
      <c r="D446" s="727" t="s">
        <v>7870</v>
      </c>
      <c r="E446" s="727" t="s">
        <v>7871</v>
      </c>
      <c r="F446" s="731">
        <v>4</v>
      </c>
      <c r="G446" s="731">
        <v>692</v>
      </c>
      <c r="H446" s="731">
        <v>0.66283524904214564</v>
      </c>
      <c r="I446" s="731">
        <v>173</v>
      </c>
      <c r="J446" s="731">
        <v>6</v>
      </c>
      <c r="K446" s="731">
        <v>1044</v>
      </c>
      <c r="L446" s="731">
        <v>1</v>
      </c>
      <c r="M446" s="731">
        <v>174</v>
      </c>
      <c r="N446" s="731"/>
      <c r="O446" s="731"/>
      <c r="P446" s="745"/>
      <c r="Q446" s="732"/>
    </row>
    <row r="447" spans="1:17" ht="14.4" customHeight="1" x14ac:dyDescent="0.3">
      <c r="A447" s="726" t="s">
        <v>8345</v>
      </c>
      <c r="B447" s="727" t="s">
        <v>7944</v>
      </c>
      <c r="C447" s="727" t="s">
        <v>5813</v>
      </c>
      <c r="D447" s="727" t="s">
        <v>8376</v>
      </c>
      <c r="E447" s="727" t="s">
        <v>8377</v>
      </c>
      <c r="F447" s="731"/>
      <c r="G447" s="731"/>
      <c r="H447" s="731"/>
      <c r="I447" s="731"/>
      <c r="J447" s="731"/>
      <c r="K447" s="731"/>
      <c r="L447" s="731"/>
      <c r="M447" s="731"/>
      <c r="N447" s="731">
        <v>4</v>
      </c>
      <c r="O447" s="731">
        <v>1604</v>
      </c>
      <c r="P447" s="745"/>
      <c r="Q447" s="732">
        <v>401</v>
      </c>
    </row>
    <row r="448" spans="1:17" ht="14.4" customHeight="1" x14ac:dyDescent="0.3">
      <c r="A448" s="726" t="s">
        <v>8345</v>
      </c>
      <c r="B448" s="727" t="s">
        <v>7944</v>
      </c>
      <c r="C448" s="727" t="s">
        <v>5813</v>
      </c>
      <c r="D448" s="727" t="s">
        <v>7615</v>
      </c>
      <c r="E448" s="727" t="s">
        <v>7616</v>
      </c>
      <c r="F448" s="731">
        <v>4</v>
      </c>
      <c r="G448" s="731">
        <v>1728</v>
      </c>
      <c r="H448" s="731"/>
      <c r="I448" s="731">
        <v>432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8345</v>
      </c>
      <c r="B449" s="727" t="s">
        <v>7944</v>
      </c>
      <c r="C449" s="727" t="s">
        <v>5813</v>
      </c>
      <c r="D449" s="727" t="s">
        <v>8378</v>
      </c>
      <c r="E449" s="727" t="s">
        <v>8379</v>
      </c>
      <c r="F449" s="731">
        <v>1</v>
      </c>
      <c r="G449" s="731">
        <v>475</v>
      </c>
      <c r="H449" s="731"/>
      <c r="I449" s="731">
        <v>475</v>
      </c>
      <c r="J449" s="731"/>
      <c r="K449" s="731"/>
      <c r="L449" s="731"/>
      <c r="M449" s="731"/>
      <c r="N449" s="731"/>
      <c r="O449" s="731"/>
      <c r="P449" s="745"/>
      <c r="Q449" s="732"/>
    </row>
    <row r="450" spans="1:17" ht="14.4" customHeight="1" x14ac:dyDescent="0.3">
      <c r="A450" s="726" t="s">
        <v>8345</v>
      </c>
      <c r="B450" s="727" t="s">
        <v>7944</v>
      </c>
      <c r="C450" s="727" t="s">
        <v>5813</v>
      </c>
      <c r="D450" s="727" t="s">
        <v>8380</v>
      </c>
      <c r="E450" s="727" t="s">
        <v>8381</v>
      </c>
      <c r="F450" s="731">
        <v>1</v>
      </c>
      <c r="G450" s="731">
        <v>289</v>
      </c>
      <c r="H450" s="731">
        <v>0.99312714776632305</v>
      </c>
      <c r="I450" s="731">
        <v>289</v>
      </c>
      <c r="J450" s="731">
        <v>1</v>
      </c>
      <c r="K450" s="731">
        <v>291</v>
      </c>
      <c r="L450" s="731">
        <v>1</v>
      </c>
      <c r="M450" s="731">
        <v>291</v>
      </c>
      <c r="N450" s="731"/>
      <c r="O450" s="731"/>
      <c r="P450" s="745"/>
      <c r="Q450" s="732"/>
    </row>
    <row r="451" spans="1:17" ht="14.4" customHeight="1" x14ac:dyDescent="0.3">
      <c r="A451" s="726" t="s">
        <v>8345</v>
      </c>
      <c r="B451" s="727" t="s">
        <v>7944</v>
      </c>
      <c r="C451" s="727" t="s">
        <v>5813</v>
      </c>
      <c r="D451" s="727" t="s">
        <v>8382</v>
      </c>
      <c r="E451" s="727" t="s">
        <v>8383</v>
      </c>
      <c r="F451" s="731"/>
      <c r="G451" s="731"/>
      <c r="H451" s="731"/>
      <c r="I451" s="731"/>
      <c r="J451" s="731"/>
      <c r="K451" s="731"/>
      <c r="L451" s="731"/>
      <c r="M451" s="731"/>
      <c r="N451" s="731">
        <v>1</v>
      </c>
      <c r="O451" s="731">
        <v>814</v>
      </c>
      <c r="P451" s="745"/>
      <c r="Q451" s="732">
        <v>814</v>
      </c>
    </row>
    <row r="452" spans="1:17" ht="14.4" customHeight="1" x14ac:dyDescent="0.3">
      <c r="A452" s="726" t="s">
        <v>8345</v>
      </c>
      <c r="B452" s="727" t="s">
        <v>7944</v>
      </c>
      <c r="C452" s="727" t="s">
        <v>5813</v>
      </c>
      <c r="D452" s="727" t="s">
        <v>7617</v>
      </c>
      <c r="E452" s="727" t="s">
        <v>7618</v>
      </c>
      <c r="F452" s="731">
        <v>4</v>
      </c>
      <c r="G452" s="731">
        <v>4032</v>
      </c>
      <c r="H452" s="731"/>
      <c r="I452" s="731">
        <v>1008</v>
      </c>
      <c r="J452" s="731"/>
      <c r="K452" s="731"/>
      <c r="L452" s="731"/>
      <c r="M452" s="731"/>
      <c r="N452" s="731"/>
      <c r="O452" s="731"/>
      <c r="P452" s="745"/>
      <c r="Q452" s="732"/>
    </row>
    <row r="453" spans="1:17" ht="14.4" customHeight="1" x14ac:dyDescent="0.3">
      <c r="A453" s="726" t="s">
        <v>8345</v>
      </c>
      <c r="B453" s="727" t="s">
        <v>7944</v>
      </c>
      <c r="C453" s="727" t="s">
        <v>5813</v>
      </c>
      <c r="D453" s="727" t="s">
        <v>7906</v>
      </c>
      <c r="E453" s="727" t="s">
        <v>7907</v>
      </c>
      <c r="F453" s="731">
        <v>4</v>
      </c>
      <c r="G453" s="731">
        <v>668</v>
      </c>
      <c r="H453" s="731">
        <v>0.56802721088435371</v>
      </c>
      <c r="I453" s="731">
        <v>167</v>
      </c>
      <c r="J453" s="731">
        <v>7</v>
      </c>
      <c r="K453" s="731">
        <v>1176</v>
      </c>
      <c r="L453" s="731">
        <v>1</v>
      </c>
      <c r="M453" s="731">
        <v>168</v>
      </c>
      <c r="N453" s="731"/>
      <c r="O453" s="731"/>
      <c r="P453" s="745"/>
      <c r="Q453" s="732"/>
    </row>
    <row r="454" spans="1:17" ht="14.4" customHeight="1" x14ac:dyDescent="0.3">
      <c r="A454" s="726" t="s">
        <v>8345</v>
      </c>
      <c r="B454" s="727" t="s">
        <v>7944</v>
      </c>
      <c r="C454" s="727" t="s">
        <v>5813</v>
      </c>
      <c r="D454" s="727" t="s">
        <v>8384</v>
      </c>
      <c r="E454" s="727" t="s">
        <v>8385</v>
      </c>
      <c r="F454" s="731"/>
      <c r="G454" s="731"/>
      <c r="H454" s="731"/>
      <c r="I454" s="731"/>
      <c r="J454" s="731"/>
      <c r="K454" s="731"/>
      <c r="L454" s="731"/>
      <c r="M454" s="731"/>
      <c r="N454" s="731">
        <v>1</v>
      </c>
      <c r="O454" s="731">
        <v>574</v>
      </c>
      <c r="P454" s="745"/>
      <c r="Q454" s="732">
        <v>574</v>
      </c>
    </row>
    <row r="455" spans="1:17" ht="14.4" customHeight="1" x14ac:dyDescent="0.3">
      <c r="A455" s="726" t="s">
        <v>8345</v>
      </c>
      <c r="B455" s="727" t="s">
        <v>7944</v>
      </c>
      <c r="C455" s="727" t="s">
        <v>5813</v>
      </c>
      <c r="D455" s="727" t="s">
        <v>8386</v>
      </c>
      <c r="E455" s="727" t="s">
        <v>8387</v>
      </c>
      <c r="F455" s="731">
        <v>2</v>
      </c>
      <c r="G455" s="731">
        <v>372</v>
      </c>
      <c r="H455" s="731"/>
      <c r="I455" s="731">
        <v>186</v>
      </c>
      <c r="J455" s="731"/>
      <c r="K455" s="731"/>
      <c r="L455" s="731"/>
      <c r="M455" s="731"/>
      <c r="N455" s="731"/>
      <c r="O455" s="731"/>
      <c r="P455" s="745"/>
      <c r="Q455" s="732"/>
    </row>
    <row r="456" spans="1:17" ht="14.4" customHeight="1" x14ac:dyDescent="0.3">
      <c r="A456" s="726" t="s">
        <v>8345</v>
      </c>
      <c r="B456" s="727" t="s">
        <v>7944</v>
      </c>
      <c r="C456" s="727" t="s">
        <v>5813</v>
      </c>
      <c r="D456" s="727" t="s">
        <v>8388</v>
      </c>
      <c r="E456" s="727" t="s">
        <v>8389</v>
      </c>
      <c r="F456" s="731"/>
      <c r="G456" s="731"/>
      <c r="H456" s="731"/>
      <c r="I456" s="731"/>
      <c r="J456" s="731"/>
      <c r="K456" s="731"/>
      <c r="L456" s="731"/>
      <c r="M456" s="731"/>
      <c r="N456" s="731">
        <v>1</v>
      </c>
      <c r="O456" s="731">
        <v>814</v>
      </c>
      <c r="P456" s="745"/>
      <c r="Q456" s="732">
        <v>814</v>
      </c>
    </row>
    <row r="457" spans="1:17" ht="14.4" customHeight="1" x14ac:dyDescent="0.3">
      <c r="A457" s="726" t="s">
        <v>8390</v>
      </c>
      <c r="B457" s="727" t="s">
        <v>7600</v>
      </c>
      <c r="C457" s="727" t="s">
        <v>5813</v>
      </c>
      <c r="D457" s="727" t="s">
        <v>7607</v>
      </c>
      <c r="E457" s="727" t="s">
        <v>7608</v>
      </c>
      <c r="F457" s="731">
        <v>9</v>
      </c>
      <c r="G457" s="731">
        <v>115128</v>
      </c>
      <c r="H457" s="731">
        <v>0.74994137418900964</v>
      </c>
      <c r="I457" s="731">
        <v>12792</v>
      </c>
      <c r="J457" s="731">
        <v>12</v>
      </c>
      <c r="K457" s="731">
        <v>153516</v>
      </c>
      <c r="L457" s="731">
        <v>1</v>
      </c>
      <c r="M457" s="731">
        <v>12793</v>
      </c>
      <c r="N457" s="731">
        <v>6</v>
      </c>
      <c r="O457" s="731">
        <v>76764</v>
      </c>
      <c r="P457" s="745">
        <v>0.50003908387399354</v>
      </c>
      <c r="Q457" s="732">
        <v>12794</v>
      </c>
    </row>
    <row r="458" spans="1:17" ht="14.4" customHeight="1" x14ac:dyDescent="0.3">
      <c r="A458" s="726" t="s">
        <v>8390</v>
      </c>
      <c r="B458" s="727" t="s">
        <v>7600</v>
      </c>
      <c r="C458" s="727" t="s">
        <v>5813</v>
      </c>
      <c r="D458" s="727" t="s">
        <v>7609</v>
      </c>
      <c r="E458" s="727" t="s">
        <v>7610</v>
      </c>
      <c r="F458" s="731">
        <v>29</v>
      </c>
      <c r="G458" s="731">
        <v>36772</v>
      </c>
      <c r="H458" s="731">
        <v>1.6859382880198066</v>
      </c>
      <c r="I458" s="731">
        <v>1268</v>
      </c>
      <c r="J458" s="731">
        <v>17</v>
      </c>
      <c r="K458" s="731">
        <v>21811</v>
      </c>
      <c r="L458" s="731">
        <v>1</v>
      </c>
      <c r="M458" s="731">
        <v>1283</v>
      </c>
      <c r="N458" s="731">
        <v>37</v>
      </c>
      <c r="O458" s="731">
        <v>47545</v>
      </c>
      <c r="P458" s="745">
        <v>2.1798633716931826</v>
      </c>
      <c r="Q458" s="732">
        <v>1285</v>
      </c>
    </row>
    <row r="459" spans="1:17" ht="14.4" customHeight="1" x14ac:dyDescent="0.3">
      <c r="A459" s="726" t="s">
        <v>8390</v>
      </c>
      <c r="B459" s="727" t="s">
        <v>7600</v>
      </c>
      <c r="C459" s="727" t="s">
        <v>5813</v>
      </c>
      <c r="D459" s="727" t="s">
        <v>7611</v>
      </c>
      <c r="E459" s="727" t="s">
        <v>7612</v>
      </c>
      <c r="F459" s="731">
        <v>56</v>
      </c>
      <c r="G459" s="731">
        <v>528976</v>
      </c>
      <c r="H459" s="731">
        <v>1.8702503562122352</v>
      </c>
      <c r="I459" s="731">
        <v>9446</v>
      </c>
      <c r="J459" s="731">
        <v>29</v>
      </c>
      <c r="K459" s="731">
        <v>282837</v>
      </c>
      <c r="L459" s="731">
        <v>1</v>
      </c>
      <c r="M459" s="731">
        <v>9753</v>
      </c>
      <c r="N459" s="731">
        <v>129</v>
      </c>
      <c r="O459" s="731">
        <v>1259298</v>
      </c>
      <c r="P459" s="745">
        <v>4.4523806998377156</v>
      </c>
      <c r="Q459" s="732">
        <v>9762</v>
      </c>
    </row>
    <row r="460" spans="1:17" ht="14.4" customHeight="1" x14ac:dyDescent="0.3">
      <c r="A460" s="726" t="s">
        <v>8390</v>
      </c>
      <c r="B460" s="727" t="s">
        <v>7600</v>
      </c>
      <c r="C460" s="727" t="s">
        <v>5813</v>
      </c>
      <c r="D460" s="727" t="s">
        <v>7619</v>
      </c>
      <c r="E460" s="727" t="s">
        <v>7620</v>
      </c>
      <c r="F460" s="731">
        <v>64</v>
      </c>
      <c r="G460" s="731">
        <v>144896</v>
      </c>
      <c r="H460" s="731">
        <v>1.0354595737990766</v>
      </c>
      <c r="I460" s="731">
        <v>2264</v>
      </c>
      <c r="J460" s="731">
        <v>61</v>
      </c>
      <c r="K460" s="731">
        <v>139934</v>
      </c>
      <c r="L460" s="731">
        <v>1</v>
      </c>
      <c r="M460" s="731">
        <v>2294</v>
      </c>
      <c r="N460" s="731">
        <v>157</v>
      </c>
      <c r="O460" s="731">
        <v>360629</v>
      </c>
      <c r="P460" s="745">
        <v>2.5771363642860203</v>
      </c>
      <c r="Q460" s="732">
        <v>2297</v>
      </c>
    </row>
    <row r="461" spans="1:17" ht="14.4" customHeight="1" x14ac:dyDescent="0.3">
      <c r="A461" s="726" t="s">
        <v>8390</v>
      </c>
      <c r="B461" s="727" t="s">
        <v>7600</v>
      </c>
      <c r="C461" s="727" t="s">
        <v>5813</v>
      </c>
      <c r="D461" s="727" t="s">
        <v>8391</v>
      </c>
      <c r="E461" s="727" t="s">
        <v>8392</v>
      </c>
      <c r="F461" s="731">
        <v>54</v>
      </c>
      <c r="G461" s="731">
        <v>407970</v>
      </c>
      <c r="H461" s="731">
        <v>1.4210526315789473</v>
      </c>
      <c r="I461" s="731">
        <v>7555</v>
      </c>
      <c r="J461" s="731">
        <v>38</v>
      </c>
      <c r="K461" s="731">
        <v>287090</v>
      </c>
      <c r="L461" s="731">
        <v>1</v>
      </c>
      <c r="M461" s="731">
        <v>7555</v>
      </c>
      <c r="N461" s="731">
        <v>112</v>
      </c>
      <c r="O461" s="731">
        <v>846272</v>
      </c>
      <c r="P461" s="745">
        <v>2.9477585426172976</v>
      </c>
      <c r="Q461" s="732">
        <v>7556</v>
      </c>
    </row>
    <row r="462" spans="1:17" ht="14.4" customHeight="1" x14ac:dyDescent="0.3">
      <c r="A462" s="726" t="s">
        <v>8390</v>
      </c>
      <c r="B462" s="727" t="s">
        <v>7600</v>
      </c>
      <c r="C462" s="727" t="s">
        <v>5813</v>
      </c>
      <c r="D462" s="727" t="s">
        <v>8393</v>
      </c>
      <c r="E462" s="727" t="s">
        <v>8394</v>
      </c>
      <c r="F462" s="731">
        <v>12</v>
      </c>
      <c r="G462" s="731">
        <v>0</v>
      </c>
      <c r="H462" s="731"/>
      <c r="I462" s="731">
        <v>0</v>
      </c>
      <c r="J462" s="731">
        <v>6</v>
      </c>
      <c r="K462" s="731">
        <v>0</v>
      </c>
      <c r="L462" s="731"/>
      <c r="M462" s="731">
        <v>0</v>
      </c>
      <c r="N462" s="731">
        <v>19</v>
      </c>
      <c r="O462" s="731">
        <v>0</v>
      </c>
      <c r="P462" s="745"/>
      <c r="Q462" s="732">
        <v>0</v>
      </c>
    </row>
    <row r="463" spans="1:17" ht="14.4" customHeight="1" x14ac:dyDescent="0.3">
      <c r="A463" s="726" t="s">
        <v>8390</v>
      </c>
      <c r="B463" s="727" t="s">
        <v>7600</v>
      </c>
      <c r="C463" s="727" t="s">
        <v>5813</v>
      </c>
      <c r="D463" s="727" t="s">
        <v>8395</v>
      </c>
      <c r="E463" s="727" t="s">
        <v>8396</v>
      </c>
      <c r="F463" s="731">
        <v>9</v>
      </c>
      <c r="G463" s="731">
        <v>0</v>
      </c>
      <c r="H463" s="731"/>
      <c r="I463" s="731">
        <v>0</v>
      </c>
      <c r="J463" s="731">
        <v>11</v>
      </c>
      <c r="K463" s="731">
        <v>0</v>
      </c>
      <c r="L463" s="731"/>
      <c r="M463" s="731">
        <v>0</v>
      </c>
      <c r="N463" s="731">
        <v>3</v>
      </c>
      <c r="O463" s="731">
        <v>0</v>
      </c>
      <c r="P463" s="745"/>
      <c r="Q463" s="732">
        <v>0</v>
      </c>
    </row>
    <row r="464" spans="1:17" ht="14.4" customHeight="1" x14ac:dyDescent="0.3">
      <c r="A464" s="726" t="s">
        <v>8390</v>
      </c>
      <c r="B464" s="727" t="s">
        <v>7600</v>
      </c>
      <c r="C464" s="727" t="s">
        <v>5813</v>
      </c>
      <c r="D464" s="727" t="s">
        <v>8397</v>
      </c>
      <c r="E464" s="727" t="s">
        <v>8398</v>
      </c>
      <c r="F464" s="731">
        <v>17</v>
      </c>
      <c r="G464" s="731">
        <v>0</v>
      </c>
      <c r="H464" s="731"/>
      <c r="I464" s="731">
        <v>0</v>
      </c>
      <c r="J464" s="731">
        <v>25</v>
      </c>
      <c r="K464" s="731">
        <v>0</v>
      </c>
      <c r="L464" s="731"/>
      <c r="M464" s="731">
        <v>0</v>
      </c>
      <c r="N464" s="731">
        <v>33</v>
      </c>
      <c r="O464" s="731">
        <v>0</v>
      </c>
      <c r="P464" s="745"/>
      <c r="Q464" s="732">
        <v>0</v>
      </c>
    </row>
    <row r="465" spans="1:17" ht="14.4" customHeight="1" x14ac:dyDescent="0.3">
      <c r="A465" s="726" t="s">
        <v>8390</v>
      </c>
      <c r="B465" s="727" t="s">
        <v>7600</v>
      </c>
      <c r="C465" s="727" t="s">
        <v>5813</v>
      </c>
      <c r="D465" s="727" t="s">
        <v>8399</v>
      </c>
      <c r="E465" s="727" t="s">
        <v>8400</v>
      </c>
      <c r="F465" s="731">
        <v>16</v>
      </c>
      <c r="G465" s="731">
        <v>0</v>
      </c>
      <c r="H465" s="731"/>
      <c r="I465" s="731">
        <v>0</v>
      </c>
      <c r="J465" s="731">
        <v>4</v>
      </c>
      <c r="K465" s="731">
        <v>0</v>
      </c>
      <c r="L465" s="731"/>
      <c r="M465" s="731">
        <v>0</v>
      </c>
      <c r="N465" s="731">
        <v>40</v>
      </c>
      <c r="O465" s="731">
        <v>0</v>
      </c>
      <c r="P465" s="745"/>
      <c r="Q465" s="732">
        <v>0</v>
      </c>
    </row>
    <row r="466" spans="1:17" ht="14.4" customHeight="1" x14ac:dyDescent="0.3">
      <c r="A466" s="726" t="s">
        <v>8390</v>
      </c>
      <c r="B466" s="727" t="s">
        <v>7600</v>
      </c>
      <c r="C466" s="727" t="s">
        <v>5813</v>
      </c>
      <c r="D466" s="727" t="s">
        <v>8401</v>
      </c>
      <c r="E466" s="727" t="s">
        <v>8402</v>
      </c>
      <c r="F466" s="731"/>
      <c r="G466" s="731"/>
      <c r="H466" s="731"/>
      <c r="I466" s="731"/>
      <c r="J466" s="731">
        <v>1</v>
      </c>
      <c r="K466" s="731">
        <v>0</v>
      </c>
      <c r="L466" s="731"/>
      <c r="M466" s="731">
        <v>0</v>
      </c>
      <c r="N466" s="731">
        <v>3</v>
      </c>
      <c r="O466" s="731">
        <v>0</v>
      </c>
      <c r="P466" s="745"/>
      <c r="Q466" s="732">
        <v>0</v>
      </c>
    </row>
    <row r="467" spans="1:17" ht="14.4" customHeight="1" thickBot="1" x14ac:dyDescent="0.35">
      <c r="A467" s="733" t="s">
        <v>8390</v>
      </c>
      <c r="B467" s="734" t="s">
        <v>7600</v>
      </c>
      <c r="C467" s="734" t="s">
        <v>5813</v>
      </c>
      <c r="D467" s="734" t="s">
        <v>8403</v>
      </c>
      <c r="E467" s="734" t="s">
        <v>8404</v>
      </c>
      <c r="F467" s="738">
        <v>20</v>
      </c>
      <c r="G467" s="738">
        <v>0</v>
      </c>
      <c r="H467" s="738"/>
      <c r="I467" s="738">
        <v>0</v>
      </c>
      <c r="J467" s="738">
        <v>4</v>
      </c>
      <c r="K467" s="738">
        <v>0</v>
      </c>
      <c r="L467" s="738"/>
      <c r="M467" s="738">
        <v>0</v>
      </c>
      <c r="N467" s="738">
        <v>40</v>
      </c>
      <c r="O467" s="738">
        <v>0</v>
      </c>
      <c r="P467" s="746"/>
      <c r="Q467" s="7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11617</v>
      </c>
      <c r="D3" s="193">
        <f>SUBTOTAL(9,D6:D1048576)</f>
        <v>11929</v>
      </c>
      <c r="E3" s="193">
        <f>SUBTOTAL(9,E6:E1048576)</f>
        <v>11707</v>
      </c>
      <c r="F3" s="194">
        <f>IF(OR(E3=0,D3=0),"",E3/D3)</f>
        <v>0.98138989018358624</v>
      </c>
      <c r="G3" s="429">
        <f>SUBTOTAL(9,G6:G1048576)</f>
        <v>22066.098800000003</v>
      </c>
      <c r="H3" s="430">
        <f>SUBTOTAL(9,H6:H1048576)</f>
        <v>22976.563999999998</v>
      </c>
      <c r="I3" s="430">
        <f>SUBTOTAL(9,I6:I1048576)</f>
        <v>23626.726000000002</v>
      </c>
      <c r="J3" s="194">
        <f>IF(OR(I3=0,H3=0),"",I3/H3)</f>
        <v>1.0282967461975605</v>
      </c>
      <c r="K3" s="429">
        <f>SUBTOTAL(9,K6:K1048576)</f>
        <v>3405.56</v>
      </c>
      <c r="L3" s="430">
        <f>SUBTOTAL(9,L6:L1048576)</f>
        <v>3551.99</v>
      </c>
      <c r="M3" s="430">
        <f>SUBTOTAL(9,M6:M1048576)</f>
        <v>3688.9700000000003</v>
      </c>
      <c r="N3" s="195">
        <f>IF(OR(M3=0,E3=0),"",M3*1000/E3)</f>
        <v>315.1080550098232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318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5"/>
      <c r="B5" s="956"/>
      <c r="C5" s="963">
        <v>2015</v>
      </c>
      <c r="D5" s="963">
        <v>2016</v>
      </c>
      <c r="E5" s="963">
        <v>2017</v>
      </c>
      <c r="F5" s="964" t="s">
        <v>2</v>
      </c>
      <c r="G5" s="974">
        <v>2015</v>
      </c>
      <c r="H5" s="963">
        <v>2016</v>
      </c>
      <c r="I5" s="963">
        <v>2017</v>
      </c>
      <c r="J5" s="964" t="s">
        <v>2</v>
      </c>
      <c r="K5" s="974">
        <v>2015</v>
      </c>
      <c r="L5" s="963">
        <v>2016</v>
      </c>
      <c r="M5" s="963">
        <v>2017</v>
      </c>
      <c r="N5" s="975" t="s">
        <v>93</v>
      </c>
    </row>
    <row r="6" spans="1:14" ht="14.4" customHeight="1" x14ac:dyDescent="0.3">
      <c r="A6" s="957" t="s">
        <v>6521</v>
      </c>
      <c r="B6" s="960" t="s">
        <v>8406</v>
      </c>
      <c r="C6" s="965">
        <v>10262</v>
      </c>
      <c r="D6" s="966">
        <v>10542</v>
      </c>
      <c r="E6" s="966">
        <v>10281</v>
      </c>
      <c r="F6" s="971">
        <v>0.97524188958451907</v>
      </c>
      <c r="G6" s="965">
        <v>9578.8220000000019</v>
      </c>
      <c r="H6" s="966">
        <v>9866.6905000000006</v>
      </c>
      <c r="I6" s="966">
        <v>9676.223880000005</v>
      </c>
      <c r="J6" s="971">
        <v>0.98069599730527723</v>
      </c>
      <c r="K6" s="965">
        <v>1134.06</v>
      </c>
      <c r="L6" s="966">
        <v>1157.49</v>
      </c>
      <c r="M6" s="966">
        <v>1123.47</v>
      </c>
      <c r="N6" s="976">
        <v>109.27633498686899</v>
      </c>
    </row>
    <row r="7" spans="1:14" ht="14.4" customHeight="1" x14ac:dyDescent="0.3">
      <c r="A7" s="958" t="s">
        <v>6725</v>
      </c>
      <c r="B7" s="961" t="s">
        <v>8407</v>
      </c>
      <c r="C7" s="967">
        <v>932</v>
      </c>
      <c r="D7" s="968">
        <v>1021</v>
      </c>
      <c r="E7" s="968">
        <v>1150</v>
      </c>
      <c r="F7" s="972">
        <v>1.1263467189030363</v>
      </c>
      <c r="G7" s="967">
        <v>9979.2036000000026</v>
      </c>
      <c r="H7" s="968">
        <v>10939.291499999998</v>
      </c>
      <c r="I7" s="968">
        <v>12313.394999999999</v>
      </c>
      <c r="J7" s="972">
        <v>1.1256117455138663</v>
      </c>
      <c r="K7" s="967">
        <v>1864</v>
      </c>
      <c r="L7" s="968">
        <v>2042</v>
      </c>
      <c r="M7" s="968">
        <v>2300</v>
      </c>
      <c r="N7" s="977">
        <v>2000</v>
      </c>
    </row>
    <row r="8" spans="1:14" ht="14.4" customHeight="1" x14ac:dyDescent="0.3">
      <c r="A8" s="958" t="s">
        <v>6729</v>
      </c>
      <c r="B8" s="961" t="s">
        <v>8407</v>
      </c>
      <c r="C8" s="967">
        <v>392</v>
      </c>
      <c r="D8" s="968">
        <v>339</v>
      </c>
      <c r="E8" s="968">
        <v>255</v>
      </c>
      <c r="F8" s="972">
        <v>0.75221238938053092</v>
      </c>
      <c r="G8" s="967">
        <v>2355.2927999999993</v>
      </c>
      <c r="H8" s="968">
        <v>2037.5152000000003</v>
      </c>
      <c r="I8" s="968">
        <v>1533.6107199999997</v>
      </c>
      <c r="J8" s="972">
        <v>0.75268676277850566</v>
      </c>
      <c r="K8" s="967">
        <v>392</v>
      </c>
      <c r="L8" s="968">
        <v>339</v>
      </c>
      <c r="M8" s="968">
        <v>255</v>
      </c>
      <c r="N8" s="977">
        <v>1000</v>
      </c>
    </row>
    <row r="9" spans="1:14" ht="14.4" customHeight="1" thickBot="1" x14ac:dyDescent="0.35">
      <c r="A9" s="959" t="s">
        <v>6727</v>
      </c>
      <c r="B9" s="962" t="s">
        <v>8407</v>
      </c>
      <c r="C9" s="969">
        <v>31</v>
      </c>
      <c r="D9" s="970">
        <v>27</v>
      </c>
      <c r="E9" s="970">
        <v>21</v>
      </c>
      <c r="F9" s="973">
        <v>0.77777777777777779</v>
      </c>
      <c r="G9" s="969">
        <v>152.78039999999999</v>
      </c>
      <c r="H9" s="970">
        <v>133.0668</v>
      </c>
      <c r="I9" s="970">
        <v>103.49639999999997</v>
      </c>
      <c r="J9" s="973">
        <v>0.77777777777777757</v>
      </c>
      <c r="K9" s="969">
        <v>15.5</v>
      </c>
      <c r="L9" s="970">
        <v>13.5</v>
      </c>
      <c r="M9" s="970">
        <v>10.5</v>
      </c>
      <c r="N9" s="97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2017-09-07T08:03:42Z</dcterms:modified>
</cp:coreProperties>
</file>